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ables/table5.xml" ContentType="application/vnd.openxmlformats-officedocument.spreadsheetml.table+xml"/>
  <Override PartName="/xl/comments3.xml" ContentType="application/vnd.openxmlformats-officedocument.spreadsheetml.comments+xml"/>
  <Override PartName="/xl/comments4.xml" ContentType="application/vnd.openxmlformats-officedocument.spreadsheetml.comments+xml"/>
  <Override PartName="/xl/tables/table6.xml" ContentType="application/vnd.openxmlformats-officedocument.spreadsheetml.table+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8.xml" ContentType="application/vnd.openxmlformats-officedocument.spreadsheetml.comments+xml"/>
  <Override PartName="/xl/drawings/drawing4.xml" ContentType="application/vnd.openxmlformats-officedocument.drawing+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User\Desktop\School\Analysis and Design (QBA 1721)\"/>
    </mc:Choice>
  </mc:AlternateContent>
  <xr:revisionPtr revIDLastSave="0" documentId="13_ncr:1_{6E0D773A-BD53-416A-B856-D94D899D56AF}" xr6:coauthVersionLast="47" xr6:coauthVersionMax="47" xr10:uidLastSave="{00000000-0000-0000-0000-000000000000}"/>
  <workbookProtection workbookAlgorithmName="SHA-512" workbookHashValue="GhiKl5s+/bNijn7ZMyZqEbt2w54o8p30AigaGy1pyZZX4nB1rcoZcfDOoiWS8x4fPPWbRJIciUGsQyW1pUUSNg==" workbookSaltValue="nBbPyZwu5kgMb/qA7tJ8Hg==" workbookSpinCount="100000" lockStructure="1"/>
  <bookViews>
    <workbookView xWindow="-120" yWindow="-120" windowWidth="29040" windowHeight="15840" firstSheet="2" activeTab="33" xr2:uid="{B44D3EEA-B78B-4083-A92A-9ED48821325F}"/>
  </bookViews>
  <sheets>
    <sheet name="FormatCodes_SFX" sheetId="10" state="veryHidden" r:id="rId1"/>
    <sheet name="Feedback_SFX" sheetId="11" state="hidden" r:id="rId2"/>
    <sheet name="Scoreboard" sheetId="12" r:id="rId3"/>
    <sheet name="APT" sheetId="14" state="veryHidden" r:id="rId4"/>
    <sheet name="ASC" sheetId="15" state="veryHidden" r:id="rId5"/>
    <sheet name="A" sheetId="13" r:id="rId6"/>
    <sheet name="#_A" sheetId="6" state="veryHidden" r:id="rId7"/>
    <sheet name="BPT" sheetId="17" state="veryHidden" r:id="rId8"/>
    <sheet name="BSC" sheetId="18" state="veryHidden" r:id="rId9"/>
    <sheet name="B" sheetId="16" r:id="rId10"/>
    <sheet name="#_B" sheetId="5" state="veryHidden" r:id="rId11"/>
    <sheet name="CPT" sheetId="20" state="veryHidden" r:id="rId12"/>
    <sheet name="CSC" sheetId="21" state="veryHidden" r:id="rId13"/>
    <sheet name="C" sheetId="19" r:id="rId14"/>
    <sheet name="#_C" sheetId="4" state="veryHidden" r:id="rId15"/>
    <sheet name="DPT" sheetId="23" state="veryHidden" r:id="rId16"/>
    <sheet name="DSC" sheetId="24" state="veryHidden" r:id="rId17"/>
    <sheet name="D" sheetId="22" r:id="rId18"/>
    <sheet name="#_D" sheetId="7" state="veryHidden" r:id="rId19"/>
    <sheet name="EPT" sheetId="26" state="veryHidden" r:id="rId20"/>
    <sheet name="ESC" sheetId="27" state="veryHidden" r:id="rId21"/>
    <sheet name="E" sheetId="25" r:id="rId22"/>
    <sheet name="#_E" sheetId="9" state="veryHidden" r:id="rId23"/>
    <sheet name="FPT" sheetId="29" state="veryHidden" r:id="rId24"/>
    <sheet name="FSC" sheetId="30" state="veryHidden" r:id="rId25"/>
    <sheet name="F" sheetId="28" r:id="rId26"/>
    <sheet name="#_F" sheetId="2" state="veryHidden" r:id="rId27"/>
    <sheet name="GPT" sheetId="32" state="veryHidden" r:id="rId28"/>
    <sheet name="GSC" sheetId="33" state="veryHidden" r:id="rId29"/>
    <sheet name="G" sheetId="31" r:id="rId30"/>
    <sheet name="#_G" sheetId="3" state="veryHidden" r:id="rId31"/>
    <sheet name="HPT" sheetId="35" state="veryHidden" r:id="rId32"/>
    <sheet name="HSC" sheetId="36" state="veryHidden" r:id="rId33"/>
    <sheet name="H" sheetId="34" r:id="rId34"/>
    <sheet name="#_H" sheetId="8" state="veryHidden" r:id="rId35"/>
  </sheets>
  <definedNames>
    <definedName name="_xlnm._FilterDatabase" localSheetId="5" hidden="1">A!$C$25:$H$74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17" i="34" l="1"/>
  <c r="D216" i="34"/>
  <c r="D215" i="34"/>
  <c r="D214" i="34"/>
  <c r="D213" i="34"/>
  <c r="D212" i="34"/>
  <c r="D211" i="34"/>
  <c r="D210" i="34"/>
  <c r="D209" i="34"/>
  <c r="D208" i="34"/>
  <c r="D207" i="34"/>
  <c r="D206" i="34"/>
  <c r="D205" i="34"/>
  <c r="D204" i="34"/>
  <c r="D203" i="34"/>
  <c r="D202" i="34"/>
  <c r="D201" i="34"/>
  <c r="D200" i="34"/>
  <c r="D199" i="34"/>
  <c r="D198" i="34"/>
  <c r="D197" i="34"/>
  <c r="D196" i="34"/>
  <c r="D195" i="34"/>
  <c r="D194" i="34"/>
  <c r="D193" i="34"/>
  <c r="D192" i="34"/>
  <c r="D191" i="34"/>
  <c r="D190" i="34"/>
  <c r="D189" i="34"/>
  <c r="D188" i="34"/>
  <c r="D187" i="34"/>
  <c r="D186" i="34"/>
  <c r="D185" i="34"/>
  <c r="D184" i="34"/>
  <c r="D183" i="34"/>
  <c r="D182" i="34"/>
  <c r="D181" i="34"/>
  <c r="D180" i="34"/>
  <c r="D179" i="34"/>
  <c r="D178" i="34"/>
  <c r="D177" i="34"/>
  <c r="D176" i="34"/>
  <c r="D175" i="34"/>
  <c r="D174" i="34"/>
  <c r="D173" i="34"/>
  <c r="D172" i="34"/>
  <c r="D171" i="34"/>
  <c r="D170" i="34"/>
  <c r="D169" i="34"/>
  <c r="D168" i="34"/>
  <c r="D167" i="34"/>
  <c r="D166" i="34"/>
  <c r="D165" i="34"/>
  <c r="D164" i="34"/>
  <c r="D163" i="34"/>
  <c r="D162" i="34"/>
  <c r="D161" i="34"/>
  <c r="D160" i="34"/>
  <c r="D159" i="34"/>
  <c r="D158" i="34"/>
  <c r="D157" i="34"/>
  <c r="D156" i="34"/>
  <c r="D155" i="34"/>
  <c r="D154" i="34"/>
  <c r="D153" i="34"/>
  <c r="D152" i="34"/>
  <c r="D151" i="34"/>
  <c r="D150" i="34"/>
  <c r="D149" i="34"/>
  <c r="D148" i="34"/>
  <c r="D147" i="34"/>
  <c r="D146" i="34"/>
  <c r="D145" i="34"/>
  <c r="D144" i="34"/>
  <c r="D143" i="34"/>
  <c r="D142" i="34"/>
  <c r="D141" i="34"/>
  <c r="D140" i="34"/>
  <c r="D139" i="34"/>
  <c r="D138" i="34"/>
  <c r="D137" i="34"/>
  <c r="D136" i="34"/>
  <c r="D135" i="34"/>
  <c r="D134" i="34"/>
  <c r="D133" i="34"/>
  <c r="D132" i="34"/>
  <c r="D131" i="34"/>
  <c r="D130" i="34"/>
  <c r="D129" i="34"/>
  <c r="D128" i="34"/>
  <c r="D127" i="34"/>
  <c r="D126" i="34"/>
  <c r="D125" i="34"/>
  <c r="D124" i="34"/>
  <c r="D123" i="34"/>
  <c r="D122" i="34"/>
  <c r="D121" i="34"/>
  <c r="D120" i="34"/>
  <c r="D119" i="34"/>
  <c r="D118" i="34"/>
  <c r="D117" i="34"/>
  <c r="D116" i="34"/>
  <c r="D115" i="34"/>
  <c r="D114" i="34"/>
  <c r="D113" i="34"/>
  <c r="D112" i="34"/>
  <c r="D111" i="34"/>
  <c r="D110" i="34"/>
  <c r="D109" i="34"/>
  <c r="D108" i="34"/>
  <c r="D107" i="34"/>
  <c r="D106" i="34"/>
  <c r="D105" i="34"/>
  <c r="D104" i="34"/>
  <c r="D103" i="34"/>
  <c r="D102" i="34"/>
  <c r="D101" i="34"/>
  <c r="D100" i="34"/>
  <c r="D99" i="34"/>
  <c r="D98" i="34"/>
  <c r="D97" i="34"/>
  <c r="D96" i="34"/>
  <c r="D95" i="34"/>
  <c r="D94" i="34"/>
  <c r="D93" i="34"/>
  <c r="D92" i="34"/>
  <c r="D91" i="34"/>
  <c r="D90" i="34"/>
  <c r="D89" i="34"/>
  <c r="D88" i="34"/>
  <c r="D87" i="34"/>
  <c r="D86" i="34"/>
  <c r="D85" i="34"/>
  <c r="D84" i="34"/>
  <c r="D83" i="34"/>
  <c r="D82" i="34"/>
  <c r="D81" i="34"/>
  <c r="D80" i="34"/>
  <c r="D79" i="34"/>
  <c r="D78" i="34"/>
  <c r="D77" i="34"/>
  <c r="D76" i="34"/>
  <c r="D75" i="34"/>
  <c r="D74" i="34"/>
  <c r="D73" i="34"/>
  <c r="D72" i="34"/>
  <c r="D71" i="34"/>
  <c r="D70" i="34"/>
  <c r="D69" i="34"/>
  <c r="D68" i="34"/>
  <c r="D67" i="34"/>
  <c r="D66" i="34"/>
  <c r="D65" i="34"/>
  <c r="D64" i="34"/>
  <c r="D63" i="34"/>
  <c r="D62" i="34"/>
  <c r="D61" i="34"/>
  <c r="D60" i="34"/>
  <c r="D59" i="34"/>
  <c r="D58" i="34"/>
  <c r="D57" i="34"/>
  <c r="D56" i="34"/>
  <c r="D55" i="34"/>
  <c r="D54" i="34"/>
  <c r="D53" i="34"/>
  <c r="D52" i="34"/>
  <c r="D51" i="34"/>
  <c r="D50" i="34"/>
  <c r="D49" i="34"/>
  <c r="D48" i="34"/>
  <c r="D47" i="34"/>
  <c r="D46" i="34"/>
  <c r="D45" i="34"/>
  <c r="D44" i="34"/>
  <c r="D43" i="34"/>
  <c r="D42" i="34"/>
  <c r="D41" i="34"/>
  <c r="D40" i="34"/>
  <c r="D39" i="34"/>
  <c r="D38" i="34"/>
  <c r="D37" i="34"/>
  <c r="D36" i="34"/>
  <c r="D35" i="34"/>
  <c r="D34" i="34"/>
  <c r="D33" i="34"/>
  <c r="D32" i="34"/>
  <c r="D31" i="34"/>
  <c r="D30" i="34"/>
  <c r="D29" i="34"/>
  <c r="D28" i="34"/>
  <c r="D27" i="34"/>
  <c r="D26" i="34"/>
  <c r="D25" i="34"/>
  <c r="D24" i="34"/>
  <c r="D23" i="34"/>
  <c r="D22" i="34"/>
  <c r="D21" i="34"/>
  <c r="D20" i="34"/>
  <c r="D19" i="34"/>
  <c r="D18" i="34"/>
  <c r="F39" i="31"/>
  <c r="E39" i="31"/>
  <c r="F38" i="31"/>
  <c r="E38" i="31"/>
  <c r="D39" i="31"/>
  <c r="D38" i="31"/>
  <c r="H33" i="31"/>
  <c r="H32" i="31"/>
  <c r="H31" i="31"/>
  <c r="H30" i="31"/>
  <c r="H29" i="31"/>
  <c r="H28" i="31"/>
  <c r="H27" i="31"/>
  <c r="H26" i="31"/>
  <c r="H25" i="31"/>
  <c r="H24" i="31"/>
  <c r="H23" i="31"/>
  <c r="H22" i="31"/>
  <c r="G32" i="31"/>
  <c r="G31" i="31"/>
  <c r="G30" i="31"/>
  <c r="G29" i="31"/>
  <c r="G28" i="31"/>
  <c r="G27" i="31"/>
  <c r="G26" i="31"/>
  <c r="G25" i="31"/>
  <c r="G24" i="31"/>
  <c r="G23" i="31"/>
  <c r="G33" i="31"/>
  <c r="G22" i="31"/>
  <c r="J129" i="28"/>
  <c r="I129" i="28"/>
  <c r="H129" i="28"/>
  <c r="G129" i="28"/>
  <c r="K129" i="28" s="1"/>
  <c r="L129" i="28" s="1"/>
  <c r="J128" i="28"/>
  <c r="I128" i="28"/>
  <c r="H128" i="28"/>
  <c r="G128" i="28"/>
  <c r="K128" i="28" s="1"/>
  <c r="L128" i="28" s="1"/>
  <c r="J127" i="28"/>
  <c r="I127" i="28"/>
  <c r="H127" i="28"/>
  <c r="G127" i="28"/>
  <c r="K127" i="28" s="1"/>
  <c r="L127" i="28" s="1"/>
  <c r="J126" i="28"/>
  <c r="I126" i="28"/>
  <c r="H126" i="28"/>
  <c r="G126" i="28"/>
  <c r="K126" i="28" s="1"/>
  <c r="L126" i="28" s="1"/>
  <c r="J125" i="28"/>
  <c r="I125" i="28"/>
  <c r="K125" i="28" s="1"/>
  <c r="L125" i="28" s="1"/>
  <c r="H125" i="28"/>
  <c r="G125" i="28"/>
  <c r="J124" i="28"/>
  <c r="I124" i="28"/>
  <c r="H124" i="28"/>
  <c r="G124" i="28"/>
  <c r="K124" i="28" s="1"/>
  <c r="L124" i="28" s="1"/>
  <c r="J123" i="28"/>
  <c r="I123" i="28"/>
  <c r="H123" i="28"/>
  <c r="G123" i="28"/>
  <c r="K123" i="28" s="1"/>
  <c r="L123" i="28" s="1"/>
  <c r="J122" i="28"/>
  <c r="I122" i="28"/>
  <c r="H122" i="28"/>
  <c r="K122" i="28" s="1"/>
  <c r="L122" i="28" s="1"/>
  <c r="G122" i="28"/>
  <c r="J121" i="28"/>
  <c r="I121" i="28"/>
  <c r="K121" i="28" s="1"/>
  <c r="L121" i="28" s="1"/>
  <c r="H121" i="28"/>
  <c r="G121" i="28"/>
  <c r="J120" i="28"/>
  <c r="I120" i="28"/>
  <c r="H120" i="28"/>
  <c r="G120" i="28"/>
  <c r="K120" i="28" s="1"/>
  <c r="L120" i="28" s="1"/>
  <c r="J119" i="28"/>
  <c r="I119" i="28"/>
  <c r="H119" i="28"/>
  <c r="G119" i="28"/>
  <c r="K119" i="28" s="1"/>
  <c r="L119" i="28" s="1"/>
  <c r="J118" i="28"/>
  <c r="I118" i="28"/>
  <c r="H118" i="28"/>
  <c r="K118" i="28" s="1"/>
  <c r="L118" i="28" s="1"/>
  <c r="G118" i="28"/>
  <c r="J117" i="28"/>
  <c r="I117" i="28"/>
  <c r="K117" i="28" s="1"/>
  <c r="L117" i="28" s="1"/>
  <c r="H117" i="28"/>
  <c r="G117" i="28"/>
  <c r="J116" i="28"/>
  <c r="I116" i="28"/>
  <c r="H116" i="28"/>
  <c r="G116" i="28"/>
  <c r="K116" i="28" s="1"/>
  <c r="L116" i="28" s="1"/>
  <c r="J115" i="28"/>
  <c r="I115" i="28"/>
  <c r="H115" i="28"/>
  <c r="G115" i="28"/>
  <c r="K115" i="28" s="1"/>
  <c r="L115" i="28" s="1"/>
  <c r="J114" i="28"/>
  <c r="I114" i="28"/>
  <c r="H114" i="28"/>
  <c r="K114" i="28" s="1"/>
  <c r="L114" i="28" s="1"/>
  <c r="G114" i="28"/>
  <c r="J113" i="28"/>
  <c r="I113" i="28"/>
  <c r="K113" i="28" s="1"/>
  <c r="L113" i="28" s="1"/>
  <c r="H113" i="28"/>
  <c r="G113" i="28"/>
  <c r="J112" i="28"/>
  <c r="I112" i="28"/>
  <c r="H112" i="28"/>
  <c r="G112" i="28"/>
  <c r="K112" i="28" s="1"/>
  <c r="L112" i="28" s="1"/>
  <c r="J111" i="28"/>
  <c r="I111" i="28"/>
  <c r="H111" i="28"/>
  <c r="G111" i="28"/>
  <c r="K111" i="28" s="1"/>
  <c r="L111" i="28" s="1"/>
  <c r="J110" i="28"/>
  <c r="I110" i="28"/>
  <c r="H110" i="28"/>
  <c r="K110" i="28" s="1"/>
  <c r="L110" i="28" s="1"/>
  <c r="G110" i="28"/>
  <c r="J109" i="28"/>
  <c r="I109" i="28"/>
  <c r="K109" i="28" s="1"/>
  <c r="L109" i="28" s="1"/>
  <c r="H109" i="28"/>
  <c r="G109" i="28"/>
  <c r="J108" i="28"/>
  <c r="I108" i="28"/>
  <c r="H108" i="28"/>
  <c r="G108" i="28"/>
  <c r="K108" i="28" s="1"/>
  <c r="L108" i="28" s="1"/>
  <c r="J107" i="28"/>
  <c r="I107" i="28"/>
  <c r="H107" i="28"/>
  <c r="G107" i="28"/>
  <c r="K107" i="28" s="1"/>
  <c r="L107" i="28" s="1"/>
  <c r="J106" i="28"/>
  <c r="I106" i="28"/>
  <c r="H106" i="28"/>
  <c r="K106" i="28" s="1"/>
  <c r="L106" i="28" s="1"/>
  <c r="G106" i="28"/>
  <c r="J105" i="28"/>
  <c r="I105" i="28"/>
  <c r="K105" i="28" s="1"/>
  <c r="L105" i="28" s="1"/>
  <c r="H105" i="28"/>
  <c r="G105" i="28"/>
  <c r="J104" i="28"/>
  <c r="I104" i="28"/>
  <c r="H104" i="28"/>
  <c r="G104" i="28"/>
  <c r="K104" i="28" s="1"/>
  <c r="L104" i="28" s="1"/>
  <c r="J103" i="28"/>
  <c r="I103" i="28"/>
  <c r="H103" i="28"/>
  <c r="G103" i="28"/>
  <c r="K103" i="28" s="1"/>
  <c r="L103" i="28" s="1"/>
  <c r="J102" i="28"/>
  <c r="I102" i="28"/>
  <c r="H102" i="28"/>
  <c r="K102" i="28" s="1"/>
  <c r="L102" i="28" s="1"/>
  <c r="G102" i="28"/>
  <c r="J101" i="28"/>
  <c r="I101" i="28"/>
  <c r="K101" i="28" s="1"/>
  <c r="L101" i="28" s="1"/>
  <c r="H101" i="28"/>
  <c r="G101" i="28"/>
  <c r="J100" i="28"/>
  <c r="I100" i="28"/>
  <c r="H100" i="28"/>
  <c r="G100" i="28"/>
  <c r="K100" i="28" s="1"/>
  <c r="L100" i="28" s="1"/>
  <c r="J99" i="28"/>
  <c r="I99" i="28"/>
  <c r="H99" i="28"/>
  <c r="G99" i="28"/>
  <c r="K99" i="28" s="1"/>
  <c r="L99" i="28" s="1"/>
  <c r="J98" i="28"/>
  <c r="I98" i="28"/>
  <c r="H98" i="28"/>
  <c r="K98" i="28" s="1"/>
  <c r="L98" i="28" s="1"/>
  <c r="G98" i="28"/>
  <c r="J97" i="28"/>
  <c r="I97" i="28"/>
  <c r="K97" i="28" s="1"/>
  <c r="L97" i="28" s="1"/>
  <c r="H97" i="28"/>
  <c r="G97" i="28"/>
  <c r="J96" i="28"/>
  <c r="I96" i="28"/>
  <c r="H96" i="28"/>
  <c r="G96" i="28"/>
  <c r="K96" i="28" s="1"/>
  <c r="L96" i="28" s="1"/>
  <c r="J95" i="28"/>
  <c r="I95" i="28"/>
  <c r="H95" i="28"/>
  <c r="G95" i="28"/>
  <c r="K95" i="28" s="1"/>
  <c r="L95" i="28" s="1"/>
  <c r="J94" i="28"/>
  <c r="I94" i="28"/>
  <c r="H94" i="28"/>
  <c r="K94" i="28" s="1"/>
  <c r="L94" i="28" s="1"/>
  <c r="G94" i="28"/>
  <c r="J93" i="28"/>
  <c r="I93" i="28"/>
  <c r="K93" i="28" s="1"/>
  <c r="L93" i="28" s="1"/>
  <c r="H93" i="28"/>
  <c r="G93" i="28"/>
  <c r="J92" i="28"/>
  <c r="I92" i="28"/>
  <c r="H92" i="28"/>
  <c r="G92" i="28"/>
  <c r="K92" i="28" s="1"/>
  <c r="L92" i="28" s="1"/>
  <c r="J91" i="28"/>
  <c r="I91" i="28"/>
  <c r="H91" i="28"/>
  <c r="G91" i="28"/>
  <c r="K91" i="28" s="1"/>
  <c r="L91" i="28" s="1"/>
  <c r="J90" i="28"/>
  <c r="I90" i="28"/>
  <c r="H90" i="28"/>
  <c r="K90" i="28" s="1"/>
  <c r="L90" i="28" s="1"/>
  <c r="G90" i="28"/>
  <c r="J89" i="28"/>
  <c r="I89" i="28"/>
  <c r="K89" i="28" s="1"/>
  <c r="L89" i="28" s="1"/>
  <c r="H89" i="28"/>
  <c r="G89" i="28"/>
  <c r="J88" i="28"/>
  <c r="I88" i="28"/>
  <c r="H88" i="28"/>
  <c r="G88" i="28"/>
  <c r="K88" i="28" s="1"/>
  <c r="L88" i="28" s="1"/>
  <c r="J87" i="28"/>
  <c r="I87" i="28"/>
  <c r="H87" i="28"/>
  <c r="G87" i="28"/>
  <c r="K87" i="28" s="1"/>
  <c r="L87" i="28" s="1"/>
  <c r="J86" i="28"/>
  <c r="I86" i="28"/>
  <c r="H86" i="28"/>
  <c r="K86" i="28" s="1"/>
  <c r="L86" i="28" s="1"/>
  <c r="G86" i="28"/>
  <c r="J85" i="28"/>
  <c r="I85" i="28"/>
  <c r="K85" i="28" s="1"/>
  <c r="L85" i="28" s="1"/>
  <c r="H85" i="28"/>
  <c r="G85" i="28"/>
  <c r="J84" i="28"/>
  <c r="I84" i="28"/>
  <c r="H84" i="28"/>
  <c r="G84" i="28"/>
  <c r="K84" i="28" s="1"/>
  <c r="L84" i="28" s="1"/>
  <c r="J83" i="28"/>
  <c r="I83" i="28"/>
  <c r="H83" i="28"/>
  <c r="G83" i="28"/>
  <c r="K83" i="28" s="1"/>
  <c r="L83" i="28" s="1"/>
  <c r="J82" i="28"/>
  <c r="I82" i="28"/>
  <c r="H82" i="28"/>
  <c r="K82" i="28" s="1"/>
  <c r="L82" i="28" s="1"/>
  <c r="G82" i="28"/>
  <c r="J81" i="28"/>
  <c r="I81" i="28"/>
  <c r="K81" i="28" s="1"/>
  <c r="L81" i="28" s="1"/>
  <c r="H81" i="28"/>
  <c r="G81" i="28"/>
  <c r="J80" i="28"/>
  <c r="I80" i="28"/>
  <c r="H80" i="28"/>
  <c r="G80" i="28"/>
  <c r="K80" i="28" s="1"/>
  <c r="L80" i="28" s="1"/>
  <c r="J79" i="28"/>
  <c r="I79" i="28"/>
  <c r="H79" i="28"/>
  <c r="G79" i="28"/>
  <c r="K79" i="28" s="1"/>
  <c r="L79" i="28" s="1"/>
  <c r="J78" i="28"/>
  <c r="I78" i="28"/>
  <c r="H78" i="28"/>
  <c r="K78" i="28" s="1"/>
  <c r="L78" i="28" s="1"/>
  <c r="G78" i="28"/>
  <c r="J77" i="28"/>
  <c r="I77" i="28"/>
  <c r="K77" i="28" s="1"/>
  <c r="L77" i="28" s="1"/>
  <c r="H77" i="28"/>
  <c r="G77" i="28"/>
  <c r="J76" i="28"/>
  <c r="I76" i="28"/>
  <c r="H76" i="28"/>
  <c r="G76" i="28"/>
  <c r="K76" i="28" s="1"/>
  <c r="L76" i="28" s="1"/>
  <c r="J75" i="28"/>
  <c r="I75" i="28"/>
  <c r="H75" i="28"/>
  <c r="G75" i="28"/>
  <c r="K75" i="28" s="1"/>
  <c r="L75" i="28" s="1"/>
  <c r="J74" i="28"/>
  <c r="I74" i="28"/>
  <c r="H74" i="28"/>
  <c r="K74" i="28" s="1"/>
  <c r="L74" i="28" s="1"/>
  <c r="G74" i="28"/>
  <c r="J73" i="28"/>
  <c r="I73" i="28"/>
  <c r="H73" i="28"/>
  <c r="G73" i="28"/>
  <c r="K73" i="28" s="1"/>
  <c r="L73" i="28" s="1"/>
  <c r="J72" i="28"/>
  <c r="I72" i="28"/>
  <c r="H72" i="28"/>
  <c r="G72" i="28"/>
  <c r="K72" i="28" s="1"/>
  <c r="L72" i="28" s="1"/>
  <c r="J71" i="28"/>
  <c r="I71" i="28"/>
  <c r="H71" i="28"/>
  <c r="G71" i="28"/>
  <c r="K71" i="28" s="1"/>
  <c r="L71" i="28" s="1"/>
  <c r="J70" i="28"/>
  <c r="I70" i="28"/>
  <c r="H70" i="28"/>
  <c r="K70" i="28" s="1"/>
  <c r="L70" i="28" s="1"/>
  <c r="G70" i="28"/>
  <c r="J69" i="28"/>
  <c r="I69" i="28"/>
  <c r="K69" i="28" s="1"/>
  <c r="L69" i="28" s="1"/>
  <c r="H69" i="28"/>
  <c r="G69" i="28"/>
  <c r="J68" i="28"/>
  <c r="I68" i="28"/>
  <c r="H68" i="28"/>
  <c r="G68" i="28"/>
  <c r="K68" i="28" s="1"/>
  <c r="L68" i="28" s="1"/>
  <c r="J67" i="28"/>
  <c r="I67" i="28"/>
  <c r="H67" i="28"/>
  <c r="G67" i="28"/>
  <c r="K67" i="28" s="1"/>
  <c r="L67" i="28" s="1"/>
  <c r="J66" i="28"/>
  <c r="I66" i="28"/>
  <c r="H66" i="28"/>
  <c r="K66" i="28" s="1"/>
  <c r="L66" i="28" s="1"/>
  <c r="G66" i="28"/>
  <c r="J65" i="28"/>
  <c r="I65" i="28"/>
  <c r="H65" i="28"/>
  <c r="G65" i="28"/>
  <c r="K65" i="28" s="1"/>
  <c r="L65" i="28" s="1"/>
  <c r="J64" i="28"/>
  <c r="I64" i="28"/>
  <c r="H64" i="28"/>
  <c r="G64" i="28"/>
  <c r="K64" i="28" s="1"/>
  <c r="L64" i="28" s="1"/>
  <c r="J63" i="28"/>
  <c r="I63" i="28"/>
  <c r="H63" i="28"/>
  <c r="G63" i="28"/>
  <c r="K63" i="28" s="1"/>
  <c r="L63" i="28" s="1"/>
  <c r="J62" i="28"/>
  <c r="I62" i="28"/>
  <c r="H62" i="28"/>
  <c r="K62" i="28" s="1"/>
  <c r="L62" i="28" s="1"/>
  <c r="G62" i="28"/>
  <c r="J61" i="28"/>
  <c r="I61" i="28"/>
  <c r="H61" i="28"/>
  <c r="G61" i="28"/>
  <c r="K61" i="28" s="1"/>
  <c r="L61" i="28" s="1"/>
  <c r="J60" i="28"/>
  <c r="I60" i="28"/>
  <c r="H60" i="28"/>
  <c r="G60" i="28"/>
  <c r="K60" i="28" s="1"/>
  <c r="L60" i="28" s="1"/>
  <c r="J59" i="28"/>
  <c r="I59" i="28"/>
  <c r="H59" i="28"/>
  <c r="G59" i="28"/>
  <c r="K59" i="28" s="1"/>
  <c r="L59" i="28" s="1"/>
  <c r="J58" i="28"/>
  <c r="I58" i="28"/>
  <c r="H58" i="28"/>
  <c r="K58" i="28" s="1"/>
  <c r="L58" i="28" s="1"/>
  <c r="G58" i="28"/>
  <c r="J57" i="28"/>
  <c r="I57" i="28"/>
  <c r="H57" i="28"/>
  <c r="G57" i="28"/>
  <c r="K57" i="28" s="1"/>
  <c r="L57" i="28" s="1"/>
  <c r="J56" i="28"/>
  <c r="I56" i="28"/>
  <c r="H56" i="28"/>
  <c r="G56" i="28"/>
  <c r="K56" i="28" s="1"/>
  <c r="L56" i="28" s="1"/>
  <c r="J55" i="28"/>
  <c r="I55" i="28"/>
  <c r="H55" i="28"/>
  <c r="G55" i="28"/>
  <c r="K55" i="28" s="1"/>
  <c r="L55" i="28" s="1"/>
  <c r="J54" i="28"/>
  <c r="I54" i="28"/>
  <c r="H54" i="28"/>
  <c r="K54" i="28" s="1"/>
  <c r="L54" i="28" s="1"/>
  <c r="G54" i="28"/>
  <c r="J53" i="28"/>
  <c r="I53" i="28"/>
  <c r="H53" i="28"/>
  <c r="G53" i="28"/>
  <c r="K53" i="28" s="1"/>
  <c r="L53" i="28" s="1"/>
  <c r="J52" i="28"/>
  <c r="I52" i="28"/>
  <c r="H52" i="28"/>
  <c r="G52" i="28"/>
  <c r="K52" i="28" s="1"/>
  <c r="L52" i="28" s="1"/>
  <c r="J51" i="28"/>
  <c r="I51" i="28"/>
  <c r="H51" i="28"/>
  <c r="G51" i="28"/>
  <c r="K51" i="28" s="1"/>
  <c r="L51" i="28" s="1"/>
  <c r="J50" i="28"/>
  <c r="I50" i="28"/>
  <c r="H50" i="28"/>
  <c r="K50" i="28" s="1"/>
  <c r="L50" i="28" s="1"/>
  <c r="G50" i="28"/>
  <c r="J49" i="28"/>
  <c r="I49" i="28"/>
  <c r="H49" i="28"/>
  <c r="G49" i="28"/>
  <c r="K49" i="28" s="1"/>
  <c r="L49" i="28" s="1"/>
  <c r="J48" i="28"/>
  <c r="I48" i="28"/>
  <c r="H48" i="28"/>
  <c r="G48" i="28"/>
  <c r="K48" i="28" s="1"/>
  <c r="L48" i="28" s="1"/>
  <c r="J47" i="28"/>
  <c r="I47" i="28"/>
  <c r="H47" i="28"/>
  <c r="G47" i="28"/>
  <c r="K47" i="28" s="1"/>
  <c r="L47" i="28" s="1"/>
  <c r="J46" i="28"/>
  <c r="I46" i="28"/>
  <c r="H46" i="28"/>
  <c r="K46" i="28" s="1"/>
  <c r="L46" i="28" s="1"/>
  <c r="G46" i="28"/>
  <c r="J45" i="28"/>
  <c r="I45" i="28"/>
  <c r="H45" i="28"/>
  <c r="G45" i="28"/>
  <c r="K45" i="28" s="1"/>
  <c r="L45" i="28" s="1"/>
  <c r="J44" i="28"/>
  <c r="I44" i="28"/>
  <c r="H44" i="28"/>
  <c r="G44" i="28"/>
  <c r="K44" i="28" s="1"/>
  <c r="L44" i="28" s="1"/>
  <c r="J43" i="28"/>
  <c r="I43" i="28"/>
  <c r="H43" i="28"/>
  <c r="G43" i="28"/>
  <c r="K43" i="28" s="1"/>
  <c r="L43" i="28" s="1"/>
  <c r="J42" i="28"/>
  <c r="I42" i="28"/>
  <c r="H42" i="28"/>
  <c r="K42" i="28" s="1"/>
  <c r="L42" i="28" s="1"/>
  <c r="G42" i="28"/>
  <c r="J41" i="28"/>
  <c r="I41" i="28"/>
  <c r="H41" i="28"/>
  <c r="G41" i="28"/>
  <c r="K41" i="28" s="1"/>
  <c r="L41" i="28" s="1"/>
  <c r="J40" i="28"/>
  <c r="I40" i="28"/>
  <c r="H40" i="28"/>
  <c r="G40" i="28"/>
  <c r="K40" i="28" s="1"/>
  <c r="L40" i="28" s="1"/>
  <c r="J39" i="28"/>
  <c r="I39" i="28"/>
  <c r="H39" i="28"/>
  <c r="G39" i="28"/>
  <c r="K39" i="28" s="1"/>
  <c r="L39" i="28" s="1"/>
  <c r="J38" i="28"/>
  <c r="I38" i="28"/>
  <c r="H38" i="28"/>
  <c r="K38" i="28" s="1"/>
  <c r="L38" i="28" s="1"/>
  <c r="G38" i="28"/>
  <c r="J37" i="28"/>
  <c r="I37" i="28"/>
  <c r="K37" i="28" s="1"/>
  <c r="L37" i="28" s="1"/>
  <c r="H37" i="28"/>
  <c r="G37" i="28"/>
  <c r="J36" i="28"/>
  <c r="I36" i="28"/>
  <c r="H36" i="28"/>
  <c r="G36" i="28"/>
  <c r="K36" i="28" s="1"/>
  <c r="L36" i="28" s="1"/>
  <c r="J35" i="28"/>
  <c r="I35" i="28"/>
  <c r="H35" i="28"/>
  <c r="G35" i="28"/>
  <c r="K35" i="28" s="1"/>
  <c r="L35" i="28" s="1"/>
  <c r="K34" i="28"/>
  <c r="L34" i="28" s="1"/>
  <c r="J34" i="28"/>
  <c r="I34" i="28"/>
  <c r="H34" i="28"/>
  <c r="G34" i="28"/>
  <c r="J33" i="28"/>
  <c r="I33" i="28"/>
  <c r="H33" i="28"/>
  <c r="G33" i="28"/>
  <c r="K33" i="28" s="1"/>
  <c r="L33" i="28" s="1"/>
  <c r="J32" i="28"/>
  <c r="I32" i="28"/>
  <c r="H32" i="28"/>
  <c r="G32" i="28"/>
  <c r="K32" i="28" s="1"/>
  <c r="L32" i="28" s="1"/>
  <c r="J31" i="28"/>
  <c r="I31" i="28"/>
  <c r="H31" i="28"/>
  <c r="G31" i="28"/>
  <c r="K31" i="28" s="1"/>
  <c r="L31" i="28" s="1"/>
  <c r="K30" i="28"/>
  <c r="L30" i="28" s="1"/>
  <c r="J30" i="28"/>
  <c r="I30" i="28"/>
  <c r="H30" i="28"/>
  <c r="G30" i="28"/>
  <c r="G29" i="28"/>
  <c r="J29" i="28"/>
  <c r="I29" i="28"/>
  <c r="H29" i="28"/>
  <c r="D14" i="25"/>
  <c r="D17" i="22"/>
  <c r="H19" i="22"/>
  <c r="H18" i="22"/>
  <c r="H17" i="22"/>
  <c r="F19" i="22"/>
  <c r="E19" i="22"/>
  <c r="D19" i="22"/>
  <c r="F18" i="22"/>
  <c r="E18" i="22"/>
  <c r="D18" i="22"/>
  <c r="F17" i="22"/>
  <c r="E17" i="22"/>
  <c r="G24" i="19"/>
  <c r="F24" i="19"/>
  <c r="G23" i="19"/>
  <c r="F23" i="19"/>
  <c r="G22" i="19"/>
  <c r="F22" i="19"/>
  <c r="E23" i="19"/>
  <c r="E24" i="19"/>
  <c r="D24" i="19"/>
  <c r="D23" i="19"/>
  <c r="D22" i="19"/>
  <c r="E22" i="19"/>
  <c r="J1" i="34" a="1"/>
  <c r="J1" i="34" s="1"/>
  <c r="AG1" i="34" s="1"/>
  <c r="F28" i="12" a="1"/>
  <c r="F28" i="12"/>
  <c r="C28" i="12"/>
  <c r="C30" i="12" s="1"/>
  <c r="C2" i="34"/>
  <c r="Z2" i="34" s="1"/>
  <c r="C2" i="36"/>
  <c r="B1" i="11"/>
  <c r="AA1" i="34"/>
  <c r="Z1" i="34"/>
  <c r="Y1" i="34"/>
  <c r="J1" i="8"/>
  <c r="AG1" i="8" s="1"/>
  <c r="C2" i="8"/>
  <c r="Z2" i="8" s="1"/>
  <c r="AA1" i="8"/>
  <c r="Z1" i="8"/>
  <c r="Y1" i="8"/>
  <c r="F27" i="12" a="1"/>
  <c r="F27" i="12"/>
  <c r="J1" i="31" s="1" a="1"/>
  <c r="J1" i="31" s="1"/>
  <c r="AG1" i="31" s="1"/>
  <c r="C2" i="33"/>
  <c r="C27" i="12" s="1"/>
  <c r="AA1" i="31"/>
  <c r="Z1" i="31"/>
  <c r="Y1" i="31"/>
  <c r="J1" i="3"/>
  <c r="AG1" i="3"/>
  <c r="AA1" i="3"/>
  <c r="Z1" i="3"/>
  <c r="Y1" i="3"/>
  <c r="C39" i="3"/>
  <c r="D39" i="3" s="1"/>
  <c r="C38" i="3"/>
  <c r="E38" i="3" s="1"/>
  <c r="J1" i="28" a="1"/>
  <c r="J1" i="28" s="1"/>
  <c r="AG1" i="28" s="1"/>
  <c r="F26" i="12" a="1"/>
  <c r="F26" i="12"/>
  <c r="C2" i="30"/>
  <c r="AA1" i="28"/>
  <c r="Z1" i="28"/>
  <c r="Y1" i="28"/>
  <c r="J1" i="2"/>
  <c r="AG1" i="2"/>
  <c r="AA1" i="2"/>
  <c r="Z1" i="2"/>
  <c r="Y1" i="2"/>
  <c r="F25" i="12" a="1"/>
  <c r="F25" i="12"/>
  <c r="J1" i="25" s="1" a="1"/>
  <c r="J1" i="25" s="1"/>
  <c r="AG1" i="25" s="1"/>
  <c r="C2" i="27"/>
  <c r="C25" i="12" s="1"/>
  <c r="AA1" i="25"/>
  <c r="Z1" i="25"/>
  <c r="Y1" i="25"/>
  <c r="J1" i="9"/>
  <c r="AG1" i="9"/>
  <c r="AA1" i="9"/>
  <c r="Z1" i="9"/>
  <c r="Y1" i="9"/>
  <c r="F24" i="12" a="1"/>
  <c r="F24" i="12"/>
  <c r="J1" i="22" s="1" a="1"/>
  <c r="J1" i="22" s="1"/>
  <c r="AG1" i="22" s="1"/>
  <c r="C2" i="24"/>
  <c r="C24" i="12" s="1"/>
  <c r="AA1" i="22"/>
  <c r="Z1" i="22"/>
  <c r="Y1" i="22"/>
  <c r="J1" i="7"/>
  <c r="AG1" i="7"/>
  <c r="AA1" i="7"/>
  <c r="Z1" i="7"/>
  <c r="Y1" i="7"/>
  <c r="C19" i="7"/>
  <c r="F19" i="7" s="1"/>
  <c r="C18" i="7"/>
  <c r="F18" i="7" s="1"/>
  <c r="C17" i="7"/>
  <c r="D17" i="7" s="1"/>
  <c r="F23" i="12" a="1"/>
  <c r="F23" i="12"/>
  <c r="J1" i="19" s="1" a="1"/>
  <c r="J1" i="19" s="1"/>
  <c r="AG1" i="19" s="1"/>
  <c r="C2" i="21"/>
  <c r="C23" i="12" s="1"/>
  <c r="AA1" i="19"/>
  <c r="Z1" i="19"/>
  <c r="Y1" i="19"/>
  <c r="J1" i="4"/>
  <c r="AG1" i="4"/>
  <c r="AA1" i="4"/>
  <c r="Z1" i="4"/>
  <c r="Y1" i="4"/>
  <c r="C24" i="4"/>
  <c r="G24" i="4" s="1"/>
  <c r="C23" i="4"/>
  <c r="G23" i="4" s="1"/>
  <c r="C22" i="4"/>
  <c r="G22" i="4" s="1"/>
  <c r="L33" i="19"/>
  <c r="F22" i="12" a="1"/>
  <c r="F22" i="12"/>
  <c r="J1" i="16" s="1" a="1"/>
  <c r="J1" i="16" s="1"/>
  <c r="AG1" i="16" s="1"/>
  <c r="C22" i="12"/>
  <c r="C2" i="18"/>
  <c r="C2" i="16" s="1"/>
  <c r="Z2" i="16" s="1"/>
  <c r="AA1" i="16"/>
  <c r="Z1" i="16"/>
  <c r="Y1" i="16"/>
  <c r="J1" i="5"/>
  <c r="AG1" i="5" s="1"/>
  <c r="C2" i="5"/>
  <c r="Z2" i="5" s="1"/>
  <c r="AA1" i="5"/>
  <c r="Z1" i="5"/>
  <c r="Y1" i="5"/>
  <c r="B20" i="16"/>
  <c r="F21" i="12" a="1"/>
  <c r="F21" i="12"/>
  <c r="J1" i="13" s="1" a="1"/>
  <c r="J1" i="13" s="1"/>
  <c r="AG1" i="13" s="1"/>
  <c r="C2" i="15"/>
  <c r="C21" i="12" s="1"/>
  <c r="AA1" i="13"/>
  <c r="Z1" i="13"/>
  <c r="Y1" i="13"/>
  <c r="J1" i="6"/>
  <c r="AG1" i="6"/>
  <c r="AA1" i="6"/>
  <c r="Z1" i="6"/>
  <c r="Y1" i="6"/>
  <c r="C23" i="13"/>
  <c r="F4" i="12" a="1"/>
  <c r="F4" i="12" s="1"/>
  <c r="E4" i="12"/>
  <c r="Q2" i="31" s="1"/>
  <c r="D14" i="9"/>
  <c r="D217" i="8"/>
  <c r="D216" i="8"/>
  <c r="D215" i="8"/>
  <c r="D214" i="8"/>
  <c r="D213" i="8"/>
  <c r="D212" i="8"/>
  <c r="D211" i="8"/>
  <c r="D210" i="8"/>
  <c r="D209" i="8"/>
  <c r="D208" i="8"/>
  <c r="D207" i="8"/>
  <c r="D206" i="8"/>
  <c r="D205" i="8"/>
  <c r="D204" i="8"/>
  <c r="D203" i="8"/>
  <c r="D202" i="8"/>
  <c r="D201" i="8"/>
  <c r="D200" i="8"/>
  <c r="D199" i="8"/>
  <c r="D198" i="8"/>
  <c r="D197" i="8"/>
  <c r="D196" i="8"/>
  <c r="D195" i="8"/>
  <c r="D194" i="8"/>
  <c r="D193" i="8"/>
  <c r="D192" i="8"/>
  <c r="D191" i="8"/>
  <c r="D190" i="8"/>
  <c r="D189" i="8"/>
  <c r="D188" i="8"/>
  <c r="D187" i="8"/>
  <c r="D186" i="8"/>
  <c r="D185" i="8"/>
  <c r="D184" i="8"/>
  <c r="D183" i="8"/>
  <c r="D182" i="8"/>
  <c r="D181" i="8"/>
  <c r="D180" i="8"/>
  <c r="D179" i="8"/>
  <c r="D178" i="8"/>
  <c r="D177" i="8"/>
  <c r="D176" i="8"/>
  <c r="D175" i="8"/>
  <c r="D174" i="8"/>
  <c r="D173" i="8"/>
  <c r="D172" i="8"/>
  <c r="D171" i="8"/>
  <c r="D170" i="8"/>
  <c r="D169" i="8"/>
  <c r="D168" i="8"/>
  <c r="D167" i="8"/>
  <c r="D166" i="8"/>
  <c r="D165" i="8"/>
  <c r="D164" i="8"/>
  <c r="D163" i="8"/>
  <c r="D162" i="8"/>
  <c r="D161" i="8"/>
  <c r="D160" i="8"/>
  <c r="D159" i="8"/>
  <c r="D158" i="8"/>
  <c r="D157" i="8"/>
  <c r="D156" i="8"/>
  <c r="D155" i="8"/>
  <c r="D154" i="8"/>
  <c r="D153" i="8"/>
  <c r="D152" i="8"/>
  <c r="D151" i="8"/>
  <c r="D150" i="8"/>
  <c r="D149" i="8"/>
  <c r="D148" i="8"/>
  <c r="D147" i="8"/>
  <c r="D146" i="8"/>
  <c r="D145" i="8"/>
  <c r="D144" i="8"/>
  <c r="D143" i="8"/>
  <c r="D142" i="8"/>
  <c r="D141" i="8"/>
  <c r="D140" i="8"/>
  <c r="D139" i="8"/>
  <c r="D138" i="8"/>
  <c r="D137" i="8"/>
  <c r="D136" i="8"/>
  <c r="D135" i="8"/>
  <c r="D134" i="8"/>
  <c r="D133" i="8"/>
  <c r="D132" i="8"/>
  <c r="D131" i="8"/>
  <c r="D130" i="8"/>
  <c r="D129" i="8"/>
  <c r="D128" i="8"/>
  <c r="D127" i="8"/>
  <c r="D126" i="8"/>
  <c r="D125" i="8"/>
  <c r="D124" i="8"/>
  <c r="D123" i="8"/>
  <c r="D122" i="8"/>
  <c r="D121" i="8"/>
  <c r="D120" i="8"/>
  <c r="D119" i="8"/>
  <c r="D118" i="8"/>
  <c r="D117" i="8"/>
  <c r="D116" i="8"/>
  <c r="D115" i="8"/>
  <c r="D114" i="8"/>
  <c r="D113" i="8"/>
  <c r="D112" i="8"/>
  <c r="D111" i="8"/>
  <c r="D110" i="8"/>
  <c r="D109" i="8"/>
  <c r="D108" i="8"/>
  <c r="D107" i="8"/>
  <c r="D106" i="8"/>
  <c r="D105" i="8"/>
  <c r="D104" i="8"/>
  <c r="D103" i="8"/>
  <c r="D102" i="8"/>
  <c r="D101" i="8"/>
  <c r="D100" i="8"/>
  <c r="D99" i="8"/>
  <c r="D98" i="8"/>
  <c r="D97" i="8"/>
  <c r="D96" i="8"/>
  <c r="D95" i="8"/>
  <c r="D94" i="8"/>
  <c r="D93" i="8"/>
  <c r="D92" i="8"/>
  <c r="D91" i="8"/>
  <c r="D90" i="8"/>
  <c r="D89" i="8"/>
  <c r="D88" i="8"/>
  <c r="D87" i="8"/>
  <c r="D86" i="8"/>
  <c r="D85" i="8"/>
  <c r="D84" i="8"/>
  <c r="D83" i="8"/>
  <c r="D82" i="8"/>
  <c r="D81" i="8"/>
  <c r="D80" i="8"/>
  <c r="D79" i="8"/>
  <c r="D78" i="8"/>
  <c r="D77" i="8"/>
  <c r="D76" i="8"/>
  <c r="D75" i="8"/>
  <c r="D74" i="8"/>
  <c r="D73" i="8"/>
  <c r="D72" i="8"/>
  <c r="D71" i="8"/>
  <c r="D70" i="8"/>
  <c r="D69" i="8"/>
  <c r="D68" i="8"/>
  <c r="D67" i="8"/>
  <c r="D66" i="8"/>
  <c r="D65" i="8"/>
  <c r="D64" i="8"/>
  <c r="D63" i="8"/>
  <c r="D62" i="8"/>
  <c r="D61" i="8"/>
  <c r="D60" i="8"/>
  <c r="D59" i="8"/>
  <c r="D58" i="8"/>
  <c r="D57" i="8"/>
  <c r="D56" i="8"/>
  <c r="D55" i="8"/>
  <c r="D54" i="8"/>
  <c r="D53" i="8"/>
  <c r="D52" i="8"/>
  <c r="D51" i="8"/>
  <c r="D50" i="8"/>
  <c r="D49" i="8"/>
  <c r="D48" i="8"/>
  <c r="D47" i="8"/>
  <c r="D46" i="8"/>
  <c r="D45" i="8"/>
  <c r="D44" i="8"/>
  <c r="D43" i="8"/>
  <c r="D42" i="8"/>
  <c r="D41" i="8"/>
  <c r="D40" i="8"/>
  <c r="D39" i="8"/>
  <c r="D38" i="8"/>
  <c r="D37" i="8"/>
  <c r="D36" i="8"/>
  <c r="D35" i="8"/>
  <c r="D34" i="8"/>
  <c r="D33" i="8"/>
  <c r="D32" i="8"/>
  <c r="D31" i="8"/>
  <c r="D30" i="8"/>
  <c r="D29" i="8"/>
  <c r="D28" i="8"/>
  <c r="D27" i="8"/>
  <c r="D26" i="8"/>
  <c r="D25" i="8"/>
  <c r="D24" i="8"/>
  <c r="D23" i="8"/>
  <c r="D22" i="8"/>
  <c r="D21" i="8"/>
  <c r="D20" i="8"/>
  <c r="D19" i="8"/>
  <c r="D18" i="8"/>
  <c r="C23" i="6"/>
  <c r="B20" i="5"/>
  <c r="L33" i="4"/>
  <c r="H33" i="3"/>
  <c r="G33" i="3"/>
  <c r="H32" i="3"/>
  <c r="G32" i="3"/>
  <c r="H31" i="3"/>
  <c r="G31" i="3"/>
  <c r="H30" i="3"/>
  <c r="G30" i="3"/>
  <c r="H29" i="3"/>
  <c r="G29" i="3"/>
  <c r="H28" i="3"/>
  <c r="G28" i="3"/>
  <c r="H27" i="3"/>
  <c r="G27" i="3"/>
  <c r="H26" i="3"/>
  <c r="G26" i="3"/>
  <c r="H25" i="3"/>
  <c r="G25" i="3"/>
  <c r="H24" i="3"/>
  <c r="G24" i="3"/>
  <c r="H23" i="3"/>
  <c r="G23" i="3"/>
  <c r="H22" i="3"/>
  <c r="G22" i="3"/>
  <c r="J129" i="2"/>
  <c r="I129" i="2"/>
  <c r="H129" i="2"/>
  <c r="G129" i="2"/>
  <c r="K129" i="2" s="1"/>
  <c r="L129" i="2" s="1"/>
  <c r="J128" i="2"/>
  <c r="I128" i="2"/>
  <c r="H128" i="2"/>
  <c r="G128" i="2"/>
  <c r="J127" i="2"/>
  <c r="I127" i="2"/>
  <c r="H127" i="2"/>
  <c r="G127" i="2"/>
  <c r="J126" i="2"/>
  <c r="I126" i="2"/>
  <c r="H126" i="2"/>
  <c r="G126" i="2"/>
  <c r="J125" i="2"/>
  <c r="I125" i="2"/>
  <c r="H125" i="2"/>
  <c r="G125" i="2"/>
  <c r="J124" i="2"/>
  <c r="I124" i="2"/>
  <c r="H124" i="2"/>
  <c r="G124" i="2"/>
  <c r="J123" i="2"/>
  <c r="I123" i="2"/>
  <c r="H123" i="2"/>
  <c r="G123" i="2"/>
  <c r="J122" i="2"/>
  <c r="I122" i="2"/>
  <c r="H122" i="2"/>
  <c r="G122" i="2"/>
  <c r="K122" i="2" s="1"/>
  <c r="L122" i="2" s="1"/>
  <c r="J121" i="2"/>
  <c r="I121" i="2"/>
  <c r="H121" i="2"/>
  <c r="G121" i="2"/>
  <c r="J120" i="2"/>
  <c r="I120" i="2"/>
  <c r="H120" i="2"/>
  <c r="G120" i="2"/>
  <c r="J119" i="2"/>
  <c r="I119" i="2"/>
  <c r="H119" i="2"/>
  <c r="G119" i="2"/>
  <c r="J118" i="2"/>
  <c r="I118" i="2"/>
  <c r="H118" i="2"/>
  <c r="G118" i="2"/>
  <c r="J117" i="2"/>
  <c r="I117" i="2"/>
  <c r="H117" i="2"/>
  <c r="G117" i="2"/>
  <c r="K117" i="2" s="1"/>
  <c r="L117" i="2" s="1"/>
  <c r="J116" i="2"/>
  <c r="K116" i="2" s="1"/>
  <c r="I116" i="2"/>
  <c r="H116" i="2"/>
  <c r="G116" i="2"/>
  <c r="J115" i="2"/>
  <c r="I115" i="2"/>
  <c r="H115" i="2"/>
  <c r="G115" i="2"/>
  <c r="J114" i="2"/>
  <c r="I114" i="2"/>
  <c r="H114" i="2"/>
  <c r="G114" i="2"/>
  <c r="J113" i="2"/>
  <c r="I113" i="2"/>
  <c r="H113" i="2"/>
  <c r="G113" i="2"/>
  <c r="J112" i="2"/>
  <c r="I112" i="2"/>
  <c r="H112" i="2"/>
  <c r="G112" i="2"/>
  <c r="J111" i="2"/>
  <c r="I111" i="2"/>
  <c r="H111" i="2"/>
  <c r="G111" i="2"/>
  <c r="J110" i="2"/>
  <c r="I110" i="2"/>
  <c r="H110" i="2"/>
  <c r="G110" i="2"/>
  <c r="J109" i="2"/>
  <c r="I109" i="2"/>
  <c r="H109" i="2"/>
  <c r="G109" i="2"/>
  <c r="J108" i="2"/>
  <c r="I108" i="2"/>
  <c r="H108" i="2"/>
  <c r="G108" i="2"/>
  <c r="K108" i="2" s="1"/>
  <c r="J107" i="2"/>
  <c r="I107" i="2"/>
  <c r="H107" i="2"/>
  <c r="G107" i="2"/>
  <c r="K107" i="2" s="1"/>
  <c r="L107" i="2" s="1"/>
  <c r="J106" i="2"/>
  <c r="I106" i="2"/>
  <c r="H106" i="2"/>
  <c r="G106" i="2"/>
  <c r="J105" i="2"/>
  <c r="I105" i="2"/>
  <c r="H105" i="2"/>
  <c r="G105" i="2"/>
  <c r="J104" i="2"/>
  <c r="I104" i="2"/>
  <c r="H104" i="2"/>
  <c r="G104" i="2"/>
  <c r="J103" i="2"/>
  <c r="I103" i="2"/>
  <c r="H103" i="2"/>
  <c r="G103" i="2"/>
  <c r="J102" i="2"/>
  <c r="I102" i="2"/>
  <c r="H102" i="2"/>
  <c r="G102" i="2"/>
  <c r="J101" i="2"/>
  <c r="I101" i="2"/>
  <c r="H101" i="2"/>
  <c r="G101" i="2"/>
  <c r="J100" i="2"/>
  <c r="I100" i="2"/>
  <c r="H100" i="2"/>
  <c r="G100" i="2"/>
  <c r="J99" i="2"/>
  <c r="I99" i="2"/>
  <c r="H99" i="2"/>
  <c r="G99" i="2"/>
  <c r="J98" i="2"/>
  <c r="I98" i="2"/>
  <c r="H98" i="2"/>
  <c r="G98" i="2"/>
  <c r="K98" i="2" s="1"/>
  <c r="L98" i="2" s="1"/>
  <c r="J97" i="2"/>
  <c r="I97" i="2"/>
  <c r="H97" i="2"/>
  <c r="G97" i="2"/>
  <c r="J96" i="2"/>
  <c r="I96" i="2"/>
  <c r="H96" i="2"/>
  <c r="G96" i="2"/>
  <c r="J95" i="2"/>
  <c r="I95" i="2"/>
  <c r="H95" i="2"/>
  <c r="G95" i="2"/>
  <c r="J94" i="2"/>
  <c r="I94" i="2"/>
  <c r="H94" i="2"/>
  <c r="G94" i="2"/>
  <c r="J93" i="2"/>
  <c r="I93" i="2"/>
  <c r="H93" i="2"/>
  <c r="G93" i="2"/>
  <c r="J92" i="2"/>
  <c r="I92" i="2"/>
  <c r="H92" i="2"/>
  <c r="G92" i="2"/>
  <c r="J91" i="2"/>
  <c r="I91" i="2"/>
  <c r="H91" i="2"/>
  <c r="G91" i="2"/>
  <c r="J90" i="2"/>
  <c r="I90" i="2"/>
  <c r="H90" i="2"/>
  <c r="G90" i="2"/>
  <c r="J89" i="2"/>
  <c r="I89" i="2"/>
  <c r="H89" i="2"/>
  <c r="G89" i="2"/>
  <c r="J88" i="2"/>
  <c r="I88" i="2"/>
  <c r="H88" i="2"/>
  <c r="G88" i="2"/>
  <c r="K88" i="2" s="1"/>
  <c r="J87" i="2"/>
  <c r="I87" i="2"/>
  <c r="H87" i="2"/>
  <c r="G87" i="2"/>
  <c r="J86" i="2"/>
  <c r="I86" i="2"/>
  <c r="H86" i="2"/>
  <c r="G86" i="2"/>
  <c r="J85" i="2"/>
  <c r="I85" i="2"/>
  <c r="H85" i="2"/>
  <c r="G85" i="2"/>
  <c r="J84" i="2"/>
  <c r="I84" i="2"/>
  <c r="H84" i="2"/>
  <c r="G84" i="2"/>
  <c r="J83" i="2"/>
  <c r="I83" i="2"/>
  <c r="H83" i="2"/>
  <c r="G83" i="2"/>
  <c r="J82" i="2"/>
  <c r="I82" i="2"/>
  <c r="H82" i="2"/>
  <c r="G82" i="2"/>
  <c r="J81" i="2"/>
  <c r="I81" i="2"/>
  <c r="H81" i="2"/>
  <c r="G81" i="2"/>
  <c r="J80" i="2"/>
  <c r="I80" i="2"/>
  <c r="H80" i="2"/>
  <c r="G80" i="2"/>
  <c r="J79" i="2"/>
  <c r="I79" i="2"/>
  <c r="H79" i="2"/>
  <c r="G79" i="2"/>
  <c r="J78" i="2"/>
  <c r="I78" i="2"/>
  <c r="H78" i="2"/>
  <c r="G78" i="2"/>
  <c r="J77" i="2"/>
  <c r="I77" i="2"/>
  <c r="H77" i="2"/>
  <c r="G77" i="2"/>
  <c r="J76" i="2"/>
  <c r="I76" i="2"/>
  <c r="H76" i="2"/>
  <c r="G76" i="2"/>
  <c r="J75" i="2"/>
  <c r="I75" i="2"/>
  <c r="H75" i="2"/>
  <c r="G75" i="2"/>
  <c r="J74" i="2"/>
  <c r="I74" i="2"/>
  <c r="H74" i="2"/>
  <c r="G74" i="2"/>
  <c r="J73" i="2"/>
  <c r="I73" i="2"/>
  <c r="H73" i="2"/>
  <c r="G73" i="2"/>
  <c r="J72" i="2"/>
  <c r="I72" i="2"/>
  <c r="H72" i="2"/>
  <c r="G72" i="2"/>
  <c r="J71" i="2"/>
  <c r="I71" i="2"/>
  <c r="H71" i="2"/>
  <c r="G71" i="2"/>
  <c r="J70" i="2"/>
  <c r="I70" i="2"/>
  <c r="H70" i="2"/>
  <c r="G70" i="2"/>
  <c r="J69" i="2"/>
  <c r="I69" i="2"/>
  <c r="H69" i="2"/>
  <c r="G69" i="2"/>
  <c r="J68" i="2"/>
  <c r="I68" i="2"/>
  <c r="H68" i="2"/>
  <c r="G68" i="2"/>
  <c r="K68" i="2" s="1"/>
  <c r="L68" i="2" s="1"/>
  <c r="J67" i="2"/>
  <c r="I67" i="2"/>
  <c r="H67" i="2"/>
  <c r="G67" i="2"/>
  <c r="J66" i="2"/>
  <c r="I66" i="2"/>
  <c r="H66" i="2"/>
  <c r="G66" i="2"/>
  <c r="J65" i="2"/>
  <c r="I65" i="2"/>
  <c r="H65" i="2"/>
  <c r="G65" i="2"/>
  <c r="J64" i="2"/>
  <c r="I64" i="2"/>
  <c r="H64" i="2"/>
  <c r="G64" i="2"/>
  <c r="J63" i="2"/>
  <c r="I63" i="2"/>
  <c r="H63" i="2"/>
  <c r="G63" i="2"/>
  <c r="J62" i="2"/>
  <c r="I62" i="2"/>
  <c r="H62" i="2"/>
  <c r="G62" i="2"/>
  <c r="J61" i="2"/>
  <c r="I61" i="2"/>
  <c r="H61" i="2"/>
  <c r="G61" i="2"/>
  <c r="J60" i="2"/>
  <c r="I60" i="2"/>
  <c r="H60" i="2"/>
  <c r="G60" i="2"/>
  <c r="J59" i="2"/>
  <c r="I59" i="2"/>
  <c r="H59" i="2"/>
  <c r="G59" i="2"/>
  <c r="J58" i="2"/>
  <c r="I58" i="2"/>
  <c r="H58" i="2"/>
  <c r="G58" i="2"/>
  <c r="J57" i="2"/>
  <c r="I57" i="2"/>
  <c r="H57" i="2"/>
  <c r="G57" i="2"/>
  <c r="J56" i="2"/>
  <c r="I56" i="2"/>
  <c r="H56" i="2"/>
  <c r="G56" i="2"/>
  <c r="J55" i="2"/>
  <c r="I55" i="2"/>
  <c r="H55" i="2"/>
  <c r="G55" i="2"/>
  <c r="J54" i="2"/>
  <c r="I54" i="2"/>
  <c r="H54" i="2"/>
  <c r="G54" i="2"/>
  <c r="J53" i="2"/>
  <c r="I53" i="2"/>
  <c r="H53" i="2"/>
  <c r="G53" i="2"/>
  <c r="J52" i="2"/>
  <c r="I52" i="2"/>
  <c r="H52" i="2"/>
  <c r="G52" i="2"/>
  <c r="K52" i="2" s="1"/>
  <c r="L52" i="2" s="1"/>
  <c r="J51" i="2"/>
  <c r="I51" i="2"/>
  <c r="H51" i="2"/>
  <c r="G51" i="2"/>
  <c r="J50" i="2"/>
  <c r="I50" i="2"/>
  <c r="H50" i="2"/>
  <c r="G50" i="2"/>
  <c r="J49" i="2"/>
  <c r="I49" i="2"/>
  <c r="H49" i="2"/>
  <c r="G49" i="2"/>
  <c r="J48" i="2"/>
  <c r="I48" i="2"/>
  <c r="H48" i="2"/>
  <c r="G48" i="2"/>
  <c r="J47" i="2"/>
  <c r="I47" i="2"/>
  <c r="H47" i="2"/>
  <c r="G47" i="2"/>
  <c r="J46" i="2"/>
  <c r="I46" i="2"/>
  <c r="H46" i="2"/>
  <c r="G46" i="2"/>
  <c r="J45" i="2"/>
  <c r="I45" i="2"/>
  <c r="H45" i="2"/>
  <c r="G45" i="2"/>
  <c r="J44" i="2"/>
  <c r="I44" i="2"/>
  <c r="H44" i="2"/>
  <c r="G44" i="2"/>
  <c r="J43" i="2"/>
  <c r="I43" i="2"/>
  <c r="H43" i="2"/>
  <c r="G43" i="2"/>
  <c r="J42" i="2"/>
  <c r="I42" i="2"/>
  <c r="H42" i="2"/>
  <c r="G42" i="2"/>
  <c r="J41" i="2"/>
  <c r="I41" i="2"/>
  <c r="H41" i="2"/>
  <c r="G41" i="2"/>
  <c r="J40" i="2"/>
  <c r="I40" i="2"/>
  <c r="H40" i="2"/>
  <c r="G40" i="2"/>
  <c r="J39" i="2"/>
  <c r="I39" i="2"/>
  <c r="H39" i="2"/>
  <c r="G39" i="2"/>
  <c r="J38" i="2"/>
  <c r="I38" i="2"/>
  <c r="H38" i="2"/>
  <c r="G38" i="2"/>
  <c r="J36" i="2"/>
  <c r="I36" i="2"/>
  <c r="H36" i="2"/>
  <c r="G36" i="2"/>
  <c r="J35" i="2"/>
  <c r="I35" i="2"/>
  <c r="H35" i="2"/>
  <c r="G35" i="2"/>
  <c r="J34" i="2"/>
  <c r="I34" i="2"/>
  <c r="H34" i="2"/>
  <c r="G34" i="2"/>
  <c r="J33" i="2"/>
  <c r="I33" i="2"/>
  <c r="H33" i="2"/>
  <c r="G33" i="2"/>
  <c r="J32" i="2"/>
  <c r="I32" i="2"/>
  <c r="H32" i="2"/>
  <c r="G32" i="2"/>
  <c r="J31" i="2"/>
  <c r="I31" i="2"/>
  <c r="H31" i="2"/>
  <c r="G31" i="2"/>
  <c r="K31" i="2" s="1"/>
  <c r="L31" i="2" s="1"/>
  <c r="J30" i="2"/>
  <c r="I30" i="2"/>
  <c r="H30" i="2"/>
  <c r="G30" i="2"/>
  <c r="J29" i="2"/>
  <c r="I29" i="2"/>
  <c r="H29" i="2"/>
  <c r="G29" i="2"/>
  <c r="D2" i="13" a="1"/>
  <c r="D2" i="31" a="1"/>
  <c r="D2" i="9" a="1"/>
  <c r="D2" i="34" a="1"/>
  <c r="D2" i="7" a="1"/>
  <c r="D2" i="8" a="1"/>
  <c r="D2" i="16" a="1"/>
  <c r="D2" i="4" a="1"/>
  <c r="D2" i="3" a="1"/>
  <c r="D2" i="25" a="1"/>
  <c r="D2" i="6" a="1"/>
  <c r="D2" i="19" a="1"/>
  <c r="D2" i="2" a="1"/>
  <c r="D2" i="5" a="1"/>
  <c r="D2" i="22" a="1"/>
  <c r="D2" i="28" a="1"/>
  <c r="D94" i="36"/>
  <c r="D75" i="36"/>
  <c r="D56" i="36"/>
  <c r="D37" i="36"/>
  <c r="D197" i="36"/>
  <c r="D162" i="36"/>
  <c r="D143" i="36"/>
  <c r="D104" i="36"/>
  <c r="D85" i="36"/>
  <c r="D178" i="36"/>
  <c r="D18" i="36"/>
  <c r="D188" i="36"/>
  <c r="D53" i="36"/>
  <c r="D92" i="36"/>
  <c r="D131" i="36"/>
  <c r="D106" i="36"/>
  <c r="D41" i="36"/>
  <c r="D179" i="36"/>
  <c r="D150" i="36"/>
  <c r="D107" i="36"/>
  <c r="D128" i="36"/>
  <c r="D120" i="36"/>
  <c r="D88" i="36"/>
  <c r="D67" i="36"/>
  <c r="H29" i="33"/>
  <c r="G33" i="33"/>
  <c r="H30" i="33"/>
  <c r="I105" i="30"/>
  <c r="I81" i="30"/>
  <c r="H101" i="30"/>
  <c r="H40" i="30"/>
  <c r="I120" i="30"/>
  <c r="I119" i="30"/>
  <c r="J60" i="30"/>
  <c r="I33" i="30"/>
  <c r="G84" i="30"/>
  <c r="G123" i="30"/>
  <c r="J92" i="30"/>
  <c r="D114" i="36"/>
  <c r="D95" i="36"/>
  <c r="D76" i="36"/>
  <c r="D57" i="36"/>
  <c r="D22" i="36"/>
  <c r="D182" i="36"/>
  <c r="D163" i="36"/>
  <c r="D124" i="36"/>
  <c r="D105" i="36"/>
  <c r="D158" i="36"/>
  <c r="D29" i="36"/>
  <c r="D193" i="36"/>
  <c r="D33" i="36"/>
  <c r="D72" i="36"/>
  <c r="D111" i="36"/>
  <c r="D46" i="36"/>
  <c r="D147" i="36"/>
  <c r="D139" i="36"/>
  <c r="D130" i="36"/>
  <c r="D186" i="36"/>
  <c r="D181" i="36"/>
  <c r="D80" i="36"/>
  <c r="D48" i="36"/>
  <c r="D27" i="36"/>
  <c r="G23" i="33"/>
  <c r="E38" i="33"/>
  <c r="H120" i="30"/>
  <c r="H81" i="30"/>
  <c r="H85" i="30"/>
  <c r="H110" i="30"/>
  <c r="H29" i="30"/>
  <c r="G55" i="30"/>
  <c r="J104" i="30"/>
  <c r="I66" i="30"/>
  <c r="G49" i="30"/>
  <c r="I106" i="30"/>
  <c r="J39" i="30"/>
  <c r="J77" i="30"/>
  <c r="J107" i="30"/>
  <c r="I47" i="30"/>
  <c r="I129" i="30"/>
  <c r="G116" i="30"/>
  <c r="G71" i="30"/>
  <c r="G65" i="30"/>
  <c r="H74" i="30"/>
  <c r="H93" i="30"/>
  <c r="J57" i="30"/>
  <c r="H77" i="30"/>
  <c r="G64" i="30"/>
  <c r="G125" i="30"/>
  <c r="G104" i="30"/>
  <c r="J32" i="30"/>
  <c r="I51" i="30"/>
  <c r="H118" i="30"/>
  <c r="G41" i="30"/>
  <c r="J41" i="30"/>
  <c r="H71" i="30"/>
  <c r="J123" i="30"/>
  <c r="G61" i="30"/>
  <c r="J93" i="30"/>
  <c r="I73" i="30"/>
  <c r="I128" i="30"/>
  <c r="G91" i="30"/>
  <c r="H52" i="30"/>
  <c r="J70" i="30"/>
  <c r="H35" i="30"/>
  <c r="G76" i="30"/>
  <c r="H49" i="30"/>
  <c r="J62" i="30"/>
  <c r="H67" i="30"/>
  <c r="H107" i="30"/>
  <c r="H88" i="30"/>
  <c r="I67" i="30"/>
  <c r="J106" i="30"/>
  <c r="L33" i="21"/>
  <c r="H86" i="30"/>
  <c r="L52" i="30"/>
  <c r="J43" i="30"/>
  <c r="H47" i="30"/>
  <c r="G114" i="30"/>
  <c r="I113" i="30"/>
  <c r="H63" i="30"/>
  <c r="I71" i="30"/>
  <c r="J73" i="30"/>
  <c r="H45" i="30"/>
  <c r="J129" i="30"/>
  <c r="H65" i="30"/>
  <c r="L31" i="30"/>
  <c r="H122" i="30"/>
  <c r="D17" i="24"/>
  <c r="I63" i="30"/>
  <c r="J58" i="30"/>
  <c r="I95" i="30"/>
  <c r="J30" i="30"/>
  <c r="H31" i="30"/>
  <c r="D134" i="36"/>
  <c r="D115" i="36"/>
  <c r="D96" i="36"/>
  <c r="D77" i="36"/>
  <c r="D42" i="36"/>
  <c r="D23" i="36"/>
  <c r="D183" i="36"/>
  <c r="D144" i="36"/>
  <c r="D125" i="36"/>
  <c r="D138" i="36"/>
  <c r="D169" i="36"/>
  <c r="D173" i="36"/>
  <c r="D189" i="36"/>
  <c r="D52" i="36"/>
  <c r="D91" i="36"/>
  <c r="D26" i="36"/>
  <c r="D180" i="36"/>
  <c r="D99" i="36"/>
  <c r="D110" i="36"/>
  <c r="D146" i="36"/>
  <c r="D141" i="36"/>
  <c r="D40" i="36"/>
  <c r="D187" i="36"/>
  <c r="H24" i="33"/>
  <c r="G30" i="33"/>
  <c r="H32" i="33"/>
  <c r="G29" i="33"/>
  <c r="I90" i="30"/>
  <c r="I100" i="30"/>
  <c r="G101" i="30"/>
  <c r="H100" i="30"/>
  <c r="H46" i="30"/>
  <c r="H66" i="30"/>
  <c r="J89" i="30"/>
  <c r="J94" i="30"/>
  <c r="J99" i="30"/>
  <c r="I108" i="30"/>
  <c r="H56" i="30"/>
  <c r="I45" i="30"/>
  <c r="H124" i="30"/>
  <c r="K68" i="30"/>
  <c r="H64" i="30"/>
  <c r="G48" i="30"/>
  <c r="I92" i="30"/>
  <c r="G99" i="30"/>
  <c r="H33" i="30"/>
  <c r="H32" i="30"/>
  <c r="G34" i="30"/>
  <c r="H42" i="30"/>
  <c r="J80" i="30"/>
  <c r="I30" i="30"/>
  <c r="I85" i="30"/>
  <c r="H39" i="30"/>
  <c r="G93" i="30"/>
  <c r="H62" i="30"/>
  <c r="I86" i="30"/>
  <c r="J64" i="30"/>
  <c r="L98" i="30"/>
  <c r="G109" i="30"/>
  <c r="G95" i="30"/>
  <c r="J83" i="30"/>
  <c r="I43" i="30"/>
  <c r="G73" i="30"/>
  <c r="H127" i="30"/>
  <c r="G75" i="30"/>
  <c r="G103" i="30"/>
  <c r="G82" i="30"/>
  <c r="G94" i="30"/>
  <c r="H44" i="30"/>
  <c r="J31" i="30"/>
  <c r="L117" i="30"/>
  <c r="G102" i="30"/>
  <c r="H78" i="30"/>
  <c r="I31" i="30"/>
  <c r="J71" i="30"/>
  <c r="L122" i="30"/>
  <c r="I125" i="30"/>
  <c r="G115" i="30"/>
  <c r="G113" i="30"/>
  <c r="H59" i="30"/>
  <c r="I127" i="30"/>
  <c r="J52" i="30"/>
  <c r="G89" i="30"/>
  <c r="G56" i="30"/>
  <c r="I97" i="30"/>
  <c r="J109" i="30"/>
  <c r="J88" i="30"/>
  <c r="J111" i="30"/>
  <c r="G83" i="30"/>
  <c r="H87" i="30"/>
  <c r="J100" i="30"/>
  <c r="I98" i="30"/>
  <c r="I36" i="30"/>
  <c r="G23" i="21"/>
  <c r="D154" i="36"/>
  <c r="D135" i="36"/>
  <c r="D116" i="36"/>
  <c r="D97" i="36"/>
  <c r="D62" i="36"/>
  <c r="D43" i="36"/>
  <c r="D164" i="36"/>
  <c r="D145" i="36"/>
  <c r="D118" i="36"/>
  <c r="D74" i="36"/>
  <c r="D153" i="36"/>
  <c r="D192" i="36"/>
  <c r="D32" i="36"/>
  <c r="D71" i="36"/>
  <c r="D109" i="36"/>
  <c r="D140" i="36"/>
  <c r="D59" i="36"/>
  <c r="D90" i="36"/>
  <c r="D86" i="36"/>
  <c r="D101" i="36"/>
  <c r="D199" i="36"/>
  <c r="D87" i="36"/>
  <c r="G25" i="33"/>
  <c r="H25" i="33"/>
  <c r="H22" i="33"/>
  <c r="H28" i="33"/>
  <c r="I40" i="30"/>
  <c r="I80" i="30"/>
  <c r="I70" i="30"/>
  <c r="H90" i="30"/>
  <c r="J50" i="30"/>
  <c r="I76" i="30"/>
  <c r="J69" i="30"/>
  <c r="I115" i="30"/>
  <c r="G124" i="30"/>
  <c r="I93" i="30"/>
  <c r="J95" i="30"/>
  <c r="I79" i="30"/>
  <c r="H98" i="30"/>
  <c r="I84" i="30"/>
  <c r="J125" i="30"/>
  <c r="J98" i="30"/>
  <c r="H106" i="30"/>
  <c r="L107" i="30"/>
  <c r="I117" i="30"/>
  <c r="J56" i="30"/>
  <c r="J115" i="30"/>
  <c r="J29" i="30"/>
  <c r="H82" i="30"/>
  <c r="H96" i="30"/>
  <c r="I99" i="30"/>
  <c r="D174" i="36"/>
  <c r="D155" i="36"/>
  <c r="D136" i="36"/>
  <c r="D117" i="36"/>
  <c r="D82" i="36"/>
  <c r="D63" i="36"/>
  <c r="D24" i="36"/>
  <c r="D184" i="36"/>
  <c r="D165" i="36"/>
  <c r="D98" i="36"/>
  <c r="D54" i="36"/>
  <c r="D133" i="36"/>
  <c r="D172" i="36"/>
  <c r="D68" i="36"/>
  <c r="D51" i="36"/>
  <c r="D129" i="36"/>
  <c r="D100" i="36"/>
  <c r="D19" i="36"/>
  <c r="D70" i="36"/>
  <c r="D66" i="36"/>
  <c r="D61" i="36"/>
  <c r="D159" i="36"/>
  <c r="D47" i="36"/>
  <c r="G26" i="33"/>
  <c r="G27" i="33"/>
  <c r="G32" i="33"/>
  <c r="G28" i="33"/>
  <c r="I101" i="30"/>
  <c r="I60" i="30"/>
  <c r="I50" i="30"/>
  <c r="H80" i="30"/>
  <c r="J85" i="30"/>
  <c r="J105" i="30"/>
  <c r="J54" i="30"/>
  <c r="G126" i="30"/>
  <c r="H69" i="30"/>
  <c r="I58" i="30"/>
  <c r="G38" i="30"/>
  <c r="G118" i="30"/>
  <c r="H97" i="30"/>
  <c r="H129" i="30"/>
  <c r="H114" i="30"/>
  <c r="I87" i="30"/>
  <c r="J35" i="30"/>
  <c r="G105" i="30"/>
  <c r="H95" i="30"/>
  <c r="J127" i="30"/>
  <c r="I42" i="30"/>
  <c r="I118" i="30"/>
  <c r="I75" i="30"/>
  <c r="H92" i="30"/>
  <c r="H36" i="30"/>
  <c r="I83" i="30"/>
  <c r="J74" i="30"/>
  <c r="I91" i="30"/>
  <c r="J86" i="30"/>
  <c r="L129" i="30"/>
  <c r="H94" i="30"/>
  <c r="G74" i="30"/>
  <c r="H111" i="30"/>
  <c r="J53" i="30"/>
  <c r="J90" i="30"/>
  <c r="G68" i="30"/>
  <c r="I34" i="30"/>
  <c r="J101" i="30"/>
  <c r="I41" i="30"/>
  <c r="H125" i="30"/>
  <c r="H43" i="30"/>
  <c r="J78" i="30"/>
  <c r="I72" i="30"/>
  <c r="J91" i="30"/>
  <c r="J76" i="30"/>
  <c r="J117" i="30"/>
  <c r="H72" i="30"/>
  <c r="I121" i="30"/>
  <c r="B20" i="18"/>
  <c r="J120" i="30"/>
  <c r="I53" i="30"/>
  <c r="I124" i="30"/>
  <c r="H48" i="30"/>
  <c r="G121" i="30"/>
  <c r="I123" i="30"/>
  <c r="H61" i="30"/>
  <c r="J122" i="30"/>
  <c r="J47" i="30"/>
  <c r="J75" i="30"/>
  <c r="H76" i="30"/>
  <c r="H83" i="30"/>
  <c r="J66" i="30"/>
  <c r="J51" i="30"/>
  <c r="H57" i="30"/>
  <c r="I44" i="30"/>
  <c r="D30" i="36"/>
  <c r="D79" i="36"/>
  <c r="D28" i="36"/>
  <c r="H33" i="33"/>
  <c r="H31" i="33"/>
  <c r="G50" i="30"/>
  <c r="H60" i="30"/>
  <c r="H115" i="30"/>
  <c r="I69" i="30"/>
  <c r="H51" i="30"/>
  <c r="G63" i="30"/>
  <c r="I52" i="30"/>
  <c r="I49" i="30"/>
  <c r="G96" i="30"/>
  <c r="I110" i="30"/>
  <c r="J34" i="30"/>
  <c r="J113" i="30"/>
  <c r="J97" i="30"/>
  <c r="I104" i="30"/>
  <c r="J36" i="30"/>
  <c r="D194" i="36"/>
  <c r="D175" i="36"/>
  <c r="D156" i="36"/>
  <c r="D137" i="36"/>
  <c r="D102" i="36"/>
  <c r="D83" i="36"/>
  <c r="D44" i="36"/>
  <c r="D25" i="36"/>
  <c r="D185" i="36"/>
  <c r="D78" i="36"/>
  <c r="D34" i="36"/>
  <c r="D113" i="36"/>
  <c r="D152" i="36"/>
  <c r="D191" i="36"/>
  <c r="D31" i="36"/>
  <c r="D161" i="36"/>
  <c r="D60" i="36"/>
  <c r="D69" i="36"/>
  <c r="D50" i="36"/>
  <c r="D108" i="36"/>
  <c r="D21" i="36"/>
  <c r="D119" i="36"/>
  <c r="D168" i="36"/>
  <c r="G24" i="33"/>
  <c r="G22" i="33"/>
  <c r="D39" i="33"/>
  <c r="G70" i="30"/>
  <c r="H116" i="30"/>
  <c r="I29" i="30"/>
  <c r="H70" i="30"/>
  <c r="H105" i="30"/>
  <c r="J110" i="30"/>
  <c r="J49" i="30"/>
  <c r="H119" i="30"/>
  <c r="H54" i="30"/>
  <c r="I38" i="30"/>
  <c r="I56" i="30"/>
  <c r="I77" i="30"/>
  <c r="I57" i="30"/>
  <c r="J96" i="30"/>
  <c r="G35" i="30"/>
  <c r="J114" i="30"/>
  <c r="J59" i="30"/>
  <c r="I89" i="30"/>
  <c r="I103" i="30"/>
  <c r="G58" i="30"/>
  <c r="J40" i="30"/>
  <c r="G87" i="30"/>
  <c r="H109" i="30"/>
  <c r="J82" i="30"/>
  <c r="I112" i="30"/>
  <c r="K52" i="30"/>
  <c r="G69" i="30"/>
  <c r="H128" i="30"/>
  <c r="J68" i="30"/>
  <c r="J45" i="30"/>
  <c r="I62" i="30"/>
  <c r="J67" i="30"/>
  <c r="D171" i="36"/>
  <c r="D121" i="36"/>
  <c r="D190" i="36"/>
  <c r="D200" i="36"/>
  <c r="H26" i="33"/>
  <c r="I61" i="30"/>
  <c r="G60" i="30"/>
  <c r="J33" i="30"/>
  <c r="H79" i="30"/>
  <c r="G59" i="30"/>
  <c r="I74" i="30"/>
  <c r="H34" i="30"/>
  <c r="H108" i="30"/>
  <c r="G128" i="30"/>
  <c r="D35" i="36"/>
  <c r="D195" i="36"/>
  <c r="D176" i="36"/>
  <c r="D157" i="36"/>
  <c r="D122" i="36"/>
  <c r="D103" i="36"/>
  <c r="D64" i="36"/>
  <c r="D45" i="36"/>
  <c r="D149" i="36"/>
  <c r="D58" i="36"/>
  <c r="D93" i="36"/>
  <c r="D132" i="36"/>
  <c r="D166" i="36"/>
  <c r="D20" i="36"/>
  <c r="G29" i="30"/>
  <c r="G40" i="30"/>
  <c r="J63" i="30"/>
  <c r="G86" i="30"/>
  <c r="I82" i="30"/>
  <c r="H30" i="30"/>
  <c r="J55" i="30"/>
  <c r="L68" i="30"/>
  <c r="D55" i="36"/>
  <c r="D36" i="36"/>
  <c r="D196" i="36"/>
  <c r="D177" i="36"/>
  <c r="D142" i="36"/>
  <c r="D123" i="36"/>
  <c r="D84" i="36"/>
  <c r="D65" i="36"/>
  <c r="D198" i="36"/>
  <c r="D38" i="36"/>
  <c r="D49" i="36"/>
  <c r="D73" i="36"/>
  <c r="D112" i="36"/>
  <c r="D151" i="36"/>
  <c r="D126" i="36"/>
  <c r="D81" i="36"/>
  <c r="D148" i="36"/>
  <c r="D170" i="36"/>
  <c r="D89" i="36"/>
  <c r="D127" i="36"/>
  <c r="D160" i="36"/>
  <c r="D39" i="36"/>
  <c r="D167" i="36"/>
  <c r="H27" i="33"/>
  <c r="H23" i="33"/>
  <c r="G31" i="33"/>
  <c r="I96" i="30"/>
  <c r="G66" i="30"/>
  <c r="G30" i="30"/>
  <c r="I116" i="30"/>
  <c r="H50" i="30"/>
  <c r="I46" i="30"/>
  <c r="H121" i="30"/>
  <c r="H55" i="30"/>
  <c r="I54" i="30"/>
  <c r="G51" i="30"/>
  <c r="H84" i="30"/>
  <c r="J128" i="30"/>
  <c r="I68" i="30"/>
  <c r="J102" i="30"/>
  <c r="H75" i="30"/>
  <c r="G92" i="30"/>
  <c r="J65" i="30"/>
  <c r="H104" i="30"/>
  <c r="I55" i="30"/>
  <c r="I32" i="30"/>
  <c r="J84" i="30"/>
  <c r="H113" i="30"/>
  <c r="J118" i="30"/>
  <c r="I64" i="30"/>
  <c r="G53" i="30"/>
  <c r="G85" i="30"/>
  <c r="H73" i="30"/>
  <c r="J79" i="30"/>
  <c r="J124" i="30"/>
  <c r="I109" i="30"/>
  <c r="K98" i="30"/>
  <c r="G106" i="30"/>
  <c r="G39" i="30"/>
  <c r="J108" i="30"/>
  <c r="I111" i="30"/>
  <c r="G45" i="30"/>
  <c r="J42" i="30"/>
  <c r="G129" i="30"/>
  <c r="G98" i="30"/>
  <c r="G119" i="30"/>
  <c r="I59" i="30"/>
  <c r="J119" i="30"/>
  <c r="G32" i="30"/>
  <c r="H117" i="30"/>
  <c r="I126" i="30"/>
  <c r="I88" i="30"/>
  <c r="I122" i="30"/>
  <c r="G72" i="30"/>
  <c r="G22" i="21"/>
  <c r="H91" i="30"/>
  <c r="G77" i="30"/>
  <c r="G108" i="30"/>
  <c r="I114" i="30"/>
  <c r="I35" i="30"/>
  <c r="J48" i="30"/>
  <c r="H126" i="30"/>
  <c r="I39" i="30"/>
  <c r="J112" i="30"/>
  <c r="H112" i="30"/>
  <c r="J81" i="30"/>
  <c r="H103" i="30"/>
  <c r="J87" i="30"/>
  <c r="H89" i="30"/>
  <c r="H38" i="30"/>
  <c r="I102" i="30"/>
  <c r="J61" i="30"/>
  <c r="K129" i="30"/>
  <c r="I48" i="30"/>
  <c r="G111" i="30"/>
  <c r="J44" i="30"/>
  <c r="J103" i="30"/>
  <c r="H123" i="30"/>
  <c r="G79" i="30"/>
  <c r="H68" i="30"/>
  <c r="G97" i="30"/>
  <c r="H41" i="30"/>
  <c r="G46" i="30"/>
  <c r="G43" i="30"/>
  <c r="H99" i="30"/>
  <c r="J72" i="30"/>
  <c r="H102" i="30"/>
  <c r="I94" i="30"/>
  <c r="I78" i="30"/>
  <c r="I107" i="30"/>
  <c r="J121" i="30"/>
  <c r="D14" i="27"/>
  <c r="G24" i="21"/>
  <c r="J46" i="30"/>
  <c r="C23" i="15"/>
  <c r="K29" i="28" l="1"/>
  <c r="L29" i="28" s="1"/>
  <c r="D2" i="8"/>
  <c r="D2" i="34"/>
  <c r="D2" i="31"/>
  <c r="Q2" i="34"/>
  <c r="D2" i="28"/>
  <c r="D2" i="3"/>
  <c r="E39" i="3"/>
  <c r="F39" i="3"/>
  <c r="C2" i="31"/>
  <c r="Z2" i="31" s="1"/>
  <c r="D38" i="3"/>
  <c r="C2" i="3"/>
  <c r="Z2" i="3" s="1"/>
  <c r="Q2" i="22"/>
  <c r="F38" i="3"/>
  <c r="D2" i="2"/>
  <c r="D2" i="25"/>
  <c r="L116" i="2"/>
  <c r="K47" i="2"/>
  <c r="K67" i="2"/>
  <c r="C26" i="12"/>
  <c r="C2" i="2"/>
  <c r="Z2" i="2" s="1"/>
  <c r="K78" i="2"/>
  <c r="L88" i="2"/>
  <c r="L108" i="2"/>
  <c r="K48" i="2"/>
  <c r="K33" i="2"/>
  <c r="K39" i="2"/>
  <c r="K44" i="2"/>
  <c r="K49" i="2"/>
  <c r="K54" i="2"/>
  <c r="K59" i="2"/>
  <c r="K64" i="2"/>
  <c r="C2" i="28"/>
  <c r="Z2" i="28" s="1"/>
  <c r="K62" i="2"/>
  <c r="K126" i="2"/>
  <c r="K38" i="2"/>
  <c r="K36" i="2"/>
  <c r="K57" i="2"/>
  <c r="K58" i="2"/>
  <c r="Q2" i="16"/>
  <c r="Q2" i="25"/>
  <c r="Q2" i="28"/>
  <c r="K42" i="2"/>
  <c r="K112" i="2"/>
  <c r="K127" i="2"/>
  <c r="K53" i="2"/>
  <c r="K90" i="2"/>
  <c r="K110" i="2"/>
  <c r="K120" i="2"/>
  <c r="K100" i="2"/>
  <c r="K80" i="2"/>
  <c r="K45" i="2"/>
  <c r="K65" i="2"/>
  <c r="K41" i="2"/>
  <c r="K51" i="2"/>
  <c r="K61" i="2"/>
  <c r="K71" i="2"/>
  <c r="K81" i="2"/>
  <c r="K91" i="2"/>
  <c r="K101" i="2"/>
  <c r="K106" i="2"/>
  <c r="K111" i="2"/>
  <c r="D2" i="9"/>
  <c r="D2" i="22"/>
  <c r="AA2" i="22" s="1"/>
  <c r="K75" i="2"/>
  <c r="K85" i="2"/>
  <c r="K105" i="2"/>
  <c r="K56" i="2"/>
  <c r="K66" i="2"/>
  <c r="K125" i="2"/>
  <c r="K76" i="2"/>
  <c r="K72" i="2"/>
  <c r="K77" i="2"/>
  <c r="K86" i="2"/>
  <c r="K121" i="2"/>
  <c r="K32" i="2"/>
  <c r="K82" i="2"/>
  <c r="K87" i="2"/>
  <c r="K96" i="2"/>
  <c r="K43" i="2"/>
  <c r="K92" i="2"/>
  <c r="K97" i="2"/>
  <c r="K102" i="2"/>
  <c r="K35" i="2"/>
  <c r="C2" i="25"/>
  <c r="Z2" i="25" s="1"/>
  <c r="K83" i="2"/>
  <c r="K29" i="2"/>
  <c r="K69" i="2"/>
  <c r="K103" i="2"/>
  <c r="K40" i="2"/>
  <c r="K79" i="2"/>
  <c r="K84" i="2"/>
  <c r="K113" i="2"/>
  <c r="K128" i="2"/>
  <c r="K46" i="2"/>
  <c r="K63" i="2"/>
  <c r="C2" i="9"/>
  <c r="Z2" i="9" s="1"/>
  <c r="K74" i="2"/>
  <c r="K118" i="2"/>
  <c r="K34" i="2"/>
  <c r="K50" i="2"/>
  <c r="K89" i="2"/>
  <c r="K94" i="2"/>
  <c r="K99" i="2"/>
  <c r="K104" i="2"/>
  <c r="K123" i="2"/>
  <c r="K95" i="2"/>
  <c r="K93" i="2"/>
  <c r="K115" i="2"/>
  <c r="K73" i="2"/>
  <c r="K60" i="2"/>
  <c r="K109" i="2"/>
  <c r="K114" i="2"/>
  <c r="K30" i="2"/>
  <c r="K55" i="2"/>
  <c r="K70" i="2"/>
  <c r="K119" i="2"/>
  <c r="K124" i="2"/>
  <c r="D2" i="19"/>
  <c r="D2" i="7"/>
  <c r="H19" i="7"/>
  <c r="H18" i="7"/>
  <c r="E17" i="7"/>
  <c r="F17" i="7"/>
  <c r="E18" i="7"/>
  <c r="C2" i="22"/>
  <c r="Z2" i="22" s="1"/>
  <c r="D19" i="7"/>
  <c r="E19" i="7"/>
  <c r="D18" i="7"/>
  <c r="C2" i="7"/>
  <c r="Z2" i="7" s="1"/>
  <c r="D2" i="4"/>
  <c r="D2" i="16"/>
  <c r="D22" i="4"/>
  <c r="E22" i="4"/>
  <c r="F22" i="4"/>
  <c r="D23" i="4"/>
  <c r="E23" i="4"/>
  <c r="F23" i="4"/>
  <c r="C2" i="19"/>
  <c r="Z2" i="19" s="1"/>
  <c r="C2" i="4"/>
  <c r="Z2" i="4" s="1"/>
  <c r="D24" i="4"/>
  <c r="E24" i="4"/>
  <c r="F24" i="4"/>
  <c r="Q2" i="19"/>
  <c r="D2" i="5"/>
  <c r="D2" i="13"/>
  <c r="AA2" i="13" s="1"/>
  <c r="D2" i="6"/>
  <c r="C2" i="6"/>
  <c r="Z2" i="6" s="1"/>
  <c r="C2" i="13"/>
  <c r="Z2" i="13" s="1"/>
  <c r="C8" i="12"/>
  <c r="Q2" i="13"/>
  <c r="F38" i="33"/>
  <c r="G33" i="30"/>
  <c r="G107" i="30"/>
  <c r="G31" i="30"/>
  <c r="H58" i="30"/>
  <c r="G42" i="30"/>
  <c r="E19" i="24"/>
  <c r="E22" i="21"/>
  <c r="E2" i="13"/>
  <c r="F18" i="24"/>
  <c r="G36" i="30"/>
  <c r="G80" i="30"/>
  <c r="K116" i="30"/>
  <c r="G110" i="30"/>
  <c r="K88" i="30"/>
  <c r="E18" i="24"/>
  <c r="G44" i="30"/>
  <c r="G112" i="30"/>
  <c r="K107" i="30"/>
  <c r="G67" i="30"/>
  <c r="K122" i="30"/>
  <c r="D18" i="24"/>
  <c r="E17" i="24"/>
  <c r="E1" i="19" a="1"/>
  <c r="F23" i="21"/>
  <c r="E39" i="33"/>
  <c r="G78" i="30"/>
  <c r="G52" i="30"/>
  <c r="K117" i="30"/>
  <c r="G117" i="30"/>
  <c r="K108" i="30"/>
  <c r="H19" i="24"/>
  <c r="D19" i="24"/>
  <c r="D23" i="21"/>
  <c r="F19" i="24"/>
  <c r="E2" i="16"/>
  <c r="E1" i="13" a="1"/>
  <c r="D38" i="33"/>
  <c r="E2" i="31" s="1"/>
  <c r="L88" i="30"/>
  <c r="E2" i="25"/>
  <c r="G90" i="30"/>
  <c r="G120" i="30"/>
  <c r="I65" i="30"/>
  <c r="E23" i="21"/>
  <c r="K31" i="30"/>
  <c r="J126" i="30"/>
  <c r="G88" i="30"/>
  <c r="G47" i="30"/>
  <c r="J116" i="30"/>
  <c r="G122" i="30"/>
  <c r="H18" i="24"/>
  <c r="F24" i="21"/>
  <c r="D24" i="21"/>
  <c r="E1" i="31" a="1"/>
  <c r="J38" i="30"/>
  <c r="L108" i="30"/>
  <c r="L116" i="30"/>
  <c r="G54" i="30"/>
  <c r="G100" i="30"/>
  <c r="G127" i="30"/>
  <c r="E24" i="21"/>
  <c r="F39" i="33"/>
  <c r="H53" i="30"/>
  <c r="E1" i="28" a="1"/>
  <c r="G57" i="30"/>
  <c r="G81" i="30"/>
  <c r="G62" i="30"/>
  <c r="E1" i="25" a="1"/>
  <c r="E1" i="22" a="1"/>
  <c r="D22" i="21"/>
  <c r="E1" i="16" a="1"/>
  <c r="F22" i="21"/>
  <c r="E2" i="19" s="1"/>
  <c r="E1" i="31" l="1"/>
  <c r="AB1" i="31" s="1"/>
  <c r="AA2" i="8"/>
  <c r="AA2" i="31"/>
  <c r="AA2" i="34"/>
  <c r="B2" i="33"/>
  <c r="AB2" i="31"/>
  <c r="AA2" i="3"/>
  <c r="AA2" i="28"/>
  <c r="B2" i="27"/>
  <c r="B2" i="9" s="1"/>
  <c r="Y2" i="9" s="1"/>
  <c r="AB2" i="25"/>
  <c r="E1" i="28"/>
  <c r="AB1" i="28" s="1"/>
  <c r="L48" i="2"/>
  <c r="L40" i="2"/>
  <c r="L115" i="2"/>
  <c r="L103" i="2"/>
  <c r="L66" i="2"/>
  <c r="L65" i="2"/>
  <c r="L93" i="2"/>
  <c r="L45" i="2"/>
  <c r="L95" i="2"/>
  <c r="L29" i="2"/>
  <c r="L105" i="2"/>
  <c r="L126" i="2"/>
  <c r="L123" i="2"/>
  <c r="L104" i="2"/>
  <c r="L75" i="2"/>
  <c r="L62" i="2"/>
  <c r="L78" i="2"/>
  <c r="L99" i="2"/>
  <c r="L35" i="2"/>
  <c r="L100" i="2"/>
  <c r="L94" i="2"/>
  <c r="L102" i="2"/>
  <c r="L89" i="2"/>
  <c r="L97" i="2"/>
  <c r="L120" i="2"/>
  <c r="L64" i="2"/>
  <c r="L50" i="2"/>
  <c r="L92" i="2"/>
  <c r="L59" i="2"/>
  <c r="L67" i="2"/>
  <c r="L34" i="2"/>
  <c r="L43" i="2"/>
  <c r="L110" i="2"/>
  <c r="L58" i="2"/>
  <c r="L118" i="2"/>
  <c r="L96" i="2"/>
  <c r="L111" i="2"/>
  <c r="L54" i="2"/>
  <c r="L47" i="2"/>
  <c r="L124" i="2"/>
  <c r="L74" i="2"/>
  <c r="L87" i="2"/>
  <c r="L106" i="2"/>
  <c r="L90" i="2"/>
  <c r="L49" i="2"/>
  <c r="L119" i="2"/>
  <c r="L82" i="2"/>
  <c r="L101" i="2"/>
  <c r="L44" i="2"/>
  <c r="L70" i="2"/>
  <c r="L63" i="2"/>
  <c r="L32" i="2"/>
  <c r="L91" i="2"/>
  <c r="L57" i="2"/>
  <c r="L39" i="2"/>
  <c r="AA2" i="25"/>
  <c r="L60" i="2"/>
  <c r="L79" i="2"/>
  <c r="L76" i="2"/>
  <c r="L41" i="2"/>
  <c r="L127" i="2"/>
  <c r="L125" i="2"/>
  <c r="L109" i="2"/>
  <c r="L84" i="2"/>
  <c r="L72" i="2"/>
  <c r="L51" i="2"/>
  <c r="L38" i="2"/>
  <c r="L73" i="2"/>
  <c r="L69" i="2"/>
  <c r="L56" i="2"/>
  <c r="L112" i="2"/>
  <c r="L83" i="2"/>
  <c r="L85" i="2"/>
  <c r="L80" i="2"/>
  <c r="L42" i="2"/>
  <c r="L55" i="2"/>
  <c r="L46" i="2"/>
  <c r="L121" i="2"/>
  <c r="L81" i="2"/>
  <c r="AA2" i="2"/>
  <c r="L30" i="2"/>
  <c r="L128" i="2"/>
  <c r="L86" i="2"/>
  <c r="L71" i="2"/>
  <c r="L36" i="2"/>
  <c r="L33" i="2"/>
  <c r="L114" i="2"/>
  <c r="L113" i="2"/>
  <c r="L77" i="2"/>
  <c r="L61" i="2"/>
  <c r="L53" i="2"/>
  <c r="E1" i="25"/>
  <c r="AB1" i="25" s="1"/>
  <c r="AA2" i="9"/>
  <c r="E1" i="22"/>
  <c r="AB1" i="22" s="1"/>
  <c r="B2" i="21"/>
  <c r="B23" i="12" s="1"/>
  <c r="AB2" i="19"/>
  <c r="H17" i="7"/>
  <c r="AA2" i="7"/>
  <c r="AA2" i="19"/>
  <c r="E1" i="19"/>
  <c r="AB1" i="19" s="1"/>
  <c r="B2" i="18"/>
  <c r="B2" i="5" s="1"/>
  <c r="Y2" i="5" s="1"/>
  <c r="AB2" i="16"/>
  <c r="AA2" i="16"/>
  <c r="AA2" i="4"/>
  <c r="E1" i="16"/>
  <c r="AB1" i="16" s="1"/>
  <c r="AA2" i="5"/>
  <c r="E1" i="13"/>
  <c r="AB1" i="13" s="1"/>
  <c r="B2" i="15"/>
  <c r="AB2" i="13"/>
  <c r="AA2" i="6"/>
  <c r="E2" i="34"/>
  <c r="K44" i="30"/>
  <c r="L124" i="30"/>
  <c r="K124" i="30"/>
  <c r="L91" i="30"/>
  <c r="L42" i="30"/>
  <c r="K62" i="30"/>
  <c r="K54" i="30"/>
  <c r="L123" i="30"/>
  <c r="L72" i="30"/>
  <c r="K64" i="30"/>
  <c r="K79" i="30"/>
  <c r="L57" i="30"/>
  <c r="K51" i="30"/>
  <c r="L73" i="30"/>
  <c r="L105" i="30"/>
  <c r="L53" i="30"/>
  <c r="L83" i="30"/>
  <c r="L32" i="30"/>
  <c r="L109" i="30"/>
  <c r="K84" i="30"/>
  <c r="E1" i="34" a="1"/>
  <c r="L41" i="30"/>
  <c r="L70" i="30"/>
  <c r="K70" i="30"/>
  <c r="K85" i="30"/>
  <c r="L120" i="30"/>
  <c r="L60" i="30"/>
  <c r="L81" i="30"/>
  <c r="K109" i="30"/>
  <c r="L75" i="30"/>
  <c r="L38" i="30"/>
  <c r="K92" i="30"/>
  <c r="K104" i="30"/>
  <c r="K65" i="30"/>
  <c r="L99" i="30"/>
  <c r="L94" i="30"/>
  <c r="K48" i="30"/>
  <c r="K30" i="30"/>
  <c r="K125" i="30"/>
  <c r="L115" i="30"/>
  <c r="E1" i="5" a="1"/>
  <c r="E2" i="3"/>
  <c r="L56" i="30"/>
  <c r="K41" i="30"/>
  <c r="L127" i="30"/>
  <c r="K115" i="30"/>
  <c r="K72" i="30"/>
  <c r="L93" i="30"/>
  <c r="L59" i="30"/>
  <c r="K89" i="30"/>
  <c r="L39" i="30"/>
  <c r="L78" i="30"/>
  <c r="L69" i="30"/>
  <c r="K57" i="30"/>
  <c r="K119" i="30"/>
  <c r="K73" i="30"/>
  <c r="L34" i="30"/>
  <c r="K105" i="30"/>
  <c r="K53" i="30"/>
  <c r="K83" i="30"/>
  <c r="L106" i="30"/>
  <c r="K90" i="30"/>
  <c r="K96" i="30"/>
  <c r="K121" i="30"/>
  <c r="F17" i="24"/>
  <c r="E2" i="6"/>
  <c r="K34" i="30"/>
  <c r="K40" i="30"/>
  <c r="L118" i="30"/>
  <c r="K126" i="30"/>
  <c r="K42" i="30"/>
  <c r="K66" i="30"/>
  <c r="E2" i="4"/>
  <c r="K81" i="30"/>
  <c r="L33" i="30"/>
  <c r="E1" i="3" a="1"/>
  <c r="E2" i="2"/>
  <c r="K56" i="30"/>
  <c r="L112" i="30"/>
  <c r="L84" i="30"/>
  <c r="L36" i="30"/>
  <c r="K60" i="30"/>
  <c r="K76" i="30"/>
  <c r="K91" i="30"/>
  <c r="K75" i="30"/>
  <c r="L82" i="30"/>
  <c r="L35" i="30"/>
  <c r="L66" i="30"/>
  <c r="K33" i="30"/>
  <c r="K45" i="30"/>
  <c r="L74" i="30"/>
  <c r="K94" i="30"/>
  <c r="L40" i="30"/>
  <c r="L128" i="30"/>
  <c r="L86" i="30"/>
  <c r="K71" i="30"/>
  <c r="L46" i="30"/>
  <c r="K99" i="30"/>
  <c r="H17" i="24"/>
  <c r="E2" i="22" s="1"/>
  <c r="E1" i="6" a="1"/>
  <c r="L126" i="30"/>
  <c r="L50" i="30"/>
  <c r="E1" i="7" a="1"/>
  <c r="K106" i="30"/>
  <c r="E2" i="7"/>
  <c r="K50" i="30"/>
  <c r="L79" i="30"/>
  <c r="K103" i="30"/>
  <c r="K95" i="30"/>
  <c r="K77" i="30"/>
  <c r="E1" i="2" a="1"/>
  <c r="K61" i="30"/>
  <c r="L103" i="30"/>
  <c r="K118" i="30"/>
  <c r="L114" i="30"/>
  <c r="L77" i="30"/>
  <c r="K86" i="30"/>
  <c r="K49" i="30"/>
  <c r="K93" i="30"/>
  <c r="K69" i="30"/>
  <c r="L49" i="30"/>
  <c r="L111" i="30"/>
  <c r="L76" i="30"/>
  <c r="L63" i="30"/>
  <c r="K123" i="30"/>
  <c r="K101" i="30"/>
  <c r="K113" i="30"/>
  <c r="E1" i="4" a="1"/>
  <c r="E1" i="9" a="1"/>
  <c r="K35" i="30"/>
  <c r="L29" i="30"/>
  <c r="L61" i="30"/>
  <c r="K32" i="30"/>
  <c r="L90" i="30"/>
  <c r="L55" i="30"/>
  <c r="L45" i="30"/>
  <c r="K67" i="30"/>
  <c r="L97" i="30"/>
  <c r="K36" i="30"/>
  <c r="K111" i="30"/>
  <c r="L110" i="30"/>
  <c r="K120" i="30"/>
  <c r="K46" i="30"/>
  <c r="L95" i="30"/>
  <c r="K127" i="30"/>
  <c r="K74" i="30"/>
  <c r="L102" i="30"/>
  <c r="K38" i="30"/>
  <c r="L65" i="30"/>
  <c r="E2" i="8"/>
  <c r="K59" i="30"/>
  <c r="L100" i="30"/>
  <c r="K29" i="30"/>
  <c r="L85" i="30"/>
  <c r="L71" i="30"/>
  <c r="L62" i="30"/>
  <c r="L101" i="30"/>
  <c r="K87" i="30"/>
  <c r="K80" i="30"/>
  <c r="L96" i="30"/>
  <c r="L121" i="30"/>
  <c r="K110" i="30"/>
  <c r="L51" i="30"/>
  <c r="K78" i="30"/>
  <c r="L44" i="30"/>
  <c r="K112" i="30"/>
  <c r="K63" i="30"/>
  <c r="L43" i="30"/>
  <c r="K102" i="30"/>
  <c r="L80" i="30"/>
  <c r="L47" i="30"/>
  <c r="E2" i="9"/>
  <c r="E2" i="5"/>
  <c r="L92" i="30"/>
  <c r="E1" i="8" a="1"/>
  <c r="K47" i="30"/>
  <c r="L67" i="30"/>
  <c r="K100" i="30"/>
  <c r="L89" i="30"/>
  <c r="K58" i="30"/>
  <c r="L119" i="30"/>
  <c r="L113" i="30"/>
  <c r="K128" i="30"/>
  <c r="K97" i="30"/>
  <c r="K55" i="30"/>
  <c r="L54" i="30"/>
  <c r="L104" i="30"/>
  <c r="L64" i="30"/>
  <c r="K82" i="30"/>
  <c r="L48" i="30"/>
  <c r="L30" i="30"/>
  <c r="E2" i="28" s="1"/>
  <c r="L125" i="30"/>
  <c r="L87" i="30"/>
  <c r="K43" i="30"/>
  <c r="L58" i="30"/>
  <c r="K39" i="30"/>
  <c r="K114" i="30"/>
  <c r="AB2" i="28" l="1"/>
  <c r="B2" i="30"/>
  <c r="B26" i="12" s="1"/>
  <c r="AB2" i="22"/>
  <c r="B2" i="24"/>
  <c r="B2" i="7" s="1"/>
  <c r="Y2" i="7" s="1"/>
  <c r="B2" i="25"/>
  <c r="Y2" i="25" s="1"/>
  <c r="E1" i="34"/>
  <c r="AB1" i="34" s="1"/>
  <c r="AB2" i="34"/>
  <c r="B2" i="36"/>
  <c r="E1" i="8"/>
  <c r="AB1" i="8" s="1"/>
  <c r="AB2" i="8"/>
  <c r="B25" i="12"/>
  <c r="E1" i="3"/>
  <c r="AB1" i="3" s="1"/>
  <c r="AB2" i="3"/>
  <c r="B27" i="12"/>
  <c r="B2" i="3"/>
  <c r="Y2" i="3" s="1"/>
  <c r="B2" i="31"/>
  <c r="Y2" i="31" s="1"/>
  <c r="E1" i="2"/>
  <c r="AB1" i="2" s="1"/>
  <c r="AB2" i="2"/>
  <c r="B2" i="19"/>
  <c r="Y2" i="19" s="1"/>
  <c r="B2" i="4"/>
  <c r="Y2" i="4" s="1"/>
  <c r="E1" i="9"/>
  <c r="AB1" i="9" s="1"/>
  <c r="AB2" i="9"/>
  <c r="B22" i="12"/>
  <c r="AB2" i="7"/>
  <c r="E1" i="7"/>
  <c r="AB1" i="7" s="1"/>
  <c r="B2" i="16"/>
  <c r="Y2" i="16" s="1"/>
  <c r="E1" i="4"/>
  <c r="AB1" i="4" s="1"/>
  <c r="AB2" i="4"/>
  <c r="E1" i="5"/>
  <c r="AB1" i="5" s="1"/>
  <c r="AB2" i="5"/>
  <c r="E1" i="6"/>
  <c r="AB1" i="6" s="1"/>
  <c r="AB2" i="6"/>
  <c r="B2" i="6"/>
  <c r="Y2" i="6" s="1"/>
  <c r="B21" i="12"/>
  <c r="B2" i="13"/>
  <c r="Y2" i="13" s="1"/>
  <c r="B2" i="28" l="1"/>
  <c r="Y2" i="28" s="1"/>
  <c r="B2" i="2"/>
  <c r="Y2" i="2" s="1"/>
  <c r="B24" i="12"/>
  <c r="B2" i="22"/>
  <c r="Y2" i="22" s="1"/>
  <c r="B28" i="12"/>
  <c r="B2" i="8"/>
  <c r="Y2" i="8" s="1"/>
  <c r="B2" i="34"/>
  <c r="Y2" i="34" s="1"/>
  <c r="B30" i="12" l="1"/>
  <c r="I2" i="12" s="1"/>
  <c r="D30" i="12" l="1"/>
  <c r="I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Gordon, Ellen</author>
  </authors>
  <commentList>
    <comment ref="T1" authorId="0" shapeId="0" xr:uid="{1D6073C2-F664-44A6-B786-F62587717BA4}">
      <text>
        <r>
          <rPr>
            <sz val="9"/>
            <color indexed="81"/>
            <rFont val="Tahoma"/>
            <family val="2"/>
          </rPr>
          <t>Connor, If you hear a voice within you say ‘you cannot paint,’ then by all means paint and that voice will be silenced. – Vincent van Gogh</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22" authorId="0" shapeId="0" xr:uid="{50A5562E-E378-4FE0-B56E-7613BCD39C9F}">
      <text>
        <r>
          <rPr>
            <sz val="9"/>
            <color indexed="81"/>
            <rFont val="Tahoma"/>
            <family val="2"/>
          </rPr>
          <t>ascending</t>
        </r>
      </text>
    </comment>
    <comment ref="G22" authorId="0" shapeId="0" xr:uid="{F6D18105-908A-455A-A8E4-E161D25F2900}">
      <text>
        <r>
          <rPr>
            <sz val="9"/>
            <color indexed="81"/>
            <rFont val="Tahoma"/>
            <family val="2"/>
          </rPr>
          <t>ascending</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22" authorId="0" shapeId="0" xr:uid="{0D2C2D35-46A5-475E-9CC7-24420D29C3EA}">
      <text>
        <r>
          <rPr>
            <sz val="9"/>
            <color indexed="81"/>
            <rFont val="Tahoma"/>
            <family val="2"/>
          </rPr>
          <t>ascending</t>
        </r>
      </text>
    </comment>
    <comment ref="G22" authorId="0" shapeId="0" xr:uid="{8C4339F0-60D7-4793-863E-120C2E3CE80A}">
      <text>
        <r>
          <rPr>
            <sz val="9"/>
            <color indexed="81"/>
            <rFont val="Tahoma"/>
            <family val="2"/>
          </rPr>
          <t>ascending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Gordon, Ellen</author>
  </authors>
  <commentList>
    <comment ref="T1" authorId="0" shapeId="0" xr:uid="{115E1C26-A835-44B6-AC27-F06F7067A32F}">
      <text>
        <r>
          <rPr>
            <sz val="9"/>
            <color indexed="81"/>
            <rFont val="Tahoma"/>
            <family val="2"/>
          </rPr>
          <t>Connor, The expert in anything was once a beginner. – Helen Hayes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22" authorId="0" shapeId="0" xr:uid="{8EEEA0CD-4B5C-4335-BA2D-90A4ECFF1C6A}">
      <text>
        <r>
          <rPr>
            <sz val="9"/>
            <color indexed="81"/>
            <rFont val="Tahoma"/>
            <family val="2"/>
          </rPr>
          <t>ascending</t>
        </r>
      </text>
    </comment>
    <comment ref="G22" authorId="0" shapeId="0" xr:uid="{1E838106-7B2F-46AC-B44D-CDA80D22FF04}">
      <text>
        <r>
          <rPr>
            <sz val="9"/>
            <color indexed="81"/>
            <rFont val="Tahoma"/>
            <family val="2"/>
          </rPr>
          <t>ascending</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Gordon, Ellen</author>
  </authors>
  <commentList>
    <comment ref="T1" authorId="0" shapeId="0" xr:uid="{78D25C29-3A87-49A1-BE4B-9A7BB84B6F77}">
      <text>
        <r>
          <rPr>
            <sz val="9"/>
            <color indexed="81"/>
            <rFont val="Tahoma"/>
            <family val="2"/>
          </rPr>
          <t>Connor, Your time is limited, so don’t waste it living someone else’s life. – Steve Jobs in his 2005 Stanford Commencement Address.</t>
        </r>
      </text>
    </comment>
    <comment ref="C22" authorId="0" shapeId="0" xr:uid="{97A4CC02-1A1C-412E-B00E-EF370F51BA85}">
      <text>
        <r>
          <rPr>
            <sz val="9"/>
            <color indexed="81"/>
            <rFont val="Tahoma"/>
            <family val="2"/>
          </rPr>
          <t>Assumption</t>
        </r>
      </text>
    </comment>
    <comment ref="C23" authorId="0" shapeId="0" xr:uid="{7E57B8C7-77C4-4698-88E3-5450DB9337E6}">
      <text>
        <r>
          <rPr>
            <sz val="9"/>
            <color indexed="81"/>
            <rFont val="Tahoma"/>
            <family val="2"/>
          </rPr>
          <t>Assumption</t>
        </r>
      </text>
    </comment>
    <comment ref="C24" authorId="0" shapeId="0" xr:uid="{35C064CD-CD46-4D1F-84B9-A41182E941DA}">
      <text>
        <r>
          <rPr>
            <sz val="9"/>
            <color indexed="81"/>
            <rFont val="Tahoma"/>
            <family val="2"/>
          </rPr>
          <t>Assumption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Gordon, Ellen</author>
  </authors>
  <commentList>
    <comment ref="T1" authorId="0" shapeId="0" xr:uid="{0BAD03EA-017C-4036-A258-3AED6151F2AA}">
      <text>
        <r>
          <rPr>
            <sz val="9"/>
            <color indexed="81"/>
            <rFont val="Tahoma"/>
            <family val="2"/>
          </rPr>
          <t>Connor, A successful man is one who can lay a firm foundation with the bricks others have thrown at him. – David Brinkley</t>
        </r>
      </text>
    </comment>
    <comment ref="C17" authorId="0" shapeId="0" xr:uid="{9A516515-D2AE-4F76-A4D0-0868BC7721FD}">
      <text>
        <r>
          <rPr>
            <sz val="9"/>
            <color indexed="81"/>
            <rFont val="Tahoma"/>
            <family val="2"/>
          </rPr>
          <t>Assumption</t>
        </r>
      </text>
    </comment>
    <comment ref="C18" authorId="0" shapeId="0" xr:uid="{5B6AC852-0249-46E4-B85D-EEDF0635CA92}">
      <text>
        <r>
          <rPr>
            <sz val="9"/>
            <color indexed="81"/>
            <rFont val="Tahoma"/>
            <family val="2"/>
          </rPr>
          <t>Assumption</t>
        </r>
      </text>
    </comment>
    <comment ref="C19" authorId="0" shapeId="0" xr:uid="{B36224B5-F845-4B68-B5D1-01212DB21AAF}">
      <text>
        <r>
          <rPr>
            <sz val="9"/>
            <color indexed="81"/>
            <rFont val="Tahoma"/>
            <family val="2"/>
          </rPr>
          <t>Assumption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Gordon, Ellen</author>
  </authors>
  <commentList>
    <comment ref="T1" authorId="0" shapeId="0" xr:uid="{38670FE0-45E7-48C1-A876-EE3C5075DF54}">
      <text>
        <r>
          <rPr>
            <sz val="9"/>
            <color indexed="81"/>
            <rFont val="Tahoma"/>
            <family val="2"/>
          </rPr>
          <t>Connor, No pressure, no diamonds!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Gordon, Ellen</author>
  </authors>
  <commentList>
    <comment ref="G30" authorId="0" shapeId="0" xr:uid="{06FABD12-88C5-48C6-9042-DB45222649D0}">
      <text>
        <r>
          <rPr>
            <sz val="9"/>
            <color indexed="81"/>
            <rFont val="Tahoma"/>
            <family val="2"/>
          </rPr>
          <t>Hint for Cell G30:_x000D_
#N/A</t>
        </r>
      </text>
    </comment>
    <comment ref="I31" authorId="0" shapeId="0" xr:uid="{23CB23B6-94D6-41BD-86FA-B557FBE38557}">
      <text>
        <r>
          <rPr>
            <sz val="9"/>
            <color indexed="81"/>
            <rFont val="Tahoma"/>
            <family val="2"/>
          </rPr>
          <t>Hint for Cell I31:_x000D_
69</t>
        </r>
      </text>
    </comment>
    <comment ref="K31" authorId="0" shapeId="0" xr:uid="{EC5BDBD7-2E23-4657-99A9-AA62E148D9D4}">
      <text>
        <r>
          <rPr>
            <sz val="9"/>
            <color indexed="81"/>
            <rFont val="Tahoma"/>
            <family val="2"/>
          </rPr>
          <t>Hint for Cell K31:_x000D_
4</t>
        </r>
      </text>
    </comment>
    <comment ref="G33" authorId="0" shapeId="0" xr:uid="{DE0A6889-A85C-443D-831B-D8FF725BE427}">
      <text>
        <r>
          <rPr>
            <sz val="9"/>
            <color indexed="81"/>
            <rFont val="Tahoma"/>
            <family val="2"/>
          </rPr>
          <t>Hint for Cell G33:_x000D_
#N/A</t>
        </r>
      </text>
    </comment>
    <comment ref="L39" authorId="0" shapeId="0" xr:uid="{694F10AB-E5E5-4235-85A1-D4600B1846CE}">
      <text>
        <r>
          <rPr>
            <sz val="9"/>
            <color indexed="81"/>
            <rFont val="Tahoma"/>
            <family val="2"/>
          </rPr>
          <t>Hint for Cell L39:_x000D_
EB474329@email.com</t>
        </r>
      </text>
    </comment>
    <comment ref="G42" authorId="0" shapeId="0" xr:uid="{5B31C76E-529E-40BB-BB66-02F44E0D975C}">
      <text>
        <r>
          <rPr>
            <sz val="9"/>
            <color indexed="81"/>
            <rFont val="Tahoma"/>
            <family val="2"/>
          </rPr>
          <t>Hint for Cell G42:_x000D_
41</t>
        </r>
      </text>
    </comment>
    <comment ref="I54" authorId="0" shapeId="0" xr:uid="{ECF7D0BD-8CFF-480B-A2B2-A06757806708}">
      <text>
        <r>
          <rPr>
            <sz val="9"/>
            <color indexed="81"/>
            <rFont val="Tahoma"/>
            <family val="2"/>
          </rPr>
          <t>Hint for Cell I54:_x000D_
36</t>
        </r>
      </text>
    </comment>
    <comment ref="J54" authorId="0" shapeId="0" xr:uid="{CBAA9024-1BAD-47AF-AB51-BED769FEBBD4}">
      <text>
        <r>
          <rPr>
            <sz val="9"/>
            <color indexed="81"/>
            <rFont val="Tahoma"/>
            <family val="2"/>
          </rPr>
          <t>Hint for Cell J54:_x000D_
76</t>
        </r>
      </text>
    </comment>
    <comment ref="K54" authorId="0" shapeId="0" xr:uid="{7756B58F-17DD-427A-89FE-BAB13BECB186}">
      <text>
        <r>
          <rPr>
            <sz val="9"/>
            <color indexed="81"/>
            <rFont val="Tahoma"/>
            <family val="2"/>
          </rPr>
          <t>Hint for Cell K54:_x000D_
2</t>
        </r>
      </text>
    </comment>
    <comment ref="I79" authorId="0" shapeId="0" xr:uid="{4F524BDF-343C-464D-9D88-4C396921E3A6}">
      <text>
        <r>
          <rPr>
            <sz val="9"/>
            <color indexed="81"/>
            <rFont val="Tahoma"/>
            <family val="2"/>
          </rPr>
          <t>Hint for Cell I79:_x000D_
#N/A</t>
        </r>
      </text>
    </comment>
    <comment ref="J79" authorId="0" shapeId="0" xr:uid="{BA2EC2EC-E84F-46E9-9B24-0FD21ADC07C9}">
      <text>
        <r>
          <rPr>
            <sz val="9"/>
            <color indexed="81"/>
            <rFont val="Tahoma"/>
            <family val="2"/>
          </rPr>
          <t>Hint for Cell J79:_x000D_
#N/A</t>
        </r>
      </text>
    </comment>
    <comment ref="K79" authorId="0" shapeId="0" xr:uid="{7BBB8F28-4AAD-452C-8C43-E08918088D38}">
      <text>
        <r>
          <rPr>
            <sz val="9"/>
            <color indexed="81"/>
            <rFont val="Tahoma"/>
            <family val="2"/>
          </rPr>
          <t>Hint for Cell K79:_x000D_
2</t>
        </r>
      </text>
    </comment>
    <comment ref="H123" authorId="0" shapeId="0" xr:uid="{ABDD5980-263E-4E6B-877D-CF9AF4A182BE}">
      <text>
        <r>
          <rPr>
            <sz val="9"/>
            <color indexed="81"/>
            <rFont val="Tahoma"/>
            <family val="2"/>
          </rPr>
          <t>Hint for Cell H123:_x000D_
18</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Gordon, Ellen</author>
  </authors>
  <commentList>
    <comment ref="G30" authorId="0" shapeId="0" xr:uid="{02B65331-E602-4036-9065-306E9AF1F1F9}">
      <text>
        <r>
          <rPr>
            <sz val="9"/>
            <color indexed="81"/>
            <rFont val="Tahoma"/>
            <family val="2"/>
          </rPr>
          <t>Hint for Cell G30:_x000D_
#N/A</t>
        </r>
      </text>
    </comment>
    <comment ref="I31" authorId="0" shapeId="0" xr:uid="{ECF65EFF-6A57-4629-8860-84A36597500B}">
      <text>
        <r>
          <rPr>
            <sz val="9"/>
            <color indexed="81"/>
            <rFont val="Tahoma"/>
            <family val="2"/>
          </rPr>
          <t>Hint for Cell I31:_x000D_
69</t>
        </r>
      </text>
    </comment>
    <comment ref="K31" authorId="0" shapeId="0" xr:uid="{F41D0B2D-027B-4712-9361-D9AAA3405219}">
      <text>
        <r>
          <rPr>
            <sz val="9"/>
            <color indexed="81"/>
            <rFont val="Tahoma"/>
            <family val="2"/>
          </rPr>
          <t>Hint for Cell K31:_x000D_
4</t>
        </r>
      </text>
    </comment>
    <comment ref="G33" authorId="0" shapeId="0" xr:uid="{708F873C-4F06-478E-A005-4CE4AD936F3C}">
      <text>
        <r>
          <rPr>
            <sz val="9"/>
            <color indexed="81"/>
            <rFont val="Tahoma"/>
            <family val="2"/>
          </rPr>
          <t>Hint for Cell G33:_x000D_
#N/A</t>
        </r>
      </text>
    </comment>
    <comment ref="L39" authorId="0" shapeId="0" xr:uid="{0C31BBF5-AC0D-43CE-B673-AB0712557D1C}">
      <text>
        <r>
          <rPr>
            <sz val="9"/>
            <color indexed="81"/>
            <rFont val="Tahoma"/>
            <family val="2"/>
          </rPr>
          <t>Hint for Cell L39:_x000D_
EB474329@email.com</t>
        </r>
      </text>
    </comment>
    <comment ref="G42" authorId="0" shapeId="0" xr:uid="{47960F16-902A-4B3D-A111-2650D594B211}">
      <text>
        <r>
          <rPr>
            <sz val="9"/>
            <color indexed="81"/>
            <rFont val="Tahoma"/>
            <family val="2"/>
          </rPr>
          <t>Hint for Cell G42:_x000D_
41</t>
        </r>
      </text>
    </comment>
    <comment ref="I54" authorId="0" shapeId="0" xr:uid="{502BAE4A-0742-4302-AC97-3089F401FF03}">
      <text>
        <r>
          <rPr>
            <sz val="9"/>
            <color indexed="81"/>
            <rFont val="Tahoma"/>
            <family val="2"/>
          </rPr>
          <t>Hint for Cell I54:_x000D_
36</t>
        </r>
      </text>
    </comment>
    <comment ref="J54" authorId="0" shapeId="0" xr:uid="{852A50CA-DB36-4CD6-B244-96A78A05A169}">
      <text>
        <r>
          <rPr>
            <sz val="9"/>
            <color indexed="81"/>
            <rFont val="Tahoma"/>
            <family val="2"/>
          </rPr>
          <t>Hint for Cell J54:_x000D_
76</t>
        </r>
      </text>
    </comment>
    <comment ref="K54" authorId="0" shapeId="0" xr:uid="{B4690290-3DB1-4A58-BF6E-4631601BE393}">
      <text>
        <r>
          <rPr>
            <sz val="9"/>
            <color indexed="81"/>
            <rFont val="Tahoma"/>
            <family val="2"/>
          </rPr>
          <t>Hint for Cell K54:_x000D_
2</t>
        </r>
      </text>
    </comment>
    <comment ref="I79" authorId="0" shapeId="0" xr:uid="{9F575BA2-57AD-4560-A744-4846683073C0}">
      <text>
        <r>
          <rPr>
            <sz val="9"/>
            <color indexed="81"/>
            <rFont val="Tahoma"/>
            <family val="2"/>
          </rPr>
          <t>Hint for Cell I79:_x000D_
#N/A</t>
        </r>
      </text>
    </comment>
    <comment ref="J79" authorId="0" shapeId="0" xr:uid="{3511F288-DDDA-4B47-8AF0-8BF42C86AED6}">
      <text>
        <r>
          <rPr>
            <sz val="9"/>
            <color indexed="81"/>
            <rFont val="Tahoma"/>
            <family val="2"/>
          </rPr>
          <t>Hint for Cell J79:_x000D_
#N/A</t>
        </r>
      </text>
    </comment>
    <comment ref="K79" authorId="0" shapeId="0" xr:uid="{58B5C2B9-DCBD-4ACD-8A77-37C92F642915}">
      <text>
        <r>
          <rPr>
            <sz val="9"/>
            <color indexed="81"/>
            <rFont val="Tahoma"/>
            <family val="2"/>
          </rPr>
          <t>Hint for Cell K79:_x000D_
2</t>
        </r>
      </text>
    </comment>
    <comment ref="H123" authorId="0" shapeId="0" xr:uid="{CF35B1D2-0CC4-42CA-8354-75E3D3AFBF71}">
      <text>
        <r>
          <rPr>
            <sz val="9"/>
            <color indexed="81"/>
            <rFont val="Tahoma"/>
            <family val="2"/>
          </rPr>
          <t>Hint for Cell H123:_x000D_
18</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Gordon, Ellen</author>
  </authors>
  <commentList>
    <comment ref="T1" authorId="0" shapeId="0" xr:uid="{150E43E7-C997-44C4-A0B8-70645CE30BC9}">
      <text>
        <r>
          <rPr>
            <sz val="9"/>
            <color indexed="81"/>
            <rFont val="Tahoma"/>
            <family val="2"/>
          </rPr>
          <t>Connor, So many of our dreams at first seem impossible, then they seem improbable, and then, when we summon the will, they soon become inevitable. – Christopher Reeve</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Gordon, Ellen</author>
  </authors>
  <commentList>
    <comment ref="G30" authorId="0" shapeId="0" xr:uid="{A8E433AF-36D0-487D-AE29-75ADA24C63B4}">
      <text>
        <r>
          <rPr>
            <sz val="9"/>
            <color indexed="81"/>
            <rFont val="Tahoma"/>
            <family val="2"/>
          </rPr>
          <t>Hint for Cell G30:_x000D_
#N/A</t>
        </r>
      </text>
    </comment>
    <comment ref="I31" authorId="0" shapeId="0" xr:uid="{A756B03B-3544-43F5-B921-88EB4001FF9A}">
      <text>
        <r>
          <rPr>
            <sz val="9"/>
            <color indexed="81"/>
            <rFont val="Tahoma"/>
            <family val="2"/>
          </rPr>
          <t>Hint for Cell I31:_x000D_
69</t>
        </r>
      </text>
    </comment>
    <comment ref="K31" authorId="0" shapeId="0" xr:uid="{AAFDC6C9-C075-4317-9B48-C61DE74129B0}">
      <text>
        <r>
          <rPr>
            <sz val="9"/>
            <color indexed="81"/>
            <rFont val="Tahoma"/>
            <family val="2"/>
          </rPr>
          <t>Hint for Cell K31:_x000D_
4</t>
        </r>
      </text>
    </comment>
    <comment ref="G33" authorId="0" shapeId="0" xr:uid="{E59328CB-4C9B-4037-9CC6-7C06E1D165E3}">
      <text>
        <r>
          <rPr>
            <sz val="9"/>
            <color indexed="81"/>
            <rFont val="Tahoma"/>
            <family val="2"/>
          </rPr>
          <t>Hint for Cell G33:_x000D_
#N/A</t>
        </r>
      </text>
    </comment>
    <comment ref="L39" authorId="0" shapeId="0" xr:uid="{B5CD4672-B400-471E-B167-66163E35D8A6}">
      <text>
        <r>
          <rPr>
            <sz val="9"/>
            <color indexed="81"/>
            <rFont val="Tahoma"/>
            <family val="2"/>
          </rPr>
          <t>Hint for Cell L39:_x000D_
EB474329@email.com</t>
        </r>
      </text>
    </comment>
    <comment ref="G42" authorId="0" shapeId="0" xr:uid="{5D21AC3E-F6AA-4B36-9F8B-8917CDF3D76A}">
      <text>
        <r>
          <rPr>
            <sz val="9"/>
            <color indexed="81"/>
            <rFont val="Tahoma"/>
            <family val="2"/>
          </rPr>
          <t>Hint for Cell G42:_x000D_
41</t>
        </r>
      </text>
    </comment>
    <comment ref="I54" authorId="0" shapeId="0" xr:uid="{DAB6EF1B-D6CC-4A5C-A265-9651B64A99AA}">
      <text>
        <r>
          <rPr>
            <sz val="9"/>
            <color indexed="81"/>
            <rFont val="Tahoma"/>
            <family val="2"/>
          </rPr>
          <t>Hint for Cell I54:_x000D_
36</t>
        </r>
      </text>
    </comment>
    <comment ref="J54" authorId="0" shapeId="0" xr:uid="{A0FB6AA0-7A9E-4181-822A-C03B08EEEAA9}">
      <text>
        <r>
          <rPr>
            <sz val="9"/>
            <color indexed="81"/>
            <rFont val="Tahoma"/>
            <family val="2"/>
          </rPr>
          <t>Hint for Cell J54:_x000D_
76</t>
        </r>
      </text>
    </comment>
    <comment ref="K54" authorId="0" shapeId="0" xr:uid="{A996EFBE-9D2E-4EC7-BB88-E5F3095382E2}">
      <text>
        <r>
          <rPr>
            <sz val="9"/>
            <color indexed="81"/>
            <rFont val="Tahoma"/>
            <family val="2"/>
          </rPr>
          <t>Hint for Cell K54:_x000D_
2</t>
        </r>
      </text>
    </comment>
    <comment ref="I79" authorId="0" shapeId="0" xr:uid="{CAB3BF5E-4C52-44AA-9AE2-40BCD1FCA4D0}">
      <text>
        <r>
          <rPr>
            <sz val="9"/>
            <color indexed="81"/>
            <rFont val="Tahoma"/>
            <family val="2"/>
          </rPr>
          <t>Hint for Cell I79:_x000D_
#N/A</t>
        </r>
      </text>
    </comment>
    <comment ref="J79" authorId="0" shapeId="0" xr:uid="{6274A7AA-987A-4D3E-A811-87CB365FC788}">
      <text>
        <r>
          <rPr>
            <sz val="9"/>
            <color indexed="81"/>
            <rFont val="Tahoma"/>
            <family val="2"/>
          </rPr>
          <t>Hint for Cell J79:_x000D_
#N/A</t>
        </r>
      </text>
    </comment>
    <comment ref="K79" authorId="0" shapeId="0" xr:uid="{F3629D8F-166D-4EB8-842E-A4E25E9CF21D}">
      <text>
        <r>
          <rPr>
            <sz val="9"/>
            <color indexed="81"/>
            <rFont val="Tahoma"/>
            <family val="2"/>
          </rPr>
          <t>Hint for Cell K79:_x000D_
2</t>
        </r>
      </text>
    </comment>
    <comment ref="H123" authorId="0" shapeId="0" xr:uid="{D6E186D9-9BC5-4C43-A5E8-4DC26125A714}">
      <text>
        <r>
          <rPr>
            <sz val="9"/>
            <color indexed="81"/>
            <rFont val="Tahoma"/>
            <family val="2"/>
          </rPr>
          <t>Hint for Cell H123:_x000D_
18</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Gordon, Ellen</author>
  </authors>
  <commentList>
    <comment ref="T1" authorId="0" shapeId="0" xr:uid="{26973190-9114-4509-8DAD-4EBA6AF98995}">
      <text>
        <r>
          <rPr>
            <sz val="9"/>
            <color indexed="81"/>
            <rFont val="Tahoma"/>
            <family val="2"/>
          </rPr>
          <t>Connor, Education is not preparation for life; education is life itself. — John Dewey</t>
        </r>
      </text>
    </comment>
    <comment ref="C38" authorId="0" shapeId="0" xr:uid="{D06315C9-A91E-491E-B704-C1BAF7F60E91}">
      <text>
        <r>
          <rPr>
            <sz val="9"/>
            <color indexed="81"/>
            <rFont val="Tahoma"/>
            <family val="2"/>
          </rPr>
          <t>Assumption</t>
        </r>
      </text>
    </comment>
    <comment ref="C39" authorId="0" shapeId="0" xr:uid="{C5228EE0-A7AF-4228-8544-41648AE0F2D4}">
      <text>
        <r>
          <rPr>
            <sz val="9"/>
            <color indexed="81"/>
            <rFont val="Tahoma"/>
            <family val="2"/>
          </rPr>
          <t>Assumption</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Gordon, Ellen</author>
  </authors>
  <commentList>
    <comment ref="T1" authorId="0" shapeId="0" xr:uid="{45392C05-4294-468F-BE9D-3433FBFD7F8A}">
      <text>
        <r>
          <rPr>
            <sz val="9"/>
            <color indexed="81"/>
            <rFont val="Tahoma"/>
            <family val="2"/>
          </rPr>
          <t>Connor, Learning is a gift even when pain is your teacher!</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<sst xmlns="http://schemas.openxmlformats.org/spreadsheetml/2006/main" count="8951" uniqueCount="2032">
  <si>
    <t>Onboarding</t>
  </si>
  <si>
    <t xml:space="preserve">Onboarding is the process of getting newly hired employees up to speed on the new job. This usually includes human resources paperwork, job responsibilities, and other day-to-day information expectations. Successful and smooth onboarding of new hires makes those new hires feel welcomed and ensures that they can be productive as soon as possible. It's important to track the onboarding process. Large companies may have a special information system that tracks the onboarding process, but most smaller companies use a spreadsheet or database to track the progress. </t>
  </si>
  <si>
    <t>Out in the real world you'll find that the data you need to make informed decisions isn't always packaged nicely together where you want it.  In this exercise you will track the onboarding progress of new hires to see if each new hire has completed 4 separate forms: Payroll, Parking Pass, Office Key and ID Card.</t>
  </si>
  <si>
    <t>Checklist</t>
  </si>
  <si>
    <r>
      <rPr>
        <i/>
        <sz val="12"/>
        <color rgb="FF000000"/>
        <rFont val="Aptos Narrow"/>
        <family val="2"/>
        <scheme val="minor"/>
      </rPr>
      <t>Payroll, Parking Pass, Office Key, and ID Card:</t>
    </r>
    <r>
      <rPr>
        <sz val="12"/>
        <color rgb="FF000000"/>
        <rFont val="Aptos Narrow"/>
        <family val="2"/>
        <scheme val="minor"/>
      </rPr>
      <t xml:space="preserve"> Use the </t>
    </r>
    <r>
      <rPr>
        <b/>
        <sz val="12"/>
        <color rgb="FF000000"/>
        <rFont val="Aptos Narrow"/>
        <family val="2"/>
        <scheme val="minor"/>
      </rPr>
      <t>Match</t>
    </r>
    <r>
      <rPr>
        <sz val="12"/>
        <color rgb="FF000000"/>
        <rFont val="Aptos Narrow"/>
        <family val="2"/>
        <scheme val="minor"/>
      </rPr>
      <t xml:space="preserve"> function to determine if each form has been completed by seeing if there is a matching record (the IDs match) in each of the 4 related tables. </t>
    </r>
  </si>
  <si>
    <t>Remember, a value tells you there is a match in the table; an #N/A tells you there is no match</t>
  </si>
  <si>
    <r>
      <rPr>
        <i/>
        <sz val="12"/>
        <color rgb="FF000000"/>
        <rFont val="Aptos Narrow"/>
        <family val="2"/>
        <scheme val="minor"/>
      </rPr>
      <t xml:space="preserve"># Forms Completed: </t>
    </r>
    <r>
      <rPr>
        <sz val="12"/>
        <color rgb="FF000000"/>
        <rFont val="Aptos Narrow"/>
        <family val="2"/>
        <scheme val="minor"/>
      </rPr>
      <t>Use the Count function to determine how many forms have been completed by each new hire</t>
    </r>
  </si>
  <si>
    <r>
      <rPr>
        <i/>
        <sz val="12"/>
        <color rgb="FF000000"/>
        <rFont val="Aptos Narrow"/>
        <family val="2"/>
        <scheme val="minor"/>
      </rPr>
      <t>Send Reminder:</t>
    </r>
    <r>
      <rPr>
        <sz val="12"/>
        <color rgb="FF000000"/>
        <rFont val="Aptos Narrow"/>
        <family val="2"/>
        <scheme val="minor"/>
      </rPr>
      <t xml:space="preserve"> IF all 4 of the forms have been submitted, show a dash "-", otherwise, show the person's email</t>
    </r>
  </si>
  <si>
    <t>Required Forms</t>
  </si>
  <si>
    <t>New Hires Forms Summary</t>
  </si>
  <si>
    <t>Payroll</t>
  </si>
  <si>
    <t>Parking Pass</t>
  </si>
  <si>
    <t>Office Key</t>
  </si>
  <si>
    <t>ID Card</t>
  </si>
  <si>
    <t>ID</t>
  </si>
  <si>
    <t>Last</t>
  </si>
  <si>
    <t>First</t>
  </si>
  <si>
    <t>Email</t>
  </si>
  <si>
    <t># Forms Completed</t>
  </si>
  <si>
    <t>Send Reminder Email?</t>
  </si>
  <si>
    <t>Aguirre</t>
  </si>
  <si>
    <t>Hanna</t>
  </si>
  <si>
    <t>HA236449@email.com</t>
  </si>
  <si>
    <t>Snyder</t>
  </si>
  <si>
    <t>Stephanie</t>
  </si>
  <si>
    <t>Santos</t>
  </si>
  <si>
    <t>Mariam</t>
  </si>
  <si>
    <t>Sellers</t>
  </si>
  <si>
    <t>Felix</t>
  </si>
  <si>
    <t>Perry</t>
  </si>
  <si>
    <t>Macy</t>
  </si>
  <si>
    <t>Armstrong</t>
  </si>
  <si>
    <t>Lysandra</t>
  </si>
  <si>
    <t>LA231475@email.com</t>
  </si>
  <si>
    <t>Webb</t>
  </si>
  <si>
    <t>Alexa</t>
  </si>
  <si>
    <t>Bridges</t>
  </si>
  <si>
    <t>Elaine</t>
  </si>
  <si>
    <t>Lowe</t>
  </si>
  <si>
    <t>Hector</t>
  </si>
  <si>
    <t>Atkinson</t>
  </si>
  <si>
    <t>Brynn</t>
  </si>
  <si>
    <t>BA980793@email.com</t>
  </si>
  <si>
    <t>Young</t>
  </si>
  <si>
    <t>Demetrius</t>
  </si>
  <si>
    <t>Burnett</t>
  </si>
  <si>
    <t>Cora</t>
  </si>
  <si>
    <t>Baird</t>
  </si>
  <si>
    <t>Brenda</t>
  </si>
  <si>
    <t>BB696726@email.com</t>
  </si>
  <si>
    <t>Moss</t>
  </si>
  <si>
    <t>Jeremy</t>
  </si>
  <si>
    <t>Walton</t>
  </si>
  <si>
    <t>Wing</t>
  </si>
  <si>
    <t>Hines</t>
  </si>
  <si>
    <t>Samantha</t>
  </si>
  <si>
    <t>Pate</t>
  </si>
  <si>
    <t>Dacey</t>
  </si>
  <si>
    <t>Baker</t>
  </si>
  <si>
    <t>Shelley</t>
  </si>
  <si>
    <t>SB940520@email.com</t>
  </si>
  <si>
    <t>Simon</t>
  </si>
  <si>
    <t>Edward</t>
  </si>
  <si>
    <t>Crawford</t>
  </si>
  <si>
    <t>Aurelia</t>
  </si>
  <si>
    <t>Bartlett</t>
  </si>
  <si>
    <t>Nora</t>
  </si>
  <si>
    <t>NB506289@email.com</t>
  </si>
  <si>
    <t>Mckee</t>
  </si>
  <si>
    <t>Tamekah</t>
  </si>
  <si>
    <t>Mccall</t>
  </si>
  <si>
    <t>Conan</t>
  </si>
  <si>
    <t>Swanson</t>
  </si>
  <si>
    <t>Shaeleigh</t>
  </si>
  <si>
    <t>Ramirez</t>
  </si>
  <si>
    <t>Elton</t>
  </si>
  <si>
    <t>Benton</t>
  </si>
  <si>
    <t>Brenden</t>
  </si>
  <si>
    <t>BB405129@email.com</t>
  </si>
  <si>
    <t>Compton</t>
  </si>
  <si>
    <t>Karleigh</t>
  </si>
  <si>
    <t>Vincent</t>
  </si>
  <si>
    <t>Octavia</t>
  </si>
  <si>
    <t>Maynard</t>
  </si>
  <si>
    <t>Adara</t>
  </si>
  <si>
    <t>Booker</t>
  </si>
  <si>
    <t>Emi</t>
  </si>
  <si>
    <t>EB517043@email.com</t>
  </si>
  <si>
    <t>Kline</t>
  </si>
  <si>
    <t>Lara</t>
  </si>
  <si>
    <t>Regan</t>
  </si>
  <si>
    <t>Sexton</t>
  </si>
  <si>
    <t>Venus</t>
  </si>
  <si>
    <t>Boyd</t>
  </si>
  <si>
    <t>Hayes</t>
  </si>
  <si>
    <t>HB181490@email.com</t>
  </si>
  <si>
    <t>EB474329@email.com</t>
  </si>
  <si>
    <t>Rowe</t>
  </si>
  <si>
    <t>Ori</t>
  </si>
  <si>
    <t>Carver</t>
  </si>
  <si>
    <t>Brett</t>
  </si>
  <si>
    <t>Eugenia</t>
  </si>
  <si>
    <t>Taylor</t>
  </si>
  <si>
    <t>Zelda</t>
  </si>
  <si>
    <t>Britt</t>
  </si>
  <si>
    <t>Gannon</t>
  </si>
  <si>
    <t>GB859405@email.com</t>
  </si>
  <si>
    <t>Velez</t>
  </si>
  <si>
    <t>Shafira</t>
  </si>
  <si>
    <t>Rhea</t>
  </si>
  <si>
    <t>Valentine</t>
  </si>
  <si>
    <t>Ashely</t>
  </si>
  <si>
    <t>CB551297@email.com</t>
  </si>
  <si>
    <t>Melendez</t>
  </si>
  <si>
    <t>Illiana</t>
  </si>
  <si>
    <t>Winters</t>
  </si>
  <si>
    <t>Zeus</t>
  </si>
  <si>
    <t>Morris</t>
  </si>
  <si>
    <t>Derek</t>
  </si>
  <si>
    <t>Whitehead</t>
  </si>
  <si>
    <t>Shay</t>
  </si>
  <si>
    <t>Byrd</t>
  </si>
  <si>
    <t>Abdul</t>
  </si>
  <si>
    <t>AB282645@email.com</t>
  </si>
  <si>
    <t>Lynn</t>
  </si>
  <si>
    <t>Leonard</t>
  </si>
  <si>
    <t>Caldwell</t>
  </si>
  <si>
    <t>Carson</t>
  </si>
  <si>
    <t>CC293059@email.com</t>
  </si>
  <si>
    <t>Rivas</t>
  </si>
  <si>
    <t>Sims</t>
  </si>
  <si>
    <t>Colt</t>
  </si>
  <si>
    <t>Cannon</t>
  </si>
  <si>
    <t>Ainsley</t>
  </si>
  <si>
    <t>AC485030@email.com</t>
  </si>
  <si>
    <t>Carl</t>
  </si>
  <si>
    <t>Chaney</t>
  </si>
  <si>
    <t>Ivory</t>
  </si>
  <si>
    <t>Tyson</t>
  </si>
  <si>
    <t>Martena</t>
  </si>
  <si>
    <t>Wood</t>
  </si>
  <si>
    <t>Brianna</t>
  </si>
  <si>
    <t>Alma</t>
  </si>
  <si>
    <t>AC569566@email.com</t>
  </si>
  <si>
    <t>Lawson</t>
  </si>
  <si>
    <t>Cullen</t>
  </si>
  <si>
    <t>Guzman</t>
  </si>
  <si>
    <t>Melissa</t>
  </si>
  <si>
    <t>Schroeder</t>
  </si>
  <si>
    <t>Mohammad</t>
  </si>
  <si>
    <t>Carroll</t>
  </si>
  <si>
    <t>Urielle</t>
  </si>
  <si>
    <t>UC757493@email.com</t>
  </si>
  <si>
    <t>Welch</t>
  </si>
  <si>
    <t>Hiroko</t>
  </si>
  <si>
    <t>Santiago</t>
  </si>
  <si>
    <t>Xavier</t>
  </si>
  <si>
    <t>Lang</t>
  </si>
  <si>
    <t>Larissa</t>
  </si>
  <si>
    <t>BC418540@email.com</t>
  </si>
  <si>
    <t>Hays</t>
  </si>
  <si>
    <t>Jillian</t>
  </si>
  <si>
    <t>IC375859@email.com</t>
  </si>
  <si>
    <t>Pittman</t>
  </si>
  <si>
    <t>Justine</t>
  </si>
  <si>
    <t>Vang</t>
  </si>
  <si>
    <t>Chanda</t>
  </si>
  <si>
    <t>Charles</t>
  </si>
  <si>
    <t>Debra</t>
  </si>
  <si>
    <t>DC115935@email.com</t>
  </si>
  <si>
    <t>Knapp</t>
  </si>
  <si>
    <t>Dorian</t>
  </si>
  <si>
    <t>Howe</t>
  </si>
  <si>
    <t>Ella</t>
  </si>
  <si>
    <t>Cole</t>
  </si>
  <si>
    <t>Carolyn</t>
  </si>
  <si>
    <t>CC812465@email.com</t>
  </si>
  <si>
    <t>Dotson</t>
  </si>
  <si>
    <t>Emmanuel</t>
  </si>
  <si>
    <t>KC344726@email.com</t>
  </si>
  <si>
    <t>Mckinney</t>
  </si>
  <si>
    <t>Madaline</t>
  </si>
  <si>
    <t>Pacheco</t>
  </si>
  <si>
    <t>Francesca</t>
  </si>
  <si>
    <t>Contreras</t>
  </si>
  <si>
    <t>Florence</t>
  </si>
  <si>
    <t>FC371906@email.com</t>
  </si>
  <si>
    <t>Yates</t>
  </si>
  <si>
    <t>Ezra</t>
  </si>
  <si>
    <t>AC593049@email.com</t>
  </si>
  <si>
    <t>Roman</t>
  </si>
  <si>
    <t>Cleo</t>
  </si>
  <si>
    <t>Harrell</t>
  </si>
  <si>
    <t>Unity</t>
  </si>
  <si>
    <t>Dawson</t>
  </si>
  <si>
    <t>LD286405@email.com</t>
  </si>
  <si>
    <t>ED806738@email.com</t>
  </si>
  <si>
    <t>Fischer</t>
  </si>
  <si>
    <t>AF306973@email.com</t>
  </si>
  <si>
    <t>Gordon</t>
  </si>
  <si>
    <t>Casey</t>
  </si>
  <si>
    <t>CG831683@email.com</t>
  </si>
  <si>
    <t>MG518642@email.com</t>
  </si>
  <si>
    <t>Larson</t>
  </si>
  <si>
    <t>Lacy</t>
  </si>
  <si>
    <t>Hester</t>
  </si>
  <si>
    <t>Adena</t>
  </si>
  <si>
    <t>Hampton</t>
  </si>
  <si>
    <t>CH988854@email.com</t>
  </si>
  <si>
    <t>UH547407@email.com</t>
  </si>
  <si>
    <t>Stein</t>
  </si>
  <si>
    <t>Martina</t>
  </si>
  <si>
    <t>JH281126@email.com</t>
  </si>
  <si>
    <t>AH983244@email.com</t>
  </si>
  <si>
    <t>Higgins</t>
  </si>
  <si>
    <t>Farrah</t>
  </si>
  <si>
    <t>FH828255@email.com</t>
  </si>
  <si>
    <t>Mcknight</t>
  </si>
  <si>
    <t>Mannix</t>
  </si>
  <si>
    <t>SH223095@email.com</t>
  </si>
  <si>
    <t>Ray</t>
  </si>
  <si>
    <t>Phelan</t>
  </si>
  <si>
    <t>EH493868@email.com</t>
  </si>
  <si>
    <t>LK658878@email.com</t>
  </si>
  <si>
    <t>DK625189@email.com</t>
  </si>
  <si>
    <t>Lamb</t>
  </si>
  <si>
    <t>Kramer</t>
  </si>
  <si>
    <t>CK948048@email.com</t>
  </si>
  <si>
    <t>JL876236@email.com</t>
  </si>
  <si>
    <t>LL226052@email.com</t>
  </si>
  <si>
    <t>LL374324@email.com</t>
  </si>
  <si>
    <t>Mayer</t>
  </si>
  <si>
    <t>Kuame</t>
  </si>
  <si>
    <t>Thomas</t>
  </si>
  <si>
    <t>Justin</t>
  </si>
  <si>
    <t>CL792711@email.com</t>
  </si>
  <si>
    <t>Lindsey</t>
  </si>
  <si>
    <t>Winter</t>
  </si>
  <si>
    <t>Leon</t>
  </si>
  <si>
    <t>Chiquita</t>
  </si>
  <si>
    <t>CL194839@email.com</t>
  </si>
  <si>
    <t>WL842401@email.com</t>
  </si>
  <si>
    <t>Patrick</t>
  </si>
  <si>
    <t>Erin</t>
  </si>
  <si>
    <t>HL111301@email.com</t>
  </si>
  <si>
    <t>LL775397@email.com</t>
  </si>
  <si>
    <t>KM384894@email.com</t>
  </si>
  <si>
    <t>AM220756@email.com</t>
  </si>
  <si>
    <t>CM380640@email.com</t>
  </si>
  <si>
    <t>TM859390@email.com</t>
  </si>
  <si>
    <t>RM941282@email.com</t>
  </si>
  <si>
    <t>MM168769@email.com</t>
  </si>
  <si>
    <t>MM784032@email.com</t>
  </si>
  <si>
    <t>Steele</t>
  </si>
  <si>
    <t>Dante</t>
  </si>
  <si>
    <t>IM126998@email.com</t>
  </si>
  <si>
    <t>Miranda</t>
  </si>
  <si>
    <t>HM616496@email.com</t>
  </si>
  <si>
    <t>Webster</t>
  </si>
  <si>
    <t>Cadman</t>
  </si>
  <si>
    <t>DM336356@email.com</t>
  </si>
  <si>
    <t>JM192230@email.com</t>
  </si>
  <si>
    <t>RM539820@email.com</t>
  </si>
  <si>
    <t>FP250640@email.com</t>
  </si>
  <si>
    <t>DP430417@email.com</t>
  </si>
  <si>
    <t>EP651376@email.com</t>
  </si>
  <si>
    <t>MP569915@email.com</t>
  </si>
  <si>
    <t>JP833110@email.com</t>
  </si>
  <si>
    <t>ER198658@email.com</t>
  </si>
  <si>
    <t>Judith</t>
  </si>
  <si>
    <t>Randall</t>
  </si>
  <si>
    <t>Xerxes</t>
  </si>
  <si>
    <t>XR240829@email.com</t>
  </si>
  <si>
    <t>PR617356@email.com</t>
  </si>
  <si>
    <t>SR869276@email.com</t>
  </si>
  <si>
    <t>CR385556@email.com</t>
  </si>
  <si>
    <t>OR621615@email.com</t>
  </si>
  <si>
    <t>XS186889@email.com</t>
  </si>
  <si>
    <t>MS254110@email.com</t>
  </si>
  <si>
    <t>MS788821@email.com</t>
  </si>
  <si>
    <t>FS922883@email.com</t>
  </si>
  <si>
    <t>VS993638@email.com</t>
  </si>
  <si>
    <t>ES844311@email.com</t>
  </si>
  <si>
    <t>CS534475@email.com</t>
  </si>
  <si>
    <t>SS605733@email.com</t>
  </si>
  <si>
    <t>DS428875@email.com</t>
  </si>
  <si>
    <t>MS375869@email.com</t>
  </si>
  <si>
    <t>ES382059@email.com</t>
  </si>
  <si>
    <t>SS552599@email.com</t>
  </si>
  <si>
    <t>ZT586958@email.com</t>
  </si>
  <si>
    <t>CT667264@email.com</t>
  </si>
  <si>
    <t>JT194455@email.com</t>
  </si>
  <si>
    <t>MT492143@email.com</t>
  </si>
  <si>
    <t>AV838541@email.com</t>
  </si>
  <si>
    <t>CV933638@email.com</t>
  </si>
  <si>
    <t>SV628175@email.com</t>
  </si>
  <si>
    <t>OV365974@email.com</t>
  </si>
  <si>
    <t>WW415292@email.com</t>
  </si>
  <si>
    <t>AW891045@email.com</t>
  </si>
  <si>
    <t>CW361835@email.com</t>
  </si>
  <si>
    <t>HW312043@email.com</t>
  </si>
  <si>
    <t>JW425599@email.com</t>
  </si>
  <si>
    <t>SW707841@email.com</t>
  </si>
  <si>
    <t>ZW635328@email.com</t>
  </si>
  <si>
    <t>BW425291@email.com</t>
  </si>
  <si>
    <t>EY651338@email.com</t>
  </si>
  <si>
    <t>DY503206@email.com</t>
  </si>
  <si>
    <t>Employees</t>
  </si>
  <si>
    <t xml:space="preserve">In this exercise you will calculate each employee's % change in Income over the last 10 years. </t>
  </si>
  <si>
    <t>Then calculate each specific employee's % change.</t>
  </si>
  <si>
    <t>Reference all values, and appropriately format all calculated cells</t>
  </si>
  <si>
    <r>
      <rPr>
        <b/>
        <sz val="12"/>
        <color theme="1"/>
        <rFont val="Aptos Narrow"/>
        <family val="2"/>
        <scheme val="minor"/>
      </rPr>
      <t>Employee Data (Source) Table</t>
    </r>
    <r>
      <rPr>
        <sz val="12"/>
        <color theme="1"/>
        <rFont val="Aptos Narrow"/>
        <family val="2"/>
        <scheme val="minor"/>
      </rPr>
      <t xml:space="preserve">  </t>
    </r>
  </si>
  <si>
    <t>Calculate the percent change in each employee's Income from 2013 to 2023</t>
  </si>
  <si>
    <t>% change = (EndValue-StartValue) / StartValue</t>
  </si>
  <si>
    <t>Calculate the increase in income from 2013 to 2023</t>
  </si>
  <si>
    <t>Compare Employees</t>
  </si>
  <si>
    <t>Use a single, copied Index Match Match function to complete the comparison table</t>
  </si>
  <si>
    <t>Employee Data (Source) Table</t>
  </si>
  <si>
    <t>Employee</t>
  </si>
  <si>
    <t>2013 Income</t>
  </si>
  <si>
    <t>2023 Status</t>
  </si>
  <si>
    <t>2023 Income</t>
  </si>
  <si>
    <t>% Change in Income</t>
  </si>
  <si>
    <t>Increase in Income</t>
  </si>
  <si>
    <t>Duke</t>
  </si>
  <si>
    <t>Full</t>
  </si>
  <si>
    <t>Nick</t>
  </si>
  <si>
    <t>Part</t>
  </si>
  <si>
    <t>Priscilla</t>
  </si>
  <si>
    <t>Yax</t>
  </si>
  <si>
    <t>Gideon</t>
  </si>
  <si>
    <t>Judy</t>
  </si>
  <si>
    <t>Finnick</t>
  </si>
  <si>
    <t>Flash</t>
  </si>
  <si>
    <t>Bogo</t>
  </si>
  <si>
    <t>Bellweather</t>
  </si>
  <si>
    <t>Fru</t>
  </si>
  <si>
    <t>Bonnie</t>
  </si>
  <si>
    <t>Employee Comparison</t>
  </si>
  <si>
    <t>Stocks</t>
  </si>
  <si>
    <t xml:space="preserve">The bottom table contains data of 50 Fortune 500  companys' securities (stocks) according to the Marketwatch website. The table includes Rank, Name, Ticker Symbol, Marketcap in billions of USD, Price in USD, and Country. </t>
  </si>
  <si>
    <r>
      <t xml:space="preserve">Do </t>
    </r>
    <r>
      <rPr>
        <b/>
        <sz val="12"/>
        <color rgb="FF000000"/>
        <rFont val="Aptos Narrow"/>
        <family val="2"/>
        <scheme val="minor"/>
      </rPr>
      <t>NOT</t>
    </r>
    <r>
      <rPr>
        <sz val="12"/>
        <color rgb="FF000000"/>
        <rFont val="Aptos Narrow"/>
        <family val="2"/>
        <scheme val="minor"/>
      </rPr>
      <t xml:space="preserve"> sort the bottom table</t>
    </r>
  </si>
  <si>
    <t>Use the Index (Match, Match) function to determine the company name, Ticker symbol and 12-Month Return for ranked stocks (by Marketcap). Reference the necessary cells in your formula.</t>
  </si>
  <si>
    <t xml:space="preserve">Create a formula that can be copied through the remainder of the table. </t>
  </si>
  <si>
    <t xml:space="preserve">Values should be formatted similarly to the data in the bottom (source) table. </t>
  </si>
  <si>
    <t>Top 5 Ranking Companies</t>
  </si>
  <si>
    <t>Rank</t>
  </si>
  <si>
    <t>Name</t>
  </si>
  <si>
    <t>Symbol</t>
  </si>
  <si>
    <t>Price (USD)</t>
  </si>
  <si>
    <t>Country</t>
  </si>
  <si>
    <t>Fortune 500 Stocks (Top 50 from January 2022)</t>
  </si>
  <si>
    <t>Questions</t>
  </si>
  <si>
    <t>Answers</t>
  </si>
  <si>
    <t>Marketcap (Billions)</t>
  </si>
  <si>
    <t>A</t>
  </si>
  <si>
    <t>BRK-A</t>
  </si>
  <si>
    <t>Berkshire Hathaway</t>
  </si>
  <si>
    <t>United States</t>
  </si>
  <si>
    <t>B</t>
  </si>
  <si>
    <t>AMZN</t>
  </si>
  <si>
    <t>Amazon</t>
  </si>
  <si>
    <t>GOOG</t>
  </si>
  <si>
    <t>Alphabet (Google)</t>
  </si>
  <si>
    <t xml:space="preserve"> </t>
  </si>
  <si>
    <t>TSLA</t>
  </si>
  <si>
    <t>Tesla</t>
  </si>
  <si>
    <t>ASML</t>
  </si>
  <si>
    <t>Netherlands</t>
  </si>
  <si>
    <t>TMO</t>
  </si>
  <si>
    <t>Thermo Fisher Scientific</t>
  </si>
  <si>
    <t>AVGO</t>
  </si>
  <si>
    <t>Broadcom</t>
  </si>
  <si>
    <t>ADBE</t>
  </si>
  <si>
    <t>Adobe</t>
  </si>
  <si>
    <t>COST</t>
  </si>
  <si>
    <t>Costco</t>
  </si>
  <si>
    <t>UNH</t>
  </si>
  <si>
    <t>UnitedHealth</t>
  </si>
  <si>
    <t>OR.PA</t>
  </si>
  <si>
    <t>L'Or√©al</t>
  </si>
  <si>
    <t>France</t>
  </si>
  <si>
    <t>HD</t>
  </si>
  <si>
    <t>Home Depot</t>
  </si>
  <si>
    <t>MA</t>
  </si>
  <si>
    <t>Mastercard</t>
  </si>
  <si>
    <t>600519.SS</t>
  </si>
  <si>
    <t>Kweichow Moutai</t>
  </si>
  <si>
    <t>China</t>
  </si>
  <si>
    <t>MSFT</t>
  </si>
  <si>
    <t>Microsoft</t>
  </si>
  <si>
    <t>FB</t>
  </si>
  <si>
    <t>Meta (Facebook)</t>
  </si>
  <si>
    <t>LLY</t>
  </si>
  <si>
    <t>Eli Lilly</t>
  </si>
  <si>
    <t>NVDA</t>
  </si>
  <si>
    <t>NVIDIA</t>
  </si>
  <si>
    <t>V</t>
  </si>
  <si>
    <t>Visa</t>
  </si>
  <si>
    <t>TM</t>
  </si>
  <si>
    <t>Toyota</t>
  </si>
  <si>
    <t>Japan</t>
  </si>
  <si>
    <t>PEP</t>
  </si>
  <si>
    <t>Pepsico</t>
  </si>
  <si>
    <t>JNJ</t>
  </si>
  <si>
    <t>Johnson &amp; Johnson</t>
  </si>
  <si>
    <t>AAPL</t>
  </si>
  <si>
    <t>Apple</t>
  </si>
  <si>
    <t>PG</t>
  </si>
  <si>
    <t>Procter &amp; Gamble</t>
  </si>
  <si>
    <t>LVMUY</t>
  </si>
  <si>
    <t>LVMH</t>
  </si>
  <si>
    <t>JPM</t>
  </si>
  <si>
    <t>JPMorgan Chase</t>
  </si>
  <si>
    <t>NKE</t>
  </si>
  <si>
    <t>Nike</t>
  </si>
  <si>
    <t>WMT</t>
  </si>
  <si>
    <t>Walmart</t>
  </si>
  <si>
    <t>ABBV</t>
  </si>
  <si>
    <t>AbbVie</t>
  </si>
  <si>
    <t>DIS</t>
  </si>
  <si>
    <t>Walt Disney</t>
  </si>
  <si>
    <t>CVX</t>
  </si>
  <si>
    <t>Chevron</t>
  </si>
  <si>
    <t>NSRGY</t>
  </si>
  <si>
    <t>Nestl√©</t>
  </si>
  <si>
    <t>Switzerland</t>
  </si>
  <si>
    <t>TSM</t>
  </si>
  <si>
    <t>TSMC</t>
  </si>
  <si>
    <t>Taiwan</t>
  </si>
  <si>
    <t>ABT</t>
  </si>
  <si>
    <t>Abbott Laboratories</t>
  </si>
  <si>
    <t>BABA</t>
  </si>
  <si>
    <t>Alibaba</t>
  </si>
  <si>
    <t>NVO</t>
  </si>
  <si>
    <t>Novo Nordisk</t>
  </si>
  <si>
    <t>Denmark</t>
  </si>
  <si>
    <t>ORCL</t>
  </si>
  <si>
    <t>Oracle</t>
  </si>
  <si>
    <t>XOM</t>
  </si>
  <si>
    <t>Exxon Mobil</t>
  </si>
  <si>
    <t>KO</t>
  </si>
  <si>
    <t>Coca-Cola</t>
  </si>
  <si>
    <t>TCEHY</t>
  </si>
  <si>
    <t>Tencent</t>
  </si>
  <si>
    <t>005930.KS</t>
  </si>
  <si>
    <t>Samsung</t>
  </si>
  <si>
    <t>South Korea</t>
  </si>
  <si>
    <t>CSCO</t>
  </si>
  <si>
    <t>Cisco</t>
  </si>
  <si>
    <t>PFE</t>
  </si>
  <si>
    <t>Pfizer</t>
  </si>
  <si>
    <t>VZ</t>
  </si>
  <si>
    <t>Verizon</t>
  </si>
  <si>
    <t>CMCSA</t>
  </si>
  <si>
    <t>Comcast</t>
  </si>
  <si>
    <t>RHHBY</t>
  </si>
  <si>
    <t>Roche</t>
  </si>
  <si>
    <t>BAC</t>
  </si>
  <si>
    <t>Bank of America</t>
  </si>
  <si>
    <t>2222.SR</t>
  </si>
  <si>
    <t>Saudi Aramco</t>
  </si>
  <si>
    <t>Saudi Arabia</t>
  </si>
  <si>
    <t>1398.HK</t>
  </si>
  <si>
    <t>ICBC</t>
  </si>
  <si>
    <t>Stocks Sort</t>
  </si>
  <si>
    <t>Please sort the table by country in ascending order and by name in ascending order.</t>
  </si>
  <si>
    <t>Stocks Filter</t>
  </si>
  <si>
    <t xml:space="preserve">This table contains data of 50 Fortune 500  companys' securities (stocks) according to the Marketwatch website. The table includes Rank, Name, Ticker Symbol, Marketcap in billions of USD, Price in USD, and Country. </t>
  </si>
  <si>
    <t>Filter the table to show the stocks from the United States with a Marketcap of at least $1,000 billion (aka $1 trillion)</t>
  </si>
  <si>
    <t>Please filter by Marketcap (Billions) greater than or equal to 1000 and by Country equal to United States.</t>
  </si>
  <si>
    <t>NCAA</t>
  </si>
  <si>
    <t>The bottom table contains data for each NCAA Division 1 School including the state, city, mascot, type, and primary conference.</t>
  </si>
  <si>
    <r>
      <rPr>
        <i/>
        <sz val="12"/>
        <color rgb="FF000000"/>
        <rFont val="Aptos Narrow"/>
        <family val="2"/>
        <scheme val="minor"/>
      </rPr>
      <t>NCAA Division 1 Schools:</t>
    </r>
    <r>
      <rPr>
        <sz val="12"/>
        <color rgb="FF000000"/>
        <rFont val="Aptos Narrow"/>
        <family val="2"/>
        <scheme val="minor"/>
      </rPr>
      <t xml:space="preserve"> Use the Index (Match, Match) function to determine each school's city, mascot, and primary conference. </t>
    </r>
  </si>
  <si>
    <t xml:space="preserve">Create a copyable formula, making sure to reference all values. </t>
  </si>
  <si>
    <r>
      <rPr>
        <i/>
        <sz val="12"/>
        <color rgb="FF000000"/>
        <rFont val="Aptos Narrow"/>
        <family val="2"/>
        <scheme val="minor"/>
      </rPr>
      <t>Mid-American Conference?:</t>
    </r>
    <r>
      <rPr>
        <sz val="12"/>
        <color rgb="FF000000"/>
        <rFont val="Aptos Narrow"/>
        <family val="2"/>
        <scheme val="minor"/>
      </rPr>
      <t xml:space="preserve"> IF the school is in the Mid-American Conference, put "Yes", otherwise, put a "No".</t>
    </r>
  </si>
  <si>
    <t>NCAA Division 1 Schools</t>
  </si>
  <si>
    <t>IF</t>
  </si>
  <si>
    <t>School</t>
  </si>
  <si>
    <t>City</t>
  </si>
  <si>
    <t>Mascot</t>
  </si>
  <si>
    <t>Primary Conference</t>
  </si>
  <si>
    <t>Mid-American Conference</t>
  </si>
  <si>
    <t>Ohio University</t>
  </si>
  <si>
    <t>Montana State University</t>
  </si>
  <si>
    <t>Quinnipiac University</t>
  </si>
  <si>
    <t>NCAA Division I Schools</t>
  </si>
  <si>
    <t>State</t>
  </si>
  <si>
    <t>Type</t>
  </si>
  <si>
    <t>Abilene Christian University</t>
  </si>
  <si>
    <t>Texas</t>
  </si>
  <si>
    <t>Abilene</t>
  </si>
  <si>
    <t>Wildcats</t>
  </si>
  <si>
    <t>Private</t>
  </si>
  <si>
    <t>Southland Conference</t>
  </si>
  <si>
    <t>University of Akron</t>
  </si>
  <si>
    <t>Ohio</t>
  </si>
  <si>
    <t>Akron</t>
  </si>
  <si>
    <t>Zips</t>
  </si>
  <si>
    <t>University of Alabama</t>
  </si>
  <si>
    <t>Alabama</t>
  </si>
  <si>
    <t>Tuscaloosa</t>
  </si>
  <si>
    <t>Crimson Tide</t>
  </si>
  <si>
    <t>Southeastern Conference</t>
  </si>
  <si>
    <t>Alabama Agricultural and Mechanical University</t>
  </si>
  <si>
    <t>Huntsville</t>
  </si>
  <si>
    <t>Bulldogs and Lady Bulldogs</t>
  </si>
  <si>
    <t>Southwestern Athletic Conference</t>
  </si>
  <si>
    <t>University of Alabama at Birmingham</t>
  </si>
  <si>
    <t>Birmingham</t>
  </si>
  <si>
    <t>Blazers</t>
  </si>
  <si>
    <t>Conference USA</t>
  </si>
  <si>
    <t>Alabama State University</t>
  </si>
  <si>
    <t>Montgomery</t>
  </si>
  <si>
    <t>Hornets and Lady Hornets</t>
  </si>
  <si>
    <t>University at Albany, SUNY</t>
  </si>
  <si>
    <t>New York</t>
  </si>
  <si>
    <t>Albany</t>
  </si>
  <si>
    <t>Great Danes</t>
  </si>
  <si>
    <t>America East Conference</t>
  </si>
  <si>
    <t>Alcorn State University</t>
  </si>
  <si>
    <t>Mississippi</t>
  </si>
  <si>
    <t>Lorman</t>
  </si>
  <si>
    <t>Braves and Lady Braves</t>
  </si>
  <si>
    <t>American University</t>
  </si>
  <si>
    <t>District of Columbia</t>
  </si>
  <si>
    <t>Washington</t>
  </si>
  <si>
    <t>Eagles</t>
  </si>
  <si>
    <t>Patriot League</t>
  </si>
  <si>
    <t>Appalachian State University</t>
  </si>
  <si>
    <t>North Carolina</t>
  </si>
  <si>
    <t>Boone</t>
  </si>
  <si>
    <t>Mountaineers</t>
  </si>
  <si>
    <t>Sun Belt Conference</t>
  </si>
  <si>
    <t>University of Arizona</t>
  </si>
  <si>
    <t>Arizona</t>
  </si>
  <si>
    <t>Tucson</t>
  </si>
  <si>
    <t>Pac-12 Conference</t>
  </si>
  <si>
    <t>Arizona State University</t>
  </si>
  <si>
    <t>Tempe</t>
  </si>
  <si>
    <t>Sun Devils</t>
  </si>
  <si>
    <t>University of Arkansas</t>
  </si>
  <si>
    <t>Arkansas</t>
  </si>
  <si>
    <t>Fayetteville</t>
  </si>
  <si>
    <t>Razorbacks and Razorback women</t>
  </si>
  <si>
    <t>University of Arkansas at Little Rock</t>
  </si>
  <si>
    <t>Little Rock</t>
  </si>
  <si>
    <t>Trojans</t>
  </si>
  <si>
    <t>University of Arkansas at Pine Bluff</t>
  </si>
  <si>
    <t>Pine Bluff</t>
  </si>
  <si>
    <t>Golden Lions and Golden Lady Lions</t>
  </si>
  <si>
    <t>Arkansas State University</t>
  </si>
  <si>
    <t>Jonesboro</t>
  </si>
  <si>
    <t>Red Wolves</t>
  </si>
  <si>
    <t>Auburn University</t>
  </si>
  <si>
    <t>Auburn</t>
  </si>
  <si>
    <t>Tigers</t>
  </si>
  <si>
    <t>Austin Peay State University</t>
  </si>
  <si>
    <t>Tennessee</t>
  </si>
  <si>
    <t>Clarksville</t>
  </si>
  <si>
    <t>Governors and Lady Govs</t>
  </si>
  <si>
    <t>Ohio Valley Conference</t>
  </si>
  <si>
    <t>Ball State University</t>
  </si>
  <si>
    <t>Indiana</t>
  </si>
  <si>
    <t>Muncie</t>
  </si>
  <si>
    <t>Cardinals</t>
  </si>
  <si>
    <t>Baylor University</t>
  </si>
  <si>
    <t>Waco</t>
  </si>
  <si>
    <t>Bears and Lady Bears</t>
  </si>
  <si>
    <t>Big 12 Conference</t>
  </si>
  <si>
    <t>Belmont University</t>
  </si>
  <si>
    <t>Nashville</t>
  </si>
  <si>
    <t>Bruins</t>
  </si>
  <si>
    <t>Bethune-Cookman University</t>
  </si>
  <si>
    <t>Florida</t>
  </si>
  <si>
    <t>Daytona Beach</t>
  </si>
  <si>
    <t>Mid-Eastern Athletic Conference</t>
  </si>
  <si>
    <t>Binghamton University</t>
  </si>
  <si>
    <t>Vestal</t>
  </si>
  <si>
    <t>Bearcats</t>
  </si>
  <si>
    <t>Boise State University</t>
  </si>
  <si>
    <t>Idaho</t>
  </si>
  <si>
    <t>Boise</t>
  </si>
  <si>
    <t>Broncos</t>
  </si>
  <si>
    <t>Mountain West Conference</t>
  </si>
  <si>
    <t>Boston College</t>
  </si>
  <si>
    <t>Massachusetts</t>
  </si>
  <si>
    <t>Chestnut Hill</t>
  </si>
  <si>
    <t>Atlantic Coast Conference</t>
  </si>
  <si>
    <t>Boston University</t>
  </si>
  <si>
    <t>Boston</t>
  </si>
  <si>
    <t>Terriers</t>
  </si>
  <si>
    <t>Bowling Green State University</t>
  </si>
  <si>
    <t>Bowling Green</t>
  </si>
  <si>
    <t>Falcons</t>
  </si>
  <si>
    <t>Bradley University</t>
  </si>
  <si>
    <t>Illinois</t>
  </si>
  <si>
    <t>Peoria</t>
  </si>
  <si>
    <t>Braves</t>
  </si>
  <si>
    <t>Missouri Valley Conference</t>
  </si>
  <si>
    <t>Brigham Young University</t>
  </si>
  <si>
    <t>Utah</t>
  </si>
  <si>
    <t>Provo</t>
  </si>
  <si>
    <t>Cougars</t>
  </si>
  <si>
    <t>West Coast Conference</t>
  </si>
  <si>
    <t>Brown University</t>
  </si>
  <si>
    <t>Rhode Island</t>
  </si>
  <si>
    <t>Providence</t>
  </si>
  <si>
    <t>Bears</t>
  </si>
  <si>
    <t>Ivy League</t>
  </si>
  <si>
    <t>Bryant University</t>
  </si>
  <si>
    <t>Smithfield</t>
  </si>
  <si>
    <t>Bulldogs</t>
  </si>
  <si>
    <t>Northeast Conference</t>
  </si>
  <si>
    <t>Bucknell University</t>
  </si>
  <si>
    <t>Pennsylvania</t>
  </si>
  <si>
    <t>Lewisburg</t>
  </si>
  <si>
    <t>Bison</t>
  </si>
  <si>
    <t>University at Buffalo</t>
  </si>
  <si>
    <t>Buffalo</t>
  </si>
  <si>
    <t>Bulls</t>
  </si>
  <si>
    <t>Butler University</t>
  </si>
  <si>
    <t>Indianapolis</t>
  </si>
  <si>
    <r>
      <t>Big East Conference</t>
    </r>
    <r>
      <rPr>
        <vertAlign val="superscript"/>
        <sz val="11"/>
        <color theme="1"/>
        <rFont val="Aptos Narrow"/>
        <family val="2"/>
        <scheme val="minor"/>
      </rPr>
      <t>[a]</t>
    </r>
  </si>
  <si>
    <t>University of California, Berkeley</t>
  </si>
  <si>
    <t>California</t>
  </si>
  <si>
    <t>Berkeley</t>
  </si>
  <si>
    <t>Golden Bears</t>
  </si>
  <si>
    <t>University of California, Davis</t>
  </si>
  <si>
    <t>Davis</t>
  </si>
  <si>
    <t>Aggies</t>
  </si>
  <si>
    <r>
      <t>Big West Conference</t>
    </r>
    <r>
      <rPr>
        <vertAlign val="superscript"/>
        <sz val="11"/>
        <color theme="1"/>
        <rFont val="Aptos Narrow"/>
        <family val="2"/>
        <scheme val="minor"/>
      </rPr>
      <t>[b]</t>
    </r>
  </si>
  <si>
    <t>University of California, Irvine</t>
  </si>
  <si>
    <t>Irvine</t>
  </si>
  <si>
    <t>Anteaters</t>
  </si>
  <si>
    <t>Big West Conference</t>
  </si>
  <si>
    <t>University of California, Los Angeles</t>
  </si>
  <si>
    <t>Los Angeles</t>
  </si>
  <si>
    <t>California Polytechnic State University</t>
  </si>
  <si>
    <t>San Luis Obispo</t>
  </si>
  <si>
    <t>Mustangs</t>
  </si>
  <si>
    <t>University of California, Riverside</t>
  </si>
  <si>
    <t>Riverside</t>
  </si>
  <si>
    <t>Highlanders</t>
  </si>
  <si>
    <t>University of California, Santa Barbara</t>
  </si>
  <si>
    <t>Santa Barbara</t>
  </si>
  <si>
    <t>Gauchos</t>
  </si>
  <si>
    <t>California State University, Bakersfield</t>
  </si>
  <si>
    <t>Bakersfield</t>
  </si>
  <si>
    <t>Roadrunners</t>
  </si>
  <si>
    <r>
      <t>Western Athletic Conference</t>
    </r>
    <r>
      <rPr>
        <vertAlign val="superscript"/>
        <sz val="11"/>
        <color theme="1"/>
        <rFont val="Aptos Narrow"/>
        <family val="2"/>
        <scheme val="minor"/>
      </rPr>
      <t>[c]</t>
    </r>
  </si>
  <si>
    <t>California State University, Fresno</t>
  </si>
  <si>
    <t>Fresno</t>
  </si>
  <si>
    <t>California State University, Fullerton</t>
  </si>
  <si>
    <t>Fullerton</t>
  </si>
  <si>
    <t>Titans</t>
  </si>
  <si>
    <t>California State University, Long Beach</t>
  </si>
  <si>
    <t>Long Beach</t>
  </si>
  <si>
    <r>
      <t>49ers</t>
    </r>
    <r>
      <rPr>
        <vertAlign val="superscript"/>
        <sz val="11"/>
        <color theme="1"/>
        <rFont val="Aptos Narrow"/>
        <family val="2"/>
        <scheme val="minor"/>
      </rPr>
      <t>[A 3]</t>
    </r>
  </si>
  <si>
    <t>California State University, Northridge</t>
  </si>
  <si>
    <t>Northridge</t>
  </si>
  <si>
    <t>Matadors</t>
  </si>
  <si>
    <t>California State University, Sacramento</t>
  </si>
  <si>
    <t>Sacramento</t>
  </si>
  <si>
    <t>Hornets</t>
  </si>
  <si>
    <t>Big Sky Conference</t>
  </si>
  <si>
    <t>Campbell University</t>
  </si>
  <si>
    <t>Buies Creek</t>
  </si>
  <si>
    <t>Fighting Camels and Lady Camels</t>
  </si>
  <si>
    <t>Big South Conference</t>
  </si>
  <si>
    <t>Canisius College</t>
  </si>
  <si>
    <t>Golden Griffins</t>
  </si>
  <si>
    <t>Metro Atlantic Athletic Conference</t>
  </si>
  <si>
    <t>University of Central Arkansas</t>
  </si>
  <si>
    <t>Conway</t>
  </si>
  <si>
    <t>Bears and Sugar Bears</t>
  </si>
  <si>
    <t>Central Connecticut State University</t>
  </si>
  <si>
    <t>Connecticut</t>
  </si>
  <si>
    <t>New Britain</t>
  </si>
  <si>
    <t>Blue Devils</t>
  </si>
  <si>
    <t>University of Central Florida</t>
  </si>
  <si>
    <t>Orlando</t>
  </si>
  <si>
    <t>Knights</t>
  </si>
  <si>
    <t>American Athletic Conference</t>
  </si>
  <si>
    <t>Central Michigan University</t>
  </si>
  <si>
    <t>Michigan</t>
  </si>
  <si>
    <t>Mount Pleasant</t>
  </si>
  <si>
    <t>Chippewas</t>
  </si>
  <si>
    <r>
      <t>College of Charleston</t>
    </r>
    <r>
      <rPr>
        <vertAlign val="superscript"/>
        <sz val="11"/>
        <color theme="1"/>
        <rFont val="Aptos Narrow"/>
        <family val="2"/>
        <scheme val="minor"/>
      </rPr>
      <t>[A 4]</t>
    </r>
  </si>
  <si>
    <t>South Carolina</t>
  </si>
  <si>
    <t>Charleston</t>
  </si>
  <si>
    <t>Colonial Athletic Association</t>
  </si>
  <si>
    <t>Charleston Southern University</t>
  </si>
  <si>
    <r>
      <t>Buccaneers</t>
    </r>
    <r>
      <rPr>
        <vertAlign val="superscript"/>
        <sz val="11"/>
        <color theme="1"/>
        <rFont val="Aptos Narrow"/>
        <family val="2"/>
        <scheme val="minor"/>
      </rPr>
      <t>[A 5]</t>
    </r>
  </si>
  <si>
    <r>
      <t>Chicago State University</t>
    </r>
    <r>
      <rPr>
        <vertAlign val="superscript"/>
        <sz val="11"/>
        <color theme="1"/>
        <rFont val="Aptos Narrow"/>
        <family val="2"/>
        <scheme val="minor"/>
      </rPr>
      <t>[A 6]</t>
    </r>
  </si>
  <si>
    <t>Chicago</t>
  </si>
  <si>
    <t>Western Athletic Conference</t>
  </si>
  <si>
    <t>University of Cincinnati</t>
  </si>
  <si>
    <t>Cincinnati</t>
  </si>
  <si>
    <t>The Citadel</t>
  </si>
  <si>
    <t>Southern Conference</t>
  </si>
  <si>
    <t>Clemson University</t>
  </si>
  <si>
    <t>Clemson</t>
  </si>
  <si>
    <t>Cleveland State University</t>
  </si>
  <si>
    <t>Cleveland</t>
  </si>
  <si>
    <t>Vikings</t>
  </si>
  <si>
    <t>Horizon League</t>
  </si>
  <si>
    <t>Coastal Carolina University</t>
  </si>
  <si>
    <t>Chanticleers</t>
  </si>
  <si>
    <t>Colgate University</t>
  </si>
  <si>
    <t>Hamilton</t>
  </si>
  <si>
    <t>Raiders</t>
  </si>
  <si>
    <t>University of Colorado Boulder</t>
  </si>
  <si>
    <t>Colorado</t>
  </si>
  <si>
    <t>Boulder</t>
  </si>
  <si>
    <t>Buffaloes</t>
  </si>
  <si>
    <t>Colorado State University</t>
  </si>
  <si>
    <t>Fort Collins</t>
  </si>
  <si>
    <t>Rams</t>
  </si>
  <si>
    <t>Columbia University</t>
  </si>
  <si>
    <t>Manhattan</t>
  </si>
  <si>
    <t>Lions</t>
  </si>
  <si>
    <t>University of Connecticut</t>
  </si>
  <si>
    <t>Storrs</t>
  </si>
  <si>
    <t>Huskies</t>
  </si>
  <si>
    <t>Coppin State University</t>
  </si>
  <si>
    <t>Maryland</t>
  </si>
  <si>
    <t>Baltimore</t>
  </si>
  <si>
    <t>Cornell University</t>
  </si>
  <si>
    <t>Ithaca</t>
  </si>
  <si>
    <t>Big Red</t>
  </si>
  <si>
    <t>Creighton University</t>
  </si>
  <si>
    <t>Nebraska</t>
  </si>
  <si>
    <t>Omaha</t>
  </si>
  <si>
    <t>Bluejays</t>
  </si>
  <si>
    <t>Big East Conference</t>
  </si>
  <si>
    <t>Dartmouth College</t>
  </si>
  <si>
    <t>New Hampshire</t>
  </si>
  <si>
    <t>Hanover</t>
  </si>
  <si>
    <t>Big Green</t>
  </si>
  <si>
    <t>Davidson College</t>
  </si>
  <si>
    <t>Davidson</t>
  </si>
  <si>
    <r>
      <t>Atlantic 10 Conference</t>
    </r>
    <r>
      <rPr>
        <vertAlign val="superscript"/>
        <sz val="11"/>
        <color theme="1"/>
        <rFont val="Aptos Narrow"/>
        <family val="2"/>
        <scheme val="minor"/>
      </rPr>
      <t>[a]</t>
    </r>
  </si>
  <si>
    <t>University of Dayton</t>
  </si>
  <si>
    <t>Dayton</t>
  </si>
  <si>
    <t>Flyers</t>
  </si>
  <si>
    <t>University of Delaware</t>
  </si>
  <si>
    <t>Delaware</t>
  </si>
  <si>
    <t>Newark</t>
  </si>
  <si>
    <t>Fightin' Blue Hens</t>
  </si>
  <si>
    <t>Delaware State University</t>
  </si>
  <si>
    <t>Dover</t>
  </si>
  <si>
    <t>University of Denver</t>
  </si>
  <si>
    <t>Denver</t>
  </si>
  <si>
    <t>Pioneers</t>
  </si>
  <si>
    <t>The Summit League</t>
  </si>
  <si>
    <t>DePaul University</t>
  </si>
  <si>
    <t>Blue Demons</t>
  </si>
  <si>
    <t>University of Detroit Mercy</t>
  </si>
  <si>
    <t>Detroit</t>
  </si>
  <si>
    <t>Drake University</t>
  </si>
  <si>
    <t>Iowa</t>
  </si>
  <si>
    <t>Des Moines</t>
  </si>
  <si>
    <r>
      <t>Missouri Valley Conference</t>
    </r>
    <r>
      <rPr>
        <vertAlign val="superscript"/>
        <sz val="11"/>
        <color theme="1"/>
        <rFont val="Aptos Narrow"/>
        <family val="2"/>
        <scheme val="minor"/>
      </rPr>
      <t>[a]</t>
    </r>
  </si>
  <si>
    <t>Drexel University</t>
  </si>
  <si>
    <t>Philadelphia</t>
  </si>
  <si>
    <t>Dragons</t>
  </si>
  <si>
    <t>Duke University</t>
  </si>
  <si>
    <t>Durham</t>
  </si>
  <si>
    <t>Duquesne University</t>
  </si>
  <si>
    <t>Pittsburgh</t>
  </si>
  <si>
    <t>Dukes</t>
  </si>
  <si>
    <r>
      <t>Atlantic 10 Conference</t>
    </r>
    <r>
      <rPr>
        <vertAlign val="superscript"/>
        <sz val="11"/>
        <color theme="1"/>
        <rFont val="Aptos Narrow"/>
        <family val="2"/>
        <scheme val="minor"/>
      </rPr>
      <t>[d]</t>
    </r>
  </si>
  <si>
    <t>East Carolina University</t>
  </si>
  <si>
    <t>Greenville</t>
  </si>
  <si>
    <t>Pirates and Lady Pirates</t>
  </si>
  <si>
    <t>East Tennessee State University</t>
  </si>
  <si>
    <t>Johnson City</t>
  </si>
  <si>
    <t>Buccaneers and Lady Buccaneers</t>
  </si>
  <si>
    <t>Eastern Illinois University</t>
  </si>
  <si>
    <t>Panthers</t>
  </si>
  <si>
    <t>Eastern Kentucky University</t>
  </si>
  <si>
    <t>Kentucky</t>
  </si>
  <si>
    <t>Richmond</t>
  </si>
  <si>
    <t>Colonels</t>
  </si>
  <si>
    <t>Eastern Michigan University</t>
  </si>
  <si>
    <t>Ypsilanti</t>
  </si>
  <si>
    <t>Eastern Washington University</t>
  </si>
  <si>
    <t>Cheney</t>
  </si>
  <si>
    <t>Elon University</t>
  </si>
  <si>
    <t>Elon</t>
  </si>
  <si>
    <t>Phoenix</t>
  </si>
  <si>
    <t>University of Evansville</t>
  </si>
  <si>
    <t>Evansville</t>
  </si>
  <si>
    <t>Purple Aces</t>
  </si>
  <si>
    <t>Fairfield University</t>
  </si>
  <si>
    <t>Fairfield</t>
  </si>
  <si>
    <t>Stags</t>
  </si>
  <si>
    <t>Fairleigh Dickinson University</t>
  </si>
  <si>
    <t>New Jersey</t>
  </si>
  <si>
    <t>Hackensack</t>
  </si>
  <si>
    <t>University of Florida</t>
  </si>
  <si>
    <t>Gainesville</t>
  </si>
  <si>
    <t>Gators</t>
  </si>
  <si>
    <t>Florida A&amp;M University</t>
  </si>
  <si>
    <t>Tallahassee</t>
  </si>
  <si>
    <t>Rattlers and Lady Rattlers</t>
  </si>
  <si>
    <t>Florida Atlantic University</t>
  </si>
  <si>
    <t>Boca Raton</t>
  </si>
  <si>
    <t>Owls</t>
  </si>
  <si>
    <t>Florida Gulf Coast University</t>
  </si>
  <si>
    <t>Fort Myers</t>
  </si>
  <si>
    <t>Atlantic Sun Conference</t>
  </si>
  <si>
    <t>Florida International University</t>
  </si>
  <si>
    <t>Miami</t>
  </si>
  <si>
    <t>Florida State University</t>
  </si>
  <si>
    <t>Seminoles</t>
  </si>
  <si>
    <t>Fordham University</t>
  </si>
  <si>
    <t>Bronx</t>
  </si>
  <si>
    <r>
      <t>Atlantic 10 Conference</t>
    </r>
    <r>
      <rPr>
        <vertAlign val="superscript"/>
        <sz val="11"/>
        <color theme="1"/>
        <rFont val="Aptos Narrow"/>
        <family val="2"/>
        <scheme val="minor"/>
      </rPr>
      <t>[e]</t>
    </r>
  </si>
  <si>
    <t>Furman University</t>
  </si>
  <si>
    <t>Paladins and Lady Paladins</t>
  </si>
  <si>
    <t>Gardner–Webb University</t>
  </si>
  <si>
    <t>Boiling Springs</t>
  </si>
  <si>
    <t>Runnin' Bulldogs</t>
  </si>
  <si>
    <t>George Mason University</t>
  </si>
  <si>
    <t>Virginia</t>
  </si>
  <si>
    <t>Fairfax</t>
  </si>
  <si>
    <t>Patriots</t>
  </si>
  <si>
    <t>Atlantic 10 Conference</t>
  </si>
  <si>
    <t>George Washington University</t>
  </si>
  <si>
    <t>Colonials</t>
  </si>
  <si>
    <t>Georgetown University</t>
  </si>
  <si>
    <t>Hoyas</t>
  </si>
  <si>
    <r>
      <t>Big East Conference</t>
    </r>
    <r>
      <rPr>
        <vertAlign val="superscript"/>
        <sz val="11"/>
        <color theme="1"/>
        <rFont val="Aptos Narrow"/>
        <family val="2"/>
        <scheme val="minor"/>
      </rPr>
      <t>[e]</t>
    </r>
  </si>
  <si>
    <t>University of Georgia</t>
  </si>
  <si>
    <t>Georgia</t>
  </si>
  <si>
    <t>Athens</t>
  </si>
  <si>
    <r>
      <t>Bulldogs and Lady Bulldogs</t>
    </r>
    <r>
      <rPr>
        <vertAlign val="superscript"/>
        <sz val="11"/>
        <color theme="1"/>
        <rFont val="Aptos Narrow"/>
        <family val="2"/>
        <scheme val="minor"/>
      </rPr>
      <t>[A 7]</t>
    </r>
  </si>
  <si>
    <t>Georgia Institute of Technology</t>
  </si>
  <si>
    <t>Atlanta</t>
  </si>
  <si>
    <t>Yellow Jackets</t>
  </si>
  <si>
    <t>Georgia Southern University</t>
  </si>
  <si>
    <t>Statesboro</t>
  </si>
  <si>
    <t>Eagles and Lady Eagles</t>
  </si>
  <si>
    <t>Georgia State University</t>
  </si>
  <si>
    <t>Gonzaga University</t>
  </si>
  <si>
    <t>Spokane</t>
  </si>
  <si>
    <t>Grambling State University</t>
  </si>
  <si>
    <t>Louisiana</t>
  </si>
  <si>
    <t>Grambling</t>
  </si>
  <si>
    <t>Tigers and Lady Tigers</t>
  </si>
  <si>
    <t>Grand Canyon University</t>
  </si>
  <si>
    <t>Antelopes</t>
  </si>
  <si>
    <t>Hampton University</t>
  </si>
  <si>
    <r>
      <t>Big South Conference</t>
    </r>
    <r>
      <rPr>
        <vertAlign val="superscript"/>
        <sz val="11"/>
        <color theme="1"/>
        <rFont val="Aptos Narrow"/>
        <family val="2"/>
        <scheme val="minor"/>
      </rPr>
      <t>[f]</t>
    </r>
  </si>
  <si>
    <t>University of Hartford</t>
  </si>
  <si>
    <t>West Hartford</t>
  </si>
  <si>
    <t>Hawks</t>
  </si>
  <si>
    <t>Harvard University</t>
  </si>
  <si>
    <r>
      <t>Cambridge</t>
    </r>
    <r>
      <rPr>
        <vertAlign val="superscript"/>
        <sz val="11"/>
        <color theme="1"/>
        <rFont val="Aptos Narrow"/>
        <family val="2"/>
        <scheme val="minor"/>
      </rPr>
      <t>[A 8]</t>
    </r>
  </si>
  <si>
    <t>Crimson</t>
  </si>
  <si>
    <t>University of Hawaii at Manoa</t>
  </si>
  <si>
    <t>Hawaii</t>
  </si>
  <si>
    <t>Honolulu</t>
  </si>
  <si>
    <r>
      <t>Rainbow Warriors and Rainbow Wahine</t>
    </r>
    <r>
      <rPr>
        <vertAlign val="superscript"/>
        <sz val="11"/>
        <color theme="1"/>
        <rFont val="Aptos Narrow"/>
        <family val="2"/>
        <scheme val="minor"/>
      </rPr>
      <t>[A 9]</t>
    </r>
  </si>
  <si>
    <r>
      <t>Big West Conference</t>
    </r>
    <r>
      <rPr>
        <vertAlign val="superscript"/>
        <sz val="11"/>
        <color theme="1"/>
        <rFont val="Aptos Narrow"/>
        <family val="2"/>
        <scheme val="minor"/>
      </rPr>
      <t>[g]</t>
    </r>
  </si>
  <si>
    <t>High Point University</t>
  </si>
  <si>
    <t>High Point</t>
  </si>
  <si>
    <t>Hofstra University</t>
  </si>
  <si>
    <t>Hempstead</t>
  </si>
  <si>
    <t>Pride</t>
  </si>
  <si>
    <t>College of the Holy Cross</t>
  </si>
  <si>
    <t>Worcester</t>
  </si>
  <si>
    <t>Crusaders</t>
  </si>
  <si>
    <t>University of Houston</t>
  </si>
  <si>
    <t>Houston</t>
  </si>
  <si>
    <t>Houston Baptist University</t>
  </si>
  <si>
    <t>Howard University</t>
  </si>
  <si>
    <t>Bison and Lady Bison</t>
  </si>
  <si>
    <t>University of Idaho</t>
  </si>
  <si>
    <t>Moscow</t>
  </si>
  <si>
    <t>Vandals</t>
  </si>
  <si>
    <t>Idaho State University</t>
  </si>
  <si>
    <t>Pocatello</t>
  </si>
  <si>
    <t>Bengals</t>
  </si>
  <si>
    <t>University of Illinois at Chicago</t>
  </si>
  <si>
    <r>
      <t>Flames</t>
    </r>
    <r>
      <rPr>
        <vertAlign val="superscript"/>
        <sz val="11"/>
        <color theme="1"/>
        <rFont val="Aptos Narrow"/>
        <family val="2"/>
        <scheme val="minor"/>
      </rPr>
      <t>[A 10]</t>
    </r>
  </si>
  <si>
    <t>Illinois State University</t>
  </si>
  <si>
    <t>Normal</t>
  </si>
  <si>
    <t>Redbirds</t>
  </si>
  <si>
    <r>
      <t>Missouri Valley Conference</t>
    </r>
    <r>
      <rPr>
        <vertAlign val="superscript"/>
        <sz val="11"/>
        <color theme="1"/>
        <rFont val="Aptos Narrow"/>
        <family val="2"/>
        <scheme val="minor"/>
      </rPr>
      <t>[h]</t>
    </r>
  </si>
  <si>
    <t>University of Illinois at Urbana–Champaign</t>
  </si>
  <si>
    <t>Urbana–Champaign</t>
  </si>
  <si>
    <t>Fighting Illini</t>
  </si>
  <si>
    <t>Big Ten Conference</t>
  </si>
  <si>
    <t>University of the Incarnate Word</t>
  </si>
  <si>
    <t>San Antonio</t>
  </si>
  <si>
    <t>Indiana University</t>
  </si>
  <si>
    <t>Bloomington</t>
  </si>
  <si>
    <t>Hoosiers</t>
  </si>
  <si>
    <t>Indiana State University</t>
  </si>
  <si>
    <t>Terre Haute</t>
  </si>
  <si>
    <t>Sycamores</t>
  </si>
  <si>
    <t>Indiana University – Purdue University Indianapolis</t>
  </si>
  <si>
    <t>Jaguars</t>
  </si>
  <si>
    <t>Iona College</t>
  </si>
  <si>
    <t>New Rochelle</t>
  </si>
  <si>
    <t>Gaels</t>
  </si>
  <si>
    <t>University of Iowa</t>
  </si>
  <si>
    <t>Iowa City</t>
  </si>
  <si>
    <t>Hawkeyes</t>
  </si>
  <si>
    <t>Iowa State University</t>
  </si>
  <si>
    <t>Ames</t>
  </si>
  <si>
    <t>Cyclones</t>
  </si>
  <si>
    <t>Jackson State University</t>
  </si>
  <si>
    <t>Jackson</t>
  </si>
  <si>
    <t>Jacksonville University</t>
  </si>
  <si>
    <t>Jacksonville</t>
  </si>
  <si>
    <t>Dolphins</t>
  </si>
  <si>
    <r>
      <t>Atlantic Sun Conference</t>
    </r>
    <r>
      <rPr>
        <vertAlign val="superscript"/>
        <sz val="11"/>
        <color theme="1"/>
        <rFont val="Aptos Narrow"/>
        <family val="2"/>
        <scheme val="minor"/>
      </rPr>
      <t>[a]</t>
    </r>
  </si>
  <si>
    <t>Jacksonville State University</t>
  </si>
  <si>
    <t>Gamecocks</t>
  </si>
  <si>
    <t>James Madison University</t>
  </si>
  <si>
    <t>Harrisonburg</t>
  </si>
  <si>
    <t>University of Kansas</t>
  </si>
  <si>
    <t>Kansas</t>
  </si>
  <si>
    <t>Lawrence</t>
  </si>
  <si>
    <t>Jayhawks</t>
  </si>
  <si>
    <t>Kansas State University</t>
  </si>
  <si>
    <t>Kennesaw State University</t>
  </si>
  <si>
    <t>Kennesaw</t>
  </si>
  <si>
    <t>Owls and Lady Owls</t>
  </si>
  <si>
    <r>
      <t>Atlantic Sun Conference</t>
    </r>
    <r>
      <rPr>
        <vertAlign val="superscript"/>
        <sz val="11"/>
        <color theme="1"/>
        <rFont val="Aptos Narrow"/>
        <family val="2"/>
        <scheme val="minor"/>
      </rPr>
      <t>[i]</t>
    </r>
  </si>
  <si>
    <t>Kent State University</t>
  </si>
  <si>
    <t>Kent</t>
  </si>
  <si>
    <t>Golden Flashes</t>
  </si>
  <si>
    <t>University of Kentucky</t>
  </si>
  <si>
    <t>Lexington</t>
  </si>
  <si>
    <t>La Salle University</t>
  </si>
  <si>
    <t>Explorers</t>
  </si>
  <si>
    <t>Lafayette College</t>
  </si>
  <si>
    <t>Easton</t>
  </si>
  <si>
    <t>Leopards</t>
  </si>
  <si>
    <t>Lamar University</t>
  </si>
  <si>
    <t>Beaumont</t>
  </si>
  <si>
    <t>Cardinals and Lady Cardinals</t>
  </si>
  <si>
    <t>Lehigh University</t>
  </si>
  <si>
    <t>Bethlehem</t>
  </si>
  <si>
    <t>Mountain Hawks</t>
  </si>
  <si>
    <t>Liberty University</t>
  </si>
  <si>
    <t>Lynchburg</t>
  </si>
  <si>
    <t>Flames and Lady Flames</t>
  </si>
  <si>
    <r>
      <t>Atlantic Sun Conference</t>
    </r>
    <r>
      <rPr>
        <vertAlign val="superscript"/>
        <sz val="11"/>
        <color theme="1"/>
        <rFont val="Aptos Narrow"/>
        <family val="2"/>
        <scheme val="minor"/>
      </rPr>
      <t>[j]</t>
    </r>
  </si>
  <si>
    <t>Lipscomb University</t>
  </si>
  <si>
    <t>Bisons and Lady Bisons</t>
  </si>
  <si>
    <t>Long Island University–Brooklyn</t>
  </si>
  <si>
    <t>Brooklyn</t>
  </si>
  <si>
    <t>Blackbirds</t>
  </si>
  <si>
    <t>Longwood University</t>
  </si>
  <si>
    <t>Farmville</t>
  </si>
  <si>
    <t>Lancers</t>
  </si>
  <si>
    <r>
      <t>University of Louisiana at Lafayette</t>
    </r>
    <r>
      <rPr>
        <vertAlign val="superscript"/>
        <sz val="11"/>
        <color theme="1"/>
        <rFont val="Aptos Narrow"/>
        <family val="2"/>
        <scheme val="minor"/>
      </rPr>
      <t>[A 11]</t>
    </r>
  </si>
  <si>
    <t>Lafayette</t>
  </si>
  <si>
    <t>Ragin' Cajuns</t>
  </si>
  <si>
    <t>University of Louisiana at Monroe</t>
  </si>
  <si>
    <t>Monroe</t>
  </si>
  <si>
    <t>Warhawks</t>
  </si>
  <si>
    <t>Louisiana State University</t>
  </si>
  <si>
    <t>Baton Rouge</t>
  </si>
  <si>
    <r>
      <t>Tigers and Lady Tigers</t>
    </r>
    <r>
      <rPr>
        <vertAlign val="superscript"/>
        <sz val="11"/>
        <color theme="1"/>
        <rFont val="Aptos Narrow"/>
        <family val="2"/>
        <scheme val="minor"/>
      </rPr>
      <t>[A 12]</t>
    </r>
  </si>
  <si>
    <t>Louisiana Tech University</t>
  </si>
  <si>
    <t>Ruston</t>
  </si>
  <si>
    <t>Bulldogs and Lady Techsters</t>
  </si>
  <si>
    <t>University of Louisville</t>
  </si>
  <si>
    <t>Louisville</t>
  </si>
  <si>
    <t>Loyola University Chicago</t>
  </si>
  <si>
    <r>
      <t>Ramblers</t>
    </r>
    <r>
      <rPr>
        <vertAlign val="superscript"/>
        <sz val="11"/>
        <color theme="1"/>
        <rFont val="Aptos Narrow"/>
        <family val="2"/>
        <scheme val="minor"/>
      </rPr>
      <t>[A 13]</t>
    </r>
  </si>
  <si>
    <t>Loyola University Maryland</t>
  </si>
  <si>
    <t>Greyhounds</t>
  </si>
  <si>
    <t>Loyola Marymount University</t>
  </si>
  <si>
    <t>University of Maine</t>
  </si>
  <si>
    <t>Maine</t>
  </si>
  <si>
    <t>Orono</t>
  </si>
  <si>
    <t>Black Bears</t>
  </si>
  <si>
    <t>Manhattan College</t>
  </si>
  <si>
    <t>Riverdale</t>
  </si>
  <si>
    <t>Jaspers and Lady Jaspers</t>
  </si>
  <si>
    <t>Marist College</t>
  </si>
  <si>
    <t>Poughkeepsie</t>
  </si>
  <si>
    <t>Red Foxes</t>
  </si>
  <si>
    <r>
      <t>Metro Atlantic Athletic Conference</t>
    </r>
    <r>
      <rPr>
        <vertAlign val="superscript"/>
        <sz val="11"/>
        <color theme="1"/>
        <rFont val="Aptos Narrow"/>
        <family val="2"/>
        <scheme val="minor"/>
      </rPr>
      <t>[a]</t>
    </r>
  </si>
  <si>
    <t>Marquette University</t>
  </si>
  <si>
    <t>Wisconsin</t>
  </si>
  <si>
    <t>Milwaukee</t>
  </si>
  <si>
    <t>Golden Eagles</t>
  </si>
  <si>
    <t>Marshall University</t>
  </si>
  <si>
    <t>West Virginia</t>
  </si>
  <si>
    <t>Huntington</t>
  </si>
  <si>
    <t>Thundering Herd</t>
  </si>
  <si>
    <t>University of Maryland, Baltimore County</t>
  </si>
  <si>
    <t>Catonsville</t>
  </si>
  <si>
    <t>Retrievers</t>
  </si>
  <si>
    <t>University of Maryland, College Park</t>
  </si>
  <si>
    <t>College Park</t>
  </si>
  <si>
    <t>Terrapins</t>
  </si>
  <si>
    <t>University of Maryland Eastern Shore</t>
  </si>
  <si>
    <t>Princess Anne</t>
  </si>
  <si>
    <t>Hawks and Lady Hawks</t>
  </si>
  <si>
    <t>University of Massachusetts Amherst</t>
  </si>
  <si>
    <t>Amherst</t>
  </si>
  <si>
    <r>
      <t>Minutemen and Minutewomen</t>
    </r>
    <r>
      <rPr>
        <vertAlign val="superscript"/>
        <sz val="11"/>
        <color theme="1"/>
        <rFont val="Aptos Narrow"/>
        <family val="2"/>
        <scheme val="minor"/>
      </rPr>
      <t>[A 14]</t>
    </r>
  </si>
  <si>
    <r>
      <t>Atlantic 10 Conference</t>
    </r>
    <r>
      <rPr>
        <vertAlign val="superscript"/>
        <sz val="11"/>
        <color theme="1"/>
        <rFont val="Aptos Narrow"/>
        <family val="2"/>
        <scheme val="minor"/>
      </rPr>
      <t>[k]</t>
    </r>
  </si>
  <si>
    <t>University of Massachusetts Lowell</t>
  </si>
  <si>
    <t>Lowell</t>
  </si>
  <si>
    <t>River Hawks</t>
  </si>
  <si>
    <t>McNeese State University</t>
  </si>
  <si>
    <t>Lake Charles</t>
  </si>
  <si>
    <t>Cowboys and Cowgirls</t>
  </si>
  <si>
    <t>University of Memphis</t>
  </si>
  <si>
    <t>Memphis</t>
  </si>
  <si>
    <t>Mercer University</t>
  </si>
  <si>
    <t>Macon</t>
  </si>
  <si>
    <t>University of Miami</t>
  </si>
  <si>
    <t>Coral Gables</t>
  </si>
  <si>
    <r>
      <t>Hurricanes</t>
    </r>
    <r>
      <rPr>
        <vertAlign val="superscript"/>
        <sz val="11"/>
        <color theme="1"/>
        <rFont val="Aptos Narrow"/>
        <family val="2"/>
        <scheme val="minor"/>
      </rPr>
      <t>[A 15]</t>
    </r>
  </si>
  <si>
    <t>Miami University</t>
  </si>
  <si>
    <t>Oxford</t>
  </si>
  <si>
    <r>
      <t>Redhawks</t>
    </r>
    <r>
      <rPr>
        <vertAlign val="superscript"/>
        <sz val="11"/>
        <color theme="1"/>
        <rFont val="Aptos Narrow"/>
        <family val="2"/>
        <scheme val="minor"/>
      </rPr>
      <t>[A 16]</t>
    </r>
  </si>
  <si>
    <t>University of Michigan</t>
  </si>
  <si>
    <t>Ann Arbor</t>
  </si>
  <si>
    <t>Wolverines</t>
  </si>
  <si>
    <t>Michigan State University</t>
  </si>
  <si>
    <t>East Lansing</t>
  </si>
  <si>
    <t>Spartans</t>
  </si>
  <si>
    <t>Middle Tennessee State University</t>
  </si>
  <si>
    <t>Murfreesboro</t>
  </si>
  <si>
    <t>Blue Raiders</t>
  </si>
  <si>
    <t>University of Minnesota</t>
  </si>
  <si>
    <t>Minnesota</t>
  </si>
  <si>
    <t>Minneapolis–Saint Paul</t>
  </si>
  <si>
    <t>Golden Gophers</t>
  </si>
  <si>
    <t>University of Mississippi</t>
  </si>
  <si>
    <r>
      <t>Rebels</t>
    </r>
    <r>
      <rPr>
        <vertAlign val="superscript"/>
        <sz val="11"/>
        <color theme="1"/>
        <rFont val="Aptos Narrow"/>
        <family val="2"/>
        <scheme val="minor"/>
      </rPr>
      <t>[A 17]</t>
    </r>
  </si>
  <si>
    <t>Mississippi State University</t>
  </si>
  <si>
    <t>Starkville</t>
  </si>
  <si>
    <t>Mississippi Valley State University</t>
  </si>
  <si>
    <t>Itta Bena</t>
  </si>
  <si>
    <t>Delta Devils and Devilettes</t>
  </si>
  <si>
    <t>University of Missouri</t>
  </si>
  <si>
    <t>Missouri</t>
  </si>
  <si>
    <t>Columbia</t>
  </si>
  <si>
    <t>University of Missouri–Kansas City</t>
  </si>
  <si>
    <t>Kansas City</t>
  </si>
  <si>
    <t>Kangaroos</t>
  </si>
  <si>
    <t>Missouri State University</t>
  </si>
  <si>
    <t>Springfield</t>
  </si>
  <si>
    <t>Monmouth University</t>
  </si>
  <si>
    <t>West Long Branch</t>
  </si>
  <si>
    <r>
      <t>Metro Atlantic Athletic Conference</t>
    </r>
    <r>
      <rPr>
        <vertAlign val="superscript"/>
        <sz val="11"/>
        <color theme="1"/>
        <rFont val="Aptos Narrow"/>
        <family val="2"/>
        <scheme val="minor"/>
      </rPr>
      <t>[i]</t>
    </r>
  </si>
  <si>
    <t>University of Montana</t>
  </si>
  <si>
    <t>Montana</t>
  </si>
  <si>
    <t>Missoula</t>
  </si>
  <si>
    <r>
      <t>Grizzlies</t>
    </r>
    <r>
      <rPr>
        <vertAlign val="superscript"/>
        <sz val="11"/>
        <color theme="1"/>
        <rFont val="Aptos Narrow"/>
        <family val="2"/>
        <scheme val="minor"/>
      </rPr>
      <t>[A 18]</t>
    </r>
  </si>
  <si>
    <t>Bozeman</t>
  </si>
  <si>
    <t>Bobcats</t>
  </si>
  <si>
    <t>Morehead State University</t>
  </si>
  <si>
    <t>Morehead</t>
  </si>
  <si>
    <r>
      <t>Ohio Valley Conference</t>
    </r>
    <r>
      <rPr>
        <vertAlign val="superscript"/>
        <sz val="11"/>
        <color theme="1"/>
        <rFont val="Aptos Narrow"/>
        <family val="2"/>
        <scheme val="minor"/>
      </rPr>
      <t>[a]</t>
    </r>
  </si>
  <si>
    <t>Morgan State University</t>
  </si>
  <si>
    <t>Mount St. Mary's University</t>
  </si>
  <si>
    <t>Emmitsburg</t>
  </si>
  <si>
    <t>Murray State University</t>
  </si>
  <si>
    <t>Murray</t>
  </si>
  <si>
    <r>
      <t>Racers</t>
    </r>
    <r>
      <rPr>
        <vertAlign val="superscript"/>
        <sz val="11"/>
        <color theme="1"/>
        <rFont val="Aptos Narrow"/>
        <family val="2"/>
        <scheme val="minor"/>
      </rPr>
      <t>[A 19]</t>
    </r>
  </si>
  <si>
    <t>University of Nebraska–Lincoln</t>
  </si>
  <si>
    <t>Lincoln</t>
  </si>
  <si>
    <t>Cornhuskers</t>
  </si>
  <si>
    <t>University of Nebraska Omaha</t>
  </si>
  <si>
    <r>
      <t>Mavericks</t>
    </r>
    <r>
      <rPr>
        <vertAlign val="superscript"/>
        <sz val="11"/>
        <color theme="1"/>
        <rFont val="Aptos Narrow"/>
        <family val="2"/>
        <scheme val="minor"/>
      </rPr>
      <t>[A 20]</t>
    </r>
  </si>
  <si>
    <t>University of Nevada, Las Vegas</t>
  </si>
  <si>
    <t>Nevada</t>
  </si>
  <si>
    <t>Paradise</t>
  </si>
  <si>
    <r>
      <t>Rebels</t>
    </r>
    <r>
      <rPr>
        <vertAlign val="superscript"/>
        <sz val="11"/>
        <color theme="1"/>
        <rFont val="Aptos Narrow"/>
        <family val="2"/>
        <scheme val="minor"/>
      </rPr>
      <t>[A 21]</t>
    </r>
  </si>
  <si>
    <t>University of Nevada, Reno</t>
  </si>
  <si>
    <t>Reno</t>
  </si>
  <si>
    <t>Wolf Pack</t>
  </si>
  <si>
    <t>University of New Hampshire</t>
  </si>
  <si>
    <t>New Jersey Institute of Technology</t>
  </si>
  <si>
    <t>University of New Mexico</t>
  </si>
  <si>
    <t>New Mexico</t>
  </si>
  <si>
    <t>Albuquerque</t>
  </si>
  <si>
    <t>Lobos</t>
  </si>
  <si>
    <t>New Mexico State University</t>
  </si>
  <si>
    <t>Las Cruces</t>
  </si>
  <si>
    <r>
      <t>Western Athletic Conference</t>
    </r>
    <r>
      <rPr>
        <vertAlign val="superscript"/>
        <sz val="11"/>
        <color theme="1"/>
        <rFont val="Aptos Narrow"/>
        <family val="2"/>
        <scheme val="minor"/>
      </rPr>
      <t>[l]</t>
    </r>
  </si>
  <si>
    <t>University of New Orleans</t>
  </si>
  <si>
    <t>New Orleans</t>
  </si>
  <si>
    <t>Privateers</t>
  </si>
  <si>
    <t>Niagara University</t>
  </si>
  <si>
    <t>Lewiston</t>
  </si>
  <si>
    <t>Purple Eagles</t>
  </si>
  <si>
    <t>Nicholls State University</t>
  </si>
  <si>
    <t>Thibodaux</t>
  </si>
  <si>
    <t>Norfolk State University</t>
  </si>
  <si>
    <t>Norfolk</t>
  </si>
  <si>
    <t>North Carolina Agricultural and Technical State University</t>
  </si>
  <si>
    <t>Greensboro</t>
  </si>
  <si>
    <t>University of North Carolina at Asheville</t>
  </si>
  <si>
    <t>Asheville</t>
  </si>
  <si>
    <t>North Carolina Central University</t>
  </si>
  <si>
    <t>University of North Carolina at Chapel Hill</t>
  </si>
  <si>
    <t>Chapel Hill</t>
  </si>
  <si>
    <t>Tar Heels</t>
  </si>
  <si>
    <t>University of North Carolina at Charlotte</t>
  </si>
  <si>
    <t>Charlotte</t>
  </si>
  <si>
    <t>49ers</t>
  </si>
  <si>
    <t>University of North Carolina at Greensboro</t>
  </si>
  <si>
    <r>
      <t>Spartans</t>
    </r>
    <r>
      <rPr>
        <vertAlign val="superscript"/>
        <sz val="11"/>
        <color theme="1"/>
        <rFont val="Aptos Narrow"/>
        <family val="2"/>
        <scheme val="minor"/>
      </rPr>
      <t>[A 22]</t>
    </r>
  </si>
  <si>
    <t>North Carolina State University</t>
  </si>
  <si>
    <t>Raleigh</t>
  </si>
  <si>
    <t>Wolfpack</t>
  </si>
  <si>
    <t>University of North Carolina at Wilmington</t>
  </si>
  <si>
    <t>Wilmington</t>
  </si>
  <si>
    <t>Seahawks</t>
  </si>
  <si>
    <t>University of North Dakota</t>
  </si>
  <si>
    <t>North Dakota</t>
  </si>
  <si>
    <t>Grand Forks</t>
  </si>
  <si>
    <r>
      <t>Fighting Hawks</t>
    </r>
    <r>
      <rPr>
        <vertAlign val="superscript"/>
        <sz val="11"/>
        <color theme="1"/>
        <rFont val="Aptos Narrow"/>
        <family val="2"/>
        <scheme val="minor"/>
      </rPr>
      <t>[A 23]</t>
    </r>
  </si>
  <si>
    <r>
      <t>The Summit League</t>
    </r>
    <r>
      <rPr>
        <vertAlign val="superscript"/>
        <sz val="11"/>
        <color theme="1"/>
        <rFont val="Aptos Narrow"/>
        <family val="2"/>
        <scheme val="minor"/>
      </rPr>
      <t>[m]</t>
    </r>
  </si>
  <si>
    <t>North Dakota State University</t>
  </si>
  <si>
    <t>Fargo</t>
  </si>
  <si>
    <r>
      <t>The Summit League</t>
    </r>
    <r>
      <rPr>
        <vertAlign val="superscript"/>
        <sz val="11"/>
        <color theme="1"/>
        <rFont val="Aptos Narrow"/>
        <family val="2"/>
        <scheme val="minor"/>
      </rPr>
      <t>[h]</t>
    </r>
  </si>
  <si>
    <t>University of North Florida</t>
  </si>
  <si>
    <t>Ospreys and Lady Ospreys</t>
  </si>
  <si>
    <t>University of North Texas</t>
  </si>
  <si>
    <t>Denton</t>
  </si>
  <si>
    <t>Mean Green</t>
  </si>
  <si>
    <t>Northeastern University</t>
  </si>
  <si>
    <t>Northern Arizona University</t>
  </si>
  <si>
    <t>Flagstaff</t>
  </si>
  <si>
    <t>Lumberjacks</t>
  </si>
  <si>
    <t>University of Northern Colorado</t>
  </si>
  <si>
    <t>Greeley</t>
  </si>
  <si>
    <t>Northern Illinois University</t>
  </si>
  <si>
    <t>DeKalb</t>
  </si>
  <si>
    <t>University of Northern Iowa</t>
  </si>
  <si>
    <t>Cedar Falls</t>
  </si>
  <si>
    <t>Northern Kentucky University</t>
  </si>
  <si>
    <t>Highland Heights</t>
  </si>
  <si>
    <t>Norse</t>
  </si>
  <si>
    <t>Northwestern University</t>
  </si>
  <si>
    <t>Evanston</t>
  </si>
  <si>
    <t>Northwestern State University</t>
  </si>
  <si>
    <t>Natchitoches</t>
  </si>
  <si>
    <t>Demons and Lady Demons</t>
  </si>
  <si>
    <t>University of Notre Dame</t>
  </si>
  <si>
    <t>South Bend</t>
  </si>
  <si>
    <t>Fighting Irish</t>
  </si>
  <si>
    <t>Private/Catholic</t>
  </si>
  <si>
    <r>
      <t>Atlantic Coast Conference</t>
    </r>
    <r>
      <rPr>
        <vertAlign val="superscript"/>
        <sz val="11"/>
        <color theme="1"/>
        <rFont val="Aptos Narrow"/>
        <family val="2"/>
        <scheme val="minor"/>
      </rPr>
      <t>[n]</t>
    </r>
  </si>
  <si>
    <t>Oakland University</t>
  </si>
  <si>
    <t>Rochester</t>
  </si>
  <si>
    <t>Golden Grizzlies</t>
  </si>
  <si>
    <t>The Ohio State University</t>
  </si>
  <si>
    <t>Columbus</t>
  </si>
  <si>
    <t>Buckeyes</t>
  </si>
  <si>
    <t>University of Oklahoma</t>
  </si>
  <si>
    <t>Oklahoma</t>
  </si>
  <si>
    <t>Norman</t>
  </si>
  <si>
    <t>Sooners</t>
  </si>
  <si>
    <t>Oklahoma State University–Stillwater</t>
  </si>
  <si>
    <t>Stillwater</t>
  </si>
  <si>
    <t>Old Dominion University</t>
  </si>
  <si>
    <t>Monarchs and Lady Monarchs</t>
  </si>
  <si>
    <t>Oral Roberts University</t>
  </si>
  <si>
    <t>Tulsa</t>
  </si>
  <si>
    <t>University of Oregon</t>
  </si>
  <si>
    <t>Oregon</t>
  </si>
  <si>
    <t>Eugene</t>
  </si>
  <si>
    <t>Ducks</t>
  </si>
  <si>
    <t>Oregon State University</t>
  </si>
  <si>
    <t>Corvallis</t>
  </si>
  <si>
    <t>Beavers</t>
  </si>
  <si>
    <t>University of the Pacific</t>
  </si>
  <si>
    <t>Stockton</t>
  </si>
  <si>
    <t>University of Pennsylvania</t>
  </si>
  <si>
    <t>Quakers</t>
  </si>
  <si>
    <t>Pennsylvania State University</t>
  </si>
  <si>
    <t>State College</t>
  </si>
  <si>
    <r>
      <t>Nittany Lions</t>
    </r>
    <r>
      <rPr>
        <vertAlign val="superscript"/>
        <sz val="11"/>
        <color theme="1"/>
        <rFont val="Aptos Narrow"/>
        <family val="2"/>
        <scheme val="minor"/>
      </rPr>
      <t>[A 24]</t>
    </r>
  </si>
  <si>
    <t>State-related</t>
  </si>
  <si>
    <t>Pepperdine University</t>
  </si>
  <si>
    <t>Malibu</t>
  </si>
  <si>
    <t>Waves</t>
  </si>
  <si>
    <t>University of Pittsburgh</t>
  </si>
  <si>
    <r>
      <t>Panthers</t>
    </r>
    <r>
      <rPr>
        <vertAlign val="superscript"/>
        <sz val="11"/>
        <color theme="1"/>
        <rFont val="Aptos Narrow"/>
        <family val="2"/>
        <scheme val="minor"/>
      </rPr>
      <t>[A 25]</t>
    </r>
  </si>
  <si>
    <t>University of Portland</t>
  </si>
  <si>
    <t>Portland</t>
  </si>
  <si>
    <t>Pilots</t>
  </si>
  <si>
    <t>Portland State University</t>
  </si>
  <si>
    <t>Prairie View A&amp;M University</t>
  </si>
  <si>
    <t>Prairie View</t>
  </si>
  <si>
    <t>Panthers and Lady Panthers</t>
  </si>
  <si>
    <t>Presbyterian College</t>
  </si>
  <si>
    <t>Clinton</t>
  </si>
  <si>
    <t>Blue Hose</t>
  </si>
  <si>
    <r>
      <t>Big South Conference</t>
    </r>
    <r>
      <rPr>
        <vertAlign val="superscript"/>
        <sz val="11"/>
        <color theme="1"/>
        <rFont val="Aptos Narrow"/>
        <family val="2"/>
        <scheme val="minor"/>
      </rPr>
      <t>[o]</t>
    </r>
  </si>
  <si>
    <t>Princeton University</t>
  </si>
  <si>
    <t>Princeton</t>
  </si>
  <si>
    <t>Providence College</t>
  </si>
  <si>
    <t>Friars</t>
  </si>
  <si>
    <t>Purdue University</t>
  </si>
  <si>
    <t>West Lafayette</t>
  </si>
  <si>
    <t>Boilermakers</t>
  </si>
  <si>
    <r>
      <t>Purdue University Fort Wayne</t>
    </r>
    <r>
      <rPr>
        <vertAlign val="superscript"/>
        <sz val="11"/>
        <color theme="1"/>
        <rFont val="Aptos Narrow"/>
        <family val="2"/>
        <scheme val="minor"/>
      </rPr>
      <t>[p]</t>
    </r>
  </si>
  <si>
    <t>Fort Wayne</t>
  </si>
  <si>
    <t>Mastodons</t>
  </si>
  <si>
    <t>Hamden</t>
  </si>
  <si>
    <t>Radford University</t>
  </si>
  <si>
    <t>Radford</t>
  </si>
  <si>
    <t>University of Rhode Island</t>
  </si>
  <si>
    <t>Kingston</t>
  </si>
  <si>
    <t>Rice University</t>
  </si>
  <si>
    <t>University of Richmond</t>
  </si>
  <si>
    <t>Spiders</t>
  </si>
  <si>
    <t>Rider University</t>
  </si>
  <si>
    <t>Lawrenceville</t>
  </si>
  <si>
    <t>Broncs</t>
  </si>
  <si>
    <t>Robert Morris University</t>
  </si>
  <si>
    <t>Moon Township</t>
  </si>
  <si>
    <t>Rutgers University</t>
  </si>
  <si>
    <t>New Brunswick</t>
  </si>
  <si>
    <t>Scarlet Knights</t>
  </si>
  <si>
    <t>State-private hybrid</t>
  </si>
  <si>
    <t>Sacred Heart University</t>
  </si>
  <si>
    <t>St. Bonaventure University</t>
  </si>
  <si>
    <t>St. Bonaventure</t>
  </si>
  <si>
    <t>Bonnies</t>
  </si>
  <si>
    <t>St. Francis College</t>
  </si>
  <si>
    <r>
      <t>Terriers</t>
    </r>
    <r>
      <rPr>
        <vertAlign val="superscript"/>
        <sz val="11"/>
        <color theme="1"/>
        <rFont val="Aptos Narrow"/>
        <family val="2"/>
        <scheme val="minor"/>
      </rPr>
      <t>[A 26]</t>
    </r>
  </si>
  <si>
    <t>Saint Francis University</t>
  </si>
  <si>
    <t>Loretto</t>
  </si>
  <si>
    <r>
      <t>Red Flash</t>
    </r>
    <r>
      <rPr>
        <vertAlign val="superscript"/>
        <sz val="11"/>
        <color theme="1"/>
        <rFont val="Aptos Narrow"/>
        <family val="2"/>
        <scheme val="minor"/>
      </rPr>
      <t>[A 27]</t>
    </r>
  </si>
  <si>
    <t>St. John's University</t>
  </si>
  <si>
    <t>Jamaica</t>
  </si>
  <si>
    <r>
      <t>Red Storm</t>
    </r>
    <r>
      <rPr>
        <vertAlign val="superscript"/>
        <sz val="11"/>
        <color theme="1"/>
        <rFont val="Aptos Narrow"/>
        <family val="2"/>
        <scheme val="minor"/>
      </rPr>
      <t>[A 28]</t>
    </r>
  </si>
  <si>
    <t>Saint Joseph's University</t>
  </si>
  <si>
    <r>
      <t>Hawks</t>
    </r>
    <r>
      <rPr>
        <vertAlign val="superscript"/>
        <sz val="11"/>
        <color theme="1"/>
        <rFont val="Aptos Narrow"/>
        <family val="2"/>
        <scheme val="minor"/>
      </rPr>
      <t>[A 29]</t>
    </r>
  </si>
  <si>
    <t>Saint Louis University</t>
  </si>
  <si>
    <t>St. Louis</t>
  </si>
  <si>
    <t>Billikens</t>
  </si>
  <si>
    <t>Saint Mary's College of California</t>
  </si>
  <si>
    <t>Moraga</t>
  </si>
  <si>
    <t>Saint Peter's University</t>
  </si>
  <si>
    <t>Jersey City</t>
  </si>
  <si>
    <t>Peacocks and Peahens</t>
  </si>
  <si>
    <t>Sam Houston State University</t>
  </si>
  <si>
    <t>Bearkats</t>
  </si>
  <si>
    <t>Samford University</t>
  </si>
  <si>
    <t>Homewood</t>
  </si>
  <si>
    <t>University of San Diego</t>
  </si>
  <si>
    <t>San Diego</t>
  </si>
  <si>
    <t>Toreros</t>
  </si>
  <si>
    <r>
      <t>West Coast Conference</t>
    </r>
    <r>
      <rPr>
        <vertAlign val="superscript"/>
        <sz val="11"/>
        <color theme="1"/>
        <rFont val="Aptos Narrow"/>
        <family val="2"/>
        <scheme val="minor"/>
      </rPr>
      <t>[a]</t>
    </r>
  </si>
  <si>
    <t>San Diego State University</t>
  </si>
  <si>
    <t>Aztecs</t>
  </si>
  <si>
    <t>University of San Francisco</t>
  </si>
  <si>
    <t>San Francisco</t>
  </si>
  <si>
    <t>Dons</t>
  </si>
  <si>
    <t>San Jose State University</t>
  </si>
  <si>
    <t>San Jose</t>
  </si>
  <si>
    <t>Santa Clara University</t>
  </si>
  <si>
    <t>Santa Clara</t>
  </si>
  <si>
    <t>Savannah State University</t>
  </si>
  <si>
    <t>Savannah</t>
  </si>
  <si>
    <r>
      <t>Mid-Eastern Athletic Conference</t>
    </r>
    <r>
      <rPr>
        <vertAlign val="superscript"/>
        <sz val="11"/>
        <color theme="1"/>
        <rFont val="Aptos Narrow"/>
        <family val="2"/>
        <scheme val="minor"/>
      </rPr>
      <t>[q]</t>
    </r>
  </si>
  <si>
    <t>Seattle University</t>
  </si>
  <si>
    <t>Seattle</t>
  </si>
  <si>
    <t>Redhawks</t>
  </si>
  <si>
    <t>Seton Hall University</t>
  </si>
  <si>
    <t>South Orange</t>
  </si>
  <si>
    <t>Pirates</t>
  </si>
  <si>
    <t>Siena College</t>
  </si>
  <si>
    <t>Loudonville</t>
  </si>
  <si>
    <t>Saints</t>
  </si>
  <si>
    <t>University of South Alabama</t>
  </si>
  <si>
    <t>Mobile</t>
  </si>
  <si>
    <t>University of South Carolina</t>
  </si>
  <si>
    <t>South Carolina State University</t>
  </si>
  <si>
    <t>Orangeburg</t>
  </si>
  <si>
    <t>University of South Carolina Upstate</t>
  </si>
  <si>
    <t>Spartanburg</t>
  </si>
  <si>
    <r>
      <t>Spartans</t>
    </r>
    <r>
      <rPr>
        <vertAlign val="superscript"/>
        <sz val="11"/>
        <color theme="1"/>
        <rFont val="Aptos Narrow"/>
        <family val="2"/>
        <scheme val="minor"/>
      </rPr>
      <t>[A 30]</t>
    </r>
  </si>
  <si>
    <t>University of South Dakota</t>
  </si>
  <si>
    <t>South Dakota</t>
  </si>
  <si>
    <t>Vermillion</t>
  </si>
  <si>
    <t>Coyotes</t>
  </si>
  <si>
    <t>South Dakota State University</t>
  </si>
  <si>
    <t>Brookings</t>
  </si>
  <si>
    <t>Jackrabbits</t>
  </si>
  <si>
    <t>University of South Florida</t>
  </si>
  <si>
    <t>Tampa</t>
  </si>
  <si>
    <t>Southeast Missouri State University</t>
  </si>
  <si>
    <t>Cape Girardeau</t>
  </si>
  <si>
    <t>Southeastern Louisiana University</t>
  </si>
  <si>
    <t>Hammond</t>
  </si>
  <si>
    <t>Lions and Lady Lions</t>
  </si>
  <si>
    <t>Southern University</t>
  </si>
  <si>
    <t>Jaguars and Lady Jaguars</t>
  </si>
  <si>
    <t>University of Southern California</t>
  </si>
  <si>
    <r>
      <t>Trojans</t>
    </r>
    <r>
      <rPr>
        <vertAlign val="superscript"/>
        <sz val="11"/>
        <color theme="1"/>
        <rFont val="Aptos Narrow"/>
        <family val="2"/>
        <scheme val="minor"/>
      </rPr>
      <t>[A 31][A 32]</t>
    </r>
  </si>
  <si>
    <t>Southern Illinois University Carbondale</t>
  </si>
  <si>
    <t>Carbondale</t>
  </si>
  <si>
    <t>Salukis</t>
  </si>
  <si>
    <t>Southern Illinois University Edwardsville</t>
  </si>
  <si>
    <t>Edwardsville</t>
  </si>
  <si>
    <r>
      <t>Cougars</t>
    </r>
    <r>
      <rPr>
        <vertAlign val="superscript"/>
        <sz val="11"/>
        <color theme="1"/>
        <rFont val="Aptos Narrow"/>
        <family val="2"/>
        <scheme val="minor"/>
      </rPr>
      <t>[A 33]</t>
    </r>
  </si>
  <si>
    <t>Southern Methodist University</t>
  </si>
  <si>
    <t>University Park</t>
  </si>
  <si>
    <t>University of Southern Mississippi</t>
  </si>
  <si>
    <t>Hattiesburg</t>
  </si>
  <si>
    <t>Golden Eagles and Lady Eagles</t>
  </si>
  <si>
    <t>Southern Utah University</t>
  </si>
  <si>
    <t>Cedar City</t>
  </si>
  <si>
    <t>Thunderbirds</t>
  </si>
  <si>
    <t>Stanford University</t>
  </si>
  <si>
    <t>Palo Alto</t>
  </si>
  <si>
    <t>Cardinal</t>
  </si>
  <si>
    <t>Stephen F. Austin State University</t>
  </si>
  <si>
    <t>Nacogdoches</t>
  </si>
  <si>
    <t>Lumberjacks and Ladyjacks</t>
  </si>
  <si>
    <t>Stetson University</t>
  </si>
  <si>
    <t>DeLand</t>
  </si>
  <si>
    <t>Hatters</t>
  </si>
  <si>
    <t>Stony Brook University</t>
  </si>
  <si>
    <t>Stony Brook</t>
  </si>
  <si>
    <t>Seawolves</t>
  </si>
  <si>
    <t>Syracuse University</t>
  </si>
  <si>
    <t>Syracuse</t>
  </si>
  <si>
    <t>Orange</t>
  </si>
  <si>
    <t>Temple University</t>
  </si>
  <si>
    <t>University of Tennessee</t>
  </si>
  <si>
    <t>Knoxville</t>
  </si>
  <si>
    <r>
      <t>Volunteers and Lady Vols</t>
    </r>
    <r>
      <rPr>
        <vertAlign val="superscript"/>
        <sz val="11"/>
        <color theme="1"/>
        <rFont val="Aptos Narrow"/>
        <family val="2"/>
        <scheme val="minor"/>
      </rPr>
      <t>[A 34]</t>
    </r>
  </si>
  <si>
    <t>University of Tennessee at Chattanooga</t>
  </si>
  <si>
    <t>Chattanooga</t>
  </si>
  <si>
    <t>Mocs and Lady Mocs</t>
  </si>
  <si>
    <t>University of Tennessee at Martin</t>
  </si>
  <si>
    <t>Martin</t>
  </si>
  <si>
    <t>Skyhawks</t>
  </si>
  <si>
    <t>Tennessee State University</t>
  </si>
  <si>
    <t>Tennessee Technological University</t>
  </si>
  <si>
    <t>Cookeville</t>
  </si>
  <si>
    <t>Texas A&amp;M University</t>
  </si>
  <si>
    <t>College Station</t>
  </si>
  <si>
    <t>Texas A&amp;M University–Corpus Christi</t>
  </si>
  <si>
    <t>Corpus Christi</t>
  </si>
  <si>
    <t>Islanders</t>
  </si>
  <si>
    <t>University of Texas at Arlington</t>
  </si>
  <si>
    <t>Arlington</t>
  </si>
  <si>
    <t>Mavericks</t>
  </si>
  <si>
    <t>University of Texas at Austin</t>
  </si>
  <si>
    <t>Austin</t>
  </si>
  <si>
    <t>Longhorns</t>
  </si>
  <si>
    <t>Texas Christian University</t>
  </si>
  <si>
    <t>Fort Worth</t>
  </si>
  <si>
    <t>Horned Frogs and Lady Frogs</t>
  </si>
  <si>
    <t>University of Texas at El Paso</t>
  </si>
  <si>
    <t>El Paso</t>
  </si>
  <si>
    <t>Miners</t>
  </si>
  <si>
    <t>University of Texas Rio Grande Valley</t>
  </si>
  <si>
    <r>
      <t>Edinburg</t>
    </r>
    <r>
      <rPr>
        <vertAlign val="superscript"/>
        <sz val="11"/>
        <color theme="1"/>
        <rFont val="Aptos Narrow"/>
        <family val="2"/>
        <scheme val="minor"/>
      </rPr>
      <t>[A 35]</t>
    </r>
  </si>
  <si>
    <t>Vaqueros</t>
  </si>
  <si>
    <t>University of Texas at San Antonio</t>
  </si>
  <si>
    <t>Texas Southern University</t>
  </si>
  <si>
    <t>Texas State University</t>
  </si>
  <si>
    <t>San Marcos</t>
  </si>
  <si>
    <t>Texas Tech University</t>
  </si>
  <si>
    <t>Lubbock</t>
  </si>
  <si>
    <r>
      <t>Red Raiders</t>
    </r>
    <r>
      <rPr>
        <vertAlign val="superscript"/>
        <sz val="11"/>
        <color theme="1"/>
        <rFont val="Aptos Narrow"/>
        <family val="2"/>
        <scheme val="minor"/>
      </rPr>
      <t>[A 36]</t>
    </r>
  </si>
  <si>
    <t>University of Toledo</t>
  </si>
  <si>
    <t>Toledo</t>
  </si>
  <si>
    <t>Rockets</t>
  </si>
  <si>
    <t>Towson University</t>
  </si>
  <si>
    <t>Towson</t>
  </si>
  <si>
    <t>Troy University</t>
  </si>
  <si>
    <t>Troy</t>
  </si>
  <si>
    <t>Tulane University</t>
  </si>
  <si>
    <t>Green Wave</t>
  </si>
  <si>
    <t>University of Tulsa</t>
  </si>
  <si>
    <t>Golden Hurricane</t>
  </si>
  <si>
    <t>United States Air Force Academy (Air Force)</t>
  </si>
  <si>
    <t>Colorado Springs</t>
  </si>
  <si>
    <t>Federal academy</t>
  </si>
  <si>
    <r>
      <t>United States Military Academy (Army)</t>
    </r>
    <r>
      <rPr>
        <vertAlign val="superscript"/>
        <sz val="11"/>
        <color theme="1"/>
        <rFont val="Aptos Narrow"/>
        <family val="2"/>
        <scheme val="minor"/>
      </rPr>
      <t>[A 37]</t>
    </r>
  </si>
  <si>
    <t>West Point</t>
  </si>
  <si>
    <t>Black Knights</t>
  </si>
  <si>
    <r>
      <t>Patriot League</t>
    </r>
    <r>
      <rPr>
        <vertAlign val="superscript"/>
        <sz val="11"/>
        <color theme="1"/>
        <rFont val="Aptos Narrow"/>
        <family val="2"/>
        <scheme val="minor"/>
      </rPr>
      <t>[r]</t>
    </r>
  </si>
  <si>
    <t>United States Naval Academy (Navy)</t>
  </si>
  <si>
    <t>Annapolis</t>
  </si>
  <si>
    <t>Midshipmen</t>
  </si>
  <si>
    <r>
      <t>Patriot League</t>
    </r>
    <r>
      <rPr>
        <vertAlign val="superscript"/>
        <sz val="11"/>
        <color theme="1"/>
        <rFont val="Aptos Narrow"/>
        <family val="2"/>
        <scheme val="minor"/>
      </rPr>
      <t>[s]</t>
    </r>
  </si>
  <si>
    <t>University of Utah</t>
  </si>
  <si>
    <t>Salt Lake City</t>
  </si>
  <si>
    <r>
      <t>Utes</t>
    </r>
    <r>
      <rPr>
        <vertAlign val="superscript"/>
        <sz val="11"/>
        <color theme="1"/>
        <rFont val="Aptos Narrow"/>
        <family val="2"/>
        <scheme val="minor"/>
      </rPr>
      <t>[A 38]</t>
    </r>
  </si>
  <si>
    <t>Utah State University</t>
  </si>
  <si>
    <t>Logan</t>
  </si>
  <si>
    <t>Utah Valley University</t>
  </si>
  <si>
    <t>Orem</t>
  </si>
  <si>
    <t>Valparaiso University</t>
  </si>
  <si>
    <t>Valparaiso</t>
  </si>
  <si>
    <t>Vanderbilt University</t>
  </si>
  <si>
    <t>Commodores</t>
  </si>
  <si>
    <t>University of Vermont</t>
  </si>
  <si>
    <t>Vermont</t>
  </si>
  <si>
    <t>Burlington</t>
  </si>
  <si>
    <t>Catamounts</t>
  </si>
  <si>
    <t>Villanova University</t>
  </si>
  <si>
    <t>Radnor Township</t>
  </si>
  <si>
    <t>University of Virginia</t>
  </si>
  <si>
    <t>Charlottesville</t>
  </si>
  <si>
    <t>Cavaliers</t>
  </si>
  <si>
    <t>Virginia Commonwealth University</t>
  </si>
  <si>
    <t>Virginia Military Institute</t>
  </si>
  <si>
    <t>Keydets</t>
  </si>
  <si>
    <r>
      <t>Virginia Tech</t>
    </r>
    <r>
      <rPr>
        <vertAlign val="superscript"/>
        <sz val="11"/>
        <color theme="1"/>
        <rFont val="Aptos Narrow"/>
        <family val="2"/>
        <scheme val="minor"/>
      </rPr>
      <t>[A 39]</t>
    </r>
  </si>
  <si>
    <t>Blacksburg</t>
  </si>
  <si>
    <t>Hokies</t>
  </si>
  <si>
    <t>Wagner College</t>
  </si>
  <si>
    <t>Staten Island</t>
  </si>
  <si>
    <t>Wake Forest University</t>
  </si>
  <si>
    <t>Winston-Salem</t>
  </si>
  <si>
    <t>Demon Deacons</t>
  </si>
  <si>
    <t>University of Washington</t>
  </si>
  <si>
    <t>Washington State University</t>
  </si>
  <si>
    <t>Pullman</t>
  </si>
  <si>
    <t>Weber State University</t>
  </si>
  <si>
    <t>Ogden</t>
  </si>
  <si>
    <t>West Virginia University</t>
  </si>
  <si>
    <t>Morgantown</t>
  </si>
  <si>
    <t>Western Carolina University</t>
  </si>
  <si>
    <t>Cullowhee</t>
  </si>
  <si>
    <t>Western Illinois University</t>
  </si>
  <si>
    <t>Macomb</t>
  </si>
  <si>
    <t>Leathernecks</t>
  </si>
  <si>
    <t>Western Kentucky University</t>
  </si>
  <si>
    <t>Hilltoppers and Lady Toppers</t>
  </si>
  <si>
    <t>Western Michigan University</t>
  </si>
  <si>
    <t>Kalamazoo</t>
  </si>
  <si>
    <t>Wichita State University</t>
  </si>
  <si>
    <t>Wichita</t>
  </si>
  <si>
    <t>Shockers</t>
  </si>
  <si>
    <t>College of William &amp; Mary</t>
  </si>
  <si>
    <t>Williamsburg</t>
  </si>
  <si>
    <t>Tribe</t>
  </si>
  <si>
    <t>Winthrop University</t>
  </si>
  <si>
    <t>Rock Hill</t>
  </si>
  <si>
    <t>University of Wisconsin–Green Bay</t>
  </si>
  <si>
    <t>Green Bay</t>
  </si>
  <si>
    <r>
      <t>Phoenix</t>
    </r>
    <r>
      <rPr>
        <vertAlign val="superscript"/>
        <sz val="11"/>
        <color theme="1"/>
        <rFont val="Aptos Narrow"/>
        <family val="2"/>
        <scheme val="minor"/>
      </rPr>
      <t>[A 40]</t>
    </r>
  </si>
  <si>
    <t>University of Wisconsin–Madison</t>
  </si>
  <si>
    <t>Madison</t>
  </si>
  <si>
    <t>Badgers</t>
  </si>
  <si>
    <t>University of Wisconsin–Milwaukee</t>
  </si>
  <si>
    <r>
      <t>Panthers</t>
    </r>
    <r>
      <rPr>
        <vertAlign val="superscript"/>
        <sz val="11"/>
        <color theme="1"/>
        <rFont val="Aptos Narrow"/>
        <family val="2"/>
        <scheme val="minor"/>
      </rPr>
      <t>[A 41]</t>
    </r>
  </si>
  <si>
    <t>Wofford College</t>
  </si>
  <si>
    <t>Wright State University</t>
  </si>
  <si>
    <t>Fairborn</t>
  </si>
  <si>
    <t>University of Wyoming</t>
  </si>
  <si>
    <t>Wyoming</t>
  </si>
  <si>
    <t>Laramie</t>
  </si>
  <si>
    <t>Xavier University</t>
  </si>
  <si>
    <t>Musketeers</t>
  </si>
  <si>
    <t>Yale University</t>
  </si>
  <si>
    <t>New Haven</t>
  </si>
  <si>
    <t>Youngstown State University</t>
  </si>
  <si>
    <t>Youngstown</t>
  </si>
  <si>
    <t>Penguins</t>
  </si>
  <si>
    <r>
      <t>Horizon League</t>
    </r>
    <r>
      <rPr>
        <vertAlign val="superscript"/>
        <sz val="11"/>
        <color theme="1"/>
        <rFont val="Aptos Narrow"/>
        <family val="2"/>
        <scheme val="minor"/>
      </rPr>
      <t>[h]</t>
    </r>
  </si>
  <si>
    <t>Forbes Best Business Ranking Data</t>
  </si>
  <si>
    <t>The dataset consists of information complied about the Top 200 metro areas reported in this investigation. Metro Areas are ranked overall, by job growth, and by education. We have a separate table of regions in another table and want to put the region data for each metro area into the first table.</t>
  </si>
  <si>
    <t xml:space="preserve">Use Index (Match, Match) to complete the table. </t>
  </si>
  <si>
    <t xml:space="preserve">Write the first formula in such a way that it can be copied or filled into all remaining cells.  </t>
  </si>
  <si>
    <t>Regions</t>
  </si>
  <si>
    <t>Forbes Overall Rank</t>
  </si>
  <si>
    <t>Metro Area</t>
  </si>
  <si>
    <t>Region</t>
  </si>
  <si>
    <t>Population</t>
  </si>
  <si>
    <t>Job Growth Rank</t>
  </si>
  <si>
    <t>Education Rank</t>
  </si>
  <si>
    <t>Des Moines, IA</t>
  </si>
  <si>
    <t>Midwest</t>
  </si>
  <si>
    <t>Akron, OH</t>
  </si>
  <si>
    <t>Provo, UT</t>
  </si>
  <si>
    <t>Northeast</t>
  </si>
  <si>
    <t>Albany, NY</t>
  </si>
  <si>
    <t>Raleigh, NC</t>
  </si>
  <si>
    <t>West</t>
  </si>
  <si>
    <t>Albuquerque, NM</t>
  </si>
  <si>
    <t>Lincoln, NE</t>
  </si>
  <si>
    <t>Allentown, PA</t>
  </si>
  <si>
    <t>Nashville, TN</t>
  </si>
  <si>
    <t>Anchorage, AK</t>
  </si>
  <si>
    <t>Denver, CO</t>
  </si>
  <si>
    <t>Ann Arbor, MI</t>
  </si>
  <si>
    <t>Fort Collins, CO</t>
  </si>
  <si>
    <t>South</t>
  </si>
  <si>
    <t>Asheville, NC</t>
  </si>
  <si>
    <t>Oklahoma City, OK</t>
  </si>
  <si>
    <t>Atlanta, GA</t>
  </si>
  <si>
    <t>Seattle, WA</t>
  </si>
  <si>
    <t>Atlantic City, NJ</t>
  </si>
  <si>
    <t>Durham, NC</t>
  </si>
  <si>
    <t>Augusta, GA</t>
  </si>
  <si>
    <t>San Antonio, TX</t>
  </si>
  <si>
    <t>Austin, TX</t>
  </si>
  <si>
    <t>Salt Lake City, UT</t>
  </si>
  <si>
    <t>Bakersfield, CA</t>
  </si>
  <si>
    <t>Dallas, TX</t>
  </si>
  <si>
    <t>Baltimore, MD</t>
  </si>
  <si>
    <t>Baton Rouge, LA</t>
  </si>
  <si>
    <t>Fort Worth-Arlington, TX</t>
  </si>
  <si>
    <t>Beaumont, TX</t>
  </si>
  <si>
    <t>Ogden, UT</t>
  </si>
  <si>
    <t>Bethesda, MD</t>
  </si>
  <si>
    <t>Omaha, NE</t>
  </si>
  <si>
    <t>Birmingham, AL</t>
  </si>
  <si>
    <t>Boise, ID</t>
  </si>
  <si>
    <t>Charlotte, NC</t>
  </si>
  <si>
    <t>Boston, MA</t>
  </si>
  <si>
    <t>Columbus, OH</t>
  </si>
  <si>
    <t>Boulder, CO</t>
  </si>
  <si>
    <t>San Francisco, CA</t>
  </si>
  <si>
    <t>Bremerton, WA</t>
  </si>
  <si>
    <t>Brownsville, TX</t>
  </si>
  <si>
    <t>Minneapolis-St. Paul, MN</t>
  </si>
  <si>
    <t>Buffalo, NY</t>
  </si>
  <si>
    <t>Indianapolis, IN</t>
  </si>
  <si>
    <t>Cambridge, MA</t>
  </si>
  <si>
    <t>Houston, TX</t>
  </si>
  <si>
    <t>Camden, NJ</t>
  </si>
  <si>
    <t>Canton, OH</t>
  </si>
  <si>
    <t>Lexington, KY</t>
  </si>
  <si>
    <t>Cape Coral, FL</t>
  </si>
  <si>
    <t>Fayetteville, AR</t>
  </si>
  <si>
    <t>Cedar Rapids, IA</t>
  </si>
  <si>
    <t>Charleston, SC</t>
  </si>
  <si>
    <t>Charleston, WV</t>
  </si>
  <si>
    <t>Little Rock, AR</t>
  </si>
  <si>
    <t>Chattanooga, TN</t>
  </si>
  <si>
    <t>Portland, OR</t>
  </si>
  <si>
    <t>Chicago, IL</t>
  </si>
  <si>
    <t>Cincinnati, OH</t>
  </si>
  <si>
    <t>Louisville, KY</t>
  </si>
  <si>
    <t>Clarksville, TN</t>
  </si>
  <si>
    <t>Cleveland, OH</t>
  </si>
  <si>
    <t>Washington, DC</t>
  </si>
  <si>
    <t>Colorado Springs, CO</t>
  </si>
  <si>
    <t>Columbia, SC</t>
  </si>
  <si>
    <t>Olympia, WA</t>
  </si>
  <si>
    <t>Columbus, GA</t>
  </si>
  <si>
    <t>Kansas City, MO</t>
  </si>
  <si>
    <t>San Jose, CA</t>
  </si>
  <si>
    <t>Corpus Christi, TX</t>
  </si>
  <si>
    <t>Knoxville, TN</t>
  </si>
  <si>
    <t>Pittsburgh, PA</t>
  </si>
  <si>
    <t>Davenport, IA</t>
  </si>
  <si>
    <t>Dayton, OH</t>
  </si>
  <si>
    <t>Rochester, NY</t>
  </si>
  <si>
    <t>Deltona, FL</t>
  </si>
  <si>
    <t>Tulsa, OK</t>
  </si>
  <si>
    <t>Oakland, CA</t>
  </si>
  <si>
    <t>Detroit, MI</t>
  </si>
  <si>
    <t>Gainesville, FL</t>
  </si>
  <si>
    <t>Duluth, MN</t>
  </si>
  <si>
    <t>New York, NY</t>
  </si>
  <si>
    <t>Greeley, CO</t>
  </si>
  <si>
    <t>Edison, NJ</t>
  </si>
  <si>
    <t>St. Louis, MO</t>
  </si>
  <si>
    <t>El Paso, TX</t>
  </si>
  <si>
    <t>Erie, PA</t>
  </si>
  <si>
    <t>Eugene, OR</t>
  </si>
  <si>
    <t>Grand Rapids, MI</t>
  </si>
  <si>
    <t>Evansville, IN</t>
  </si>
  <si>
    <t>Richmond, VA</t>
  </si>
  <si>
    <t>Fairfield County, CT</t>
  </si>
  <si>
    <t>Spokane, WA</t>
  </si>
  <si>
    <t>Jacksonville, FL</t>
  </si>
  <si>
    <t>Fayetteville, NC</t>
  </si>
  <si>
    <t>Wilmington, DE</t>
  </si>
  <si>
    <t>Flint, MI</t>
  </si>
  <si>
    <t>Fort Lauderdale, FL</t>
  </si>
  <si>
    <t>Huntsville, AL</t>
  </si>
  <si>
    <t>Fort Smith, AR</t>
  </si>
  <si>
    <t>Tampa-St. Petersburg, FL</t>
  </si>
  <si>
    <t>Fort Wayne, IN</t>
  </si>
  <si>
    <t>Phoenix, AZ</t>
  </si>
  <si>
    <t>Tacoma, WA</t>
  </si>
  <si>
    <t>Fresno, CA</t>
  </si>
  <si>
    <t>Long Island, NY</t>
  </si>
  <si>
    <t>Wilmington, NC</t>
  </si>
  <si>
    <t>Gary, IN</t>
  </si>
  <si>
    <t>Peabody, MA</t>
  </si>
  <si>
    <t>Winston-Salem, NC</t>
  </si>
  <si>
    <t>Green Bay, WI</t>
  </si>
  <si>
    <t>Greensboro, NC</t>
  </si>
  <si>
    <t>Springfield, MO</t>
  </si>
  <si>
    <t>Greenville, SC</t>
  </si>
  <si>
    <t>Lubbock, TX</t>
  </si>
  <si>
    <t>Hagerstown, MD</t>
  </si>
  <si>
    <t>Wichita, KS</t>
  </si>
  <si>
    <t>Harrisburg, PA</t>
  </si>
  <si>
    <t>Hartford, CT</t>
  </si>
  <si>
    <t>Hickory, NC</t>
  </si>
  <si>
    <t>Virginia Beach, VA</t>
  </si>
  <si>
    <t>Holland, MI</t>
  </si>
  <si>
    <t>San Diego, CA</t>
  </si>
  <si>
    <t>Honolulu, HI</t>
  </si>
  <si>
    <t>Tucson, AZ</t>
  </si>
  <si>
    <t>San Luis Obispo, CA</t>
  </si>
  <si>
    <t>Huntington, WV</t>
  </si>
  <si>
    <t>Warren, MI</t>
  </si>
  <si>
    <t>Philadelphia, PA</t>
  </si>
  <si>
    <t>Jackson, MS</t>
  </si>
  <si>
    <t>Memphis, TN</t>
  </si>
  <si>
    <t>Kalamazoo, MI</t>
  </si>
  <si>
    <t>Mercer County, NJ</t>
  </si>
  <si>
    <t>Kennewick, WA</t>
  </si>
  <si>
    <t>Milwaukee, WI</t>
  </si>
  <si>
    <t>Killeen, TX</t>
  </si>
  <si>
    <t>Madison, WI</t>
  </si>
  <si>
    <t>Kingsport, TN</t>
  </si>
  <si>
    <t>Orlando, FL</t>
  </si>
  <si>
    <t>Worcester, MA</t>
  </si>
  <si>
    <t>Lafayette, LA</t>
  </si>
  <si>
    <t>North Port, FL</t>
  </si>
  <si>
    <t>Lake County, IL</t>
  </si>
  <si>
    <t>Lakeland, FL</t>
  </si>
  <si>
    <t>Lancaster, PA</t>
  </si>
  <si>
    <t>West Palm Beach, FL</t>
  </si>
  <si>
    <t>Lansing, MI</t>
  </si>
  <si>
    <t>New Orleans, LA</t>
  </si>
  <si>
    <t>Laredo, TX</t>
  </si>
  <si>
    <t>Las Vegas, NV</t>
  </si>
  <si>
    <t>Santa Ana, CA</t>
  </si>
  <si>
    <t>McAllen, TX</t>
  </si>
  <si>
    <t>Roanoke, VA</t>
  </si>
  <si>
    <t>Spartanburg, SC</t>
  </si>
  <si>
    <t>Santa Cruz, CA</t>
  </si>
  <si>
    <t>Los Angeles, CA</t>
  </si>
  <si>
    <t>Peoria, IL</t>
  </si>
  <si>
    <t>Riverside, CA</t>
  </si>
  <si>
    <t>Santa Rosa, CA</t>
  </si>
  <si>
    <t>Manchester, NH</t>
  </si>
  <si>
    <t>Merced, CA</t>
  </si>
  <si>
    <t>Rockingham County, NH</t>
  </si>
  <si>
    <t>Miami, FL</t>
  </si>
  <si>
    <t>Tallahassee, FL</t>
  </si>
  <si>
    <t>Mobile, AL</t>
  </si>
  <si>
    <t>Modesto, CA</t>
  </si>
  <si>
    <t>Montgomery, AL</t>
  </si>
  <si>
    <t>Myrtle Beach, SC</t>
  </si>
  <si>
    <t>Naples, FL</t>
  </si>
  <si>
    <t>Syracuse, NY</t>
  </si>
  <si>
    <t>New Haven, CT</t>
  </si>
  <si>
    <t>Newark, NJ</t>
  </si>
  <si>
    <t>Santa Barbara, CA</t>
  </si>
  <si>
    <t>Savannah, GA</t>
  </si>
  <si>
    <t>Norwich, CT</t>
  </si>
  <si>
    <t>Ocala, FL</t>
  </si>
  <si>
    <t>Poughkeepsie, NY</t>
  </si>
  <si>
    <t>Scranton, PA</t>
  </si>
  <si>
    <t>Salem, OR</t>
  </si>
  <si>
    <t>Oxnard, CA</t>
  </si>
  <si>
    <t>Sacramento, CA</t>
  </si>
  <si>
    <t>Palm Bay, FL</t>
  </si>
  <si>
    <t>Pensacola, FL</t>
  </si>
  <si>
    <t>Port St. Lucie, FL</t>
  </si>
  <si>
    <t>Portland, ME</t>
  </si>
  <si>
    <t>Shreveport, LA</t>
  </si>
  <si>
    <t>Providence, RI</t>
  </si>
  <si>
    <t>Springfield, MA</t>
  </si>
  <si>
    <t>Reading, PA</t>
  </si>
  <si>
    <t>Reno, NV</t>
  </si>
  <si>
    <t>Rockford, IL</t>
  </si>
  <si>
    <t>Salinas, CA</t>
  </si>
  <si>
    <t>Toledo, OH</t>
  </si>
  <si>
    <t>South Bend, IN</t>
  </si>
  <si>
    <t>Vallejo, CA</t>
  </si>
  <si>
    <t>Stockton, CA</t>
  </si>
  <si>
    <t>Youngstown, OH</t>
  </si>
  <si>
    <t>York, PA</t>
  </si>
  <si>
    <t>Utica, NY</t>
  </si>
  <si>
    <t>Visalia, CA</t>
  </si>
  <si>
    <t>C</t>
  </si>
  <si>
    <t>The CELL function returns</t>
  </si>
  <si>
    <t>Display</t>
  </si>
  <si>
    <t>,0</t>
  </si>
  <si>
    <t>comma format with 0 decimal places</t>
  </si>
  <si>
    <t>,0-</t>
  </si>
  <si>
    <t>comma format with 0 decimal places, negative numbers in red</t>
  </si>
  <si>
    <t>,1</t>
  </si>
  <si>
    <t>comma format with 1 decimal places</t>
  </si>
  <si>
    <t>,1-</t>
  </si>
  <si>
    <t>comma format with 1 decimal places, negative numbers in red</t>
  </si>
  <si>
    <t>,2</t>
  </si>
  <si>
    <t>comma format with 2 decimal places</t>
  </si>
  <si>
    <t>,2-</t>
  </si>
  <si>
    <t>comma format with 2 decimal places, negative numbers in red</t>
  </si>
  <si>
    <t>,3</t>
  </si>
  <si>
    <t>comma format with 3 decimal places</t>
  </si>
  <si>
    <t>,3-</t>
  </si>
  <si>
    <t>comma format with 3 decimal places, negative numbers in red</t>
  </si>
  <si>
    <t>,4</t>
  </si>
  <si>
    <t>comma format with 4 decimal places</t>
  </si>
  <si>
    <t>,4-</t>
  </si>
  <si>
    <t>comma format with 4 decimal places, negative numbers in red</t>
  </si>
  <si>
    <t>C0</t>
  </si>
  <si>
    <t>currency/accounting with 0 decimal places</t>
  </si>
  <si>
    <t>C0-</t>
  </si>
  <si>
    <t>currency/accounting with 0 decimal places, negative numbers in red</t>
  </si>
  <si>
    <t>C1</t>
  </si>
  <si>
    <t>currency/accounting with 1 decimal places</t>
  </si>
  <si>
    <t>C1-</t>
  </si>
  <si>
    <t>currency/accounting with 1 decimal places, negative numbers in red</t>
  </si>
  <si>
    <t>C2</t>
  </si>
  <si>
    <t>currency/accounting with 2 decimal places</t>
  </si>
  <si>
    <t>C2-</t>
  </si>
  <si>
    <t>currency/accounting with 2 decimal places, negative numbers in red</t>
  </si>
  <si>
    <t>C3</t>
  </si>
  <si>
    <t>currency/accounting with 3 decimal places</t>
  </si>
  <si>
    <t>C3-</t>
  </si>
  <si>
    <t>currency/accounting with 3 decimal places, negative numbers in red</t>
  </si>
  <si>
    <t>C4</t>
  </si>
  <si>
    <t>currency/accounting with 4 decimal places</t>
  </si>
  <si>
    <t>C4-</t>
  </si>
  <si>
    <t>currency/accounting with 4 decimal places, negative numbers in red</t>
  </si>
  <si>
    <t>D1</t>
  </si>
  <si>
    <t>long date</t>
  </si>
  <si>
    <t>D2</t>
  </si>
  <si>
    <t>day and month</t>
  </si>
  <si>
    <t>D3</t>
  </si>
  <si>
    <t>mmm-yy</t>
  </si>
  <si>
    <t>D4</t>
  </si>
  <si>
    <t>short date</t>
  </si>
  <si>
    <t>D5</t>
  </si>
  <si>
    <t>mm/dd</t>
  </si>
  <si>
    <t>D6</t>
  </si>
  <si>
    <t>h:mm:ss AM/PM</t>
  </si>
  <si>
    <t>D7</t>
  </si>
  <si>
    <t>h:mm AM/PM</t>
  </si>
  <si>
    <t>D8</t>
  </si>
  <si>
    <t>h:mm:ss</t>
  </si>
  <si>
    <t>D9</t>
  </si>
  <si>
    <t>h:mm</t>
  </si>
  <si>
    <t>F0</t>
  </si>
  <si>
    <t>number with 0 decimal places, do not use comma separator (,)</t>
  </si>
  <si>
    <t>F0-</t>
  </si>
  <si>
    <t>number with 0 decimal places, negative numbers in red, do not use comma separator (,)</t>
  </si>
  <si>
    <t>F1</t>
  </si>
  <si>
    <t>number with 1 decimal place, do not use comma separator (,)</t>
  </si>
  <si>
    <t>F1-</t>
  </si>
  <si>
    <t>number with 1 decimal place, negative numbers in red, do not use comma separator (,)</t>
  </si>
  <si>
    <t>F2</t>
  </si>
  <si>
    <t>number with 2 decimal places, do not use comma separator (,)</t>
  </si>
  <si>
    <t>F2-</t>
  </si>
  <si>
    <t>number with 2 decimal places, negative numbers in red, do not use comma separator (,)</t>
  </si>
  <si>
    <t>F3</t>
  </si>
  <si>
    <t>number with 3 decimal places, do not use comma separator (,)</t>
  </si>
  <si>
    <t>F3-</t>
  </si>
  <si>
    <t>number with 3 decimal places, negative numbers in red, do not use comma separator (,)</t>
  </si>
  <si>
    <t>F4</t>
  </si>
  <si>
    <t>number with 4 decimal places, do not use comma separator (,)</t>
  </si>
  <si>
    <t>F4-</t>
  </si>
  <si>
    <t>number with 4 decimal places, negative numbers in red, do not use comma separator (,)</t>
  </si>
  <si>
    <t>G</t>
  </si>
  <si>
    <t>general</t>
  </si>
  <si>
    <t>P0</t>
  </si>
  <si>
    <t>percent with 0 decimal places</t>
  </si>
  <si>
    <t>P1</t>
  </si>
  <si>
    <t>percent with 1 decimal place</t>
  </si>
  <si>
    <t>P2</t>
  </si>
  <si>
    <t>percent with 2 decimal places</t>
  </si>
  <si>
    <t>P3</t>
  </si>
  <si>
    <t>percent with 3 decimal places</t>
  </si>
  <si>
    <t>P4</t>
  </si>
  <si>
    <t>percent with 4 decimal places</t>
  </si>
  <si>
    <t>S0</t>
  </si>
  <si>
    <t>scientific with 0 decimal places</t>
  </si>
  <si>
    <t>S1</t>
  </si>
  <si>
    <t>scientific with 1 decimal places</t>
  </si>
  <si>
    <t>S2</t>
  </si>
  <si>
    <t>scientific with 2 decimal places</t>
  </si>
  <si>
    <t>S3</t>
  </si>
  <si>
    <t>scientific with 3 decimal places</t>
  </si>
  <si>
    <t>S4</t>
  </si>
  <si>
    <t>scientific with 4 decimal places</t>
  </si>
  <si>
    <t>Rand</t>
  </si>
  <si>
    <t>Code</t>
  </si>
  <si>
    <t>StuNAMsg</t>
  </si>
  <si>
    <t>PerfectMsg</t>
  </si>
  <si>
    <t>StuErrorMsg</t>
  </si>
  <si>
    <t>WrongTypeMsg</t>
  </si>
  <si>
    <t>MissingFormulaMsg</t>
  </si>
  <si>
    <t>ExternalRefsMsg</t>
  </si>
  <si>
    <t>HardCodeMsg</t>
  </si>
  <si>
    <t>HardQuoteMsg</t>
  </si>
  <si>
    <t>MissingAbsMsg</t>
  </si>
  <si>
    <t>FormatMsg</t>
  </si>
  <si>
    <t>TooLow</t>
  </si>
  <si>
    <t>TooHigh</t>
  </si>
  <si>
    <t>WrongAnswer</t>
  </si>
  <si>
    <t>Standard Message</t>
  </si>
  <si>
    <t>ERROR--#N/A means that no value was found, but there should be one. Please correct.</t>
  </si>
  <si>
    <t>PERFECT!</t>
  </si>
  <si>
    <t xml:space="preserve">ERROR--Please change the formula or function to eliminate the error. </t>
  </si>
  <si>
    <t>WRONG DATATYPE--Please change your answer to match the datatype listed above.</t>
  </si>
  <si>
    <t>MISSING FORMULA or FUNCTION--Please avoid typing an answer that can be calculated. Typed answers are error-prone, hard to audit, and hard to update.</t>
  </si>
  <si>
    <t>ERROR--Formula copied from another workbook.</t>
  </si>
  <si>
    <t>MISSING CELL REFERENCE--Right answer but please avoid typing numbers inside a formula or function.</t>
  </si>
  <si>
    <t>MISSING CELL REFERENCE--Right answer but please avoid typing text inside a formula or function.</t>
  </si>
  <si>
    <t>MISSING LOCK--Please add $ as appropriate so the formula will copy correctly.</t>
  </si>
  <si>
    <t>WRONG FORMAT--Please format as directed, then press F9 (or fn + F9) to regrade.</t>
  </si>
  <si>
    <t>Value too low, please try again.</t>
  </si>
  <si>
    <t>Value too high, please try again.</t>
  </si>
  <si>
    <t>Wrong answer, please try again.</t>
  </si>
  <si>
    <t>Funny Messages</t>
  </si>
  <si>
    <t>Oops! N/A found – formula missing its mark! 🎯❌</t>
  </si>
  <si>
    <t>AWESOME! 🤓</t>
  </si>
  <si>
    <t>Cell adrift in Error Sea. 🌊 Chart a formula fix! 🧭</t>
  </si>
  <si>
    <t>Love Island error! Set up your data with the right datatype match. 💔🔄</t>
  </si>
  <si>
    <t>Houston, formula required for this mission! 🚀🧩</t>
  </si>
  <si>
    <t>Ouch! Cell caught referencing the workbook next door! 😣📚</t>
  </si>
  <si>
    <t>Missed cell refs? Swap those numbers for proper invites! 📲➡️🎯</t>
  </si>
  <si>
    <t>Missed cell refs? Swap that text for proper invites! _xD83D_➡️🎯</t>
  </si>
  <si>
    <t>Unlocked cells? Add $ to ensure they copy correctly! 🔒➡️📄</t>
  </si>
  <si>
    <t>Wrong number attire? Reformat, then F9 (or fn + F9)!⚙️</t>
  </si>
  <si>
    <t>Too low, boost that number! 🔼</t>
  </si>
  <si>
    <t>Too high, lower that number! 🔽</t>
  </si>
  <si>
    <t>Seriously? Nope. Try again! 🙄🔄</t>
  </si>
  <si>
    <t>N/A signal! Did your formula forget something? 🤔🚦</t>
  </si>
  <si>
    <t>EXCELLENT! 🤑</t>
  </si>
  <si>
    <t>Formula Error Monster! 👾 Cast a fix-it spell. 🪄</t>
  </si>
  <si>
    <t>Identity crisis in cell! Guide it to its true datatype. 🆔➡️🔧</t>
  </si>
  <si>
    <t>Formula MIA? Let's launch a search! 🔍🛰</t>
  </si>
  <si>
    <t>Cell's got a roving eye for other workbooks! Commitment time? 💍📁</t>
  </si>
  <si>
    <t>Cell FOMO? Time to party with the right references! 🥳🔗</t>
  </si>
  <si>
    <t>Cells escaping when copied? $ is the key to containment! 🗝️🔐</t>
  </si>
  <si>
    <t>Unkempt number? Reformat, then F9 (or fn + F9)! 🎩✨</t>
  </si>
  <si>
    <t>Valley too deep? Raise the number! ⬆️🏞️</t>
  </si>
  <si>
    <t>Sky-high value? Bring it down! ⬇️🌤️</t>
  </si>
  <si>
    <t>Nope, that ain’t it. What’s next? ❌🤨</t>
  </si>
  <si>
    <t>#N/A in hideout, send formula back to search! 🔍🏹</t>
  </si>
  <si>
    <t>YOU'RE CRUSHING IT! Keep that greatness coming! 💪✨</t>
  </si>
  <si>
    <t>Formula fail! 🚨 Call the math-mobile for a recalc! 🚗</t>
  </si>
  <si>
    <t>Mismatch alert! This isn't a mix-and-match. Align your datatypes. 🚫❌</t>
  </si>
  <si>
    <t>Cell's bare! Quick, clothe it with a formula! 👚✨</t>
  </si>
  <si>
    <t>Workbook envy? This cell's a one-book wonder! 😒🔒</t>
  </si>
  <si>
    <t>Friends &gt; numbers. Replace typed digits with cell pals! 🤝📊</t>
  </si>
  <si>
    <t>Friends &gt; text. Replace text with cell pals! 🤝📊</t>
  </si>
  <si>
    <t>Spreadsheet anarchy? Use $ to copy cells without mayhem! 🔄🚫</t>
  </si>
  <si>
    <t>Number's style off? Reformat, then F9 (or fn + F9) to fix! 👗🔄</t>
  </si>
  <si>
    <t>Bottom feeder? Not this time—larger number needed. 📈</t>
  </si>
  <si>
    <t>Top-shelf number? Time for a lower shelf. 📉</t>
  </si>
  <si>
    <t>Wrong. Take another stab. 🎯👀</t>
  </si>
  <si>
    <t>N/A detected! Command your formula to find the value! 🎮🕹</t>
  </si>
  <si>
    <t>STELLAR PERFORMANCE! The stars have nothing on you! 🌟🚀</t>
  </si>
  <si>
    <t>Game on! 🎮 Hunt for the error-busting formula. 🔍</t>
  </si>
  <si>
    <t>Data type mismatch! Swipe right on the correct datatype. 👈👉📲</t>
  </si>
  <si>
    <t>Formula's gone poof! Time for a magic formula fix! 🪄📈</t>
  </si>
  <si>
    <t>Cell fidelity: It's exclusive with our workbook! 🚫📖💕</t>
  </si>
  <si>
    <t>Lonely numbers? Unite them with cell reference friends! 👯‍♂️🔢</t>
  </si>
  <si>
    <t>Lonely text? Unite it with cell reference friends! 👯‍♂️🔢</t>
  </si>
  <si>
    <t>Cells drifting during copy? $ will pin them in place! 📌📋</t>
  </si>
  <si>
    <t>Make the number pretty! Reformat, then F9 (or fn + F9) for shine! 💅🔁</t>
  </si>
  <si>
    <t>Limbo number? Go higher, please. 🏋️‍♂️</t>
  </si>
  <si>
    <t>Number too tall? Bend it down a notch. _xD83D_⬇️</t>
  </si>
  <si>
    <t>Uh-oh, swing and a miss! Focus and retry. ⚾️🧐</t>
  </si>
  <si>
    <t>N/A – a lonely cell where your formula lost its way! 🧭💔</t>
  </si>
  <si>
    <t>A ROUND OF APPLAUSE! Your work deserves an encore! 👏👏🎉</t>
  </si>
  <si>
    <t>Your formula's flipping out! 🤸‍♂️ Coach it to stick the landing. 🎖️</t>
  </si>
  <si>
    <t>Costume mix-up! Your data needs to change into the correct datatype. 🎭✅</t>
  </si>
  <si>
    <t>This cell's single, introduce it to a formula? 💔🧮</t>
  </si>
  <si>
    <t>Forbidden cross-book cell mingling detected! 🙅‍♂️🚷</t>
  </si>
  <si>
    <t>Formulas thrive on connections! Link up those cells! 🌐🤲</t>
  </si>
  <si>
    <t>Copy chaos? Freeze cells with $, no more moves! ✋🔄</t>
  </si>
  <si>
    <t>Number outfit mix-up? Reformat, hit F9 (or fn + F9)! 🧳🔄</t>
  </si>
  <si>
    <t>Digging too deep? The correct value's higher up! 🚧⬆️</t>
  </si>
  <si>
    <t>Climbing too high? The correct value's down below! 🧗‍♂️⬇️</t>
  </si>
  <si>
    <t>That’s a negative. Try again! 🚫🔄</t>
  </si>
  <si>
    <t>N/A: Value's playing hard to get, or formula faux pas? 🎩🐰</t>
  </si>
  <si>
    <t>HOME RUN! You've hit it out of the park!  ⚾🏟️</t>
  </si>
  <si>
    <t>Jittery cell? 📱 Prescribe a calming formula. 💊</t>
  </si>
  <si>
    <t>Wrong type alert! Time for a datatype switcheroo. 🔄🔀</t>
  </si>
  <si>
    <t>Forbidden formula zone? Summon the formula wizard! 🧙‍♂️📐</t>
  </si>
  <si>
    <t>This cell's heart belongs to its home workbook! 🏠💔📉</t>
  </si>
  <si>
    <t>Ditch the DIY. Cells crave references, not solitude! 🧩🔍</t>
  </si>
  <si>
    <t>Cells changing on copy? Anchor with $ for consistency! ⚓👌</t>
  </si>
  <si>
    <t>Last season's cell? Format, then F9 (or fn + F9)! 🍂🆕</t>
  </si>
  <si>
    <t>Basement value? Uplift the value! 🏠⤴️</t>
  </si>
  <si>
    <t>Penthouse value? Downsize the digits! 🏢🔻</t>
  </si>
  <si>
    <t>Not correct! Try again! 💡🔙</t>
  </si>
  <si>
    <t>N/A blank... Formula hiccup! Time for a fix-up! 🛠️😅</t>
  </si>
  <si>
    <t>Bravo! That's some next-level excellence! 🎭🏆</t>
  </si>
  <si>
    <t>Magic mirror says: This formula's not the fairest! 🪞</t>
  </si>
  <si>
    <t>Data's two left feet? Find the right datatype dance partner. 💃🕺🎶</t>
  </si>
  <si>
    <t>Cell playing hooky? Detention with a formula tutor! 🍎📖</t>
  </si>
  <si>
    <t>Cell wanderlust? No, keep its formulas in this workbook's embrace! 🌍✋🔐</t>
  </si>
  <si>
    <t>Solo formula? Add some cell reference company! 🎉📑</t>
  </si>
  <si>
    <t>Copying cells gone rogue? Reinforce with $ for precision! 🎯💲</t>
  </si>
  <si>
    <t>Format violation? Reformat, then F9 (or fn + F9)! 🚦👔</t>
  </si>
  <si>
    <t>Number's too deep? Bring it up for air! 🌊🆙</t>
  </si>
  <si>
    <t>Number's in the clouds? Land it gently! ☁️🛬</t>
  </si>
  <si>
    <t>Incorrect! You can do better, redo! 🔄💪</t>
  </si>
  <si>
    <t>ScoreBoard for Excel</t>
  </si>
  <si>
    <t>Have fun. Don't Fail.</t>
  </si>
  <si>
    <t>Automated grading and feedback copyright ScoreboardExcel.com ©2024</t>
  </si>
  <si>
    <t>Earn points by completing shaded cells; higher value cells have distinct borders</t>
  </si>
  <si>
    <t>Answer blocks are all or nothing; correctly complete all contributing cells to earn points:</t>
  </si>
  <si>
    <t>If you accidentally drag a cell out of position, then undo. Do NOT try to drag it back.</t>
  </si>
  <si>
    <t>Detailed Feedback:</t>
  </si>
  <si>
    <t>Earned</t>
  </si>
  <si>
    <t>Possible</t>
  </si>
  <si>
    <t>Sheet</t>
  </si>
  <si>
    <t>Comment</t>
  </si>
  <si>
    <t>0</t>
  </si>
  <si>
    <t>02</t>
  </si>
  <si>
    <t>03</t>
  </si>
  <si>
    <t>04</t>
  </si>
  <si>
    <t>05</t>
  </si>
  <si>
    <t>06</t>
  </si>
  <si>
    <t>earned</t>
  </si>
  <si>
    <t>possible</t>
  </si>
  <si>
    <t>cell</t>
  </si>
  <si>
    <t>Press F9 to grade</t>
  </si>
  <si>
    <t>Feedback ON</t>
  </si>
  <si>
    <t>Connor Guarino</t>
  </si>
  <si>
    <t>Cheer</t>
  </si>
  <si>
    <t>What does the second MATCH function accomplish?
A. Returns the row number of the lookup value
B. Returns the column number of the lookup value
C. Returns the lookup value
D. Returns the cell number of the lookup value</t>
  </si>
  <si>
    <t>What does the first MATCH function accomplish?
A. Returns the row number of the lookup value
B. Returns the column number of the lookup value
C. Returns the lookup value
D. Returns the cell number of the lookup value</t>
  </si>
  <si>
    <t>When doing INDEX,MATCH,MATCH, what is a good rule of thumb?
A. Lookup values will always be in the table you're working in; Lookup arrays will always be in an external table
B. Lookup arrays will always be in the table you're working in; Lookup values will always be in an external table
C. Both lookup arrays and lookup values will be in the table you're working in
D. Both lookup arrays and lookup values will be in an external table</t>
  </si>
  <si>
    <r>
      <t xml:space="preserve">Do </t>
    </r>
    <r>
      <rPr>
        <b/>
        <sz val="5"/>
        <color theme="0"/>
        <rFont val="Wingdings"/>
        <charset val="2"/>
      </rPr>
      <t>NOT</t>
    </r>
    <r>
      <rPr>
        <sz val="5"/>
        <color theme="0"/>
        <rFont val="Wingdings"/>
        <charset val="2"/>
      </rPr>
      <t xml:space="preserve"> sort the bottom table</t>
    </r>
  </si>
  <si>
    <t>D</t>
  </si>
  <si>
    <r>
      <rPr>
        <i/>
        <sz val="5"/>
        <color theme="0"/>
        <rFont val="Wingdings"/>
        <charset val="2"/>
      </rPr>
      <t>NCAA Division 1 Schools:</t>
    </r>
    <r>
      <rPr>
        <sz val="5"/>
        <color theme="0"/>
        <rFont val="Wingdings"/>
        <charset val="2"/>
      </rPr>
      <t xml:space="preserve"> Use the Index (Match, Match) function to determine each school's city, mascot, and primary conference. </t>
    </r>
  </si>
  <si>
    <r>
      <rPr>
        <i/>
        <sz val="5"/>
        <color theme="0"/>
        <rFont val="Wingdings"/>
        <charset val="2"/>
      </rPr>
      <t>Mid-American Conference?:</t>
    </r>
    <r>
      <rPr>
        <sz val="5"/>
        <color theme="0"/>
        <rFont val="Wingdings"/>
        <charset val="2"/>
      </rPr>
      <t xml:space="preserve"> IF the school is in the Mid-American Conference, put "Yes", otherwise, put a "No".</t>
    </r>
  </si>
  <si>
    <r>
      <t>Big East Conference</t>
    </r>
    <r>
      <rPr>
        <vertAlign val="superscript"/>
        <sz val="5"/>
        <color theme="0"/>
        <rFont val="Wingdings"/>
        <charset val="2"/>
      </rPr>
      <t>[a]</t>
    </r>
  </si>
  <si>
    <r>
      <t>Big West Conference</t>
    </r>
    <r>
      <rPr>
        <vertAlign val="superscript"/>
        <sz val="5"/>
        <color theme="0"/>
        <rFont val="Wingdings"/>
        <charset val="2"/>
      </rPr>
      <t>[b]</t>
    </r>
  </si>
  <si>
    <r>
      <t>Western Athletic Conference</t>
    </r>
    <r>
      <rPr>
        <vertAlign val="superscript"/>
        <sz val="5"/>
        <color theme="0"/>
        <rFont val="Wingdings"/>
        <charset val="2"/>
      </rPr>
      <t>[c]</t>
    </r>
  </si>
  <si>
    <r>
      <t>49ers</t>
    </r>
    <r>
      <rPr>
        <vertAlign val="superscript"/>
        <sz val="5"/>
        <color theme="0"/>
        <rFont val="Wingdings"/>
        <charset val="2"/>
      </rPr>
      <t>[A 3]</t>
    </r>
  </si>
  <si>
    <r>
      <t>College of Charleston</t>
    </r>
    <r>
      <rPr>
        <vertAlign val="superscript"/>
        <sz val="5"/>
        <color theme="0"/>
        <rFont val="Wingdings"/>
        <charset val="2"/>
      </rPr>
      <t>[A 4]</t>
    </r>
  </si>
  <si>
    <r>
      <t>Buccaneers</t>
    </r>
    <r>
      <rPr>
        <vertAlign val="superscript"/>
        <sz val="5"/>
        <color theme="0"/>
        <rFont val="Wingdings"/>
        <charset val="2"/>
      </rPr>
      <t>[A 5]</t>
    </r>
  </si>
  <si>
    <r>
      <t>Chicago State University</t>
    </r>
    <r>
      <rPr>
        <vertAlign val="superscript"/>
        <sz val="5"/>
        <color theme="0"/>
        <rFont val="Wingdings"/>
        <charset val="2"/>
      </rPr>
      <t>[A 6]</t>
    </r>
  </si>
  <si>
    <r>
      <t>Atlantic 10 Conference</t>
    </r>
    <r>
      <rPr>
        <vertAlign val="superscript"/>
        <sz val="5"/>
        <color theme="0"/>
        <rFont val="Wingdings"/>
        <charset val="2"/>
      </rPr>
      <t>[a]</t>
    </r>
  </si>
  <si>
    <r>
      <t>Missouri Valley Conference</t>
    </r>
    <r>
      <rPr>
        <vertAlign val="superscript"/>
        <sz val="5"/>
        <color theme="0"/>
        <rFont val="Wingdings"/>
        <charset val="2"/>
      </rPr>
      <t>[a]</t>
    </r>
  </si>
  <si>
    <r>
      <t>Atlantic 10 Conference</t>
    </r>
    <r>
      <rPr>
        <vertAlign val="superscript"/>
        <sz val="5"/>
        <color theme="0"/>
        <rFont val="Wingdings"/>
        <charset val="2"/>
      </rPr>
      <t>[d]</t>
    </r>
  </si>
  <si>
    <r>
      <t>Atlantic 10 Conference</t>
    </r>
    <r>
      <rPr>
        <vertAlign val="superscript"/>
        <sz val="5"/>
        <color theme="0"/>
        <rFont val="Wingdings"/>
        <charset val="2"/>
      </rPr>
      <t>[e]</t>
    </r>
  </si>
  <si>
    <r>
      <t>Big East Conference</t>
    </r>
    <r>
      <rPr>
        <vertAlign val="superscript"/>
        <sz val="5"/>
        <color theme="0"/>
        <rFont val="Wingdings"/>
        <charset val="2"/>
      </rPr>
      <t>[e]</t>
    </r>
  </si>
  <si>
    <r>
      <t>Bulldogs and Lady Bulldogs</t>
    </r>
    <r>
      <rPr>
        <vertAlign val="superscript"/>
        <sz val="5"/>
        <color theme="0"/>
        <rFont val="Wingdings"/>
        <charset val="2"/>
      </rPr>
      <t>[A 7]</t>
    </r>
  </si>
  <si>
    <r>
      <t>Big South Conference</t>
    </r>
    <r>
      <rPr>
        <vertAlign val="superscript"/>
        <sz val="5"/>
        <color theme="0"/>
        <rFont val="Wingdings"/>
        <charset val="2"/>
      </rPr>
      <t>[f]</t>
    </r>
  </si>
  <si>
    <r>
      <t>Cambridge</t>
    </r>
    <r>
      <rPr>
        <vertAlign val="superscript"/>
        <sz val="5"/>
        <color theme="0"/>
        <rFont val="Wingdings"/>
        <charset val="2"/>
      </rPr>
      <t>[A 8]</t>
    </r>
  </si>
  <si>
    <r>
      <t>Rainbow Warriors and Rainbow Wahine</t>
    </r>
    <r>
      <rPr>
        <vertAlign val="superscript"/>
        <sz val="5"/>
        <color theme="0"/>
        <rFont val="Wingdings"/>
        <charset val="2"/>
      </rPr>
      <t>[A 9]</t>
    </r>
  </si>
  <si>
    <r>
      <t>Big West Conference</t>
    </r>
    <r>
      <rPr>
        <vertAlign val="superscript"/>
        <sz val="5"/>
        <color theme="0"/>
        <rFont val="Wingdings"/>
        <charset val="2"/>
      </rPr>
      <t>[g]</t>
    </r>
  </si>
  <si>
    <r>
      <t>Flames</t>
    </r>
    <r>
      <rPr>
        <vertAlign val="superscript"/>
        <sz val="5"/>
        <color theme="0"/>
        <rFont val="Wingdings"/>
        <charset val="2"/>
      </rPr>
      <t>[A 10]</t>
    </r>
  </si>
  <si>
    <r>
      <t>Missouri Valley Conference</t>
    </r>
    <r>
      <rPr>
        <vertAlign val="superscript"/>
        <sz val="5"/>
        <color theme="0"/>
        <rFont val="Wingdings"/>
        <charset val="2"/>
      </rPr>
      <t>[h]</t>
    </r>
  </si>
  <si>
    <r>
      <t>Atlantic Sun Conference</t>
    </r>
    <r>
      <rPr>
        <vertAlign val="superscript"/>
        <sz val="5"/>
        <color theme="0"/>
        <rFont val="Wingdings"/>
        <charset val="2"/>
      </rPr>
      <t>[a]</t>
    </r>
  </si>
  <si>
    <r>
      <t>Atlantic Sun Conference</t>
    </r>
    <r>
      <rPr>
        <vertAlign val="superscript"/>
        <sz val="5"/>
        <color theme="0"/>
        <rFont val="Wingdings"/>
        <charset val="2"/>
      </rPr>
      <t>[i]</t>
    </r>
  </si>
  <si>
    <r>
      <t>Atlantic Sun Conference</t>
    </r>
    <r>
      <rPr>
        <vertAlign val="superscript"/>
        <sz val="5"/>
        <color theme="0"/>
        <rFont val="Wingdings"/>
        <charset val="2"/>
      </rPr>
      <t>[j]</t>
    </r>
  </si>
  <si>
    <r>
      <t>University of Louisiana at Lafayette</t>
    </r>
    <r>
      <rPr>
        <vertAlign val="superscript"/>
        <sz val="5"/>
        <color theme="0"/>
        <rFont val="Wingdings"/>
        <charset val="2"/>
      </rPr>
      <t>[A 11]</t>
    </r>
  </si>
  <si>
    <r>
      <t>Tigers and Lady Tigers</t>
    </r>
    <r>
      <rPr>
        <vertAlign val="superscript"/>
        <sz val="5"/>
        <color theme="0"/>
        <rFont val="Wingdings"/>
        <charset val="2"/>
      </rPr>
      <t>[A 12]</t>
    </r>
  </si>
  <si>
    <r>
      <t>Ramblers</t>
    </r>
    <r>
      <rPr>
        <vertAlign val="superscript"/>
        <sz val="5"/>
        <color theme="0"/>
        <rFont val="Wingdings"/>
        <charset val="2"/>
      </rPr>
      <t>[A 13]</t>
    </r>
  </si>
  <si>
    <r>
      <t>Metro Atlantic Athletic Conference</t>
    </r>
    <r>
      <rPr>
        <vertAlign val="superscript"/>
        <sz val="5"/>
        <color theme="0"/>
        <rFont val="Wingdings"/>
        <charset val="2"/>
      </rPr>
      <t>[a]</t>
    </r>
  </si>
  <si>
    <r>
      <t>Minutemen and Minutewomen</t>
    </r>
    <r>
      <rPr>
        <vertAlign val="superscript"/>
        <sz val="5"/>
        <color theme="0"/>
        <rFont val="Wingdings"/>
        <charset val="2"/>
      </rPr>
      <t>[A 14]</t>
    </r>
  </si>
  <si>
    <r>
      <t>Atlantic 10 Conference</t>
    </r>
    <r>
      <rPr>
        <vertAlign val="superscript"/>
        <sz val="5"/>
        <color theme="0"/>
        <rFont val="Wingdings"/>
        <charset val="2"/>
      </rPr>
      <t>[k]</t>
    </r>
  </si>
  <si>
    <r>
      <t>Hurricanes</t>
    </r>
    <r>
      <rPr>
        <vertAlign val="superscript"/>
        <sz val="5"/>
        <color theme="0"/>
        <rFont val="Wingdings"/>
        <charset val="2"/>
      </rPr>
      <t>[A 15]</t>
    </r>
  </si>
  <si>
    <r>
      <t>Redhawks</t>
    </r>
    <r>
      <rPr>
        <vertAlign val="superscript"/>
        <sz val="5"/>
        <color theme="0"/>
        <rFont val="Wingdings"/>
        <charset val="2"/>
      </rPr>
      <t>[A 16]</t>
    </r>
  </si>
  <si>
    <r>
      <t>Rebels</t>
    </r>
    <r>
      <rPr>
        <vertAlign val="superscript"/>
        <sz val="5"/>
        <color theme="0"/>
        <rFont val="Wingdings"/>
        <charset val="2"/>
      </rPr>
      <t>[A 17]</t>
    </r>
  </si>
  <si>
    <r>
      <t>Metro Atlantic Athletic Conference</t>
    </r>
    <r>
      <rPr>
        <vertAlign val="superscript"/>
        <sz val="5"/>
        <color theme="0"/>
        <rFont val="Wingdings"/>
        <charset val="2"/>
      </rPr>
      <t>[i]</t>
    </r>
  </si>
  <si>
    <r>
      <t>Grizzlies</t>
    </r>
    <r>
      <rPr>
        <vertAlign val="superscript"/>
        <sz val="5"/>
        <color theme="0"/>
        <rFont val="Wingdings"/>
        <charset val="2"/>
      </rPr>
      <t>[A 18]</t>
    </r>
  </si>
  <si>
    <r>
      <t>Ohio Valley Conference</t>
    </r>
    <r>
      <rPr>
        <vertAlign val="superscript"/>
        <sz val="5"/>
        <color theme="0"/>
        <rFont val="Wingdings"/>
        <charset val="2"/>
      </rPr>
      <t>[a]</t>
    </r>
  </si>
  <si>
    <r>
      <t>Racers</t>
    </r>
    <r>
      <rPr>
        <vertAlign val="superscript"/>
        <sz val="5"/>
        <color theme="0"/>
        <rFont val="Wingdings"/>
        <charset val="2"/>
      </rPr>
      <t>[A 19]</t>
    </r>
  </si>
  <si>
    <r>
      <t>Mavericks</t>
    </r>
    <r>
      <rPr>
        <vertAlign val="superscript"/>
        <sz val="5"/>
        <color theme="0"/>
        <rFont val="Wingdings"/>
        <charset val="2"/>
      </rPr>
      <t>[A 20]</t>
    </r>
  </si>
  <si>
    <r>
      <t>Rebels</t>
    </r>
    <r>
      <rPr>
        <vertAlign val="superscript"/>
        <sz val="5"/>
        <color theme="0"/>
        <rFont val="Wingdings"/>
        <charset val="2"/>
      </rPr>
      <t>[A 21]</t>
    </r>
  </si>
  <si>
    <r>
      <t>Western Athletic Conference</t>
    </r>
    <r>
      <rPr>
        <vertAlign val="superscript"/>
        <sz val="5"/>
        <color theme="0"/>
        <rFont val="Wingdings"/>
        <charset val="2"/>
      </rPr>
      <t>[l]</t>
    </r>
  </si>
  <si>
    <r>
      <t>Spartans</t>
    </r>
    <r>
      <rPr>
        <vertAlign val="superscript"/>
        <sz val="5"/>
        <color theme="0"/>
        <rFont val="Wingdings"/>
        <charset val="2"/>
      </rPr>
      <t>[A 22]</t>
    </r>
  </si>
  <si>
    <r>
      <t>Fighting Hawks</t>
    </r>
    <r>
      <rPr>
        <vertAlign val="superscript"/>
        <sz val="5"/>
        <color theme="0"/>
        <rFont val="Wingdings"/>
        <charset val="2"/>
      </rPr>
      <t>[A 23]</t>
    </r>
  </si>
  <si>
    <r>
      <t>The Summit League</t>
    </r>
    <r>
      <rPr>
        <vertAlign val="superscript"/>
        <sz val="5"/>
        <color theme="0"/>
        <rFont val="Wingdings"/>
        <charset val="2"/>
      </rPr>
      <t>[m]</t>
    </r>
  </si>
  <si>
    <r>
      <t>The Summit League</t>
    </r>
    <r>
      <rPr>
        <vertAlign val="superscript"/>
        <sz val="5"/>
        <color theme="0"/>
        <rFont val="Wingdings"/>
        <charset val="2"/>
      </rPr>
      <t>[h]</t>
    </r>
  </si>
  <si>
    <r>
      <t>Atlantic Coast Conference</t>
    </r>
    <r>
      <rPr>
        <vertAlign val="superscript"/>
        <sz val="5"/>
        <color theme="0"/>
        <rFont val="Wingdings"/>
        <charset val="2"/>
      </rPr>
      <t>[n]</t>
    </r>
  </si>
  <si>
    <r>
      <t>Nittany Lions</t>
    </r>
    <r>
      <rPr>
        <vertAlign val="superscript"/>
        <sz val="5"/>
        <color theme="0"/>
        <rFont val="Wingdings"/>
        <charset val="2"/>
      </rPr>
      <t>[A 24]</t>
    </r>
  </si>
  <si>
    <r>
      <t>Panthers</t>
    </r>
    <r>
      <rPr>
        <vertAlign val="superscript"/>
        <sz val="5"/>
        <color theme="0"/>
        <rFont val="Wingdings"/>
        <charset val="2"/>
      </rPr>
      <t>[A 25]</t>
    </r>
  </si>
  <si>
    <r>
      <t>Big South Conference</t>
    </r>
    <r>
      <rPr>
        <vertAlign val="superscript"/>
        <sz val="5"/>
        <color theme="0"/>
        <rFont val="Wingdings"/>
        <charset val="2"/>
      </rPr>
      <t>[o]</t>
    </r>
  </si>
  <si>
    <r>
      <t>Purdue University Fort Wayne</t>
    </r>
    <r>
      <rPr>
        <vertAlign val="superscript"/>
        <sz val="5"/>
        <color theme="0"/>
        <rFont val="Wingdings"/>
        <charset val="2"/>
      </rPr>
      <t>[p]</t>
    </r>
  </si>
  <si>
    <r>
      <t>Terriers</t>
    </r>
    <r>
      <rPr>
        <vertAlign val="superscript"/>
        <sz val="5"/>
        <color theme="0"/>
        <rFont val="Wingdings"/>
        <charset val="2"/>
      </rPr>
      <t>[A 26]</t>
    </r>
  </si>
  <si>
    <r>
      <t>Red Flash</t>
    </r>
    <r>
      <rPr>
        <vertAlign val="superscript"/>
        <sz val="5"/>
        <color theme="0"/>
        <rFont val="Wingdings"/>
        <charset val="2"/>
      </rPr>
      <t>[A 27]</t>
    </r>
  </si>
  <si>
    <r>
      <t>Red Storm</t>
    </r>
    <r>
      <rPr>
        <vertAlign val="superscript"/>
        <sz val="5"/>
        <color theme="0"/>
        <rFont val="Wingdings"/>
        <charset val="2"/>
      </rPr>
      <t>[A 28]</t>
    </r>
  </si>
  <si>
    <r>
      <t>Hawks</t>
    </r>
    <r>
      <rPr>
        <vertAlign val="superscript"/>
        <sz val="5"/>
        <color theme="0"/>
        <rFont val="Wingdings"/>
        <charset val="2"/>
      </rPr>
      <t>[A 29]</t>
    </r>
  </si>
  <si>
    <r>
      <t>West Coast Conference</t>
    </r>
    <r>
      <rPr>
        <vertAlign val="superscript"/>
        <sz val="5"/>
        <color theme="0"/>
        <rFont val="Wingdings"/>
        <charset val="2"/>
      </rPr>
      <t>[a]</t>
    </r>
  </si>
  <si>
    <r>
      <t>Mid-Eastern Athletic Conference</t>
    </r>
    <r>
      <rPr>
        <vertAlign val="superscript"/>
        <sz val="5"/>
        <color theme="0"/>
        <rFont val="Wingdings"/>
        <charset val="2"/>
      </rPr>
      <t>[q]</t>
    </r>
  </si>
  <si>
    <r>
      <t>Spartans</t>
    </r>
    <r>
      <rPr>
        <vertAlign val="superscript"/>
        <sz val="5"/>
        <color theme="0"/>
        <rFont val="Wingdings"/>
        <charset val="2"/>
      </rPr>
      <t>[A 30]</t>
    </r>
  </si>
  <si>
    <r>
      <t>Trojans</t>
    </r>
    <r>
      <rPr>
        <vertAlign val="superscript"/>
        <sz val="5"/>
        <color theme="0"/>
        <rFont val="Wingdings"/>
        <charset val="2"/>
      </rPr>
      <t>[A 31][A 32]</t>
    </r>
  </si>
  <si>
    <r>
      <t>Cougars</t>
    </r>
    <r>
      <rPr>
        <vertAlign val="superscript"/>
        <sz val="5"/>
        <color theme="0"/>
        <rFont val="Wingdings"/>
        <charset val="2"/>
      </rPr>
      <t>[A 33]</t>
    </r>
  </si>
  <si>
    <r>
      <t>Volunteers and Lady Vols</t>
    </r>
    <r>
      <rPr>
        <vertAlign val="superscript"/>
        <sz val="5"/>
        <color theme="0"/>
        <rFont val="Wingdings"/>
        <charset val="2"/>
      </rPr>
      <t>[A 34]</t>
    </r>
  </si>
  <si>
    <r>
      <t>Edinburg</t>
    </r>
    <r>
      <rPr>
        <vertAlign val="superscript"/>
        <sz val="5"/>
        <color theme="0"/>
        <rFont val="Wingdings"/>
        <charset val="2"/>
      </rPr>
      <t>[A 35]</t>
    </r>
  </si>
  <si>
    <r>
      <t>Red Raiders</t>
    </r>
    <r>
      <rPr>
        <vertAlign val="superscript"/>
        <sz val="5"/>
        <color theme="0"/>
        <rFont val="Wingdings"/>
        <charset val="2"/>
      </rPr>
      <t>[A 36]</t>
    </r>
  </si>
  <si>
    <r>
      <t>United States Military Academy (Army)</t>
    </r>
    <r>
      <rPr>
        <vertAlign val="superscript"/>
        <sz val="5"/>
        <color theme="0"/>
        <rFont val="Wingdings"/>
        <charset val="2"/>
      </rPr>
      <t>[A 37]</t>
    </r>
  </si>
  <si>
    <r>
      <t>Patriot League</t>
    </r>
    <r>
      <rPr>
        <vertAlign val="superscript"/>
        <sz val="5"/>
        <color theme="0"/>
        <rFont val="Wingdings"/>
        <charset val="2"/>
      </rPr>
      <t>[r]</t>
    </r>
  </si>
  <si>
    <r>
      <t>Patriot League</t>
    </r>
    <r>
      <rPr>
        <vertAlign val="superscript"/>
        <sz val="5"/>
        <color theme="0"/>
        <rFont val="Wingdings"/>
        <charset val="2"/>
      </rPr>
      <t>[s]</t>
    </r>
  </si>
  <si>
    <r>
      <t>Utes</t>
    </r>
    <r>
      <rPr>
        <vertAlign val="superscript"/>
        <sz val="5"/>
        <color theme="0"/>
        <rFont val="Wingdings"/>
        <charset val="2"/>
      </rPr>
      <t>[A 38]</t>
    </r>
  </si>
  <si>
    <r>
      <t>Virginia Tech</t>
    </r>
    <r>
      <rPr>
        <vertAlign val="superscript"/>
        <sz val="5"/>
        <color theme="0"/>
        <rFont val="Wingdings"/>
        <charset val="2"/>
      </rPr>
      <t>[A 39]</t>
    </r>
  </si>
  <si>
    <r>
      <t>Phoenix</t>
    </r>
    <r>
      <rPr>
        <vertAlign val="superscript"/>
        <sz val="5"/>
        <color theme="0"/>
        <rFont val="Wingdings"/>
        <charset val="2"/>
      </rPr>
      <t>[A 40]</t>
    </r>
  </si>
  <si>
    <r>
      <t>Panthers</t>
    </r>
    <r>
      <rPr>
        <vertAlign val="superscript"/>
        <sz val="5"/>
        <color theme="0"/>
        <rFont val="Wingdings"/>
        <charset val="2"/>
      </rPr>
      <t>[A 41]</t>
    </r>
  </si>
  <si>
    <r>
      <t>Horizon League</t>
    </r>
    <r>
      <rPr>
        <vertAlign val="superscript"/>
        <sz val="5"/>
        <color theme="0"/>
        <rFont val="Wingdings"/>
        <charset val="2"/>
      </rPr>
      <t>[h]</t>
    </r>
  </si>
  <si>
    <t xml:space="preserve">In the 'Onboarding' tab, what does the match function show if the lookup value is not found?              
A.  The column number              
B.  #N/A              
C.  The row number in the spreadsheet              
D.  The row position (number) in the table              </t>
  </si>
  <si>
    <t xml:space="preserve">How does the index function work?              
A.  It shows the row and column positions using the lookup values              
B.  It searches for the lookup values and displays the value from those cells              
C.  It uses the row/column data from the match functions to display the value of the cell where those intersect              
D.  It shows the value of the cell so the match functions have a lookup value to search for              </t>
  </si>
  <si>
    <t xml:space="preserve">Which parts of an index (match, match) function get locked when copying it down and across to fill a table correctly?              
A.  The row numbers and column letters of the ranges              
B.  The row number of the lookup value in the first match              
C.  The column letter of the lookup value in the second match              
D.  All of these              </t>
  </si>
  <si>
    <t xml:space="preserve">Which part(s) of an index (match, match) function does Excel perform first?              
A.  Array              
B.  Index              
C.  Matches              
D.  They're done at the same time              </t>
  </si>
  <si>
    <t>In the Cities table below, what would be the result of this function? 
=Match(Amary, B5:B12, 0) + Match(Population, B4:E4, 0)
A. 272,716
B. Population
C. 3
D. N/A</t>
  </si>
  <si>
    <t xml:space="preserve">In the Cities table below, what would be the result of this function?  =Match(Dover, B5:B12, 0)              
A.  B7              
B.  5              
C.  4              
D.  Location              </t>
  </si>
  <si>
    <t xml:space="preserve">In the Cities table below, what would be the result of this function?  =Index(B5:E12, 3, 2)              
A.  243,574              
B.  332,851              
C.  Suburban              
D.  Urban              </t>
  </si>
  <si>
    <t>E</t>
  </si>
  <si>
    <t>F</t>
  </si>
  <si>
    <r>
      <rPr>
        <i/>
        <sz val="5"/>
        <color theme="0"/>
        <rFont val="Wingdings"/>
        <charset val="2"/>
      </rPr>
      <t>Payroll, Parking Pass, Office Key, and ID Card:</t>
    </r>
    <r>
      <rPr>
        <sz val="5"/>
        <color theme="0"/>
        <rFont val="Wingdings"/>
        <charset val="2"/>
      </rPr>
      <t xml:space="preserve"> Use the </t>
    </r>
    <r>
      <rPr>
        <b/>
        <sz val="5"/>
        <color theme="0"/>
        <rFont val="Wingdings"/>
        <charset val="2"/>
      </rPr>
      <t>Match</t>
    </r>
    <r>
      <rPr>
        <sz val="5"/>
        <color theme="0"/>
        <rFont val="Wingdings"/>
        <charset val="2"/>
      </rPr>
      <t xml:space="preserve"> function to determine if each form has been completed by seeing if there is a matching record (the IDs match) in each of the 4 related tables. </t>
    </r>
  </si>
  <si>
    <r>
      <rPr>
        <i/>
        <sz val="5"/>
        <color theme="0"/>
        <rFont val="Wingdings"/>
        <charset val="2"/>
      </rPr>
      <t xml:space="preserve"># Forms Completed: </t>
    </r>
    <r>
      <rPr>
        <sz val="5"/>
        <color theme="0"/>
        <rFont val="Wingdings"/>
        <charset val="2"/>
      </rPr>
      <t>Use the Count function to determine how many forms have been completed by each new hire</t>
    </r>
  </si>
  <si>
    <r>
      <rPr>
        <i/>
        <sz val="5"/>
        <color theme="0"/>
        <rFont val="Wingdings"/>
        <charset val="2"/>
      </rPr>
      <t>Send Reminder:</t>
    </r>
    <r>
      <rPr>
        <sz val="5"/>
        <color theme="0"/>
        <rFont val="Wingdings"/>
        <charset val="2"/>
      </rPr>
      <t xml:space="preserve"> IF all 4 of the forms have been submitted, show a dash "-", otherwise, show the person's email</t>
    </r>
  </si>
  <si>
    <r>
      <rPr>
        <b/>
        <sz val="5"/>
        <color theme="0"/>
        <rFont val="Wingdings"/>
        <charset val="2"/>
      </rPr>
      <t>Employee Data (Source) Table</t>
    </r>
    <r>
      <rPr>
        <sz val="5"/>
        <color theme="0"/>
        <rFont val="Wingdings"/>
        <charset val="2"/>
      </rPr>
      <t xml:space="preserve">  </t>
    </r>
  </si>
  <si>
    <t>H</t>
  </si>
  <si>
    <t>cg765722@ohio.edu</t>
  </si>
  <si>
    <t>Dr. Gordon</t>
  </si>
  <si>
    <t>QBA 1721_SU24</t>
  </si>
  <si>
    <t>This assignment was created by Scoreboard Excel 12.17.</t>
  </si>
  <si>
    <t xml:space="preserve">HW 3 Su24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</si>
</sst>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4" formatCode="_(&quot;$&quot;* #,##0_);_(&quot;$&quot;* \(#,##0\);_(&quot;$&quot;* &quot;-&quot;??_);_(@_)"/>
    <numFmt numFmtId="165" formatCode="0.0%"/>
    <numFmt numFmtId="166" formatCode="&quot;Answer Block&quot;;&quot;Answer Block&quot;;&quot;Answer Block&quot;;&quot;Answer Block&quot;"/>
    <numFmt numFmtId="167" formatCode="_(* #,##0_);_(* \(#,##0\);_(* &quot;-&quot;??_);_(@_)"/>
    <numFmt numFmtId="168" formatCode="0.0000E+00"/>
    <numFmt numFmtId="175" formatCode="&quot;$&quot;#,##0"/>
  </numFmts>
  <fonts count="41" x14ac:knownFonts="1">
    <font>
      <sz val="11"/>
      <color theme="1"/>
      <name val="Aptos Narrow"/>
      <family val="2"/>
      <scheme val="minor"/>
    </font>
    <font>
      <sz val="11"/>
      <color theme="1"/>
      <name val="Aptos Narrow"/>
      <family val="2"/>
      <scheme val="minor"/>
    </font>
    <font>
      <b/>
      <sz val="11"/>
      <color theme="0"/>
      <name val="Aptos Narrow"/>
      <family val="2"/>
      <scheme val="minor"/>
    </font>
    <font>
      <sz val="11"/>
      <color rgb="FFFF0000"/>
      <name val="Aptos Narrow"/>
      <family val="2"/>
      <scheme val="minor"/>
    </font>
    <font>
      <b/>
      <sz val="11"/>
      <color theme="1"/>
      <name val="Aptos Narrow"/>
      <family val="2"/>
      <scheme val="minor"/>
    </font>
    <font>
      <sz val="12"/>
      <color theme="1"/>
      <name val="Aptos Narrow"/>
      <family val="2"/>
      <scheme val="minor"/>
    </font>
    <font>
      <b/>
      <sz val="14"/>
      <color rgb="FF000000"/>
      <name val="Aptos Narrow"/>
      <family val="2"/>
      <scheme val="minor"/>
    </font>
    <font>
      <sz val="12"/>
      <color rgb="FF000000"/>
      <name val="Aptos Narrow"/>
      <family val="2"/>
      <scheme val="minor"/>
    </font>
    <font>
      <b/>
      <sz val="12"/>
      <color rgb="FF000000"/>
      <name val="Aptos Narrow"/>
      <family val="2"/>
      <scheme val="minor"/>
    </font>
    <font>
      <i/>
      <sz val="12"/>
      <color rgb="FF000000"/>
      <name val="Aptos Narrow"/>
      <family val="2"/>
      <scheme val="minor"/>
    </font>
    <font>
      <b/>
      <sz val="12"/>
      <color theme="0"/>
      <name val="Aptos Narrow"/>
      <family val="2"/>
      <scheme val="minor"/>
    </font>
    <font>
      <sz val="11"/>
      <name val="Aptos Narrow"/>
      <family val="2"/>
      <scheme val="minor"/>
    </font>
    <font>
      <sz val="9"/>
      <color indexed="81"/>
      <name val="Tahoma"/>
      <family val="2"/>
    </font>
    <font>
      <b/>
      <sz val="14"/>
      <color theme="1"/>
      <name val="Aptos Narrow"/>
      <family val="2"/>
      <scheme val="minor"/>
    </font>
    <font>
      <b/>
      <sz val="12"/>
      <color theme="1"/>
      <name val="Aptos Narrow"/>
      <family val="2"/>
      <scheme val="minor"/>
    </font>
    <font>
      <b/>
      <sz val="12"/>
      <name val="Aptos Narrow"/>
      <family val="2"/>
      <scheme val="minor"/>
    </font>
    <font>
      <b/>
      <sz val="12"/>
      <color theme="0"/>
      <name val="Calibri"/>
      <family val="2"/>
    </font>
    <font>
      <sz val="14"/>
      <color theme="1"/>
      <name val="Aptos Narrow"/>
      <family val="2"/>
      <scheme val="minor"/>
    </font>
    <font>
      <sz val="10"/>
      <color theme="1"/>
      <name val="Arial"/>
      <family val="2"/>
    </font>
    <font>
      <b/>
      <sz val="10"/>
      <color theme="0"/>
      <name val="Arial"/>
      <family val="2"/>
    </font>
    <font>
      <vertAlign val="superscript"/>
      <sz val="11"/>
      <color theme="1"/>
      <name val="Aptos Narrow"/>
      <family val="2"/>
      <scheme val="minor"/>
    </font>
    <font>
      <sz val="12"/>
      <color rgb="FFFF0000"/>
      <name val="Aptos Narrow"/>
      <family val="2"/>
      <scheme val="minor"/>
    </font>
    <font>
      <sz val="12"/>
      <color theme="0"/>
      <name val="Aptos Narrow"/>
      <family val="2"/>
      <scheme val="minor"/>
    </font>
    <font>
      <sz val="14"/>
      <color rgb="FF000000"/>
      <name val="Aptos Narrow"/>
      <family val="2"/>
      <scheme val="minor"/>
    </font>
    <font>
      <sz val="16"/>
      <color theme="1"/>
      <name val="Aptos Narrow"/>
      <family val="2"/>
      <scheme val="minor"/>
    </font>
    <font>
      <sz val="20"/>
      <color theme="1"/>
      <name val="Aptos Narrow"/>
      <family val="2"/>
      <scheme val="minor"/>
    </font>
    <font>
      <i/>
      <sz val="16"/>
      <color theme="1"/>
      <name val="Aptos Narrow"/>
      <family val="2"/>
      <scheme val="minor"/>
    </font>
    <font>
      <sz val="26"/>
      <color theme="1"/>
      <name val="Aptos Narrow"/>
      <family val="2"/>
      <scheme val="minor"/>
    </font>
    <font>
      <sz val="22"/>
      <color theme="1"/>
      <name val="Aptos Narrow"/>
      <family val="2"/>
      <scheme val="minor"/>
    </font>
    <font>
      <b/>
      <sz val="12"/>
      <color theme="4" tint="-0.249977111117893"/>
      <name val="Calibri"/>
      <family val="2"/>
    </font>
    <font>
      <sz val="11"/>
      <color theme="4" tint="-0.249977111117893"/>
      <name val="Aptos Narrow"/>
      <family val="2"/>
      <scheme val="minor"/>
    </font>
    <font>
      <sz val="11"/>
      <color rgb="FF000000"/>
      <name val="Aptos Narrow"/>
      <family val="2"/>
      <scheme val="minor"/>
    </font>
    <font>
      <sz val="14"/>
      <color rgb="FFFF0000"/>
      <name val="Aptos Narrow"/>
      <family val="2"/>
      <scheme val="minor"/>
    </font>
    <font>
      <b/>
      <sz val="24"/>
      <color theme="1"/>
      <name val="Aptos Narrow"/>
      <family val="2"/>
      <scheme val="minor"/>
    </font>
    <font>
      <b/>
      <sz val="20"/>
      <color theme="1"/>
      <name val="Aptos Narrow"/>
      <family val="2"/>
      <scheme val="minor"/>
    </font>
    <font>
      <sz val="5"/>
      <color theme="0"/>
      <name val="Wingdings"/>
      <charset val="2"/>
    </font>
    <font>
      <b/>
      <sz val="5"/>
      <color theme="0"/>
      <name val="Wingdings"/>
      <charset val="2"/>
    </font>
    <font>
      <b/>
      <sz val="12"/>
      <color theme="8" tint="-0.249977111117893"/>
      <name val="Calibri"/>
      <family val="2"/>
    </font>
    <font>
      <sz val="11"/>
      <color theme="8" tint="-0.249977111117893"/>
      <name val="Aptos Narrow"/>
      <family val="2"/>
      <scheme val="minor"/>
    </font>
    <font>
      <i/>
      <sz val="5"/>
      <color theme="0"/>
      <name val="Wingdings"/>
      <charset val="2"/>
    </font>
    <font>
      <vertAlign val="superscript"/>
      <sz val="5"/>
      <color theme="0"/>
      <name val="Wingdings"/>
      <charset val="2"/>
    </font>
  </fonts>
  <fills count="15">
    <fill>
      <patternFill patternType="none"/>
    </fill>
    <fill>
      <patternFill patternType="gray125"/>
    </fill>
    <fill>
      <patternFill patternType="solid">
        <fgColor theme="0" tint="-4.9989318521683403E-2"/>
        <bgColor indexed="64"/>
      </patternFill>
    </fill>
    <fill>
      <patternFill patternType="solid">
        <fgColor rgb="FF008000"/>
        <bgColor indexed="64"/>
      </patternFill>
    </fill>
    <fill>
      <patternFill patternType="solid">
        <fgColor theme="0"/>
        <bgColor indexed="64"/>
      </patternFill>
    </fill>
    <fill>
      <patternFill patternType="solid">
        <fgColor rgb="FF003300"/>
        <bgColor indexed="64"/>
      </patternFill>
    </fill>
    <fill>
      <patternFill patternType="solid">
        <fgColor rgb="FFD9D9D9"/>
        <bgColor indexed="64"/>
      </patternFill>
    </fill>
    <fill>
      <patternFill patternType="solid">
        <fgColor rgb="FFD8BE91"/>
        <bgColor indexed="64"/>
      </patternFill>
    </fill>
    <fill>
      <patternFill patternType="solid">
        <fgColor rgb="FFFE99CB"/>
        <bgColor indexed="64"/>
      </patternFill>
    </fill>
    <fill>
      <patternFill patternType="solid">
        <fgColor rgb="FF98EFF9"/>
        <bgColor indexed="64"/>
      </patternFill>
    </fill>
    <fill>
      <patternFill patternType="lightGrid">
        <fgColor theme="0" tint="-0.34998626667073579"/>
        <bgColor theme="0"/>
      </patternFill>
    </fill>
    <fill>
      <patternFill patternType="solid">
        <fgColor rgb="FFFFFFFF"/>
        <bgColor rgb="FFFFFFFF"/>
      </patternFill>
    </fill>
    <fill>
      <patternFill patternType="solid">
        <fgColor rgb="FFFFFFFF"/>
        <bgColor indexed="64"/>
      </patternFill>
    </fill>
    <fill>
      <patternFill patternType="solid">
        <fgColor rgb="FFE2EFDA"/>
        <bgColor indexed="64"/>
      </patternFill>
    </fill>
    <fill>
      <patternFill patternType="solid">
        <fgColor rgb="FFFFE699"/>
        <bgColor indexed="64"/>
      </patternFill>
    </fill>
  </fills>
  <borders count="25">
    <border>
      <left/>
      <right/>
      <top/>
      <bottom/>
      <diagonal/>
    </border>
    <border>
      <left style="thin">
        <color auto="1"/>
      </left>
      <right/>
      <top style="thin">
        <color auto="1"/>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auto="1"/>
      </bottom>
      <diagonal/>
    </border>
    <border>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theme="9"/>
      </left>
      <right/>
      <top style="thin">
        <color theme="9"/>
      </top>
      <bottom/>
      <diagonal/>
    </border>
    <border>
      <left/>
      <right/>
      <top style="thin">
        <color theme="9"/>
      </top>
      <bottom/>
      <diagonal/>
    </border>
    <border>
      <left/>
      <right style="thin">
        <color theme="9"/>
      </right>
      <top style="thin">
        <color theme="9"/>
      </top>
      <bottom/>
      <diagonal/>
    </border>
    <border>
      <left style="thin">
        <color theme="8"/>
      </left>
      <right/>
      <top style="thin">
        <color theme="8"/>
      </top>
      <bottom/>
      <diagonal/>
    </border>
    <border>
      <left/>
      <right/>
      <top style="thin">
        <color theme="8"/>
      </top>
      <bottom/>
      <diagonal/>
    </border>
    <border>
      <left/>
      <right style="thin">
        <color theme="8"/>
      </right>
      <top style="thin">
        <color theme="8"/>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indexed="64"/>
      </bottom>
      <diagonal/>
    </border>
    <border>
      <left style="dashDot">
        <color indexed="8"/>
      </left>
      <right style="dashDot">
        <color indexed="8"/>
      </right>
      <top style="dashDot">
        <color indexed="8"/>
      </top>
      <bottom style="dashDot">
        <color indexed="8"/>
      </bottom>
      <diagonal/>
    </border>
    <border>
      <left/>
      <right/>
      <top/>
      <bottom style="medium">
        <color indexed="64"/>
      </bottom>
      <diagonal/>
    </border>
    <border>
      <left style="double">
        <color indexed="40"/>
      </left>
      <right style="double">
        <color indexed="40"/>
      </right>
      <top style="double">
        <color indexed="40"/>
      </top>
      <bottom style="double">
        <color indexed="40"/>
      </bottom>
      <diagonal/>
    </border>
    <border>
      <left style="thin">
        <color auto="1"/>
      </left>
      <right style="thin">
        <color auto="1"/>
      </right>
      <top/>
      <bottom/>
      <diagonal/>
    </border>
  </borders>
  <cellStyleXfs count="11">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5" fillId="0" borderId="0"/>
    <xf numFmtId="37" fontId="1" fillId="0" borderId="0" applyFont="0" applyFill="0" applyBorder="0" applyAlignment="0" applyProtection="0"/>
    <xf numFmtId="0" fontId="18" fillId="0" borderId="0"/>
    <xf numFmtId="0" fontId="1" fillId="0" borderId="0"/>
    <xf numFmtId="43" fontId="1" fillId="0" borderId="0" applyFont="0" applyFill="0" applyBorder="0" applyAlignment="0" applyProtection="0"/>
    <xf numFmtId="0" fontId="5" fillId="0" borderId="0"/>
    <xf numFmtId="0" fontId="5" fillId="0" borderId="0"/>
  </cellStyleXfs>
  <cellXfs count="343">
    <xf numFmtId="0" fontId="0" fillId="0" borderId="0" xfId="0"/>
    <xf numFmtId="0" fontId="5" fillId="0" borderId="0" xfId="4"/>
    <xf numFmtId="0" fontId="6" fillId="2" borderId="1" xfId="0" applyFont="1" applyFill="1" applyBorder="1"/>
    <xf numFmtId="0" fontId="5" fillId="2" borderId="2" xfId="4" applyFill="1" applyBorder="1"/>
    <xf numFmtId="0" fontId="5" fillId="2" borderId="3" xfId="4" applyFill="1" applyBorder="1"/>
    <xf numFmtId="0" fontId="7" fillId="2" borderId="4" xfId="0" applyFont="1" applyFill="1" applyBorder="1" applyAlignment="1">
      <alignment horizontal="left" vertical="top" wrapText="1"/>
    </xf>
    <xf numFmtId="0" fontId="7" fillId="2" borderId="0" xfId="0" applyFont="1" applyFill="1" applyAlignment="1">
      <alignment horizontal="left" vertical="top" wrapText="1"/>
    </xf>
    <xf numFmtId="0" fontId="7" fillId="2" borderId="0" xfId="0" applyFont="1" applyFill="1" applyAlignment="1">
      <alignment vertical="top"/>
    </xf>
    <xf numFmtId="0" fontId="5" fillId="2" borderId="5" xfId="4" applyFill="1" applyBorder="1"/>
    <xf numFmtId="0" fontId="7" fillId="2" borderId="4" xfId="0" applyFont="1" applyFill="1" applyBorder="1" applyAlignment="1">
      <alignment horizontal="left" wrapText="1"/>
    </xf>
    <xf numFmtId="0" fontId="7" fillId="2" borderId="0" xfId="0" applyFont="1" applyFill="1" applyAlignment="1">
      <alignment horizontal="left" wrapText="1"/>
    </xf>
    <xf numFmtId="0" fontId="7" fillId="2" borderId="0" xfId="0" applyFont="1" applyFill="1" applyAlignment="1">
      <alignment wrapText="1"/>
    </xf>
    <xf numFmtId="0" fontId="8" fillId="2" borderId="4" xfId="0" applyFont="1" applyFill="1" applyBorder="1"/>
    <xf numFmtId="0" fontId="5" fillId="2" borderId="0" xfId="4" applyFill="1"/>
    <xf numFmtId="0" fontId="7" fillId="2" borderId="0" xfId="0" applyFont="1" applyFill="1" applyAlignment="1">
      <alignment vertical="center" wrapText="1"/>
    </xf>
    <xf numFmtId="0" fontId="7" fillId="2" borderId="4" xfId="0" applyFont="1" applyFill="1" applyBorder="1" applyAlignment="1">
      <alignment horizontal="left" vertical="center" indent="2"/>
    </xf>
    <xf numFmtId="37" fontId="5" fillId="0" borderId="0" xfId="5" applyFont="1"/>
    <xf numFmtId="0" fontId="5" fillId="2" borderId="6" xfId="4" applyFill="1" applyBorder="1" applyAlignment="1">
      <alignment horizontal="left"/>
    </xf>
    <xf numFmtId="0" fontId="5" fillId="2" borderId="7" xfId="4" applyFill="1" applyBorder="1"/>
    <xf numFmtId="0" fontId="5" fillId="2" borderId="8" xfId="4" applyFill="1" applyBorder="1"/>
    <xf numFmtId="0" fontId="10" fillId="3" borderId="9" xfId="4" applyFont="1" applyFill="1" applyBorder="1" applyAlignment="1">
      <alignment horizontal="center" vertical="center"/>
    </xf>
    <xf numFmtId="0" fontId="5" fillId="4" borderId="9" xfId="4" applyFill="1" applyBorder="1" applyAlignment="1">
      <alignment horizontal="center"/>
    </xf>
    <xf numFmtId="0" fontId="10" fillId="3" borderId="9" xfId="4" applyFont="1" applyFill="1" applyBorder="1" applyAlignment="1">
      <alignment horizontal="center" vertical="center" wrapText="1"/>
    </xf>
    <xf numFmtId="0" fontId="10" fillId="3" borderId="10" xfId="4" applyFont="1" applyFill="1" applyBorder="1" applyAlignment="1">
      <alignment horizontal="center" vertical="center"/>
    </xf>
    <xf numFmtId="0" fontId="10" fillId="3" borderId="11" xfId="4" applyFont="1" applyFill="1" applyBorder="1" applyAlignment="1">
      <alignment horizontal="center" vertical="center"/>
    </xf>
    <xf numFmtId="0" fontId="10" fillId="3" borderId="12" xfId="4" applyFont="1" applyFill="1" applyBorder="1" applyAlignment="1">
      <alignment horizontal="center" vertical="center" wrapText="1"/>
    </xf>
    <xf numFmtId="0" fontId="10" fillId="3" borderId="13" xfId="4" applyFont="1" applyFill="1" applyBorder="1" applyAlignment="1">
      <alignment horizontal="center" vertical="center"/>
    </xf>
    <xf numFmtId="0" fontId="10" fillId="3" borderId="14" xfId="4" applyFont="1" applyFill="1" applyBorder="1" applyAlignment="1">
      <alignment horizontal="center" vertical="center"/>
    </xf>
    <xf numFmtId="0" fontId="10" fillId="3" borderId="15" xfId="4" applyFont="1" applyFill="1" applyBorder="1" applyAlignment="1">
      <alignment horizontal="center" vertical="center" wrapText="1"/>
    </xf>
    <xf numFmtId="0" fontId="1" fillId="0" borderId="1" xfId="4" applyFont="1" applyBorder="1" applyAlignment="1">
      <alignment horizontal="center" vertical="center" wrapText="1"/>
    </xf>
    <xf numFmtId="0" fontId="1" fillId="0" borderId="0" xfId="4" applyFont="1"/>
    <xf numFmtId="0" fontId="1" fillId="0" borderId="16" xfId="4" applyFont="1" applyBorder="1" applyAlignment="1">
      <alignment horizontal="center" vertical="center" wrapText="1"/>
    </xf>
    <xf numFmtId="0" fontId="3" fillId="0" borderId="0" xfId="4" applyFont="1"/>
    <xf numFmtId="0" fontId="1" fillId="0" borderId="1" xfId="0" applyFont="1" applyBorder="1" applyAlignment="1">
      <alignment horizontal="center" vertical="center"/>
    </xf>
    <xf numFmtId="0" fontId="11" fillId="0" borderId="1" xfId="4" applyFont="1" applyBorder="1" applyAlignment="1">
      <alignment horizontal="center" vertical="center" wrapText="1"/>
    </xf>
    <xf numFmtId="0" fontId="1" fillId="0" borderId="17" xfId="0" applyFont="1" applyBorder="1" applyAlignment="1">
      <alignment horizontal="center" vertical="center"/>
    </xf>
    <xf numFmtId="0" fontId="1" fillId="0" borderId="17" xfId="4" applyFont="1" applyBorder="1" applyAlignment="1">
      <alignment horizontal="center" vertical="center" wrapText="1"/>
    </xf>
    <xf numFmtId="0" fontId="1" fillId="0" borderId="9" xfId="4" applyFont="1" applyBorder="1" applyAlignment="1">
      <alignment horizontal="center" vertical="center" wrapText="1"/>
    </xf>
    <xf numFmtId="0" fontId="13" fillId="2" borderId="1" xfId="0" applyFont="1" applyFill="1" applyBorder="1" applyAlignment="1">
      <alignment horizontal="left"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0" borderId="0" xfId="0" applyFont="1" applyAlignment="1">
      <alignment horizontal="center" vertical="center"/>
    </xf>
    <xf numFmtId="0" fontId="5" fillId="2" borderId="4" xfId="0" applyFont="1" applyFill="1" applyBorder="1" applyAlignment="1">
      <alignment vertical="center"/>
    </xf>
    <xf numFmtId="0" fontId="5" fillId="2" borderId="0" xfId="0" applyFont="1" applyFill="1" applyAlignment="1">
      <alignment vertical="center" wrapText="1"/>
    </xf>
    <xf numFmtId="0" fontId="5" fillId="2" borderId="5" xfId="0" applyFont="1" applyFill="1" applyBorder="1" applyAlignment="1">
      <alignment vertical="center" wrapText="1"/>
    </xf>
    <xf numFmtId="0" fontId="5" fillId="2" borderId="4" xfId="0" applyFont="1" applyFill="1" applyBorder="1" applyAlignment="1">
      <alignment horizontal="left" vertical="center"/>
    </xf>
    <xf numFmtId="0" fontId="5" fillId="2" borderId="0" xfId="0" applyFont="1" applyFill="1" applyAlignment="1">
      <alignment horizontal="center" vertical="center"/>
    </xf>
    <xf numFmtId="0" fontId="5" fillId="2" borderId="5" xfId="0" applyFont="1" applyFill="1" applyBorder="1" applyAlignment="1">
      <alignment horizontal="center" vertical="center"/>
    </xf>
    <xf numFmtId="0" fontId="8" fillId="2" borderId="4" xfId="0" applyFont="1" applyFill="1" applyBorder="1" applyAlignment="1">
      <alignment horizontal="left"/>
    </xf>
    <xf numFmtId="0" fontId="5" fillId="2" borderId="0" xfId="0" applyFont="1" applyFill="1" applyAlignment="1">
      <alignment horizontal="left" vertical="center" wrapText="1"/>
    </xf>
    <xf numFmtId="0" fontId="5" fillId="2" borderId="0" xfId="0" applyFont="1" applyFill="1" applyAlignment="1">
      <alignment horizontal="left" vertical="center" indent="2"/>
    </xf>
    <xf numFmtId="0" fontId="5" fillId="2" borderId="4" xfId="0" applyFont="1" applyFill="1" applyBorder="1" applyAlignment="1">
      <alignment horizontal="left" vertical="center" indent="1"/>
    </xf>
    <xf numFmtId="0" fontId="5" fillId="2" borderId="4" xfId="0" applyFont="1" applyFill="1" applyBorder="1" applyAlignment="1">
      <alignment horizontal="left" vertical="center" indent="3"/>
    </xf>
    <xf numFmtId="0" fontId="5" fillId="2" borderId="4" xfId="0" applyFont="1" applyFill="1" applyBorder="1" applyAlignment="1">
      <alignment horizontal="left" vertical="center" indent="5"/>
    </xf>
    <xf numFmtId="0" fontId="14" fillId="2" borderId="4" xfId="0" applyFont="1" applyFill="1" applyBorder="1" applyAlignment="1">
      <alignment horizontal="left" vertical="center" indent="1"/>
    </xf>
    <xf numFmtId="0" fontId="5" fillId="2" borderId="6" xfId="0" applyFont="1" applyFill="1" applyBorder="1" applyAlignment="1">
      <alignment horizontal="left" vertical="center" indent="4"/>
    </xf>
    <xf numFmtId="0" fontId="5" fillId="2" borderId="7" xfId="0" applyFont="1" applyFill="1" applyBorder="1" applyAlignment="1">
      <alignment horizontal="left" vertical="center" indent="4"/>
    </xf>
    <xf numFmtId="0" fontId="5" fillId="2" borderId="7" xfId="0" applyFont="1" applyFill="1" applyBorder="1" applyAlignment="1">
      <alignment horizontal="left" vertical="center" indent="2"/>
    </xf>
    <xf numFmtId="0" fontId="5" fillId="2" borderId="8" xfId="0" applyFont="1" applyFill="1" applyBorder="1" applyAlignment="1">
      <alignment horizontal="left" vertical="center" indent="2"/>
    </xf>
    <xf numFmtId="0" fontId="5" fillId="0" borderId="0" xfId="0" applyFont="1" applyAlignment="1">
      <alignment horizontal="left" vertical="center" indent="2"/>
    </xf>
    <xf numFmtId="0" fontId="10" fillId="3" borderId="9" xfId="0" applyFont="1" applyFill="1" applyBorder="1" applyAlignment="1">
      <alignment horizontal="center" vertical="center" wrapText="1"/>
    </xf>
    <xf numFmtId="0" fontId="5" fillId="0" borderId="0" xfId="0" applyFont="1" applyAlignment="1">
      <alignment horizontal="center" vertical="center" wrapText="1"/>
    </xf>
    <xf numFmtId="0" fontId="5" fillId="0" borderId="9" xfId="0" applyFont="1" applyBorder="1" applyAlignment="1">
      <alignment horizontal="center" vertical="center"/>
    </xf>
    <xf numFmtId="0" fontId="5" fillId="0" borderId="4" xfId="0" applyFont="1" applyBorder="1" applyAlignment="1">
      <alignment horizontal="center" vertical="center"/>
    </xf>
    <xf numFmtId="44" fontId="5" fillId="2" borderId="2" xfId="2" applyFont="1" applyFill="1" applyBorder="1" applyAlignment="1">
      <alignment horizontal="center" vertical="center"/>
    </xf>
    <xf numFmtId="0" fontId="7" fillId="2" borderId="5" xfId="0" applyFont="1" applyFill="1" applyBorder="1" applyAlignment="1">
      <alignment horizontal="left" wrapText="1"/>
    </xf>
    <xf numFmtId="0" fontId="7" fillId="2" borderId="4" xfId="0" applyFont="1" applyFill="1" applyBorder="1"/>
    <xf numFmtId="44" fontId="5" fillId="2" borderId="0" xfId="2" applyFont="1" applyFill="1" applyBorder="1" applyAlignment="1">
      <alignment horizontal="center" vertical="center"/>
    </xf>
    <xf numFmtId="0" fontId="7" fillId="2" borderId="4" xfId="0" applyFont="1" applyFill="1" applyBorder="1" applyAlignment="1">
      <alignment horizontal="left"/>
    </xf>
    <xf numFmtId="0" fontId="5" fillId="2" borderId="6" xfId="0" applyFont="1" applyFill="1" applyBorder="1" applyAlignment="1">
      <alignment horizontal="left" vertical="center"/>
    </xf>
    <xf numFmtId="0" fontId="5" fillId="2" borderId="7" xfId="0" applyFont="1" applyFill="1" applyBorder="1" applyAlignment="1">
      <alignment horizontal="center" vertical="center"/>
    </xf>
    <xf numFmtId="44" fontId="5" fillId="2" borderId="7" xfId="2" applyFont="1" applyFill="1" applyBorder="1" applyAlignment="1">
      <alignment horizontal="center" vertical="center"/>
    </xf>
    <xf numFmtId="0" fontId="5" fillId="2" borderId="8" xfId="0" applyFont="1" applyFill="1" applyBorder="1" applyAlignment="1">
      <alignment horizontal="center" vertical="center"/>
    </xf>
    <xf numFmtId="0" fontId="10" fillId="3" borderId="9" xfId="0" applyFont="1" applyFill="1" applyBorder="1" applyAlignment="1">
      <alignment horizontal="center" vertical="center"/>
    </xf>
    <xf numFmtId="164" fontId="5" fillId="0" borderId="0" xfId="2" applyNumberFormat="1" applyFont="1" applyFill="1" applyBorder="1" applyAlignment="1">
      <alignment horizontal="center" vertical="center"/>
    </xf>
    <xf numFmtId="0" fontId="2" fillId="5" borderId="16" xfId="0" applyFont="1" applyFill="1" applyBorder="1" applyAlignment="1">
      <alignment horizontal="center" vertical="center"/>
    </xf>
    <xf numFmtId="0" fontId="16" fillId="3" borderId="9" xfId="0" applyFont="1" applyFill="1" applyBorder="1" applyAlignment="1">
      <alignment horizontal="center" vertical="center"/>
    </xf>
    <xf numFmtId="0" fontId="0" fillId="0" borderId="9" xfId="0" applyBorder="1" applyAlignment="1">
      <alignment horizontal="center"/>
    </xf>
    <xf numFmtId="164" fontId="0" fillId="0" borderId="9" xfId="2" applyNumberFormat="1" applyFont="1" applyBorder="1" applyAlignment="1">
      <alignment horizontal="center"/>
    </xf>
    <xf numFmtId="44" fontId="5" fillId="0" borderId="0" xfId="2" applyFont="1" applyAlignment="1">
      <alignment horizontal="center" vertical="center"/>
    </xf>
    <xf numFmtId="0" fontId="0" fillId="2" borderId="6" xfId="0" applyFill="1" applyBorder="1"/>
    <xf numFmtId="0" fontId="0" fillId="2" borderId="7" xfId="0" applyFill="1" applyBorder="1"/>
    <xf numFmtId="0" fontId="0" fillId="2" borderId="8" xfId="0" applyFill="1" applyBorder="1"/>
    <xf numFmtId="0" fontId="4" fillId="0" borderId="0" xfId="0" applyFont="1" applyAlignment="1">
      <alignment horizontal="right"/>
    </xf>
    <xf numFmtId="0" fontId="17" fillId="0" borderId="0" xfId="0" applyFont="1" applyAlignment="1">
      <alignment horizontal="left"/>
    </xf>
    <xf numFmtId="0" fontId="0" fillId="0" borderId="19" xfId="0" applyBorder="1" applyAlignment="1">
      <alignment horizontal="center"/>
    </xf>
    <xf numFmtId="0" fontId="0" fillId="0" borderId="17" xfId="0" applyBorder="1" applyAlignment="1">
      <alignment horizontal="center"/>
    </xf>
    <xf numFmtId="0" fontId="0" fillId="0" borderId="3" xfId="0" applyBorder="1" applyAlignment="1">
      <alignment horizontal="center"/>
    </xf>
    <xf numFmtId="0" fontId="0" fillId="0" borderId="16" xfId="0" applyBorder="1" applyAlignment="1">
      <alignment horizontal="center"/>
    </xf>
    <xf numFmtId="164" fontId="0" fillId="0" borderId="16" xfId="2" applyNumberFormat="1" applyFont="1" applyBorder="1" applyAlignment="1">
      <alignment horizontal="center"/>
    </xf>
    <xf numFmtId="0" fontId="0" fillId="0" borderId="1" xfId="0" applyBorder="1" applyAlignment="1">
      <alignment horizontal="center"/>
    </xf>
    <xf numFmtId="37" fontId="0" fillId="0" borderId="0" xfId="5" applyFont="1"/>
    <xf numFmtId="0" fontId="7" fillId="2" borderId="5" xfId="0" applyFont="1" applyFill="1" applyBorder="1" applyAlignment="1">
      <alignment wrapText="1"/>
    </xf>
    <xf numFmtId="0" fontId="7" fillId="2" borderId="4" xfId="0" applyFont="1" applyFill="1" applyBorder="1" applyAlignment="1">
      <alignment wrapText="1"/>
    </xf>
    <xf numFmtId="0" fontId="7" fillId="2" borderId="0" xfId="0" applyFont="1" applyFill="1" applyAlignment="1">
      <alignment horizontal="left" indent="2"/>
    </xf>
    <xf numFmtId="0" fontId="7" fillId="2" borderId="0" xfId="0" applyFont="1" applyFill="1"/>
    <xf numFmtId="0" fontId="7" fillId="2" borderId="4" xfId="0" applyFont="1" applyFill="1" applyBorder="1" applyAlignment="1">
      <alignment horizontal="left" indent="2"/>
    </xf>
    <xf numFmtId="0" fontId="9" fillId="2" borderId="4" xfId="0" applyFont="1" applyFill="1" applyBorder="1" applyAlignment="1">
      <alignment horizontal="left"/>
    </xf>
    <xf numFmtId="0" fontId="5" fillId="2" borderId="6" xfId="0" applyFont="1" applyFill="1" applyBorder="1" applyAlignment="1">
      <alignment horizontal="left" vertical="center" indent="2"/>
    </xf>
    <xf numFmtId="0" fontId="19" fillId="5" borderId="16" xfId="6" applyFont="1" applyFill="1" applyBorder="1" applyAlignment="1">
      <alignment horizontal="center" vertical="center"/>
    </xf>
    <xf numFmtId="0" fontId="19" fillId="3" borderId="9" xfId="6" applyFont="1" applyFill="1" applyBorder="1" applyAlignment="1">
      <alignment horizontal="center" wrapText="1"/>
    </xf>
    <xf numFmtId="0" fontId="19" fillId="3" borderId="9" xfId="6" applyFont="1" applyFill="1" applyBorder="1" applyAlignment="1">
      <alignment horizontal="left" wrapText="1"/>
    </xf>
    <xf numFmtId="0" fontId="0" fillId="0" borderId="9" xfId="0" applyBorder="1"/>
    <xf numFmtId="0" fontId="0" fillId="0" borderId="0" xfId="0" applyAlignment="1">
      <alignment horizontal="center"/>
    </xf>
    <xf numFmtId="0" fontId="5" fillId="2" borderId="2" xfId="7" applyFont="1" applyFill="1" applyBorder="1" applyAlignment="1">
      <alignment horizontal="center"/>
    </xf>
    <xf numFmtId="0" fontId="5" fillId="2" borderId="2" xfId="7" applyFont="1" applyFill="1" applyBorder="1"/>
    <xf numFmtId="0" fontId="5" fillId="2" borderId="3" xfId="7" applyFont="1" applyFill="1" applyBorder="1" applyAlignment="1">
      <alignment horizontal="center"/>
    </xf>
    <xf numFmtId="0" fontId="5" fillId="0" borderId="0" xfId="7" applyFont="1" applyAlignment="1">
      <alignment horizontal="center"/>
    </xf>
    <xf numFmtId="0" fontId="5" fillId="0" borderId="0" xfId="7" applyFont="1"/>
    <xf numFmtId="0" fontId="5" fillId="2" borderId="0" xfId="7" applyFont="1" applyFill="1" applyAlignment="1">
      <alignment horizontal="center"/>
    </xf>
    <xf numFmtId="0" fontId="5" fillId="2" borderId="0" xfId="7" applyFont="1" applyFill="1"/>
    <xf numFmtId="0" fontId="5" fillId="2" borderId="5" xfId="7" applyFont="1" applyFill="1" applyBorder="1" applyAlignment="1">
      <alignment horizontal="center"/>
    </xf>
    <xf numFmtId="0" fontId="7" fillId="2" borderId="5" xfId="0" applyFont="1" applyFill="1" applyBorder="1" applyAlignment="1">
      <alignment vertical="center" wrapText="1"/>
    </xf>
    <xf numFmtId="0" fontId="7" fillId="2" borderId="4" xfId="0" applyFont="1" applyFill="1" applyBorder="1" applyAlignment="1">
      <alignment horizontal="left" indent="4"/>
    </xf>
    <xf numFmtId="0" fontId="7" fillId="2" borderId="0" xfId="0" applyFont="1" applyFill="1" applyAlignment="1">
      <alignment vertical="center"/>
    </xf>
    <xf numFmtId="0" fontId="7" fillId="2" borderId="5" xfId="0" applyFont="1" applyFill="1" applyBorder="1" applyAlignment="1">
      <alignment vertical="center"/>
    </xf>
    <xf numFmtId="0" fontId="7" fillId="2" borderId="6" xfId="0" applyFont="1" applyFill="1" applyBorder="1" applyAlignment="1">
      <alignment vertical="center"/>
    </xf>
    <xf numFmtId="0" fontId="7" fillId="2" borderId="7" xfId="0" applyFont="1" applyFill="1" applyBorder="1" applyAlignment="1">
      <alignment vertical="center"/>
    </xf>
    <xf numFmtId="0" fontId="7" fillId="2" borderId="8" xfId="0" applyFont="1" applyFill="1" applyBorder="1" applyAlignment="1">
      <alignment vertical="center"/>
    </xf>
    <xf numFmtId="0" fontId="7" fillId="0" borderId="0" xfId="0" applyFont="1" applyAlignment="1">
      <alignment vertical="center"/>
    </xf>
    <xf numFmtId="0" fontId="5" fillId="0" borderId="9" xfId="7" applyFont="1" applyBorder="1" applyAlignment="1">
      <alignment horizontal="center"/>
    </xf>
    <xf numFmtId="1" fontId="5" fillId="0" borderId="9" xfId="7" applyNumberFormat="1" applyFont="1" applyBorder="1" applyAlignment="1">
      <alignment horizontal="center"/>
    </xf>
    <xf numFmtId="0" fontId="10" fillId="0" borderId="0" xfId="6" applyFont="1" applyAlignment="1">
      <alignment horizontal="center"/>
    </xf>
    <xf numFmtId="1" fontId="5" fillId="0" borderId="0" xfId="7" applyNumberFormat="1" applyFont="1" applyAlignment="1">
      <alignment horizontal="center"/>
    </xf>
    <xf numFmtId="0" fontId="21" fillId="0" borderId="0" xfId="6" applyFont="1" applyAlignment="1">
      <alignment horizontal="center"/>
    </xf>
    <xf numFmtId="167" fontId="5" fillId="0" borderId="9" xfId="8" applyNumberFormat="1" applyFont="1" applyFill="1" applyBorder="1" applyAlignment="1">
      <alignment horizontal="center"/>
    </xf>
    <xf numFmtId="0" fontId="4" fillId="0" borderId="9" xfId="0" applyFont="1" applyBorder="1"/>
    <xf numFmtId="0" fontId="4" fillId="0" borderId="9" xfId="0" applyFont="1" applyBorder="1" applyAlignment="1">
      <alignment horizontal="center"/>
    </xf>
    <xf numFmtId="0" fontId="5" fillId="0" borderId="0" xfId="0" applyFont="1"/>
    <xf numFmtId="0" fontId="4" fillId="0" borderId="0" xfId="0" applyFont="1" applyAlignment="1">
      <alignment horizontal="center"/>
    </xf>
    <xf numFmtId="0" fontId="14" fillId="0" borderId="0" xfId="0" applyFont="1" applyAlignment="1">
      <alignment wrapText="1"/>
    </xf>
    <xf numFmtId="168" fontId="0" fillId="0" borderId="0" xfId="2" applyNumberFormat="1" applyFont="1"/>
    <xf numFmtId="0" fontId="0" fillId="0" borderId="0" xfId="0" quotePrefix="1"/>
    <xf numFmtId="44" fontId="0" fillId="0" borderId="0" xfId="2" applyFont="1"/>
    <xf numFmtId="0" fontId="6" fillId="0" borderId="0" xfId="0" applyFont="1" applyAlignment="1">
      <alignment vertical="center" wrapText="1"/>
    </xf>
    <xf numFmtId="0" fontId="22" fillId="0" borderId="0" xfId="9" quotePrefix="1" applyFont="1"/>
    <xf numFmtId="0" fontId="5" fillId="0" borderId="0" xfId="9"/>
    <xf numFmtId="0" fontId="13" fillId="0" borderId="0" xfId="9" applyFont="1" applyAlignment="1">
      <alignment vertical="center" wrapText="1"/>
    </xf>
    <xf numFmtId="0" fontId="17" fillId="0" borderId="0" xfId="9" applyFont="1" applyAlignment="1">
      <alignment vertical="center" wrapText="1"/>
    </xf>
    <xf numFmtId="0" fontId="23" fillId="0" borderId="0" xfId="0" applyFont="1" applyAlignment="1">
      <alignment vertical="center" wrapText="1"/>
    </xf>
    <xf numFmtId="0" fontId="17" fillId="0" borderId="0" xfId="0" applyFont="1" applyAlignment="1">
      <alignment vertical="center" wrapText="1"/>
    </xf>
    <xf numFmtId="0" fontId="29" fillId="0" borderId="1" xfId="0" applyFont="1" applyBorder="1" applyAlignment="1">
      <alignment horizontal="center" vertical="center"/>
    </xf>
    <xf numFmtId="0" fontId="29" fillId="0" borderId="16" xfId="0" applyFont="1" applyBorder="1" applyAlignment="1">
      <alignment horizontal="center" vertical="center"/>
    </xf>
    <xf numFmtId="0" fontId="30" fillId="0" borderId="1" xfId="0" applyFont="1" applyBorder="1" applyAlignment="1">
      <alignment horizontal="center"/>
    </xf>
    <xf numFmtId="164" fontId="30" fillId="0" borderId="1" xfId="2" applyNumberFormat="1" applyFont="1" applyFill="1" applyBorder="1" applyAlignment="1">
      <alignment horizontal="center"/>
    </xf>
    <xf numFmtId="0" fontId="30" fillId="0" borderId="16" xfId="0" applyFont="1" applyBorder="1" applyAlignment="1">
      <alignment horizontal="center"/>
    </xf>
    <xf numFmtId="0" fontId="30" fillId="0" borderId="17" xfId="0" applyFont="1" applyBorder="1" applyAlignment="1">
      <alignment horizontal="center"/>
    </xf>
    <xf numFmtId="164" fontId="30" fillId="0" borderId="17" xfId="2" applyNumberFormat="1" applyFont="1" applyFill="1" applyBorder="1" applyAlignment="1">
      <alignment horizontal="center"/>
    </xf>
    <xf numFmtId="0" fontId="30" fillId="0" borderId="9" xfId="0" applyFont="1" applyBorder="1" applyAlignment="1">
      <alignment horizontal="center"/>
    </xf>
    <xf numFmtId="166" fontId="5" fillId="6" borderId="21" xfId="0" applyNumberFormat="1" applyFont="1" applyFill="1" applyBorder="1" applyAlignment="1">
      <alignment horizontal="left"/>
    </xf>
    <xf numFmtId="0" fontId="0" fillId="9" borderId="2" xfId="0" applyFill="1" applyBorder="1" applyAlignment="1">
      <alignment horizontal="center"/>
    </xf>
    <xf numFmtId="0" fontId="0" fillId="9" borderId="2" xfId="0" applyFill="1" applyBorder="1" applyAlignment="1">
      <alignment horizontal="left"/>
    </xf>
    <xf numFmtId="0" fontId="0" fillId="9" borderId="9" xfId="0" applyFill="1" applyBorder="1" applyAlignment="1">
      <alignment horizontal="left"/>
    </xf>
    <xf numFmtId="0" fontId="0" fillId="10" borderId="0" xfId="0" applyFill="1"/>
    <xf numFmtId="0" fontId="31" fillId="11" borderId="0" xfId="0" applyFont="1" applyFill="1"/>
    <xf numFmtId="0" fontId="0" fillId="9" borderId="2" xfId="0" applyFill="1" applyBorder="1"/>
    <xf numFmtId="0" fontId="24" fillId="9" borderId="22" xfId="0" applyFont="1" applyFill="1" applyBorder="1" applyAlignment="1">
      <alignment horizontal="center"/>
    </xf>
    <xf numFmtId="0" fontId="24" fillId="9" borderId="22" xfId="1" applyNumberFormat="1" applyFont="1" applyFill="1" applyBorder="1" applyAlignment="1">
      <alignment horizontal="center"/>
    </xf>
    <xf numFmtId="0" fontId="32" fillId="9" borderId="22" xfId="0" applyFont="1" applyFill="1" applyBorder="1" applyAlignment="1">
      <alignment horizontal="left"/>
    </xf>
    <xf numFmtId="0" fontId="0" fillId="9" borderId="22" xfId="0" applyFill="1" applyBorder="1" applyAlignment="1">
      <alignment horizontal="center"/>
    </xf>
    <xf numFmtId="0" fontId="33" fillId="9" borderId="22" xfId="0" applyFont="1" applyFill="1" applyBorder="1" applyAlignment="1">
      <alignment horizontal="center"/>
    </xf>
    <xf numFmtId="0" fontId="0" fillId="0" borderId="22" xfId="0" applyBorder="1"/>
    <xf numFmtId="0" fontId="0" fillId="10" borderId="22" xfId="0" applyFill="1" applyBorder="1"/>
    <xf numFmtId="0" fontId="31" fillId="11" borderId="22" xfId="0" applyFont="1" applyFill="1" applyBorder="1"/>
    <xf numFmtId="1" fontId="24" fillId="9" borderId="22" xfId="0" applyNumberFormat="1" applyFont="1" applyFill="1" applyBorder="1" applyAlignment="1">
      <alignment horizontal="center"/>
    </xf>
    <xf numFmtId="0" fontId="0" fillId="9" borderId="22" xfId="0" applyFill="1" applyBorder="1"/>
    <xf numFmtId="0" fontId="34" fillId="9" borderId="22" xfId="0" applyFont="1" applyFill="1" applyBorder="1" applyAlignment="1">
      <alignment horizontal="left"/>
    </xf>
    <xf numFmtId="44" fontId="35" fillId="0" borderId="0" xfId="2" applyFont="1" applyFill="1" applyBorder="1" applyAlignment="1">
      <alignment horizontal="center" vertical="center"/>
    </xf>
    <xf numFmtId="0" fontId="35" fillId="0" borderId="0" xfId="0" applyFont="1"/>
    <xf numFmtId="0" fontId="35" fillId="0" borderId="0" xfId="0" applyFont="1" applyAlignment="1">
      <alignment horizontal="left" wrapText="1"/>
    </xf>
    <xf numFmtId="0" fontId="35" fillId="0" borderId="0" xfId="0" applyFont="1" applyAlignment="1">
      <alignment horizontal="center" vertical="center"/>
    </xf>
    <xf numFmtId="0" fontId="35" fillId="0" borderId="0" xfId="0" applyFont="1" applyAlignment="1">
      <alignment horizontal="left" vertical="top" wrapText="1"/>
    </xf>
    <xf numFmtId="0" fontId="35" fillId="0" borderId="0" xfId="0" applyFont="1" applyAlignment="1">
      <alignment horizontal="left"/>
    </xf>
    <xf numFmtId="37" fontId="35" fillId="0" borderId="0" xfId="5" applyFont="1" applyFill="1" applyBorder="1"/>
    <xf numFmtId="0" fontId="35" fillId="0" borderId="0" xfId="0" applyFont="1" applyAlignment="1">
      <alignment horizontal="center"/>
    </xf>
    <xf numFmtId="0" fontId="36" fillId="0" borderId="0" xfId="0" applyFont="1"/>
    <xf numFmtId="0" fontId="35" fillId="0" borderId="0" xfId="1" applyNumberFormat="1" applyFont="1" applyFill="1" applyBorder="1" applyAlignment="1">
      <alignment horizontal="center"/>
    </xf>
    <xf numFmtId="0" fontId="36" fillId="0" borderId="0" xfId="0" applyFont="1" applyAlignment="1">
      <alignment horizontal="center"/>
    </xf>
    <xf numFmtId="1" fontId="35" fillId="0" borderId="0" xfId="0" applyNumberFormat="1" applyFont="1" applyAlignment="1">
      <alignment horizontal="center"/>
    </xf>
    <xf numFmtId="0" fontId="36" fillId="0" borderId="0" xfId="0" applyFont="1" applyAlignment="1">
      <alignment horizontal="center" vertical="center"/>
    </xf>
    <xf numFmtId="166" fontId="35" fillId="0" borderId="0" xfId="0" applyNumberFormat="1" applyFont="1" applyAlignment="1">
      <alignment horizontal="left"/>
    </xf>
    <xf numFmtId="164" fontId="35" fillId="0" borderId="0" xfId="2" applyNumberFormat="1" applyFont="1" applyFill="1" applyBorder="1" applyAlignment="1">
      <alignment horizontal="center"/>
    </xf>
    <xf numFmtId="0" fontId="0" fillId="0" borderId="5" xfId="0" applyBorder="1" applyAlignment="1">
      <alignment horizontal="center"/>
    </xf>
    <xf numFmtId="0" fontId="0" fillId="0" borderId="24" xfId="0" applyBorder="1" applyAlignment="1">
      <alignment horizontal="center"/>
    </xf>
    <xf numFmtId="164" fontId="0" fillId="0" borderId="24" xfId="2" applyNumberFormat="1" applyFont="1" applyBorder="1" applyAlignment="1">
      <alignment horizontal="center"/>
    </xf>
    <xf numFmtId="0" fontId="0" fillId="0" borderId="4" xfId="0" applyBorder="1" applyAlignment="1">
      <alignment horizontal="center"/>
    </xf>
    <xf numFmtId="0" fontId="0" fillId="0" borderId="8" xfId="0" applyBorder="1" applyAlignment="1">
      <alignment horizontal="center"/>
    </xf>
    <xf numFmtId="0" fontId="0" fillId="0" borderId="20" xfId="0" applyBorder="1" applyAlignment="1">
      <alignment horizontal="center"/>
    </xf>
    <xf numFmtId="164" fontId="0" fillId="0" borderId="20" xfId="2" applyNumberFormat="1" applyFont="1" applyBorder="1" applyAlignment="1">
      <alignment horizontal="center"/>
    </xf>
    <xf numFmtId="0" fontId="0" fillId="0" borderId="6" xfId="0" applyBorder="1" applyAlignment="1">
      <alignment horizontal="center"/>
    </xf>
    <xf numFmtId="0" fontId="0" fillId="10" borderId="0" xfId="0" applyFill="1" applyAlignment="1">
      <alignment horizontal="center" vertical="center"/>
    </xf>
    <xf numFmtId="0" fontId="37" fillId="0" borderId="1" xfId="0" applyFont="1" applyBorder="1" applyAlignment="1">
      <alignment horizontal="center" vertical="center"/>
    </xf>
    <xf numFmtId="0" fontId="37" fillId="0" borderId="16" xfId="0" applyFont="1" applyBorder="1" applyAlignment="1">
      <alignment horizontal="center" vertical="center"/>
    </xf>
    <xf numFmtId="0" fontId="38" fillId="0" borderId="1" xfId="0" applyFont="1" applyBorder="1" applyAlignment="1">
      <alignment horizontal="center"/>
    </xf>
    <xf numFmtId="164" fontId="38" fillId="0" borderId="1" xfId="2" applyNumberFormat="1" applyFont="1" applyFill="1" applyBorder="1" applyAlignment="1">
      <alignment horizontal="center"/>
    </xf>
    <xf numFmtId="0" fontId="38" fillId="0" borderId="16" xfId="0" applyFont="1" applyBorder="1" applyAlignment="1">
      <alignment horizontal="center"/>
    </xf>
    <xf numFmtId="0" fontId="38" fillId="0" borderId="17" xfId="0" applyFont="1" applyBorder="1" applyAlignment="1">
      <alignment horizontal="center"/>
    </xf>
    <xf numFmtId="164" fontId="38" fillId="0" borderId="17" xfId="2" applyNumberFormat="1" applyFont="1" applyFill="1" applyBorder="1" applyAlignment="1">
      <alignment horizontal="center"/>
    </xf>
    <xf numFmtId="0" fontId="38" fillId="0" borderId="9" xfId="0" applyFont="1" applyBorder="1" applyAlignment="1">
      <alignment horizontal="center"/>
    </xf>
    <xf numFmtId="0" fontId="36" fillId="0" borderId="0" xfId="0" applyFont="1" applyAlignment="1">
      <alignment horizontal="right"/>
    </xf>
    <xf numFmtId="0" fontId="0" fillId="13" borderId="9" xfId="0" applyFill="1" applyBorder="1" applyAlignment="1">
      <alignment vertical="center" wrapText="1"/>
    </xf>
    <xf numFmtId="0" fontId="5" fillId="14" borderId="9" xfId="0" applyFont="1" applyFill="1" applyBorder="1" applyAlignment="1">
      <alignment horizontal="center" vertical="center"/>
    </xf>
    <xf numFmtId="0" fontId="5" fillId="6" borderId="9" xfId="0" applyFont="1" applyFill="1" applyBorder="1" applyAlignment="1">
      <alignment horizontal="left" vertical="center"/>
    </xf>
    <xf numFmtId="0" fontId="0" fillId="6" borderId="21" xfId="0" applyFill="1" applyBorder="1" applyAlignment="1">
      <alignment horizontal="center" vertical="center" wrapText="1"/>
    </xf>
    <xf numFmtId="166" fontId="5" fillId="6" borderId="21" xfId="0" applyNumberFormat="1" applyFont="1" applyFill="1" applyBorder="1" applyAlignment="1">
      <alignment horizontal="center" vertical="center"/>
    </xf>
    <xf numFmtId="164" fontId="35" fillId="0" borderId="0" xfId="2" applyNumberFormat="1" applyFont="1" applyFill="1" applyBorder="1" applyAlignment="1">
      <alignment horizontal="center" vertical="center"/>
    </xf>
    <xf numFmtId="0" fontId="35" fillId="0" borderId="0" xfId="0" applyFont="1" applyAlignment="1">
      <alignment horizontal="left" vertical="center"/>
    </xf>
    <xf numFmtId="0" fontId="35" fillId="0" borderId="0" xfId="0" applyFont="1" applyAlignment="1">
      <alignment vertical="center" wrapText="1"/>
    </xf>
    <xf numFmtId="0" fontId="35" fillId="0" borderId="0" xfId="0" applyFont="1" applyAlignment="1">
      <alignment horizontal="center" vertical="center" wrapText="1"/>
    </xf>
    <xf numFmtId="166" fontId="35" fillId="0" borderId="0" xfId="0" applyNumberFormat="1" applyFont="1" applyAlignment="1">
      <alignment horizontal="center" vertical="center"/>
    </xf>
    <xf numFmtId="0" fontId="0" fillId="14" borderId="9" xfId="0" applyFill="1" applyBorder="1"/>
    <xf numFmtId="0" fontId="0" fillId="6" borderId="9" xfId="0" applyFill="1" applyBorder="1" applyAlignment="1">
      <alignment horizontal="left"/>
    </xf>
    <xf numFmtId="0" fontId="35" fillId="0" borderId="0" xfId="0" applyFont="1" applyAlignment="1">
      <alignment wrapText="1"/>
    </xf>
    <xf numFmtId="0" fontId="35" fillId="0" borderId="0" xfId="0" applyFont="1" applyAlignment="1">
      <alignment horizontal="left" indent="2"/>
    </xf>
    <xf numFmtId="0" fontId="39" fillId="0" borderId="0" xfId="0" applyFont="1" applyAlignment="1">
      <alignment horizontal="left"/>
    </xf>
    <xf numFmtId="0" fontId="35" fillId="0" borderId="0" xfId="0" applyFont="1" applyAlignment="1">
      <alignment horizontal="left" vertical="center" indent="2"/>
    </xf>
    <xf numFmtId="0" fontId="36" fillId="0" borderId="0" xfId="6" applyFont="1" applyAlignment="1">
      <alignment horizontal="center" vertical="center"/>
    </xf>
    <xf numFmtId="0" fontId="36" fillId="0" borderId="0" xfId="6" applyFont="1" applyAlignment="1">
      <alignment horizontal="center" wrapText="1"/>
    </xf>
    <xf numFmtId="0" fontId="36" fillId="0" borderId="0" xfId="6" applyFont="1" applyAlignment="1">
      <alignment horizontal="left" wrapText="1"/>
    </xf>
    <xf numFmtId="0" fontId="0" fillId="13" borderId="17" xfId="0" applyFill="1" applyBorder="1" applyAlignment="1">
      <alignment vertical="center" wrapText="1"/>
    </xf>
    <xf numFmtId="0" fontId="4" fillId="6" borderId="21" xfId="0" applyFont="1" applyFill="1" applyBorder="1" applyAlignment="1">
      <alignment horizontal="center" vertical="center"/>
    </xf>
    <xf numFmtId="166" fontId="0" fillId="6" borderId="21" xfId="0" applyNumberFormat="1" applyFill="1" applyBorder="1"/>
    <xf numFmtId="166" fontId="35" fillId="0" borderId="0" xfId="0" applyNumberFormat="1" applyFont="1"/>
    <xf numFmtId="0" fontId="1" fillId="6" borderId="9" xfId="0" applyFont="1" applyFill="1" applyBorder="1" applyAlignment="1">
      <alignment horizontal="left" vertical="center"/>
    </xf>
    <xf numFmtId="0" fontId="1" fillId="6" borderId="9" xfId="4" applyFont="1" applyFill="1" applyBorder="1" applyAlignment="1">
      <alignment horizontal="left"/>
    </xf>
    <xf numFmtId="0" fontId="1" fillId="12" borderId="1" xfId="4" applyFont="1" applyFill="1" applyBorder="1" applyAlignment="1">
      <alignment horizontal="center" vertical="center" wrapText="1"/>
    </xf>
    <xf numFmtId="1" fontId="1" fillId="12" borderId="1" xfId="4" applyNumberFormat="1" applyFont="1" applyFill="1" applyBorder="1" applyAlignment="1">
      <alignment horizontal="center" vertical="center" wrapText="1"/>
    </xf>
    <xf numFmtId="0" fontId="35" fillId="0" borderId="0" xfId="4" applyFont="1"/>
    <xf numFmtId="0" fontId="35" fillId="0" borderId="0" xfId="0" applyFont="1" applyAlignment="1">
      <alignment vertical="top"/>
    </xf>
    <xf numFmtId="0" fontId="35" fillId="0" borderId="0" xfId="4" applyFont="1" applyAlignment="1">
      <alignment horizontal="left"/>
    </xf>
    <xf numFmtId="0" fontId="36" fillId="0" borderId="0" xfId="4" applyFont="1" applyAlignment="1">
      <alignment horizontal="center" vertical="center"/>
    </xf>
    <xf numFmtId="0" fontId="35" fillId="0" borderId="0" xfId="4" applyFont="1" applyAlignment="1">
      <alignment horizontal="center"/>
    </xf>
    <xf numFmtId="0" fontId="36" fillId="0" borderId="0" xfId="4" applyFont="1" applyAlignment="1">
      <alignment horizontal="center" vertical="center" wrapText="1"/>
    </xf>
    <xf numFmtId="0" fontId="35" fillId="0" borderId="0" xfId="4" applyFont="1" applyAlignment="1">
      <alignment horizontal="center" vertical="center" wrapText="1"/>
    </xf>
    <xf numFmtId="1" fontId="35" fillId="0" borderId="0" xfId="4" applyNumberFormat="1" applyFont="1" applyAlignment="1">
      <alignment horizontal="center" vertical="center" wrapText="1"/>
    </xf>
    <xf numFmtId="164" fontId="5" fillId="12" borderId="9" xfId="2" applyNumberFormat="1" applyFont="1" applyFill="1" applyBorder="1" applyAlignment="1">
      <alignment horizontal="center" vertical="center"/>
    </xf>
    <xf numFmtId="0" fontId="15" fillId="14" borderId="9" xfId="0" applyFont="1" applyFill="1" applyBorder="1" applyAlignment="1">
      <alignment horizontal="center" vertical="center"/>
    </xf>
    <xf numFmtId="0" fontId="35" fillId="0" borderId="0" xfId="0" applyFont="1" applyAlignment="1">
      <alignment horizontal="left" vertical="center" wrapText="1"/>
    </xf>
    <xf numFmtId="0" fontId="35" fillId="0" borderId="0" xfId="0" applyFont="1" applyAlignment="1">
      <alignment vertical="center"/>
    </xf>
    <xf numFmtId="0" fontId="36" fillId="0" borderId="0" xfId="0" applyFont="1" applyAlignment="1">
      <alignment horizontal="left"/>
    </xf>
    <xf numFmtId="0" fontId="35" fillId="0" borderId="0" xfId="0" applyFont="1" applyAlignment="1">
      <alignment horizontal="left" vertical="center" indent="1"/>
    </xf>
    <xf numFmtId="0" fontId="35" fillId="0" borderId="0" xfId="0" applyFont="1" applyAlignment="1">
      <alignment horizontal="left" vertical="center" indent="3"/>
    </xf>
    <xf numFmtId="0" fontId="35" fillId="0" borderId="0" xfId="0" applyFont="1" applyAlignment="1">
      <alignment horizontal="left" vertical="center" indent="5"/>
    </xf>
    <xf numFmtId="0" fontId="36" fillId="0" borderId="0" xfId="0" applyFont="1" applyAlignment="1">
      <alignment horizontal="left" vertical="center" indent="1"/>
    </xf>
    <xf numFmtId="0" fontId="36" fillId="0" borderId="0" xfId="0" applyFont="1" applyAlignment="1">
      <alignment horizontal="left" vertical="center"/>
    </xf>
    <xf numFmtId="0" fontId="35" fillId="0" borderId="0" xfId="0" applyFont="1" applyAlignment="1">
      <alignment horizontal="left" vertical="center" indent="4"/>
    </xf>
    <xf numFmtId="0" fontId="36" fillId="0" borderId="0" xfId="0" applyFont="1" applyAlignment="1">
      <alignment horizontal="center" vertical="center" wrapText="1"/>
    </xf>
    <xf numFmtId="165" fontId="35" fillId="0" borderId="0" xfId="3" applyNumberFormat="1" applyFont="1" applyFill="1" applyBorder="1" applyAlignment="1">
      <alignment horizontal="center" vertical="center"/>
    </xf>
    <xf numFmtId="164" fontId="35" fillId="0" borderId="0" xfId="2" applyNumberFormat="1" applyFont="1" applyFill="1" applyBorder="1" applyAlignment="1">
      <alignment horizontal="left" vertical="center"/>
    </xf>
    <xf numFmtId="0" fontId="5" fillId="6" borderId="9" xfId="7" applyFont="1" applyFill="1" applyBorder="1" applyAlignment="1">
      <alignment horizontal="left"/>
    </xf>
    <xf numFmtId="167" fontId="5" fillId="12" borderId="9" xfId="8" applyNumberFormat="1" applyFont="1" applyFill="1" applyBorder="1" applyAlignment="1">
      <alignment horizontal="center"/>
    </xf>
    <xf numFmtId="0" fontId="35" fillId="0" borderId="0" xfId="7" applyFont="1"/>
    <xf numFmtId="0" fontId="35" fillId="0" borderId="0" xfId="7" applyFont="1" applyAlignment="1">
      <alignment horizontal="center"/>
    </xf>
    <xf numFmtId="0" fontId="36" fillId="0" borderId="0" xfId="6" applyFont="1" applyAlignment="1">
      <alignment horizontal="center"/>
    </xf>
    <xf numFmtId="1" fontId="35" fillId="0" borderId="0" xfId="7" applyNumberFormat="1" applyFont="1" applyAlignment="1">
      <alignment horizontal="center"/>
    </xf>
    <xf numFmtId="0" fontId="35" fillId="0" borderId="0" xfId="6" applyFont="1" applyAlignment="1">
      <alignment horizontal="center"/>
    </xf>
    <xf numFmtId="0" fontId="35" fillId="0" borderId="0" xfId="0" applyFont="1" applyAlignment="1">
      <alignment horizontal="left" indent="4"/>
    </xf>
    <xf numFmtId="167" fontId="35" fillId="0" borderId="0" xfId="8" applyNumberFormat="1" applyFont="1" applyFill="1" applyBorder="1" applyAlignment="1">
      <alignment horizontal="center"/>
    </xf>
    <xf numFmtId="0" fontId="24" fillId="0" borderId="0" xfId="10" applyFont="1" applyAlignment="1" applyProtection="1">
      <alignment horizontal="left" indent="3"/>
      <protection locked="0"/>
    </xf>
    <xf numFmtId="0" fontId="24" fillId="0" borderId="0" xfId="10" applyFont="1" applyProtection="1">
      <protection locked="0"/>
    </xf>
    <xf numFmtId="0" fontId="5" fillId="0" borderId="0" xfId="10" applyAlignment="1" applyProtection="1">
      <alignment horizontal="left" indent="3"/>
      <protection locked="0"/>
    </xf>
    <xf numFmtId="0" fontId="5" fillId="0" borderId="0" xfId="10" applyProtection="1">
      <protection locked="0"/>
    </xf>
    <xf numFmtId="9" fontId="5" fillId="0" borderId="0" xfId="3" applyFont="1" applyAlignment="1" applyProtection="1">
      <protection locked="0"/>
    </xf>
    <xf numFmtId="0" fontId="24" fillId="0" borderId="0" xfId="10" applyFont="1"/>
    <xf numFmtId="0" fontId="24" fillId="0" borderId="0" xfId="10" applyFont="1" applyAlignment="1">
      <alignment horizontal="left" indent="3"/>
    </xf>
    <xf numFmtId="0" fontId="25" fillId="7" borderId="1" xfId="10" applyFont="1" applyFill="1" applyBorder="1" applyAlignment="1">
      <alignment horizontal="left" indent="3"/>
    </xf>
    <xf numFmtId="0" fontId="24" fillId="7" borderId="2" xfId="10" applyFont="1" applyFill="1" applyBorder="1" applyAlignment="1">
      <alignment horizontal="left"/>
    </xf>
    <xf numFmtId="0" fontId="14" fillId="7" borderId="2" xfId="0" applyFont="1" applyFill="1" applyBorder="1" applyAlignment="1">
      <alignment horizontal="right"/>
    </xf>
    <xf numFmtId="0" fontId="5" fillId="7" borderId="2" xfId="0" applyFont="1" applyFill="1" applyBorder="1" applyAlignment="1">
      <alignment horizontal="left"/>
    </xf>
    <xf numFmtId="0" fontId="25" fillId="7" borderId="3" xfId="10" applyFont="1" applyFill="1" applyBorder="1" applyAlignment="1">
      <alignment horizontal="center"/>
    </xf>
    <xf numFmtId="0" fontId="26" fillId="7" borderId="6" xfId="10" applyFont="1" applyFill="1" applyBorder="1" applyAlignment="1">
      <alignment horizontal="left" indent="3"/>
    </xf>
    <xf numFmtId="0" fontId="24" fillId="7" borderId="7" xfId="10" applyFont="1" applyFill="1" applyBorder="1" applyAlignment="1">
      <alignment horizontal="left"/>
    </xf>
    <xf numFmtId="0" fontId="14" fillId="7" borderId="7" xfId="0" applyFont="1" applyFill="1" applyBorder="1" applyAlignment="1">
      <alignment horizontal="right"/>
    </xf>
    <xf numFmtId="0" fontId="5" fillId="7" borderId="7" xfId="0" applyFont="1" applyFill="1" applyBorder="1"/>
    <xf numFmtId="165" fontId="24" fillId="7" borderId="8" xfId="10" applyNumberFormat="1" applyFont="1" applyFill="1" applyBorder="1" applyAlignment="1">
      <alignment horizontal="center"/>
    </xf>
    <xf numFmtId="0" fontId="5" fillId="0" borderId="0" xfId="10" applyAlignment="1">
      <alignment horizontal="left" indent="3"/>
    </xf>
    <xf numFmtId="0" fontId="24" fillId="0" borderId="0" xfId="10" applyFont="1" applyAlignment="1">
      <alignment horizontal="left"/>
    </xf>
    <xf numFmtId="0" fontId="5" fillId="0" borderId="2" xfId="0" applyFont="1" applyBorder="1" applyAlignment="1">
      <alignment horizontal="center"/>
    </xf>
    <xf numFmtId="0" fontId="5" fillId="0" borderId="2" xfId="0" applyFont="1" applyBorder="1" applyAlignment="1">
      <alignment horizontal="left"/>
    </xf>
    <xf numFmtId="0" fontId="14" fillId="0" borderId="0" xfId="0" applyFont="1" applyAlignment="1">
      <alignment horizontal="right"/>
    </xf>
    <xf numFmtId="0" fontId="24" fillId="0" borderId="0" xfId="10" applyFont="1" applyAlignment="1">
      <alignment horizontal="center"/>
    </xf>
    <xf numFmtId="14" fontId="24" fillId="0" borderId="0" xfId="10" quotePrefix="1" applyNumberFormat="1" applyFont="1" applyAlignment="1">
      <alignment horizontal="center"/>
    </xf>
    <xf numFmtId="0" fontId="27" fillId="0" borderId="0" xfId="10" applyFont="1" applyAlignment="1">
      <alignment horizontal="left" indent="15"/>
    </xf>
    <xf numFmtId="0" fontId="28" fillId="0" borderId="0" xfId="10" applyFont="1" applyAlignment="1">
      <alignment horizontal="left"/>
    </xf>
    <xf numFmtId="14" fontId="24" fillId="0" borderId="0" xfId="10" applyNumberFormat="1" applyFont="1" applyAlignment="1">
      <alignment horizontal="center"/>
    </xf>
    <xf numFmtId="0" fontId="24" fillId="0" borderId="1" xfId="10" applyFont="1" applyBorder="1" applyAlignment="1">
      <alignment horizontal="left" indent="3"/>
    </xf>
    <xf numFmtId="0" fontId="24" fillId="0" borderId="2" xfId="10" applyFont="1" applyBorder="1"/>
    <xf numFmtId="9" fontId="24" fillId="0" borderId="3" xfId="10" applyNumberFormat="1" applyFont="1" applyBorder="1"/>
    <xf numFmtId="0" fontId="24" fillId="0" borderId="4" xfId="10" applyFont="1" applyBorder="1" applyAlignment="1">
      <alignment horizontal="left" indent="3"/>
    </xf>
    <xf numFmtId="0" fontId="24" fillId="6" borderId="9" xfId="10" applyFont="1" applyFill="1" applyBorder="1" applyAlignment="1">
      <alignment horizontal="center"/>
    </xf>
    <xf numFmtId="0" fontId="24" fillId="6" borderId="23" xfId="10" applyFont="1" applyFill="1" applyBorder="1" applyAlignment="1">
      <alignment horizontal="center"/>
    </xf>
    <xf numFmtId="0" fontId="24" fillId="0" borderId="5" xfId="10" applyFont="1" applyBorder="1"/>
    <xf numFmtId="0" fontId="24" fillId="6" borderId="21" xfId="10" applyFont="1" applyFill="1" applyBorder="1" applyAlignment="1">
      <alignment horizontal="center"/>
    </xf>
    <xf numFmtId="0" fontId="24" fillId="8" borderId="21" xfId="10" applyFont="1" applyFill="1" applyBorder="1" applyAlignment="1">
      <alignment horizontal="center"/>
    </xf>
    <xf numFmtId="0" fontId="24" fillId="0" borderId="6" xfId="10" applyFont="1" applyBorder="1" applyAlignment="1">
      <alignment horizontal="left" indent="3"/>
    </xf>
    <xf numFmtId="0" fontId="24" fillId="0" borderId="7" xfId="10" applyFont="1" applyBorder="1"/>
    <xf numFmtId="0" fontId="24" fillId="0" borderId="8" xfId="10" applyFont="1" applyBorder="1"/>
    <xf numFmtId="0" fontId="14" fillId="9" borderId="9" xfId="9" applyFont="1" applyFill="1" applyBorder="1" applyAlignment="1">
      <alignment horizontal="center"/>
    </xf>
    <xf numFmtId="0" fontId="5" fillId="0" borderId="9" xfId="0" applyFont="1" applyBorder="1" applyAlignment="1">
      <alignment horizontal="center"/>
    </xf>
    <xf numFmtId="0" fontId="5" fillId="0" borderId="9" xfId="10" applyBorder="1" applyAlignment="1">
      <alignment horizontal="center"/>
    </xf>
    <xf numFmtId="0" fontId="5" fillId="0" borderId="0" xfId="10"/>
    <xf numFmtId="0" fontId="14" fillId="9" borderId="9" xfId="10" applyFont="1" applyFill="1" applyBorder="1" applyAlignment="1">
      <alignment horizontal="center"/>
    </xf>
    <xf numFmtId="165" fontId="14" fillId="9" borderId="9" xfId="10" applyNumberFormat="1" applyFont="1" applyFill="1" applyBorder="1" applyAlignment="1">
      <alignment horizontal="center"/>
    </xf>
    <xf numFmtId="9" fontId="5" fillId="0" borderId="0" xfId="3" applyFont="1" applyAlignment="1" applyProtection="1">
      <alignment horizontal="center"/>
      <protection locked="0"/>
    </xf>
    <xf numFmtId="9" fontId="5" fillId="0" borderId="0" xfId="3" applyFont="1" applyAlignment="1" applyProtection="1">
      <alignment horizontal="center"/>
    </xf>
    <xf numFmtId="0" fontId="35" fillId="0" borderId="0" xfId="0" applyFont="1" applyAlignment="1">
      <alignment horizontal="left" wrapText="1"/>
    </xf>
    <xf numFmtId="0" fontId="35" fillId="0" borderId="0" xfId="0" applyFont="1" applyAlignment="1">
      <alignment horizontal="left" vertical="top" wrapText="1"/>
    </xf>
    <xf numFmtId="0" fontId="36" fillId="0" borderId="0" xfId="0" applyFont="1" applyAlignment="1">
      <alignment horizontal="center" vertical="center"/>
    </xf>
    <xf numFmtId="0" fontId="7" fillId="2" borderId="4" xfId="0" applyFont="1" applyFill="1" applyBorder="1" applyAlignment="1">
      <alignment horizontal="left" wrapText="1"/>
    </xf>
    <xf numFmtId="0" fontId="7" fillId="2" borderId="0" xfId="0" applyFont="1" applyFill="1" applyAlignment="1">
      <alignment horizontal="left" wrapText="1"/>
    </xf>
    <xf numFmtId="0" fontId="7" fillId="2" borderId="5" xfId="0" applyFont="1" applyFill="1" applyBorder="1" applyAlignment="1">
      <alignment horizontal="left" wrapText="1"/>
    </xf>
    <xf numFmtId="0" fontId="5" fillId="2" borderId="4" xfId="0" applyFont="1" applyFill="1" applyBorder="1" applyAlignment="1">
      <alignment horizontal="left" vertical="top" wrapText="1"/>
    </xf>
    <xf numFmtId="0" fontId="5" fillId="2" borderId="0" xfId="0" applyFont="1" applyFill="1" applyAlignment="1">
      <alignment horizontal="left" vertical="top" wrapText="1"/>
    </xf>
    <xf numFmtId="0" fontId="5" fillId="2" borderId="5" xfId="0" applyFont="1" applyFill="1" applyBorder="1" applyAlignment="1">
      <alignment horizontal="left" vertical="top" wrapText="1"/>
    </xf>
    <xf numFmtId="0" fontId="10" fillId="5" borderId="17" xfId="0" applyFont="1" applyFill="1" applyBorder="1" applyAlignment="1">
      <alignment horizontal="center" vertical="center"/>
    </xf>
    <xf numFmtId="0" fontId="10" fillId="5" borderId="18" xfId="0" applyFont="1" applyFill="1" applyBorder="1" applyAlignment="1">
      <alignment horizontal="center" vertical="center"/>
    </xf>
    <xf numFmtId="0" fontId="10" fillId="5" borderId="19" xfId="0" applyFont="1" applyFill="1" applyBorder="1" applyAlignment="1">
      <alignment horizontal="center" vertical="center"/>
    </xf>
    <xf numFmtId="0" fontId="35" fillId="0" borderId="0" xfId="0" applyFont="1" applyAlignment="1">
      <alignment horizontal="left" wrapText="1" indent="2"/>
    </xf>
    <xf numFmtId="0" fontId="7" fillId="2" borderId="4" xfId="0" applyFont="1" applyFill="1" applyBorder="1" applyAlignment="1">
      <alignment horizontal="left" wrapText="1" indent="2"/>
    </xf>
    <xf numFmtId="0" fontId="7" fillId="2" borderId="0" xfId="0" applyFont="1" applyFill="1" applyAlignment="1">
      <alignment horizontal="left" wrapText="1" indent="2"/>
    </xf>
    <xf numFmtId="0" fontId="7" fillId="2" borderId="5" xfId="0" applyFont="1" applyFill="1" applyBorder="1" applyAlignment="1">
      <alignment horizontal="left" wrapText="1" indent="2"/>
    </xf>
    <xf numFmtId="0" fontId="10" fillId="5" borderId="4" xfId="0" applyFont="1" applyFill="1" applyBorder="1" applyAlignment="1">
      <alignment horizontal="center" vertical="center"/>
    </xf>
    <xf numFmtId="0" fontId="10" fillId="5" borderId="0" xfId="0" applyFont="1" applyFill="1" applyAlignment="1">
      <alignment horizontal="center" vertical="center"/>
    </xf>
    <xf numFmtId="0" fontId="36" fillId="0" borderId="0" xfId="6" applyFont="1" applyAlignment="1">
      <alignment horizontal="center" vertical="center"/>
    </xf>
    <xf numFmtId="0" fontId="19" fillId="5" borderId="1" xfId="6" applyFont="1" applyFill="1" applyBorder="1" applyAlignment="1">
      <alignment horizontal="center" vertical="center"/>
    </xf>
    <xf numFmtId="0" fontId="19" fillId="5" borderId="2" xfId="6" applyFont="1" applyFill="1" applyBorder="1" applyAlignment="1">
      <alignment horizontal="center" vertical="center"/>
    </xf>
    <xf numFmtId="0" fontId="19" fillId="5" borderId="3" xfId="6" applyFont="1" applyFill="1" applyBorder="1" applyAlignment="1">
      <alignment horizontal="center" vertical="center"/>
    </xf>
    <xf numFmtId="0" fontId="19" fillId="5" borderId="17" xfId="6" applyFont="1" applyFill="1" applyBorder="1" applyAlignment="1">
      <alignment horizontal="center" vertical="center"/>
    </xf>
    <xf numFmtId="0" fontId="19" fillId="5" borderId="18" xfId="6" applyFont="1" applyFill="1" applyBorder="1" applyAlignment="1">
      <alignment horizontal="center" vertical="center"/>
    </xf>
    <xf numFmtId="0" fontId="19" fillId="5" borderId="19" xfId="6" applyFont="1" applyFill="1" applyBorder="1" applyAlignment="1">
      <alignment horizontal="center" vertical="center"/>
    </xf>
    <xf numFmtId="0" fontId="36" fillId="0" borderId="0" xfId="4" applyFont="1" applyAlignment="1">
      <alignment horizontal="center" vertical="center"/>
    </xf>
    <xf numFmtId="0" fontId="7" fillId="2" borderId="4" xfId="0" applyFont="1" applyFill="1" applyBorder="1" applyAlignment="1">
      <alignment horizontal="left" vertical="top" wrapText="1"/>
    </xf>
    <xf numFmtId="0" fontId="7" fillId="2" borderId="0" xfId="0" applyFont="1" applyFill="1" applyAlignment="1">
      <alignment horizontal="left" vertical="top" wrapText="1"/>
    </xf>
    <xf numFmtId="0" fontId="10" fillId="5" borderId="7" xfId="4" applyFont="1" applyFill="1" applyBorder="1" applyAlignment="1">
      <alignment horizontal="center" vertical="center"/>
    </xf>
    <xf numFmtId="0" fontId="10" fillId="5" borderId="7" xfId="0" applyFont="1" applyFill="1" applyBorder="1" applyAlignment="1">
      <alignment horizontal="center" vertical="center"/>
    </xf>
    <xf numFmtId="0" fontId="36" fillId="0" borderId="0" xfId="7" applyFont="1" applyAlignment="1">
      <alignment horizontal="center"/>
    </xf>
    <xf numFmtId="0" fontId="7" fillId="2" borderId="5" xfId="0" applyFont="1" applyFill="1" applyBorder="1" applyAlignment="1">
      <alignment horizontal="left" vertical="top" wrapText="1"/>
    </xf>
    <xf numFmtId="0" fontId="10" fillId="5" borderId="6" xfId="7" applyFont="1" applyFill="1" applyBorder="1" applyAlignment="1">
      <alignment horizontal="center"/>
    </xf>
    <xf numFmtId="0" fontId="10" fillId="5" borderId="7" xfId="7" applyFont="1" applyFill="1" applyBorder="1" applyAlignment="1">
      <alignment horizontal="center"/>
    </xf>
    <xf numFmtId="0" fontId="0" fillId="0" borderId="0" xfId="0" applyFill="1" applyBorder="1"/>
    <xf numFmtId="165" fontId="5" fillId="6" borderId="9" xfId="3" applyNumberFormat="1" applyFont="1" applyFill="1" applyBorder="1" applyAlignment="1">
      <alignment horizontal="left" vertical="center"/>
    </xf>
    <xf numFmtId="164" fontId="5" fillId="6" borderId="9" xfId="2" applyNumberFormat="1" applyFont="1" applyFill="1" applyBorder="1" applyAlignment="1">
      <alignment horizontal="left" vertical="center"/>
    </xf>
    <xf numFmtId="175" fontId="5" fillId="6" borderId="9" xfId="2" applyNumberFormat="1" applyFont="1" applyFill="1" applyBorder="1" applyAlignment="1">
      <alignment horizontal="left" vertical="center"/>
    </xf>
  </cellXfs>
  <cellStyles count="11">
    <cellStyle name="Comma" xfId="1" builtinId="3"/>
    <cellStyle name="Comma 2" xfId="5" xr:uid="{D507A2CC-3461-44C2-A223-80C1C8B667EC}"/>
    <cellStyle name="Comma 2 2" xfId="8" xr:uid="{08CBA3A5-06E3-4AA1-AE47-23BA6EEED253}"/>
    <cellStyle name="Currency" xfId="2" builtinId="4"/>
    <cellStyle name="Normal" xfId="0" builtinId="0"/>
    <cellStyle name="Normal 2" xfId="6" xr:uid="{F53D9A1F-EC67-4B3B-91F9-2F16F2D8068A}"/>
    <cellStyle name="Normal 2 2" xfId="7" xr:uid="{3C91AA3F-117F-4964-B259-E6342712372D}"/>
    <cellStyle name="Normal 2 2 2" xfId="9" xr:uid="{323080FC-FB5C-46BB-929D-A985DF0AAAEA}"/>
    <cellStyle name="Normal 2 3 2" xfId="4" xr:uid="{A4F522EE-A148-4574-8FC4-7169B6765BC2}"/>
    <cellStyle name="Normal 4" xfId="10" xr:uid="{D953EAF5-67CA-4C06-8193-061BBB8AE96B}"/>
    <cellStyle name="Percent" xfId="3" builtinId="5"/>
  </cellStyles>
  <dxfs count="414">
    <dxf>
      <fill>
        <patternFill>
          <bgColor rgb="FFFF99CC"/>
        </patternFill>
      </fill>
    </dxf>
    <dxf>
      <fill>
        <patternFill>
          <bgColor rgb="FFFFFF64"/>
        </patternFill>
      </fill>
    </dxf>
    <dxf>
      <fill>
        <patternFill>
          <bgColor rgb="FFCEEED0"/>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ill>
        <patternFill>
          <bgColor rgb="FFFF99CC"/>
        </patternFill>
      </fill>
    </dxf>
    <dxf>
      <fill>
        <patternFill>
          <bgColor rgb="FFFFFF64"/>
        </patternFill>
      </fill>
    </dxf>
    <dxf>
      <fill>
        <patternFill>
          <bgColor rgb="FFCEEED0"/>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ill>
        <patternFill>
          <bgColor rgb="FFFF99CC"/>
        </patternFill>
      </fill>
    </dxf>
    <dxf>
      <fill>
        <patternFill>
          <bgColor rgb="FFFFFF64"/>
        </patternFill>
      </fill>
    </dxf>
    <dxf>
      <fill>
        <patternFill>
          <bgColor rgb="FFCEEED0"/>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ill>
        <patternFill>
          <bgColor rgb="FFFF99CC"/>
        </patternFill>
      </fill>
    </dxf>
    <dxf>
      <fill>
        <patternFill>
          <bgColor rgb="FFFFFF64"/>
        </patternFill>
      </fill>
    </dxf>
    <dxf>
      <fill>
        <patternFill>
          <bgColor rgb="FFCEEED0"/>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ill>
        <patternFill>
          <bgColor rgb="FFFF99CC"/>
        </patternFill>
      </fill>
    </dxf>
    <dxf>
      <fill>
        <patternFill>
          <bgColor rgb="FFFFFF64"/>
        </patternFill>
      </fill>
    </dxf>
    <dxf>
      <fill>
        <patternFill>
          <bgColor rgb="FFCEEED0"/>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theme="0"/>
        </patternFill>
      </fill>
    </dxf>
    <dxf>
      <fill>
        <patternFill>
          <bgColor rgb="FFD8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8BE91"/>
        </patternFill>
      </fill>
    </dxf>
    <dxf>
      <fill>
        <patternFill>
          <bgColor rgb="FFD7BE91"/>
        </patternFill>
      </fill>
    </dxf>
    <dxf>
      <fill>
        <patternFill>
          <bgColor rgb="FFD7BE91"/>
        </patternFill>
      </fill>
    </dxf>
    <dxf>
      <fill>
        <patternFill>
          <bgColor rgb="FFD7BE91"/>
        </patternFill>
      </fill>
    </dxf>
    <dxf>
      <font>
        <color rgb="FF9C0006"/>
      </font>
      <fill>
        <patternFill>
          <fgColor indexed="64"/>
          <bgColor rgb="FFFFC7CE"/>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theme="0"/>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theme="0"/>
        </patternFill>
      </fill>
    </dxf>
    <dxf>
      <fill>
        <patternFill>
          <bgColor rgb="FFD8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8BE91"/>
        </patternFill>
      </fill>
    </dxf>
    <dxf>
      <fill>
        <patternFill>
          <bgColor rgb="FFD7BE91"/>
        </patternFill>
      </fill>
    </dxf>
    <dxf>
      <fill>
        <patternFill>
          <bgColor rgb="FFD7BE91"/>
        </patternFill>
      </fill>
    </dxf>
    <dxf>
      <fill>
        <patternFill>
          <bgColor rgb="FFD7BE91"/>
        </patternFill>
      </fill>
    </dxf>
    <dxf>
      <font>
        <color rgb="FF9C0006"/>
      </font>
      <fill>
        <patternFill>
          <fgColor indexed="64"/>
          <bgColor rgb="FFFFC7CE"/>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theme="0"/>
        </patternFill>
      </fill>
    </dxf>
    <dxf>
      <fill>
        <patternFill>
          <bgColor rgb="FFD7BE91"/>
        </patternFill>
      </fill>
    </dxf>
    <dxf>
      <fill>
        <patternFill>
          <bgColor rgb="FFFF99CC"/>
        </patternFill>
      </fill>
    </dxf>
    <dxf>
      <fill>
        <patternFill>
          <bgColor rgb="FFFFFF64"/>
        </patternFill>
      </fill>
    </dxf>
    <dxf>
      <fill>
        <patternFill>
          <bgColor rgb="FFCEEED0"/>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theme="0"/>
        </patternFill>
      </fill>
    </dxf>
    <dxf>
      <fill>
        <patternFill>
          <bgColor rgb="FFD8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8BE91"/>
        </patternFill>
      </fill>
    </dxf>
    <dxf>
      <fill>
        <patternFill>
          <bgColor rgb="FFD7BE91"/>
        </patternFill>
      </fill>
    </dxf>
    <dxf>
      <fill>
        <patternFill>
          <bgColor rgb="FFD7BE91"/>
        </patternFill>
      </fill>
    </dxf>
    <dxf>
      <fill>
        <patternFill>
          <bgColor rgb="FFD7BE91"/>
        </patternFill>
      </fill>
    </dxf>
    <dxf>
      <font>
        <color rgb="FF9C0006"/>
      </font>
      <fill>
        <patternFill>
          <fgColor indexed="64"/>
          <bgColor rgb="FFFFC7CE"/>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theme="0"/>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theme="0"/>
        </patternFill>
      </fill>
    </dxf>
    <dxf>
      <fill>
        <patternFill>
          <bgColor rgb="FFD8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8BE91"/>
        </patternFill>
      </fill>
    </dxf>
    <dxf>
      <fill>
        <patternFill>
          <bgColor rgb="FFD7BE91"/>
        </patternFill>
      </fill>
    </dxf>
    <dxf>
      <fill>
        <patternFill>
          <bgColor rgb="FFD7BE91"/>
        </patternFill>
      </fill>
    </dxf>
    <dxf>
      <fill>
        <patternFill>
          <bgColor rgb="FFD7BE91"/>
        </patternFill>
      </fill>
    </dxf>
    <dxf>
      <font>
        <color rgb="FF9C0006"/>
      </font>
      <fill>
        <patternFill>
          <fgColor indexed="64"/>
          <bgColor rgb="FFFFC7CE"/>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theme="0"/>
        </patternFill>
      </fill>
    </dxf>
    <dxf>
      <fill>
        <patternFill>
          <bgColor rgb="FFD7BE91"/>
        </patternFill>
      </fill>
    </dxf>
    <dxf>
      <fill>
        <patternFill>
          <bgColor rgb="FFFF99CC"/>
        </patternFill>
      </fill>
    </dxf>
    <dxf>
      <fill>
        <patternFill>
          <bgColor rgb="FFFFFF64"/>
        </patternFill>
      </fill>
    </dxf>
    <dxf>
      <fill>
        <patternFill>
          <bgColor rgb="FFCEEED0"/>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theme="0"/>
        </patternFill>
      </fill>
    </dxf>
    <dxf>
      <fill>
        <patternFill>
          <bgColor rgb="FFD8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8BE91"/>
        </patternFill>
      </fill>
    </dxf>
    <dxf>
      <fill>
        <patternFill>
          <bgColor rgb="FFD7BE91"/>
        </patternFill>
      </fill>
    </dxf>
    <dxf>
      <fill>
        <patternFill>
          <bgColor rgb="FFD7BE91"/>
        </patternFill>
      </fill>
    </dxf>
    <dxf>
      <fill>
        <patternFill>
          <bgColor rgb="FFD7BE91"/>
        </patternFill>
      </fill>
    </dxf>
    <dxf>
      <font>
        <color rgb="FF9C0006"/>
      </font>
      <fill>
        <patternFill>
          <fgColor indexed="64"/>
          <bgColor rgb="FFFFC7CE"/>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theme="0"/>
        </patternFill>
      </fill>
    </dxf>
    <dxf>
      <fill>
        <patternFill>
          <bgColor rgb="FFD7BE91"/>
        </patternFill>
      </fill>
    </dxf>
    <dxf>
      <fill>
        <patternFill>
          <bgColor rgb="FFFF99CC"/>
        </patternFill>
      </fill>
    </dxf>
    <dxf>
      <fill>
        <patternFill>
          <bgColor rgb="FFFFFF64"/>
        </patternFill>
      </fill>
    </dxf>
    <dxf>
      <fill>
        <patternFill>
          <bgColor rgb="FFCEEED0"/>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theme="0"/>
        </patternFill>
      </fill>
    </dxf>
    <dxf>
      <fill>
        <patternFill>
          <bgColor rgb="FFD8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8BE91"/>
        </patternFill>
      </fill>
    </dxf>
    <dxf>
      <fill>
        <patternFill>
          <bgColor rgb="FFD7BE91"/>
        </patternFill>
      </fill>
    </dxf>
    <dxf>
      <fill>
        <patternFill>
          <bgColor rgb="FFD7BE91"/>
        </patternFill>
      </fill>
    </dxf>
    <dxf>
      <fill>
        <patternFill>
          <bgColor rgb="FFD7BE91"/>
        </patternFill>
      </fill>
    </dxf>
    <dxf>
      <font>
        <color rgb="FF9C0006"/>
      </font>
      <fill>
        <patternFill>
          <fgColor indexed="64"/>
          <bgColor rgb="FFFFC7CE"/>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theme="0"/>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theme="0"/>
        </patternFill>
      </fill>
    </dxf>
    <dxf>
      <fill>
        <patternFill>
          <bgColor rgb="FFD8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8BE91"/>
        </patternFill>
      </fill>
    </dxf>
    <dxf>
      <fill>
        <patternFill>
          <bgColor rgb="FFD7BE91"/>
        </patternFill>
      </fill>
    </dxf>
    <dxf>
      <fill>
        <patternFill>
          <bgColor rgb="FFD7BE91"/>
        </patternFill>
      </fill>
    </dxf>
    <dxf>
      <fill>
        <patternFill>
          <bgColor rgb="FFD7BE91"/>
        </patternFill>
      </fill>
    </dxf>
    <dxf>
      <font>
        <color rgb="FF9C0006"/>
      </font>
      <fill>
        <patternFill>
          <fgColor indexed="64"/>
          <bgColor rgb="FFFFC7CE"/>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theme="0"/>
        </patternFill>
      </fill>
    </dxf>
    <dxf>
      <fill>
        <patternFill>
          <bgColor rgb="FFD7BE91"/>
        </patternFill>
      </fill>
    </dxf>
    <dxf>
      <fill>
        <patternFill>
          <bgColor rgb="FFFF99CC"/>
        </patternFill>
      </fill>
    </dxf>
    <dxf>
      <fill>
        <patternFill>
          <bgColor rgb="FFFFFF64"/>
        </patternFill>
      </fill>
    </dxf>
    <dxf>
      <fill>
        <patternFill>
          <bgColor rgb="FFCEEED0"/>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theme="0"/>
        </patternFill>
      </fill>
    </dxf>
    <dxf>
      <fill>
        <patternFill>
          <bgColor rgb="FFD8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8BE91"/>
        </patternFill>
      </fill>
    </dxf>
    <dxf>
      <fill>
        <patternFill>
          <bgColor rgb="FFD7BE91"/>
        </patternFill>
      </fill>
    </dxf>
    <dxf>
      <fill>
        <patternFill>
          <bgColor rgb="FFD7BE91"/>
        </patternFill>
      </fill>
    </dxf>
    <dxf>
      <fill>
        <patternFill>
          <bgColor rgb="FFD7BE91"/>
        </patternFill>
      </fill>
    </dxf>
    <dxf>
      <font>
        <color rgb="FF9C0006"/>
      </font>
      <fill>
        <patternFill>
          <fgColor indexed="64"/>
          <bgColor rgb="FFFFC7CE"/>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theme="0"/>
        </patternFill>
      </fill>
    </dxf>
    <dxf>
      <fill>
        <patternFill>
          <bgColor rgb="FFD7BE91"/>
        </patternFill>
      </fill>
    </dxf>
    <dxf>
      <fill>
        <patternFill>
          <bgColor rgb="FFFF99CC"/>
        </patternFill>
      </fill>
    </dxf>
    <dxf>
      <fill>
        <patternFill>
          <bgColor rgb="FFFFFF64"/>
        </patternFill>
      </fill>
    </dxf>
    <dxf>
      <fill>
        <patternFill>
          <bgColor rgb="FFCEEED0"/>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ill>
        <patternFill>
          <bgColor rgb="FFFFC7CE"/>
        </patternFill>
      </fill>
    </dxf>
    <dxf>
      <fill>
        <patternFill>
          <bgColor rgb="FFFFC7CE"/>
        </patternFill>
      </fill>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numFmt numFmtId="164" formatCode="_(&quot;$&quot;* #,##0_);_(&quot;$&quot;* \(#,##0\);_(&quot;$&quot;* &quot;-&quot;??_);_(@_)"/>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numFmt numFmtId="164" formatCode="_(&quot;$&quot;* #,##0_);_(&quot;$&quot;* \(#,##0\);_(&quot;$&quot;* &quot;-&quot;??_);_(@_)"/>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sz val="5"/>
        <color theme="0"/>
        <name val="Wingdings"/>
        <charset val="2"/>
        <scheme val="none"/>
      </font>
      <fill>
        <patternFill patternType="none">
          <fgColor indexed="64"/>
          <bgColor theme="0"/>
        </patternFill>
      </fill>
    </dxf>
    <dxf>
      <border outline="0">
        <bottom style="thin">
          <color indexed="64"/>
        </bottom>
      </border>
    </dxf>
    <dxf>
      <font>
        <b/>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center"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numFmt numFmtId="164" formatCode="_(&quot;$&quot;* #,##0_);_(&quot;$&quot;* \(#,##0\);_(&quot;$&quot;* &quot;-&quot;??_);_(@_)"/>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numFmt numFmtId="164" formatCode="_(&quot;$&quot;* #,##0_);_(&quot;$&quot;* \(#,##0\);_(&quot;$&quot;* &quot;-&quot;??_);_(@_)"/>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sz val="5"/>
        <color theme="0"/>
        <name val="Wingdings"/>
        <charset val="2"/>
        <scheme val="none"/>
      </font>
      <fill>
        <patternFill patternType="none">
          <fgColor indexed="64"/>
          <bgColor theme="0"/>
        </patternFill>
      </fill>
    </dxf>
    <dxf>
      <border outline="0">
        <bottom style="thin">
          <color rgb="FF000000"/>
        </bottom>
      </border>
    </dxf>
    <dxf>
      <font>
        <b/>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center"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numFmt numFmtId="164" formatCode="_(&quot;$&quot;* #,##0_);_(&quot;$&quot;* \(#,##0\);_(&quot;$&quot;* &quot;-&quot;??_);_(@_)"/>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numFmt numFmtId="164" formatCode="_(&quot;$&quot;* #,##0_);_(&quot;$&quot;* \(#,##0\);_(&quot;$&quot;* &quot;-&quot;??_);_(@_)"/>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sz val="5"/>
        <color theme="0"/>
        <name val="Wingdings"/>
        <charset val="2"/>
        <scheme val="none"/>
      </font>
      <fill>
        <patternFill patternType="none">
          <fgColor indexed="64"/>
          <bgColor theme="0"/>
        </patternFill>
      </fill>
    </dxf>
    <dxf>
      <border outline="0">
        <bottom style="thin">
          <color rgb="FF000000"/>
        </bottom>
      </border>
    </dxf>
    <dxf>
      <font>
        <b/>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center"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numFmt numFmtId="164" formatCode="_(&quot;$&quot;* #,##0_);_(&quot;$&quot;* \(#,##0\);_(&quot;$&quot;* &quot;-&quot;??_);_(@_)"/>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numFmt numFmtId="164" formatCode="_(&quot;$&quot;* #,##0_);_(&quot;$&quot;* \(#,##0\);_(&quot;$&quot;* &quot;-&quot;??_);_(@_)"/>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sz val="5"/>
        <color theme="0"/>
        <name val="Wingdings"/>
        <charset val="2"/>
        <scheme val="none"/>
      </font>
      <fill>
        <patternFill patternType="none">
          <fgColor indexed="64"/>
          <bgColor theme="0"/>
        </patternFill>
      </fill>
    </dxf>
    <dxf>
      <border outline="0">
        <bottom style="thin">
          <color indexed="64"/>
        </bottom>
      </border>
    </dxf>
    <dxf>
      <font>
        <b/>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center"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numFmt numFmtId="164" formatCode="_(&quot;$&quot;* #,##0_);_(&quot;$&quot;* \(#,##0\);_(&quot;$&quot;* &quot;-&quot;??_);_(@_)"/>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numFmt numFmtId="164" formatCode="_(&quot;$&quot;* #,##0_);_(&quot;$&quot;* \(#,##0\);_(&quot;$&quot;* &quot;-&quot;??_);_(@_)"/>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bottom" textRotation="0" wrapText="0" indent="0" justifyLastLine="0" shrinkToFit="0" readingOrder="0"/>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sz val="5"/>
        <color theme="0"/>
        <name val="Wingdings"/>
        <charset val="2"/>
        <scheme val="none"/>
      </font>
      <fill>
        <patternFill patternType="none">
          <fgColor indexed="64"/>
          <bgColor theme="0"/>
        </patternFill>
      </fill>
    </dxf>
    <dxf>
      <border outline="0">
        <bottom style="thin">
          <color rgb="FF000000"/>
        </bottom>
      </border>
    </dxf>
    <dxf>
      <font>
        <b/>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center"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1"/>
        <color theme="1"/>
        <name val="Aptos Narrow"/>
        <family val="2"/>
        <scheme val="minor"/>
      </font>
      <numFmt numFmtId="164" formatCode="_(&quot;$&quot;* #,##0_);_(&quot;$&quot;* \(#,##0\);_(&quot;$&quot;* &quot;-&quot;??_);_(@_)"/>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Aptos Narrow"/>
        <family val="2"/>
        <scheme val="minor"/>
      </font>
      <numFmt numFmtId="164" formatCode="_(&quot;$&quot;* #,##0_);_(&quot;$&quot;* \(#,##0\);_(&quot;$&quot;* &quot;-&quot;??_);_(@_)"/>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font>
        <b/>
        <i val="0"/>
        <strike val="0"/>
        <condense val="0"/>
        <extend val="0"/>
        <outline val="0"/>
        <shadow val="0"/>
        <u val="none"/>
        <vertAlign val="baseline"/>
        <sz val="5"/>
        <color theme="0"/>
        <name val="Wingdings"/>
        <charset val="2"/>
        <scheme val="none"/>
      </font>
      <fill>
        <patternFill patternType="none">
          <fgColor indexed="64"/>
          <bgColor theme="0"/>
        </patternFill>
      </fill>
      <alignment horizontal="center" vertical="center"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eetMetadata" Target="metadata.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65588</xdr:colOff>
      <xdr:row>14</xdr:row>
      <xdr:rowOff>51618</xdr:rowOff>
    </xdr:from>
    <xdr:to>
      <xdr:col>2</xdr:col>
      <xdr:colOff>4100832</xdr:colOff>
      <xdr:row>39</xdr:row>
      <xdr:rowOff>80324</xdr:rowOff>
    </xdr:to>
    <xdr:pic>
      <xdr:nvPicPr>
        <xdr:cNvPr id="2" name="Picture 1">
          <a:extLst>
            <a:ext uri="{FF2B5EF4-FFF2-40B4-BE49-F238E27FC236}">
              <a16:creationId xmlns:a16="http://schemas.microsoft.com/office/drawing/2014/main" id="{E964EBAC-24A7-417D-9DE8-F75702EA7161}"/>
            </a:ext>
          </a:extLst>
        </xdr:cNvPr>
        <xdr:cNvPicPr>
          <a:picLocks noChangeAspect="1"/>
        </xdr:cNvPicPr>
      </xdr:nvPicPr>
      <xdr:blipFill>
        <a:blip xmlns:r="http://schemas.openxmlformats.org/officeDocument/2006/relationships" r:embed="rId1"/>
        <a:stretch>
          <a:fillRect/>
        </a:stretch>
      </xdr:blipFill>
      <xdr:spPr>
        <a:xfrm>
          <a:off x="240848" y="9820458"/>
          <a:ext cx="4035244" cy="2832866"/>
        </a:xfrm>
        <a:prstGeom prst="rect">
          <a:avLst/>
        </a:prstGeom>
        <a:ln>
          <a:solidFill>
            <a:schemeClr val="tx1"/>
          </a:solid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65588</xdr:colOff>
      <xdr:row>14</xdr:row>
      <xdr:rowOff>51618</xdr:rowOff>
    </xdr:from>
    <xdr:to>
      <xdr:col>2</xdr:col>
      <xdr:colOff>4100832</xdr:colOff>
      <xdr:row>39</xdr:row>
      <xdr:rowOff>80324</xdr:rowOff>
    </xdr:to>
    <xdr:pic>
      <xdr:nvPicPr>
        <xdr:cNvPr id="2" name="Picture 1">
          <a:extLst>
            <a:ext uri="{FF2B5EF4-FFF2-40B4-BE49-F238E27FC236}">
              <a16:creationId xmlns:a16="http://schemas.microsoft.com/office/drawing/2014/main" id="{A5F1B347-FB72-41E5-A69B-C1BA26F11DED}"/>
            </a:ext>
          </a:extLst>
        </xdr:cNvPr>
        <xdr:cNvPicPr>
          <a:picLocks noChangeAspect="1"/>
        </xdr:cNvPicPr>
      </xdr:nvPicPr>
      <xdr:blipFill>
        <a:blip xmlns:r="http://schemas.openxmlformats.org/officeDocument/2006/relationships" r:embed="rId1"/>
        <a:stretch>
          <a:fillRect/>
        </a:stretch>
      </xdr:blipFill>
      <xdr:spPr>
        <a:xfrm>
          <a:off x="240848" y="9820458"/>
          <a:ext cx="4035244" cy="2832866"/>
        </a:xfrm>
        <a:prstGeom prst="rect">
          <a:avLst/>
        </a:prstGeom>
        <a:ln>
          <a:solidFill>
            <a:schemeClr val="tx1"/>
          </a:solid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65588</xdr:colOff>
      <xdr:row>14</xdr:row>
      <xdr:rowOff>51618</xdr:rowOff>
    </xdr:from>
    <xdr:to>
      <xdr:col>2</xdr:col>
      <xdr:colOff>4100832</xdr:colOff>
      <xdr:row>29</xdr:row>
      <xdr:rowOff>4124</xdr:rowOff>
    </xdr:to>
    <xdr:pic>
      <xdr:nvPicPr>
        <xdr:cNvPr id="2" name="Picture 1">
          <a:extLst>
            <a:ext uri="{FF2B5EF4-FFF2-40B4-BE49-F238E27FC236}">
              <a16:creationId xmlns:a16="http://schemas.microsoft.com/office/drawing/2014/main" id="{6BB43B44-3B2A-4F0E-BA44-9B727C1DF73A}"/>
            </a:ext>
          </a:extLst>
        </xdr:cNvPr>
        <xdr:cNvPicPr>
          <a:picLocks noChangeAspect="1"/>
        </xdr:cNvPicPr>
      </xdr:nvPicPr>
      <xdr:blipFill>
        <a:blip xmlns:r="http://schemas.openxmlformats.org/officeDocument/2006/relationships" r:embed="rId1"/>
        <a:stretch>
          <a:fillRect/>
        </a:stretch>
      </xdr:blipFill>
      <xdr:spPr>
        <a:xfrm>
          <a:off x="240848" y="9820458"/>
          <a:ext cx="4035244" cy="2832866"/>
        </a:xfrm>
        <a:prstGeom prst="rect">
          <a:avLst/>
        </a:prstGeom>
        <a:ln>
          <a:solidFill>
            <a:schemeClr val="tx1"/>
          </a:solid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65588</xdr:colOff>
      <xdr:row>14</xdr:row>
      <xdr:rowOff>51618</xdr:rowOff>
    </xdr:from>
    <xdr:to>
      <xdr:col>2</xdr:col>
      <xdr:colOff>4100832</xdr:colOff>
      <xdr:row>39</xdr:row>
      <xdr:rowOff>80324</xdr:rowOff>
    </xdr:to>
    <xdr:pic>
      <xdr:nvPicPr>
        <xdr:cNvPr id="2" name="Picture 1">
          <a:extLst>
            <a:ext uri="{FF2B5EF4-FFF2-40B4-BE49-F238E27FC236}">
              <a16:creationId xmlns:a16="http://schemas.microsoft.com/office/drawing/2014/main" id="{3682A7D0-A958-4953-A9CA-1A3AC1FD38F3}"/>
            </a:ext>
          </a:extLst>
        </xdr:cNvPr>
        <xdr:cNvPicPr>
          <a:picLocks noChangeAspect="1"/>
        </xdr:cNvPicPr>
      </xdr:nvPicPr>
      <xdr:blipFill>
        <a:blip xmlns:r="http://schemas.openxmlformats.org/officeDocument/2006/relationships" r:embed="rId1"/>
        <a:stretch>
          <a:fillRect/>
        </a:stretch>
      </xdr:blipFill>
      <xdr:spPr>
        <a:xfrm>
          <a:off x="179888" y="9332778"/>
          <a:ext cx="4035244" cy="2832866"/>
        </a:xfrm>
        <a:prstGeom prst="rect">
          <a:avLst/>
        </a:prstGeom>
        <a:ln>
          <a:solidFill>
            <a:schemeClr val="tx1"/>
          </a:solidFill>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C9144E1-7F03-482C-A596-7C30792CA461}" name="Table145" displayName="Table145" ref="C25:H74" totalsRowShown="0" headerRowDxfId="413" tableBorderDxfId="412" totalsRowBorderDxfId="411">
  <autoFilter ref="C25:H74" xr:uid="{CA445333-BA86-5844-A277-793E4060D77A}">
    <filterColumn colId="3">
      <customFilters>
        <customFilter operator="greaterThanOrEqual" val="1000"/>
      </customFilters>
    </filterColumn>
    <filterColumn colId="5">
      <filters>
        <filter val="United States"/>
      </filters>
    </filterColumn>
  </autoFilter>
  <tableColumns count="6">
    <tableColumn id="1" xr3:uid="{8BB72AD7-DC29-438C-AF40-7CE483502BB4}" name="0" dataDxfId="410"/>
    <tableColumn id="2" xr3:uid="{EC501126-FB6E-4DBE-A0E6-FD1A59D8DFDC}" name="02" dataDxfId="409"/>
    <tableColumn id="3" xr3:uid="{70FB3D42-D600-41D3-B3A6-B2EAD4CF82D7}" name="03" dataDxfId="408"/>
    <tableColumn id="4" xr3:uid="{16BBC9E9-3277-471E-9FAC-4CA35D551FC1}" name="04" dataDxfId="407" dataCellStyle="Currency"/>
    <tableColumn id="5" xr3:uid="{2C44EF55-9139-4BFF-92A9-BB35CF5B2EF4}" name="05" dataDxfId="406" dataCellStyle="Currency"/>
    <tableColumn id="6" xr3:uid="{7E581CA5-406E-45AE-BFF1-E71FEB050D63}" name="06" dataDxfId="405"/>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BA8723C-9815-4248-B85D-0AEEDDC9599C}" name="Table146" displayName="Table146" ref="C25:H74" totalsRowShown="0" headerRowDxfId="404" dataDxfId="402" headerRowBorderDxfId="403" tableBorderDxfId="401" totalsRowBorderDxfId="400">
  <autoFilter ref="C25:H74" xr:uid="{CA445333-BA86-5844-A277-793E4060D77A}">
    <filterColumn colId="3">
      <customFilters>
        <customFilter operator="greaterThanOrEqual" val="1000"/>
      </customFilters>
    </filterColumn>
    <filterColumn colId="5">
      <filters>
        <filter val="United States"/>
      </filters>
    </filterColumn>
  </autoFilter>
  <tableColumns count="6">
    <tableColumn id="1" xr3:uid="{43B97474-4EA0-46E2-85C5-D9E61C26AE23}" name="0" dataDxfId="399"/>
    <tableColumn id="2" xr3:uid="{DD3CDEA1-8C0A-4E1C-8941-1545A618A150}" name="02" dataDxfId="398"/>
    <tableColumn id="3" xr3:uid="{5C14570B-E8C7-4CDE-9D99-FA638A29268F}" name="03" dataDxfId="397"/>
    <tableColumn id="4" xr3:uid="{B9B5E04F-962D-4415-A5CB-AB64998A3E31}" name="04" dataDxfId="396" dataCellStyle="Currency"/>
    <tableColumn id="5" xr3:uid="{ACC2B338-A9A9-4452-934F-3630D9A63D83}" name="05" dataDxfId="395" dataCellStyle="Currency"/>
    <tableColumn id="6" xr3:uid="{E1C525AE-9DC2-4A8F-9F1D-6E7487848AEB}" name="06" dataDxfId="394"/>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28B6EB1-08CC-4C12-B14E-ABD4D1C08241}" name="Table1" displayName="Table1" ref="C25:H74" totalsRowShown="0" headerRowDxfId="393" dataDxfId="391" headerRowBorderDxfId="392" tableBorderDxfId="390" totalsRowBorderDxfId="389">
  <autoFilter ref="C25:H74" xr:uid="{CA445333-BA86-5844-A277-793E4060D77A}">
    <filterColumn colId="3">
      <customFilters>
        <customFilter operator="greaterThanOrEqual" val="1000"/>
      </customFilters>
    </filterColumn>
    <filterColumn colId="5">
      <filters>
        <filter val="United States"/>
      </filters>
    </filterColumn>
  </autoFilter>
  <tableColumns count="6">
    <tableColumn id="1" xr3:uid="{CC258B67-9D64-466F-82EB-2C0B7287D726}" name="Rank" dataDxfId="388"/>
    <tableColumn id="2" xr3:uid="{1017CAFF-9571-4C4A-A615-1FD148EB0E20}" name="Name" dataDxfId="387"/>
    <tableColumn id="3" xr3:uid="{890782BD-CDC0-472A-B9CD-72F49DDAF37C}" name="Symbol" dataDxfId="386"/>
    <tableColumn id="4" xr3:uid="{BDB905F7-FAAF-4573-8F67-16F31CEB0437}" name="Marketcap (Billions)" dataDxfId="385" dataCellStyle="Currency"/>
    <tableColumn id="5" xr3:uid="{398722D0-67B5-4758-BA5C-31C87D3EDF90}" name="Price (USD)" dataDxfId="384" dataCellStyle="Currency"/>
    <tableColumn id="6" xr3:uid="{4043877D-A029-485A-B887-F01FAE5B0FDA}" name="Country" dataDxfId="383"/>
  </tableColumns>
  <tableStyleInfo name="TableStyleLight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79A8C7-18B9-4D48-A36A-A87E7140711B}" name="Table278" displayName="Table278" ref="B22:G71" totalsRowShown="0" headerRowDxfId="382" dataDxfId="380" headerRowBorderDxfId="381" tableBorderDxfId="379" totalsRowBorderDxfId="378">
  <autoFilter ref="B22:G71" xr:uid="{5E1119A7-F19D-2445-92CB-768A1EB11A68}"/>
  <sortState xmlns:xlrd2="http://schemas.microsoft.com/office/spreadsheetml/2017/richdata2" ref="B23:G71">
    <sortCondition ref="G23:G71"/>
    <sortCondition ref="C23:C71"/>
  </sortState>
  <tableColumns count="6">
    <tableColumn id="1" xr3:uid="{924B7856-7DF6-4447-B5ED-7CD56A9EC90D}" name="0" dataDxfId="377"/>
    <tableColumn id="2" xr3:uid="{C4F3D8D0-D512-4DCA-8430-F52827540F46}" name="02" dataDxfId="376"/>
    <tableColumn id="3" xr3:uid="{EF631A0E-7671-4A10-BC0B-CADE8A43C356}" name="03" dataDxfId="375"/>
    <tableColumn id="4" xr3:uid="{12CA4B7D-DFF6-4DB5-ABAC-3E5A587AF6E7}" name="04" dataDxfId="374" dataCellStyle="Currency"/>
    <tableColumn id="5" xr3:uid="{D3DA9FE3-E0E9-46CA-B9E0-30F4F489C29B}" name="05" dataDxfId="373" dataCellStyle="Currency"/>
    <tableColumn id="6" xr3:uid="{9F4A150F-E46A-40BD-B5B7-A878EC0BCFDB}" name="06" dataDxfId="372"/>
  </tableColumns>
  <tableStyleInfo name="TableStyleLight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8508BA5-3D4E-4059-8033-5F7D200AEAB8}" name="Table279" displayName="Table279" ref="B22:G71" totalsRowShown="0" headerRowDxfId="371" dataDxfId="369" headerRowBorderDxfId="370" tableBorderDxfId="368" totalsRowBorderDxfId="367">
  <autoFilter ref="B22:G71" xr:uid="{5E1119A7-F19D-2445-92CB-768A1EB11A68}"/>
  <sortState xmlns:xlrd2="http://schemas.microsoft.com/office/spreadsheetml/2017/richdata2" ref="B23:G71">
    <sortCondition ref="G23:G71"/>
    <sortCondition ref="C23:C71"/>
  </sortState>
  <tableColumns count="6">
    <tableColumn id="1" xr3:uid="{D228F220-7B3D-4938-A53D-A70A3B950BF2}" name="0" dataDxfId="366"/>
    <tableColumn id="2" xr3:uid="{0464AEFC-8AE0-441E-8F3D-B340702CD49D}" name="02" dataDxfId="365"/>
    <tableColumn id="3" xr3:uid="{7E4ED30A-1AB7-4AD9-A225-5745CB06D2CF}" name="03" dataDxfId="364"/>
    <tableColumn id="4" xr3:uid="{BF357521-94F8-41C2-9C70-D2F39ECD883F}" name="04" dataDxfId="363" dataCellStyle="Currency"/>
    <tableColumn id="5" xr3:uid="{21A99585-AEE0-4B92-96AB-9DB3163A8A6C}" name="05" dataDxfId="362" dataCellStyle="Currency"/>
    <tableColumn id="6" xr3:uid="{D91B00E6-008B-47AE-BB7D-DB11E68FE9AD}" name="06" dataDxfId="361"/>
  </tableColumns>
  <tableStyleInfo name="TableStyleLight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9185175-AFF7-490E-B9E6-DB7C724795AB}" name="Table2" displayName="Table2" ref="B22:G71" totalsRowShown="0" headerRowDxfId="360" dataDxfId="358" headerRowBorderDxfId="359" tableBorderDxfId="357" totalsRowBorderDxfId="356">
  <autoFilter ref="B22:G71" xr:uid="{5E1119A7-F19D-2445-92CB-768A1EB11A68}"/>
  <sortState xmlns:xlrd2="http://schemas.microsoft.com/office/spreadsheetml/2017/richdata2" ref="B23:G71">
    <sortCondition ref="G23:G71"/>
    <sortCondition ref="C23:C71"/>
  </sortState>
  <tableColumns count="6">
    <tableColumn id="1" xr3:uid="{88824A49-2A89-4771-9F2C-BB5651DA11C3}" name="Rank" dataDxfId="355"/>
    <tableColumn id="2" xr3:uid="{26799A65-994A-43B4-BA11-5A8F820CA1CC}" name="Name" dataDxfId="354"/>
    <tableColumn id="3" xr3:uid="{984B34E1-48EA-44F0-8239-FF5F619D80F5}" name="Symbol" dataDxfId="353"/>
    <tableColumn id="4" xr3:uid="{D963E9C2-9191-43BA-B489-F03F010D0A0C}" name="Marketcap (Billions)" dataDxfId="352" dataCellStyle="Currency"/>
    <tableColumn id="5" xr3:uid="{8761D0E8-3D99-44EB-AC7E-533F10662E62}" name="Price (USD)" dataDxfId="351" dataCellStyle="Currency"/>
    <tableColumn id="6" xr3:uid="{A815B6D9-7712-4B59-89B2-E0B4B475718A}" name="Country" dataDxfId="350"/>
  </tableColumns>
  <tableStyleInfo name="TableStyleLight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4.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5.xml"/><Relationship Id="rId1"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table" Target="../tables/table6.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3.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5.bin"/></Relationships>
</file>

<file path=xl/worksheets/_rels/sheet25.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6.bin"/></Relationships>
</file>

<file path=xl/worksheets/_rels/sheet26.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7.bin"/></Relationships>
</file>

<file path=xl/worksheets/_rels/sheet27.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8.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30.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1.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34.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D50D1-83A6-4270-9C7A-D913F51A12F0}">
  <sheetPr codeName="Sheet91">
    <tabColor rgb="FFFFFF00"/>
  </sheetPr>
  <dimension ref="A1:G53"/>
  <sheetViews>
    <sheetView topLeftCell="A25" zoomScale="160" zoomScaleNormal="160" workbookViewId="0">
      <selection activeCell="F37" sqref="F37"/>
    </sheetView>
  </sheetViews>
  <sheetFormatPr defaultColWidth="8.7109375" defaultRowHeight="15" x14ac:dyDescent="0.25"/>
  <cols>
    <col min="1" max="1" width="30.7109375" customWidth="1"/>
    <col min="2" max="2" width="53.7109375" bestFit="1" customWidth="1"/>
    <col min="4" max="4" width="10.42578125" bestFit="1" customWidth="1"/>
  </cols>
  <sheetData>
    <row r="1" spans="1:7" ht="27" customHeight="1" x14ac:dyDescent="0.25"/>
    <row r="2" spans="1:7" ht="27" customHeight="1" x14ac:dyDescent="0.25"/>
    <row r="3" spans="1:7" ht="15.75" x14ac:dyDescent="0.25">
      <c r="A3" s="130" t="s">
        <v>1696</v>
      </c>
      <c r="B3" s="130" t="s">
        <v>1697</v>
      </c>
      <c r="D3" s="131"/>
    </row>
    <row r="4" spans="1:7" x14ac:dyDescent="0.25">
      <c r="A4" s="132" t="s">
        <v>1698</v>
      </c>
      <c r="B4" t="s">
        <v>1699</v>
      </c>
    </row>
    <row r="5" spans="1:7" x14ac:dyDescent="0.25">
      <c r="A5" s="132" t="s">
        <v>1700</v>
      </c>
      <c r="B5" t="s">
        <v>1701</v>
      </c>
    </row>
    <row r="6" spans="1:7" x14ac:dyDescent="0.25">
      <c r="A6" s="132" t="s">
        <v>1702</v>
      </c>
      <c r="B6" t="s">
        <v>1703</v>
      </c>
    </row>
    <row r="7" spans="1:7" x14ac:dyDescent="0.25">
      <c r="A7" s="132" t="s">
        <v>1704</v>
      </c>
      <c r="B7" t="s">
        <v>1705</v>
      </c>
    </row>
    <row r="8" spans="1:7" x14ac:dyDescent="0.25">
      <c r="A8" s="132" t="s">
        <v>1706</v>
      </c>
      <c r="B8" t="s">
        <v>1707</v>
      </c>
    </row>
    <row r="9" spans="1:7" x14ac:dyDescent="0.25">
      <c r="A9" s="132" t="s">
        <v>1708</v>
      </c>
      <c r="B9" t="s">
        <v>1709</v>
      </c>
      <c r="G9" s="133"/>
    </row>
    <row r="10" spans="1:7" x14ac:dyDescent="0.25">
      <c r="A10" s="132" t="s">
        <v>1710</v>
      </c>
      <c r="B10" t="s">
        <v>1711</v>
      </c>
    </row>
    <row r="11" spans="1:7" x14ac:dyDescent="0.25">
      <c r="A11" s="132" t="s">
        <v>1712</v>
      </c>
      <c r="B11" t="s">
        <v>1713</v>
      </c>
    </row>
    <row r="12" spans="1:7" x14ac:dyDescent="0.25">
      <c r="A12" s="132" t="s">
        <v>1714</v>
      </c>
      <c r="B12" t="s">
        <v>1715</v>
      </c>
    </row>
    <row r="13" spans="1:7" x14ac:dyDescent="0.25">
      <c r="A13" s="132" t="s">
        <v>1716</v>
      </c>
      <c r="B13" t="s">
        <v>1717</v>
      </c>
    </row>
    <row r="14" spans="1:7" x14ac:dyDescent="0.25">
      <c r="A14" t="s">
        <v>1718</v>
      </c>
      <c r="B14" t="s">
        <v>1719</v>
      </c>
    </row>
    <row r="15" spans="1:7" x14ac:dyDescent="0.25">
      <c r="A15" t="s">
        <v>1720</v>
      </c>
      <c r="B15" t="s">
        <v>1721</v>
      </c>
    </row>
    <row r="16" spans="1:7" x14ac:dyDescent="0.25">
      <c r="A16" t="s">
        <v>1722</v>
      </c>
      <c r="B16" t="s">
        <v>1723</v>
      </c>
    </row>
    <row r="17" spans="1:2" x14ac:dyDescent="0.25">
      <c r="A17" t="s">
        <v>1724</v>
      </c>
      <c r="B17" t="s">
        <v>1725</v>
      </c>
    </row>
    <row r="18" spans="1:2" x14ac:dyDescent="0.25">
      <c r="A18" t="s">
        <v>1726</v>
      </c>
      <c r="B18" t="s">
        <v>1727</v>
      </c>
    </row>
    <row r="19" spans="1:2" x14ac:dyDescent="0.25">
      <c r="A19" t="s">
        <v>1728</v>
      </c>
      <c r="B19" t="s">
        <v>1729</v>
      </c>
    </row>
    <row r="20" spans="1:2" x14ac:dyDescent="0.25">
      <c r="A20" t="s">
        <v>1730</v>
      </c>
      <c r="B20" t="s">
        <v>1731</v>
      </c>
    </row>
    <row r="21" spans="1:2" x14ac:dyDescent="0.25">
      <c r="A21" t="s">
        <v>1732</v>
      </c>
      <c r="B21" t="s">
        <v>1733</v>
      </c>
    </row>
    <row r="22" spans="1:2" x14ac:dyDescent="0.25">
      <c r="A22" t="s">
        <v>1734</v>
      </c>
      <c r="B22" t="s">
        <v>1735</v>
      </c>
    </row>
    <row r="23" spans="1:2" x14ac:dyDescent="0.25">
      <c r="A23" t="s">
        <v>1736</v>
      </c>
      <c r="B23" t="s">
        <v>1737</v>
      </c>
    </row>
    <row r="24" spans="1:2" x14ac:dyDescent="0.25">
      <c r="A24" t="s">
        <v>1738</v>
      </c>
      <c r="B24" t="s">
        <v>1739</v>
      </c>
    </row>
    <row r="25" spans="1:2" x14ac:dyDescent="0.25">
      <c r="A25" t="s">
        <v>1740</v>
      </c>
      <c r="B25" t="s">
        <v>1741</v>
      </c>
    </row>
    <row r="26" spans="1:2" x14ac:dyDescent="0.25">
      <c r="A26" t="s">
        <v>1742</v>
      </c>
      <c r="B26" t="s">
        <v>1743</v>
      </c>
    </row>
    <row r="27" spans="1:2" x14ac:dyDescent="0.25">
      <c r="A27" t="s">
        <v>1744</v>
      </c>
      <c r="B27" t="s">
        <v>1745</v>
      </c>
    </row>
    <row r="28" spans="1:2" x14ac:dyDescent="0.25">
      <c r="A28" t="s">
        <v>1746</v>
      </c>
      <c r="B28" t="s">
        <v>1747</v>
      </c>
    </row>
    <row r="29" spans="1:2" x14ac:dyDescent="0.25">
      <c r="A29" t="s">
        <v>1748</v>
      </c>
      <c r="B29" t="s">
        <v>1749</v>
      </c>
    </row>
    <row r="30" spans="1:2" x14ac:dyDescent="0.25">
      <c r="A30" t="s">
        <v>1750</v>
      </c>
      <c r="B30" t="s">
        <v>1751</v>
      </c>
    </row>
    <row r="31" spans="1:2" x14ac:dyDescent="0.25">
      <c r="A31" t="s">
        <v>1752</v>
      </c>
      <c r="B31" t="s">
        <v>1753</v>
      </c>
    </row>
    <row r="32" spans="1:2" x14ac:dyDescent="0.25">
      <c r="A32" t="s">
        <v>1754</v>
      </c>
      <c r="B32" t="s">
        <v>1755</v>
      </c>
    </row>
    <row r="33" spans="1:2" x14ac:dyDescent="0.25">
      <c r="A33" s="132" t="s">
        <v>1756</v>
      </c>
      <c r="B33" t="s">
        <v>1757</v>
      </c>
    </row>
    <row r="34" spans="1:2" x14ac:dyDescent="0.25">
      <c r="A34" s="132" t="s">
        <v>1758</v>
      </c>
      <c r="B34" t="s">
        <v>1759</v>
      </c>
    </row>
    <row r="35" spans="1:2" x14ac:dyDescent="0.25">
      <c r="A35" t="s">
        <v>1760</v>
      </c>
      <c r="B35" t="s">
        <v>1761</v>
      </c>
    </row>
    <row r="36" spans="1:2" x14ac:dyDescent="0.25">
      <c r="A36" t="s">
        <v>1762</v>
      </c>
      <c r="B36" t="s">
        <v>1763</v>
      </c>
    </row>
    <row r="37" spans="1:2" x14ac:dyDescent="0.25">
      <c r="A37" t="s">
        <v>1764</v>
      </c>
      <c r="B37" t="s">
        <v>1765</v>
      </c>
    </row>
    <row r="38" spans="1:2" x14ac:dyDescent="0.25">
      <c r="A38" t="s">
        <v>1766</v>
      </c>
      <c r="B38" t="s">
        <v>1767</v>
      </c>
    </row>
    <row r="39" spans="1:2" x14ac:dyDescent="0.25">
      <c r="A39" t="s">
        <v>1768</v>
      </c>
      <c r="B39" t="s">
        <v>1769</v>
      </c>
    </row>
    <row r="40" spans="1:2" x14ac:dyDescent="0.25">
      <c r="A40" t="s">
        <v>1770</v>
      </c>
      <c r="B40" t="s">
        <v>1771</v>
      </c>
    </row>
    <row r="41" spans="1:2" x14ac:dyDescent="0.25">
      <c r="A41" t="s">
        <v>1772</v>
      </c>
      <c r="B41" t="s">
        <v>1773</v>
      </c>
    </row>
    <row r="42" spans="1:2" x14ac:dyDescent="0.25">
      <c r="A42" t="s">
        <v>1774</v>
      </c>
      <c r="B42" t="s">
        <v>1775</v>
      </c>
    </row>
    <row r="43" spans="1:2" x14ac:dyDescent="0.25">
      <c r="A43" s="132" t="s">
        <v>1776</v>
      </c>
      <c r="B43" t="s">
        <v>1777</v>
      </c>
    </row>
    <row r="44" spans="1:2" x14ac:dyDescent="0.25">
      <c r="A44" t="s">
        <v>1778</v>
      </c>
      <c r="B44" t="s">
        <v>1779</v>
      </c>
    </row>
    <row r="45" spans="1:2" x14ac:dyDescent="0.25">
      <c r="A45" t="s">
        <v>1780</v>
      </c>
      <c r="B45" t="s">
        <v>1781</v>
      </c>
    </row>
    <row r="46" spans="1:2" x14ac:dyDescent="0.25">
      <c r="A46" t="s">
        <v>1782</v>
      </c>
      <c r="B46" t="s">
        <v>1783</v>
      </c>
    </row>
    <row r="47" spans="1:2" x14ac:dyDescent="0.25">
      <c r="A47" t="s">
        <v>1784</v>
      </c>
      <c r="B47" t="s">
        <v>1785</v>
      </c>
    </row>
    <row r="48" spans="1:2" x14ac:dyDescent="0.25">
      <c r="A48" t="s">
        <v>1786</v>
      </c>
      <c r="B48" t="s">
        <v>1787</v>
      </c>
    </row>
    <row r="49" spans="1:2" x14ac:dyDescent="0.25">
      <c r="A49" t="s">
        <v>1788</v>
      </c>
      <c r="B49" t="s">
        <v>1789</v>
      </c>
    </row>
    <row r="50" spans="1:2" x14ac:dyDescent="0.25">
      <c r="A50" t="s">
        <v>1790</v>
      </c>
      <c r="B50" t="s">
        <v>1791</v>
      </c>
    </row>
    <row r="51" spans="1:2" x14ac:dyDescent="0.25">
      <c r="A51" t="s">
        <v>1792</v>
      </c>
      <c r="B51" t="s">
        <v>1793</v>
      </c>
    </row>
    <row r="52" spans="1:2" x14ac:dyDescent="0.25">
      <c r="A52" t="s">
        <v>1794</v>
      </c>
      <c r="B52" t="s">
        <v>1795</v>
      </c>
    </row>
    <row r="53" spans="1:2" x14ac:dyDescent="0.25">
      <c r="A53" t="s">
        <v>1796</v>
      </c>
      <c r="B53" t="s">
        <v>1797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F370E-B66D-4E1C-94F4-E2407B037468}">
  <sheetPr codeName="Sheet11">
    <tabColor rgb="FFFFC000"/>
  </sheetPr>
  <dimension ref="A1:N44"/>
  <sheetViews>
    <sheetView zoomScale="103" workbookViewId="0">
      <selection activeCell="B10" sqref="B10"/>
    </sheetView>
  </sheetViews>
  <sheetFormatPr defaultColWidth="10.7109375" defaultRowHeight="18.75" x14ac:dyDescent="0.25"/>
  <cols>
    <col min="1" max="1" width="10.140625" style="138" customWidth="1"/>
    <col min="2" max="14" width="72" style="138" customWidth="1"/>
    <col min="15" max="16384" width="10.7109375" style="138"/>
  </cols>
  <sheetData>
    <row r="1" spans="1:14" s="136" customFormat="1" ht="34.15" customHeight="1" x14ac:dyDescent="0.25">
      <c r="A1" s="134" t="s">
        <v>1798</v>
      </c>
      <c r="B1" s="135">
        <f ca="1">RANDBETWEEN(3,9)</f>
        <v>4</v>
      </c>
    </row>
    <row r="2" spans="1:14" s="137" customFormat="1" ht="43.15" customHeight="1" x14ac:dyDescent="0.25">
      <c r="A2" s="137" t="s">
        <v>1799</v>
      </c>
      <c r="B2" s="134" t="s">
        <v>1800</v>
      </c>
      <c r="C2" s="134" t="s">
        <v>1801</v>
      </c>
      <c r="D2" s="134" t="s">
        <v>1802</v>
      </c>
      <c r="E2" s="134" t="s">
        <v>1803</v>
      </c>
      <c r="F2" s="134" t="s">
        <v>1804</v>
      </c>
      <c r="G2" s="134" t="s">
        <v>1805</v>
      </c>
      <c r="H2" s="134" t="s">
        <v>1806</v>
      </c>
      <c r="I2" s="134" t="s">
        <v>1807</v>
      </c>
      <c r="J2" s="134" t="s">
        <v>1808</v>
      </c>
      <c r="K2" s="134" t="s">
        <v>1809</v>
      </c>
      <c r="L2" s="134" t="s">
        <v>1810</v>
      </c>
      <c r="M2" s="134" t="s">
        <v>1811</v>
      </c>
      <c r="N2" s="134" t="s">
        <v>1812</v>
      </c>
    </row>
    <row r="3" spans="1:14" ht="75" customHeight="1" x14ac:dyDescent="0.25">
      <c r="A3" s="137" t="s">
        <v>1813</v>
      </c>
      <c r="B3" s="138" t="s">
        <v>1814</v>
      </c>
      <c r="C3" s="139" t="s">
        <v>1815</v>
      </c>
      <c r="D3" s="139" t="s">
        <v>1816</v>
      </c>
      <c r="E3" s="139" t="s">
        <v>1817</v>
      </c>
      <c r="F3" s="139" t="s">
        <v>1818</v>
      </c>
      <c r="G3" s="139" t="s">
        <v>1819</v>
      </c>
      <c r="H3" s="139" t="s">
        <v>1820</v>
      </c>
      <c r="I3" s="139" t="s">
        <v>1821</v>
      </c>
      <c r="J3" s="139" t="s">
        <v>1822</v>
      </c>
      <c r="K3" s="138" t="s">
        <v>1823</v>
      </c>
      <c r="L3" s="138" t="s">
        <v>1824</v>
      </c>
      <c r="M3" s="138" t="s">
        <v>1825</v>
      </c>
      <c r="N3" s="138" t="s">
        <v>1826</v>
      </c>
    </row>
    <row r="4" spans="1:14" ht="75" customHeight="1" x14ac:dyDescent="0.25">
      <c r="A4" s="137" t="s">
        <v>1827</v>
      </c>
      <c r="B4" s="138" t="s">
        <v>1828</v>
      </c>
      <c r="C4" s="139" t="s">
        <v>1829</v>
      </c>
      <c r="D4" s="139" t="s">
        <v>1830</v>
      </c>
      <c r="E4" s="139" t="s">
        <v>1831</v>
      </c>
      <c r="F4" s="140" t="s">
        <v>1832</v>
      </c>
      <c r="G4" s="140" t="s">
        <v>1833</v>
      </c>
      <c r="H4" s="140" t="s">
        <v>1834</v>
      </c>
      <c r="I4" s="140" t="s">
        <v>1835</v>
      </c>
      <c r="J4" s="140" t="s">
        <v>1836</v>
      </c>
      <c r="K4" s="138" t="s">
        <v>1837</v>
      </c>
      <c r="L4" s="138" t="s">
        <v>1838</v>
      </c>
      <c r="M4" s="138" t="s">
        <v>1839</v>
      </c>
      <c r="N4" s="138" t="s">
        <v>1840</v>
      </c>
    </row>
    <row r="5" spans="1:14" ht="75" customHeight="1" x14ac:dyDescent="0.25">
      <c r="B5" s="138" t="s">
        <v>1841</v>
      </c>
      <c r="C5" s="139" t="s">
        <v>1842</v>
      </c>
      <c r="D5" s="139" t="s">
        <v>1843</v>
      </c>
      <c r="E5" s="139" t="s">
        <v>1844</v>
      </c>
      <c r="F5" s="140" t="s">
        <v>1845</v>
      </c>
      <c r="G5" s="140" t="s">
        <v>1846</v>
      </c>
      <c r="H5" s="140" t="s">
        <v>1847</v>
      </c>
      <c r="I5" s="140" t="s">
        <v>1847</v>
      </c>
      <c r="J5" s="140" t="s">
        <v>1848</v>
      </c>
      <c r="K5" s="138" t="s">
        <v>1849</v>
      </c>
      <c r="L5" s="138" t="s">
        <v>1850</v>
      </c>
      <c r="M5" s="138" t="s">
        <v>1851</v>
      </c>
      <c r="N5" s="138" t="s">
        <v>1852</v>
      </c>
    </row>
    <row r="6" spans="1:14" ht="75" customHeight="1" x14ac:dyDescent="0.25">
      <c r="B6" s="138" t="s">
        <v>1853</v>
      </c>
      <c r="C6" s="139" t="s">
        <v>1854</v>
      </c>
      <c r="D6" s="139" t="s">
        <v>1855</v>
      </c>
      <c r="E6" s="139" t="s">
        <v>1856</v>
      </c>
      <c r="F6" s="140" t="s">
        <v>1857</v>
      </c>
      <c r="G6" s="140" t="s">
        <v>1858</v>
      </c>
      <c r="H6" s="140" t="s">
        <v>1859</v>
      </c>
      <c r="I6" s="140" t="s">
        <v>1860</v>
      </c>
      <c r="J6" s="140" t="s">
        <v>1861</v>
      </c>
      <c r="K6" s="138" t="s">
        <v>1862</v>
      </c>
      <c r="L6" s="138" t="s">
        <v>1863</v>
      </c>
      <c r="M6" s="138" t="s">
        <v>1864</v>
      </c>
      <c r="N6" s="138" t="s">
        <v>1865</v>
      </c>
    </row>
    <row r="7" spans="1:14" ht="75" customHeight="1" x14ac:dyDescent="0.25">
      <c r="B7" s="138" t="s">
        <v>1866</v>
      </c>
      <c r="C7" s="139" t="s">
        <v>1867</v>
      </c>
      <c r="D7" s="139" t="s">
        <v>1868</v>
      </c>
      <c r="E7" s="139" t="s">
        <v>1869</v>
      </c>
      <c r="F7" s="140" t="s">
        <v>1870</v>
      </c>
      <c r="G7" s="140" t="s">
        <v>1871</v>
      </c>
      <c r="H7" s="140" t="s">
        <v>1872</v>
      </c>
      <c r="I7" s="140" t="s">
        <v>1873</v>
      </c>
      <c r="J7" s="140" t="s">
        <v>1874</v>
      </c>
      <c r="K7" s="138" t="s">
        <v>1875</v>
      </c>
      <c r="L7" s="138" t="s">
        <v>1876</v>
      </c>
      <c r="M7" s="138" t="s">
        <v>1877</v>
      </c>
      <c r="N7" s="138" t="s">
        <v>1878</v>
      </c>
    </row>
    <row r="8" spans="1:14" ht="75" customHeight="1" x14ac:dyDescent="0.25">
      <c r="B8" s="138" t="s">
        <v>1879</v>
      </c>
      <c r="C8" s="139" t="s">
        <v>1880</v>
      </c>
      <c r="D8" s="139" t="s">
        <v>1881</v>
      </c>
      <c r="E8" s="139" t="s">
        <v>1882</v>
      </c>
      <c r="F8" s="140" t="s">
        <v>1883</v>
      </c>
      <c r="G8" s="140" t="s">
        <v>1884</v>
      </c>
      <c r="H8" s="140" t="s">
        <v>1885</v>
      </c>
      <c r="I8" s="140" t="s">
        <v>1885</v>
      </c>
      <c r="J8" s="140" t="s">
        <v>1886</v>
      </c>
      <c r="K8" s="138" t="s">
        <v>1887</v>
      </c>
      <c r="L8" s="138" t="s">
        <v>1888</v>
      </c>
      <c r="M8" s="138" t="s">
        <v>1889</v>
      </c>
      <c r="N8" s="138" t="s">
        <v>1890</v>
      </c>
    </row>
    <row r="9" spans="1:14" ht="75" customHeight="1" x14ac:dyDescent="0.25">
      <c r="B9" s="138" t="s">
        <v>1891</v>
      </c>
      <c r="C9" s="139" t="s">
        <v>1892</v>
      </c>
      <c r="D9" s="139" t="s">
        <v>1893</v>
      </c>
      <c r="E9" s="139" t="s">
        <v>1894</v>
      </c>
      <c r="F9" s="139" t="s">
        <v>1895</v>
      </c>
      <c r="G9" s="139" t="s">
        <v>1896</v>
      </c>
      <c r="H9" s="139" t="s">
        <v>1897</v>
      </c>
      <c r="I9" s="139" t="s">
        <v>1897</v>
      </c>
      <c r="J9" s="139" t="s">
        <v>1898</v>
      </c>
      <c r="K9" s="138" t="s">
        <v>1899</v>
      </c>
      <c r="L9" s="138" t="s">
        <v>1900</v>
      </c>
      <c r="M9" s="138" t="s">
        <v>1901</v>
      </c>
      <c r="N9" s="138" t="s">
        <v>1902</v>
      </c>
    </row>
    <row r="10" spans="1:14" ht="75" customHeight="1" x14ac:dyDescent="0.25">
      <c r="B10" s="138" t="s">
        <v>1903</v>
      </c>
      <c r="C10" s="139" t="s">
        <v>1904</v>
      </c>
      <c r="D10" s="139" t="s">
        <v>1905</v>
      </c>
      <c r="E10" s="139" t="s">
        <v>1906</v>
      </c>
      <c r="F10" s="140" t="s">
        <v>1907</v>
      </c>
      <c r="G10" s="140" t="s">
        <v>1908</v>
      </c>
      <c r="H10" s="140" t="s">
        <v>1909</v>
      </c>
      <c r="I10" s="140" t="s">
        <v>1909</v>
      </c>
      <c r="J10" s="140" t="s">
        <v>1910</v>
      </c>
      <c r="K10" s="138" t="s">
        <v>1911</v>
      </c>
      <c r="L10" s="138" t="s">
        <v>1912</v>
      </c>
      <c r="M10" s="138" t="s">
        <v>1913</v>
      </c>
      <c r="N10" s="138" t="s">
        <v>1914</v>
      </c>
    </row>
    <row r="11" spans="1:14" ht="75" customHeight="1" x14ac:dyDescent="0.25">
      <c r="C11" s="139"/>
      <c r="D11" s="139"/>
      <c r="E11" s="139"/>
      <c r="F11" s="140"/>
      <c r="G11" s="140"/>
      <c r="H11" s="140"/>
      <c r="I11" s="140"/>
      <c r="J11" s="140"/>
      <c r="K11" s="140"/>
    </row>
    <row r="12" spans="1:14" ht="75" customHeight="1" x14ac:dyDescent="0.25">
      <c r="C12" s="139"/>
      <c r="D12" s="139"/>
      <c r="E12" s="139"/>
      <c r="F12" s="140"/>
      <c r="G12" s="140"/>
      <c r="H12" s="140"/>
      <c r="I12" s="140"/>
      <c r="J12" s="140"/>
    </row>
    <row r="13" spans="1:14" ht="75" customHeight="1" x14ac:dyDescent="0.25">
      <c r="C13" s="139"/>
      <c r="D13" s="139"/>
      <c r="E13" s="139"/>
      <c r="F13" s="140"/>
      <c r="G13" s="140"/>
      <c r="H13" s="140"/>
      <c r="I13" s="140"/>
      <c r="J13" s="140"/>
    </row>
    <row r="14" spans="1:14" ht="75" customHeight="1" x14ac:dyDescent="0.25">
      <c r="C14" s="139"/>
      <c r="D14" s="139"/>
      <c r="E14" s="139"/>
      <c r="F14" s="140"/>
      <c r="G14" s="140"/>
      <c r="H14" s="140"/>
      <c r="I14" s="140"/>
      <c r="J14" s="140"/>
    </row>
    <row r="15" spans="1:14" ht="75" customHeight="1" x14ac:dyDescent="0.25">
      <c r="C15" s="139"/>
      <c r="D15" s="139"/>
      <c r="E15" s="139"/>
      <c r="F15" s="140"/>
      <c r="G15" s="140"/>
      <c r="H15" s="140"/>
      <c r="I15" s="140"/>
      <c r="J15" s="140"/>
    </row>
    <row r="16" spans="1:14" x14ac:dyDescent="0.25">
      <c r="A16" s="139"/>
      <c r="B16" s="139"/>
      <c r="C16" s="139"/>
      <c r="D16" s="139"/>
      <c r="E16" s="139"/>
      <c r="F16" s="140"/>
      <c r="G16" s="140"/>
      <c r="H16" s="140"/>
      <c r="I16" s="140"/>
      <c r="J16" s="140"/>
    </row>
    <row r="17" spans="1:5" x14ac:dyDescent="0.25">
      <c r="A17" s="139"/>
      <c r="B17" s="139"/>
      <c r="C17" s="139"/>
      <c r="D17" s="139"/>
      <c r="E17" s="139"/>
    </row>
    <row r="18" spans="1:5" x14ac:dyDescent="0.25">
      <c r="A18" s="139"/>
      <c r="B18" s="139"/>
      <c r="C18" s="139"/>
      <c r="D18" s="139"/>
      <c r="E18" s="139"/>
    </row>
    <row r="19" spans="1:5" x14ac:dyDescent="0.25">
      <c r="A19" s="139"/>
      <c r="B19" s="139"/>
      <c r="C19" s="139"/>
      <c r="D19" s="139"/>
      <c r="E19" s="139"/>
    </row>
    <row r="20" spans="1:5" x14ac:dyDescent="0.25">
      <c r="A20" s="139"/>
      <c r="B20" s="139"/>
      <c r="C20" s="139"/>
      <c r="D20" s="139"/>
      <c r="E20" s="139"/>
    </row>
    <row r="21" spans="1:5" x14ac:dyDescent="0.25">
      <c r="A21" s="139"/>
      <c r="B21" s="139"/>
      <c r="C21" s="139"/>
      <c r="D21" s="139"/>
      <c r="E21" s="139"/>
    </row>
    <row r="22" spans="1:5" x14ac:dyDescent="0.25">
      <c r="A22" s="139"/>
      <c r="B22" s="139"/>
      <c r="C22" s="139"/>
      <c r="D22" s="139"/>
      <c r="E22" s="139"/>
    </row>
    <row r="23" spans="1:5" x14ac:dyDescent="0.25">
      <c r="A23" s="139"/>
      <c r="B23" s="139"/>
      <c r="C23" s="139"/>
      <c r="D23" s="139"/>
      <c r="E23" s="139"/>
    </row>
    <row r="24" spans="1:5" x14ac:dyDescent="0.25">
      <c r="A24" s="139"/>
      <c r="B24" s="139"/>
      <c r="C24" s="139"/>
      <c r="D24" s="139"/>
      <c r="E24" s="139"/>
    </row>
    <row r="25" spans="1:5" x14ac:dyDescent="0.25">
      <c r="A25" s="139"/>
      <c r="B25" s="139"/>
      <c r="C25" s="139"/>
      <c r="D25" s="139"/>
      <c r="E25" s="139"/>
    </row>
    <row r="26" spans="1:5" x14ac:dyDescent="0.25">
      <c r="A26" s="139"/>
      <c r="B26" s="139"/>
      <c r="C26" s="139"/>
      <c r="D26" s="139"/>
      <c r="E26" s="139"/>
    </row>
    <row r="27" spans="1:5" x14ac:dyDescent="0.25">
      <c r="A27" s="139"/>
      <c r="B27" s="139"/>
      <c r="C27" s="139"/>
      <c r="D27" s="139"/>
      <c r="E27" s="139"/>
    </row>
    <row r="28" spans="1:5" x14ac:dyDescent="0.25">
      <c r="A28" s="139"/>
      <c r="B28" s="139"/>
      <c r="C28" s="139"/>
      <c r="D28" s="139"/>
      <c r="E28" s="139"/>
    </row>
    <row r="29" spans="1:5" x14ac:dyDescent="0.25">
      <c r="A29" s="139"/>
      <c r="B29" s="139"/>
      <c r="C29" s="139"/>
      <c r="D29" s="139"/>
      <c r="E29" s="139"/>
    </row>
    <row r="30" spans="1:5" x14ac:dyDescent="0.25">
      <c r="A30" s="139"/>
      <c r="B30" s="139"/>
      <c r="C30" s="139"/>
      <c r="D30" s="139"/>
      <c r="E30" s="139"/>
    </row>
    <row r="31" spans="1:5" x14ac:dyDescent="0.25">
      <c r="A31" s="139"/>
      <c r="B31" s="139"/>
      <c r="C31" s="139"/>
      <c r="D31" s="139"/>
      <c r="E31" s="139"/>
    </row>
    <row r="32" spans="1:5" x14ac:dyDescent="0.25">
      <c r="A32" s="139"/>
      <c r="B32" s="139"/>
      <c r="C32" s="139"/>
      <c r="D32" s="139"/>
      <c r="E32" s="139"/>
    </row>
    <row r="33" spans="1:5" x14ac:dyDescent="0.25">
      <c r="A33" s="139"/>
      <c r="B33" s="139"/>
      <c r="C33" s="139"/>
      <c r="D33" s="139"/>
      <c r="E33" s="139"/>
    </row>
    <row r="34" spans="1:5" x14ac:dyDescent="0.25">
      <c r="A34" s="139"/>
      <c r="B34" s="139"/>
      <c r="C34" s="139"/>
      <c r="D34" s="139"/>
      <c r="E34" s="139"/>
    </row>
    <row r="35" spans="1:5" x14ac:dyDescent="0.25">
      <c r="A35" s="139"/>
      <c r="B35" s="139"/>
      <c r="C35" s="139"/>
      <c r="D35" s="139"/>
      <c r="E35" s="139"/>
    </row>
    <row r="36" spans="1:5" x14ac:dyDescent="0.25">
      <c r="A36" s="139"/>
      <c r="B36" s="139"/>
      <c r="C36" s="139"/>
      <c r="D36" s="139"/>
      <c r="E36" s="139"/>
    </row>
    <row r="37" spans="1:5" x14ac:dyDescent="0.25">
      <c r="A37" s="139"/>
      <c r="B37" s="139"/>
      <c r="C37" s="139"/>
      <c r="D37" s="139"/>
      <c r="E37" s="139"/>
    </row>
    <row r="38" spans="1:5" x14ac:dyDescent="0.25">
      <c r="A38" s="139"/>
      <c r="B38" s="139"/>
      <c r="C38" s="139"/>
      <c r="D38" s="139"/>
      <c r="E38" s="139"/>
    </row>
    <row r="39" spans="1:5" x14ac:dyDescent="0.25">
      <c r="A39" s="139"/>
      <c r="B39" s="139"/>
      <c r="C39" s="139"/>
      <c r="D39" s="139"/>
      <c r="E39" s="139"/>
    </row>
    <row r="40" spans="1:5" x14ac:dyDescent="0.25">
      <c r="A40" s="139"/>
      <c r="B40" s="139"/>
      <c r="C40" s="139"/>
      <c r="D40" s="139"/>
      <c r="E40" s="139"/>
    </row>
    <row r="41" spans="1:5" x14ac:dyDescent="0.25">
      <c r="A41" s="139"/>
      <c r="B41" s="139"/>
      <c r="C41" s="139"/>
      <c r="D41" s="139"/>
      <c r="E41" s="139"/>
    </row>
    <row r="42" spans="1:5" x14ac:dyDescent="0.25">
      <c r="A42" s="139"/>
      <c r="B42" s="139"/>
      <c r="C42" s="139"/>
      <c r="D42" s="139"/>
      <c r="E42" s="139"/>
    </row>
    <row r="43" spans="1:5" x14ac:dyDescent="0.25">
      <c r="A43" s="139"/>
      <c r="B43" s="139"/>
      <c r="C43" s="139"/>
      <c r="D43" s="139"/>
      <c r="E43" s="139"/>
    </row>
    <row r="44" spans="1:5" x14ac:dyDescent="0.25">
      <c r="C44" s="139"/>
      <c r="D44" s="139"/>
      <c r="E44" s="13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E4B58-AABC-434E-8870-B2BDBB89978E}">
  <sheetPr codeName="Sheet6">
    <tabColor rgb="FFD9BF91"/>
  </sheetPr>
  <dimension ref="A1:Z133"/>
  <sheetViews>
    <sheetView showGridLines="0" zoomScaleNormal="100" workbookViewId="0">
      <selection activeCell="AA3" sqref="AA3"/>
    </sheetView>
  </sheetViews>
  <sheetFormatPr defaultColWidth="10.7109375" defaultRowHeight="21" x14ac:dyDescent="0.35"/>
  <cols>
    <col min="1" max="1" width="4.140625" style="259" customWidth="1"/>
    <col min="2" max="2" width="27.28515625" style="258" customWidth="1"/>
    <col min="3" max="3" width="27.28515625" style="259" customWidth="1"/>
    <col min="4" max="4" width="35.7109375" style="259" customWidth="1"/>
    <col min="5" max="5" width="44.7109375" style="259" customWidth="1"/>
    <col min="6" max="6" width="10" style="262" customWidth="1"/>
    <col min="7" max="7" width="10.7109375" style="262"/>
    <col min="8" max="8" width="10.7109375" style="259" customWidth="1"/>
    <col min="9" max="9" width="24.140625" style="259" customWidth="1"/>
    <col min="10" max="16384" width="10.7109375" style="259"/>
  </cols>
  <sheetData>
    <row r="1" spans="1:26" x14ac:dyDescent="0.35">
      <c r="A1" s="263"/>
      <c r="B1" s="264"/>
      <c r="C1" s="263"/>
      <c r="D1" s="263"/>
      <c r="E1" s="263"/>
      <c r="F1" s="263"/>
      <c r="G1" s="263"/>
      <c r="H1" s="263"/>
      <c r="I1" s="263"/>
      <c r="J1" s="263"/>
      <c r="K1" s="263"/>
      <c r="L1" s="263"/>
      <c r="M1" s="263"/>
      <c r="N1" s="263"/>
      <c r="O1" s="263"/>
      <c r="P1" s="263"/>
      <c r="Q1" s="263"/>
      <c r="R1" s="263"/>
      <c r="S1" s="263"/>
      <c r="T1" s="263"/>
      <c r="U1" s="263"/>
      <c r="V1" s="263"/>
      <c r="W1" s="263"/>
      <c r="X1" s="263"/>
      <c r="Y1" s="263"/>
      <c r="Z1" s="263"/>
    </row>
    <row r="2" spans="1:26" ht="26.25" x14ac:dyDescent="0.4">
      <c r="A2" s="263"/>
      <c r="B2" s="265" t="s">
        <v>1915</v>
      </c>
      <c r="C2" s="266"/>
      <c r="D2" s="267"/>
      <c r="E2" s="268"/>
      <c r="F2" s="268"/>
      <c r="G2" s="266"/>
      <c r="H2" s="266"/>
      <c r="I2" s="269" t="str">
        <f ca="1">$B$30&amp;"/"&amp;$C$30</f>
        <v>89/94</v>
      </c>
      <c r="J2" s="263"/>
      <c r="K2" s="263"/>
      <c r="L2" s="263"/>
      <c r="M2" s="263"/>
      <c r="N2" s="263"/>
      <c r="O2" s="263"/>
      <c r="P2" s="263"/>
      <c r="Q2" s="263"/>
      <c r="R2" s="263"/>
      <c r="S2" s="263"/>
      <c r="T2" s="263"/>
      <c r="U2" s="263"/>
      <c r="V2" s="263"/>
      <c r="W2" s="263"/>
      <c r="X2" s="263"/>
      <c r="Y2" s="263"/>
      <c r="Z2" s="263"/>
    </row>
    <row r="3" spans="1:26" x14ac:dyDescent="0.35">
      <c r="A3" s="263"/>
      <c r="B3" s="270" t="s">
        <v>1916</v>
      </c>
      <c r="C3" s="271"/>
      <c r="D3" s="272"/>
      <c r="E3" s="273"/>
      <c r="F3" s="273"/>
      <c r="G3" s="271"/>
      <c r="H3" s="271"/>
      <c r="I3" s="274">
        <f ca="1">$D$30</f>
        <v>0.94699999999999995</v>
      </c>
      <c r="J3" s="263"/>
      <c r="K3" s="263"/>
      <c r="L3" s="263"/>
      <c r="M3" s="263"/>
      <c r="N3" s="263"/>
      <c r="O3" s="263"/>
      <c r="P3" s="263"/>
      <c r="Q3" s="263"/>
      <c r="R3" s="263"/>
      <c r="S3" s="263"/>
      <c r="T3" s="263"/>
      <c r="U3" s="263"/>
      <c r="V3" s="263"/>
      <c r="W3" s="263"/>
      <c r="X3" s="263"/>
      <c r="Y3" s="263"/>
      <c r="Z3" s="263"/>
    </row>
    <row r="4" spans="1:26" x14ac:dyDescent="0.35">
      <c r="A4" s="263"/>
      <c r="B4" s="275" t="s">
        <v>1917</v>
      </c>
      <c r="C4" s="276"/>
      <c r="D4" s="276"/>
      <c r="E4" s="277" t="str">
        <f ca="1">IFERROR(_xlfn.CONCAT("Excel version: ",INFO("release")),"Excel version: Invalid")</f>
        <v>Excel version: 16.0</v>
      </c>
      <c r="F4" s="278" t="str" cm="1">
        <f t="array" aca="1" ref="F4" ca="1">IFERROR(IF(OR(ISERROR(_xlfn.RANDARRAY()), ISERROR(INFO("osversion"))), "Error: Please use Office 2021 desktop version or newer", _xlfn.CONCAT("Operating system: ", INFO("osversion"))),"Error: Please use Office 2021 desktop version or newer")</f>
        <v>Operating system: Windows (64-bit) NT 10.00</v>
      </c>
      <c r="G4" s="278"/>
      <c r="H4" s="276"/>
      <c r="I4" s="263"/>
      <c r="J4" s="263"/>
      <c r="K4" s="263"/>
      <c r="L4" s="263"/>
      <c r="M4" s="263"/>
      <c r="N4" s="263"/>
      <c r="O4" s="263"/>
      <c r="P4" s="263"/>
      <c r="Q4" s="263"/>
      <c r="R4" s="263"/>
      <c r="S4" s="263"/>
      <c r="T4" s="263"/>
      <c r="U4" s="263"/>
      <c r="V4" s="263"/>
      <c r="W4" s="263"/>
      <c r="X4" s="263"/>
      <c r="Y4" s="263"/>
      <c r="Z4" s="263"/>
    </row>
    <row r="5" spans="1:26" ht="24" customHeight="1" x14ac:dyDescent="0.35">
      <c r="A5" s="263"/>
      <c r="B5" s="275"/>
      <c r="C5" s="276"/>
      <c r="D5" s="276"/>
      <c r="E5" s="279"/>
      <c r="F5" s="279"/>
      <c r="G5" s="128"/>
      <c r="H5" s="276"/>
      <c r="I5" s="263"/>
      <c r="J5" s="263"/>
      <c r="K5" s="263"/>
      <c r="L5" s="263"/>
      <c r="M5" s="263"/>
      <c r="N5" s="263"/>
      <c r="O5" s="263"/>
      <c r="P5" s="263"/>
      <c r="Q5" s="263"/>
      <c r="R5" s="263"/>
      <c r="S5" s="263"/>
      <c r="T5" s="263"/>
      <c r="U5" s="263"/>
      <c r="V5" s="263"/>
      <c r="W5" s="263"/>
      <c r="X5" s="263"/>
      <c r="Y5" s="263"/>
      <c r="Z5" s="263"/>
    </row>
    <row r="6" spans="1:26" ht="25.9" customHeight="1" x14ac:dyDescent="0.35">
      <c r="A6" s="263"/>
      <c r="B6" s="264" t="s">
        <v>2031</v>
      </c>
      <c r="C6" s="263"/>
      <c r="D6" s="263"/>
      <c r="E6" s="263"/>
      <c r="F6" s="263"/>
      <c r="G6" s="263"/>
      <c r="H6" s="263"/>
      <c r="I6" s="280" t="s">
        <v>1937</v>
      </c>
      <c r="J6" s="263"/>
      <c r="K6" s="263"/>
      <c r="L6" s="263"/>
      <c r="M6" s="263"/>
      <c r="N6" s="263"/>
      <c r="O6" s="263"/>
      <c r="P6" s="263"/>
      <c r="Q6" s="263"/>
      <c r="R6" s="263"/>
      <c r="S6" s="263"/>
      <c r="T6" s="263"/>
      <c r="U6" s="263"/>
      <c r="V6" s="263"/>
      <c r="W6" s="263"/>
      <c r="X6" s="263"/>
      <c r="Y6" s="263"/>
      <c r="Z6" s="263"/>
    </row>
    <row r="7" spans="1:26" ht="24" customHeight="1" x14ac:dyDescent="0.35">
      <c r="A7" s="263"/>
      <c r="B7" s="264" t="s">
        <v>2029</v>
      </c>
      <c r="C7" s="263"/>
      <c r="D7" s="263"/>
      <c r="E7" s="263"/>
      <c r="F7" s="263"/>
      <c r="G7" s="263"/>
      <c r="H7" s="263"/>
      <c r="I7" s="281" t="s">
        <v>2027</v>
      </c>
      <c r="J7" s="263"/>
      <c r="K7" s="263"/>
      <c r="L7" s="263"/>
      <c r="M7" s="263"/>
      <c r="N7" s="263"/>
      <c r="O7" s="263"/>
      <c r="P7" s="263"/>
      <c r="Q7" s="263"/>
      <c r="R7" s="263"/>
      <c r="S7" s="263"/>
      <c r="T7" s="263"/>
      <c r="U7" s="263"/>
      <c r="V7" s="263"/>
      <c r="W7" s="263"/>
      <c r="X7" s="263"/>
      <c r="Y7" s="263"/>
      <c r="Z7" s="263"/>
    </row>
    <row r="8" spans="1:26" ht="28.9" customHeight="1" x14ac:dyDescent="0.55000000000000004">
      <c r="A8" s="263"/>
      <c r="B8" s="264" t="s">
        <v>2028</v>
      </c>
      <c r="C8" s="282" t="str">
        <f ca="1">IF(OR($E$4="Excel version: Invalid", $F$4="Error: Please use Office 2021 desktop version or newer"), "****Error: Please use Office 2021 desktop version or newer****", "")</f>
        <v/>
      </c>
      <c r="D8" s="283"/>
      <c r="E8" s="263"/>
      <c r="F8" s="263"/>
      <c r="G8" s="263"/>
      <c r="H8" s="263"/>
      <c r="I8" s="284">
        <v>45429</v>
      </c>
      <c r="J8" s="263"/>
      <c r="K8" s="263"/>
      <c r="L8" s="263"/>
      <c r="M8" s="263"/>
      <c r="N8" s="263"/>
      <c r="O8" s="263"/>
      <c r="P8" s="263"/>
      <c r="Q8" s="263"/>
      <c r="R8" s="263"/>
      <c r="S8" s="263"/>
      <c r="T8" s="263"/>
      <c r="U8" s="263"/>
      <c r="V8" s="263"/>
      <c r="W8" s="263"/>
      <c r="X8" s="263"/>
      <c r="Y8" s="263"/>
      <c r="Z8" s="263"/>
    </row>
    <row r="9" spans="1:26" ht="22.15" customHeight="1" x14ac:dyDescent="0.35">
      <c r="A9" s="263"/>
      <c r="B9" s="264" t="s">
        <v>483</v>
      </c>
      <c r="C9" s="263"/>
      <c r="D9" s="263"/>
      <c r="E9" s="263"/>
      <c r="F9" s="263"/>
      <c r="G9" s="263"/>
      <c r="H9" s="263"/>
      <c r="I9" s="263"/>
      <c r="J9" s="263"/>
      <c r="K9" s="263"/>
      <c r="L9" s="263"/>
      <c r="M9" s="263"/>
      <c r="N9" s="263"/>
      <c r="O9" s="263"/>
      <c r="P9" s="263"/>
      <c r="Q9" s="263"/>
      <c r="R9" s="263"/>
      <c r="S9" s="263"/>
      <c r="T9" s="263"/>
      <c r="U9" s="263"/>
      <c r="V9" s="263"/>
      <c r="W9" s="263"/>
      <c r="X9" s="263"/>
      <c r="Y9" s="263"/>
      <c r="Z9" s="263"/>
    </row>
    <row r="10" spans="1:26" x14ac:dyDescent="0.35">
      <c r="A10" s="263"/>
      <c r="B10" s="264"/>
      <c r="C10" s="263"/>
      <c r="D10" s="263"/>
      <c r="E10" s="263"/>
      <c r="F10" s="263"/>
      <c r="G10" s="263"/>
      <c r="H10" s="263"/>
      <c r="I10" s="263"/>
      <c r="J10" s="263"/>
      <c r="K10" s="263"/>
      <c r="L10" s="263"/>
      <c r="M10" s="263"/>
      <c r="N10" s="263"/>
      <c r="O10" s="263"/>
      <c r="P10" s="263"/>
      <c r="Q10" s="263"/>
      <c r="R10" s="263"/>
      <c r="S10" s="263"/>
      <c r="T10" s="263"/>
      <c r="U10" s="263"/>
      <c r="V10" s="263"/>
      <c r="W10" s="263"/>
      <c r="X10" s="263"/>
      <c r="Y10" s="263"/>
      <c r="Z10" s="263"/>
    </row>
    <row r="11" spans="1:26" ht="22.9" customHeight="1" thickBot="1" x14ac:dyDescent="0.4">
      <c r="A11" s="263"/>
      <c r="B11" s="285"/>
      <c r="C11" s="286"/>
      <c r="D11" s="286"/>
      <c r="E11" s="286"/>
      <c r="F11" s="286"/>
      <c r="G11" s="286"/>
      <c r="H11" s="286"/>
      <c r="I11" s="287"/>
      <c r="J11" s="263"/>
      <c r="K11" s="263"/>
      <c r="L11" s="263"/>
      <c r="M11" s="263"/>
      <c r="N11" s="263"/>
      <c r="O11" s="263"/>
      <c r="P11" s="263"/>
      <c r="Q11" s="263"/>
      <c r="R11" s="263"/>
      <c r="S11" s="263"/>
      <c r="T11" s="263"/>
      <c r="U11" s="263"/>
      <c r="V11" s="263"/>
      <c r="W11" s="263"/>
      <c r="X11" s="263"/>
      <c r="Y11" s="263"/>
      <c r="Z11" s="263"/>
    </row>
    <row r="12" spans="1:26" ht="22.5" thickTop="1" thickBot="1" x14ac:dyDescent="0.4">
      <c r="A12" s="263"/>
      <c r="B12" s="288" t="s">
        <v>1918</v>
      </c>
      <c r="C12" s="263"/>
      <c r="D12" s="263"/>
      <c r="E12" s="263"/>
      <c r="F12" s="289">
        <v>1</v>
      </c>
      <c r="G12" s="289">
        <v>1</v>
      </c>
      <c r="H12" s="290">
        <v>2</v>
      </c>
      <c r="I12" s="291"/>
      <c r="J12" s="263"/>
      <c r="K12" s="263"/>
      <c r="L12" s="263"/>
      <c r="M12" s="263"/>
      <c r="N12" s="263"/>
      <c r="O12" s="263"/>
      <c r="P12" s="263"/>
      <c r="Q12" s="263"/>
      <c r="R12" s="263"/>
      <c r="S12" s="263"/>
      <c r="T12" s="263"/>
      <c r="U12" s="263"/>
      <c r="V12" s="263"/>
      <c r="W12" s="263"/>
      <c r="X12" s="263"/>
      <c r="Y12" s="263"/>
      <c r="Z12" s="263"/>
    </row>
    <row r="13" spans="1:26" ht="21.75" thickTop="1" x14ac:dyDescent="0.35">
      <c r="A13" s="263"/>
      <c r="B13" s="288"/>
      <c r="C13" s="263"/>
      <c r="D13" s="263"/>
      <c r="E13" s="263"/>
      <c r="F13" s="263"/>
      <c r="G13" s="263"/>
      <c r="H13" s="263"/>
      <c r="I13" s="291"/>
      <c r="J13" s="263"/>
      <c r="K13" s="263"/>
      <c r="L13" s="263"/>
      <c r="M13" s="263"/>
      <c r="N13" s="263"/>
      <c r="O13" s="263"/>
      <c r="P13" s="263"/>
      <c r="Q13" s="263"/>
      <c r="R13" s="263"/>
      <c r="S13" s="263"/>
      <c r="T13" s="263"/>
      <c r="U13" s="263"/>
      <c r="V13" s="263"/>
      <c r="W13" s="263"/>
      <c r="X13" s="263"/>
      <c r="Y13" s="263"/>
      <c r="Z13" s="263"/>
    </row>
    <row r="14" spans="1:26" x14ac:dyDescent="0.35">
      <c r="A14" s="263"/>
      <c r="B14" s="288" t="s">
        <v>1919</v>
      </c>
      <c r="C14" s="263"/>
      <c r="D14" s="263"/>
      <c r="E14" s="263"/>
      <c r="F14" s="292"/>
      <c r="G14" s="263"/>
      <c r="H14" s="263"/>
      <c r="I14" s="291"/>
      <c r="J14" s="263"/>
      <c r="K14" s="263"/>
      <c r="L14" s="263"/>
      <c r="M14" s="263"/>
      <c r="N14" s="263"/>
      <c r="O14" s="263"/>
      <c r="P14" s="263"/>
      <c r="Q14" s="263"/>
      <c r="R14" s="263"/>
      <c r="S14" s="263"/>
      <c r="T14" s="263"/>
      <c r="U14" s="263"/>
      <c r="V14" s="263"/>
      <c r="W14" s="263"/>
      <c r="X14" s="263"/>
      <c r="Y14" s="263"/>
      <c r="Z14" s="263"/>
    </row>
    <row r="15" spans="1:26" x14ac:dyDescent="0.35">
      <c r="A15" s="263"/>
      <c r="B15" s="288"/>
      <c r="C15" s="263"/>
      <c r="D15" s="263"/>
      <c r="E15" s="263"/>
      <c r="F15" s="292"/>
      <c r="G15" s="263"/>
      <c r="H15" s="263"/>
      <c r="I15" s="291"/>
      <c r="J15" s="263"/>
      <c r="K15" s="263"/>
      <c r="L15" s="263"/>
      <c r="M15" s="263"/>
      <c r="N15" s="263"/>
      <c r="O15" s="263"/>
      <c r="P15" s="263"/>
      <c r="Q15" s="263"/>
      <c r="R15" s="263"/>
      <c r="S15" s="263"/>
      <c r="T15" s="263"/>
      <c r="U15" s="263"/>
      <c r="V15" s="263"/>
      <c r="W15" s="263"/>
      <c r="X15" s="263"/>
      <c r="Y15" s="263"/>
      <c r="Z15" s="263"/>
    </row>
    <row r="16" spans="1:26" x14ac:dyDescent="0.35">
      <c r="A16" s="263"/>
      <c r="B16" s="288" t="s">
        <v>1920</v>
      </c>
      <c r="C16" s="263"/>
      <c r="D16" s="263"/>
      <c r="E16" s="276"/>
      <c r="F16" s="293">
        <v>5</v>
      </c>
      <c r="G16" s="263"/>
      <c r="H16" s="263"/>
      <c r="I16" s="291"/>
      <c r="J16" s="263"/>
      <c r="K16" s="263"/>
      <c r="L16" s="263"/>
      <c r="M16" s="263"/>
      <c r="N16" s="263"/>
      <c r="O16" s="263"/>
      <c r="P16" s="263"/>
      <c r="Q16" s="263"/>
      <c r="R16" s="263"/>
      <c r="S16" s="263"/>
      <c r="T16" s="263"/>
      <c r="U16" s="263"/>
      <c r="V16" s="263"/>
      <c r="W16" s="263"/>
      <c r="X16" s="263"/>
      <c r="Y16" s="263"/>
      <c r="Z16" s="263"/>
    </row>
    <row r="17" spans="1:26" ht="22.9" customHeight="1" x14ac:dyDescent="0.35">
      <c r="A17" s="263"/>
      <c r="B17" s="294"/>
      <c r="C17" s="295"/>
      <c r="D17" s="295"/>
      <c r="E17" s="295"/>
      <c r="F17" s="295"/>
      <c r="G17" s="295"/>
      <c r="H17" s="295"/>
      <c r="I17" s="296"/>
      <c r="J17" s="263"/>
      <c r="K17" s="263"/>
      <c r="L17" s="263"/>
      <c r="M17" s="263"/>
      <c r="N17" s="263"/>
      <c r="O17" s="263"/>
      <c r="P17" s="263"/>
      <c r="Q17" s="263"/>
      <c r="R17" s="263"/>
      <c r="S17" s="263"/>
      <c r="T17" s="263"/>
      <c r="U17" s="263"/>
      <c r="V17" s="263"/>
      <c r="W17" s="263"/>
      <c r="X17" s="263"/>
      <c r="Y17" s="263"/>
      <c r="Z17" s="263"/>
    </row>
    <row r="18" spans="1:26" x14ac:dyDescent="0.35">
      <c r="A18" s="263"/>
      <c r="B18" s="264"/>
      <c r="C18" s="263"/>
      <c r="D18" s="263"/>
      <c r="E18"/>
      <c r="F18" s="263"/>
      <c r="G18" s="263"/>
      <c r="H18" s="263"/>
      <c r="I18" s="263"/>
      <c r="J18" s="263"/>
      <c r="K18" s="263"/>
      <c r="L18" s="263"/>
      <c r="M18" s="263"/>
      <c r="N18" s="263"/>
      <c r="O18" s="263"/>
      <c r="P18" s="263"/>
      <c r="Q18" s="263"/>
      <c r="R18" s="263"/>
      <c r="S18" s="263"/>
      <c r="T18" s="263"/>
      <c r="U18" s="263"/>
      <c r="V18" s="263"/>
      <c r="W18" s="263"/>
      <c r="X18" s="263"/>
      <c r="Y18" s="263"/>
      <c r="Z18" s="263"/>
    </row>
    <row r="19" spans="1:26" x14ac:dyDescent="0.35">
      <c r="A19" s="263"/>
      <c r="B19" s="264" t="s">
        <v>1921</v>
      </c>
      <c r="C19" s="263"/>
      <c r="D19" s="263"/>
      <c r="E19" s="263"/>
      <c r="F19" s="263"/>
      <c r="G19" s="263"/>
      <c r="H19" s="263"/>
      <c r="I19" s="263"/>
      <c r="J19" s="263"/>
      <c r="K19" s="263"/>
      <c r="L19" s="263"/>
      <c r="M19" s="263"/>
      <c r="N19" s="263"/>
      <c r="O19" s="263"/>
      <c r="P19" s="263"/>
      <c r="Q19" s="263"/>
      <c r="R19" s="263"/>
      <c r="S19" s="263"/>
      <c r="T19" s="263"/>
      <c r="U19" s="263"/>
      <c r="V19" s="263"/>
      <c r="W19" s="263"/>
      <c r="X19" s="263"/>
      <c r="Y19" s="263"/>
      <c r="Z19" s="263"/>
    </row>
    <row r="20" spans="1:26" x14ac:dyDescent="0.35">
      <c r="A20" s="263"/>
      <c r="B20" s="297" t="s">
        <v>1922</v>
      </c>
      <c r="C20" s="297" t="s">
        <v>1923</v>
      </c>
      <c r="D20" s="297" t="s">
        <v>1924</v>
      </c>
      <c r="E20" s="297" t="s">
        <v>1925</v>
      </c>
      <c r="F20"/>
      <c r="G20" s="263"/>
      <c r="H20" s="263"/>
      <c r="I20" s="263"/>
      <c r="J20" s="263"/>
      <c r="K20" s="263"/>
      <c r="L20" s="263"/>
      <c r="M20" s="263"/>
      <c r="N20" s="263"/>
      <c r="O20" s="263"/>
      <c r="P20" s="263"/>
      <c r="Q20" s="263"/>
      <c r="R20" s="263"/>
      <c r="S20" s="263"/>
      <c r="T20" s="263"/>
      <c r="U20" s="263"/>
      <c r="V20" s="263"/>
      <c r="W20" s="263"/>
      <c r="X20" s="263"/>
      <c r="Y20" s="263"/>
      <c r="Z20" s="263"/>
    </row>
    <row r="21" spans="1:26" x14ac:dyDescent="0.35">
      <c r="A21" s="263"/>
      <c r="B21" s="298">
        <f ca="1">ASC!$B$2</f>
        <v>5</v>
      </c>
      <c r="C21" s="298">
        <f>ASC!$C$2</f>
        <v>5</v>
      </c>
      <c r="D21" s="298" t="s">
        <v>355</v>
      </c>
      <c r="E21" s="298"/>
      <c r="F21" s="304" t="str" cm="1">
        <f t="array" ref="F21">_xlfn.IFS(ROW(A!A100)&lt;100,"A row has been deleted",COLUMN(A!BB1)&lt;54,"A column has been deleted",ROW(A!A100)&gt;100,"A row has been inserted",COLUMN(A!BB1)&gt;54,"A column has been inserted",TRUE=TRUE,"")</f>
        <v/>
      </c>
      <c r="G21" s="304"/>
      <c r="H21" s="304"/>
      <c r="I21" s="263"/>
      <c r="J21" s="263"/>
      <c r="K21" s="263"/>
      <c r="L21" s="263"/>
      <c r="M21" s="263"/>
      <c r="N21" s="263"/>
      <c r="O21" s="263"/>
      <c r="P21" s="263"/>
      <c r="Q21" s="263"/>
      <c r="R21" s="263"/>
      <c r="S21" s="263"/>
      <c r="T21" s="263"/>
      <c r="U21" s="263"/>
      <c r="V21" s="263"/>
      <c r="W21" s="263"/>
      <c r="X21" s="263"/>
      <c r="Y21" s="263"/>
      <c r="Z21" s="263"/>
    </row>
    <row r="22" spans="1:26" x14ac:dyDescent="0.35">
      <c r="A22" s="263"/>
      <c r="B22" s="298">
        <f ca="1">BSC!$B$2</f>
        <v>5</v>
      </c>
      <c r="C22" s="298">
        <f>BSC!$C$2</f>
        <v>5</v>
      </c>
      <c r="D22" s="298" t="s">
        <v>359</v>
      </c>
      <c r="E22" s="298"/>
      <c r="F22" s="304" t="str" cm="1">
        <f t="array" ref="F22">_xlfn.IFS(ROW(B!A100)&lt;100,"A row has been deleted",COLUMN(B!BB1)&lt;54,"A column has been deleted",ROW(B!A100)&gt;100,"A row has been inserted",COLUMN(B!BB1)&gt;54,"A column has been inserted",TRUE=TRUE,"")</f>
        <v/>
      </c>
      <c r="G22" s="304"/>
      <c r="H22" s="304"/>
      <c r="I22" s="263"/>
      <c r="J22" s="263"/>
      <c r="K22" s="263"/>
      <c r="L22" s="263"/>
      <c r="M22" s="263"/>
      <c r="N22" s="263"/>
      <c r="O22" s="263"/>
      <c r="P22" s="263"/>
      <c r="Q22" s="263"/>
      <c r="R22" s="263"/>
      <c r="S22" s="263"/>
      <c r="T22" s="263"/>
      <c r="U22" s="263"/>
      <c r="V22" s="263"/>
      <c r="W22" s="263"/>
      <c r="X22" s="263"/>
      <c r="Y22" s="263"/>
      <c r="Z22" s="263"/>
    </row>
    <row r="23" spans="1:26" x14ac:dyDescent="0.35">
      <c r="A23" s="263"/>
      <c r="B23" s="298">
        <f ca="1">CSC!$B$2</f>
        <v>17</v>
      </c>
      <c r="C23" s="298">
        <f>CSC!$C$2</f>
        <v>17</v>
      </c>
      <c r="D23" s="298" t="s">
        <v>1695</v>
      </c>
      <c r="E23" s="298"/>
      <c r="F23" s="304" t="str" cm="1">
        <f t="array" ref="F23">_xlfn.IFS(ROW('C'!A100)&lt;100,"A row has been deleted",COLUMN('C'!BB1)&lt;54,"A column has been deleted",ROW('C'!A100)&gt;100,"A row has been inserted",COLUMN('C'!BB1)&gt;54,"A column has been inserted",TRUE=TRUE,"")</f>
        <v/>
      </c>
      <c r="G23" s="304"/>
      <c r="H23" s="304"/>
      <c r="I23" s="263"/>
      <c r="J23" s="263"/>
      <c r="K23" s="263"/>
      <c r="L23" s="263"/>
      <c r="M23" s="263"/>
      <c r="N23" s="263"/>
      <c r="O23" s="263"/>
      <c r="P23" s="263"/>
      <c r="Q23" s="263"/>
      <c r="R23" s="263"/>
      <c r="S23" s="263"/>
      <c r="T23" s="263"/>
      <c r="U23" s="263"/>
      <c r="V23" s="263"/>
      <c r="W23" s="263"/>
      <c r="X23" s="263"/>
      <c r="Y23" s="263"/>
      <c r="Z23" s="263"/>
    </row>
    <row r="24" spans="1:26" x14ac:dyDescent="0.35">
      <c r="A24" s="263"/>
      <c r="B24" s="298">
        <f ca="1">DSC!$B$2</f>
        <v>12</v>
      </c>
      <c r="C24" s="298">
        <f>DSC!$C$2</f>
        <v>12</v>
      </c>
      <c r="D24" s="298" t="s">
        <v>1943</v>
      </c>
      <c r="E24" s="298"/>
      <c r="F24" s="304" t="str" cm="1">
        <f t="array" ref="F24">_xlfn.IFS(ROW(D!A100)&lt;100,"A row has been deleted",COLUMN(D!BB1)&lt;54,"A column has been deleted",ROW(D!A100)&gt;100,"A row has been inserted",COLUMN(D!BB1)&gt;54,"A column has been inserted",TRUE=TRUE,"")</f>
        <v/>
      </c>
      <c r="G24" s="304"/>
      <c r="H24" s="304"/>
      <c r="I24" s="263"/>
      <c r="J24" s="263"/>
      <c r="K24" s="263"/>
      <c r="L24" s="263"/>
      <c r="M24" s="263"/>
      <c r="N24" s="263"/>
      <c r="O24" s="263"/>
      <c r="P24" s="263"/>
      <c r="Q24" s="263"/>
      <c r="R24" s="263"/>
      <c r="S24" s="263"/>
      <c r="T24" s="263"/>
      <c r="U24" s="263"/>
      <c r="V24" s="263"/>
      <c r="W24" s="263"/>
      <c r="X24" s="263"/>
      <c r="Y24" s="263"/>
      <c r="Z24" s="263"/>
    </row>
    <row r="25" spans="1:26" x14ac:dyDescent="0.35">
      <c r="A25" s="263"/>
      <c r="B25" s="298">
        <f ca="1">ESC!$B$2</f>
        <v>0</v>
      </c>
      <c r="C25" s="298">
        <f>ESC!$C$2</f>
        <v>5</v>
      </c>
      <c r="D25" s="298" t="s">
        <v>2020</v>
      </c>
      <c r="E25" s="298"/>
      <c r="F25" s="304" t="str" cm="1">
        <f t="array" ref="F25">_xlfn.IFS(ROW(E!A100)&lt;100,"A row has been deleted",COLUMN(E!BB1)&lt;54,"A column has been deleted",ROW(E!A100)&gt;100,"A row has been inserted",COLUMN(E!BB1)&gt;54,"A column has been inserted",TRUE=TRUE,"")</f>
        <v/>
      </c>
      <c r="G25" s="304"/>
      <c r="H25" s="304"/>
      <c r="I25" s="263"/>
      <c r="J25" s="263"/>
      <c r="K25" s="263"/>
      <c r="L25" s="263"/>
      <c r="M25" s="263"/>
      <c r="N25" s="263"/>
      <c r="O25" s="263"/>
      <c r="P25" s="263"/>
      <c r="Q25" s="263"/>
      <c r="R25" s="263"/>
      <c r="S25" s="263"/>
      <c r="T25" s="263"/>
      <c r="U25" s="263"/>
      <c r="V25" s="263"/>
      <c r="W25" s="263"/>
      <c r="X25" s="263"/>
      <c r="Y25" s="263"/>
      <c r="Z25" s="263"/>
    </row>
    <row r="26" spans="1:26" x14ac:dyDescent="0.35">
      <c r="A26" s="263"/>
      <c r="B26" s="298">
        <f ca="1">FSC!$B$2</f>
        <v>36</v>
      </c>
      <c r="C26" s="298">
        <f>FSC!$C$2</f>
        <v>36</v>
      </c>
      <c r="D26" s="298" t="s">
        <v>2021</v>
      </c>
      <c r="E26" s="298"/>
      <c r="F26" s="304" t="str" cm="1">
        <f t="array" ref="F26">_xlfn.IFS(ROW(F!A100)&lt;100,"A row has been deleted",COLUMN(F!BB1)&lt;54,"A column has been deleted",ROW(F!A100)&gt;100,"A row has been inserted",COLUMN(F!BB1)&gt;54,"A column has been inserted",(((F!$C$37='#_F'!$C$37)*1+(F!$N$58='#_F'!$N$58)*1)/2)&lt;1,"**SECURITY COMPROMISED**",TRUE=TRUE,"")</f>
        <v/>
      </c>
      <c r="G26" s="304"/>
      <c r="H26" s="304"/>
      <c r="I26" s="263"/>
      <c r="J26" s="263"/>
      <c r="K26" s="263"/>
      <c r="L26" s="263"/>
      <c r="M26" s="263"/>
      <c r="N26" s="263"/>
      <c r="O26" s="263"/>
      <c r="P26" s="263"/>
      <c r="Q26" s="263"/>
      <c r="R26" s="263"/>
      <c r="S26" s="263"/>
      <c r="T26" s="263"/>
      <c r="U26" s="263"/>
      <c r="V26" s="263"/>
      <c r="W26" s="263"/>
      <c r="X26" s="263"/>
      <c r="Y26" s="263"/>
      <c r="Z26" s="263"/>
    </row>
    <row r="27" spans="1:26" x14ac:dyDescent="0.35">
      <c r="A27" s="263"/>
      <c r="B27" s="299">
        <f ca="1">GSC!$B$2</f>
        <v>12</v>
      </c>
      <c r="C27" s="299">
        <f>GSC!$C$2</f>
        <v>12</v>
      </c>
      <c r="D27" s="299" t="s">
        <v>1776</v>
      </c>
      <c r="E27" s="299"/>
      <c r="F27" s="304" t="str" cm="1">
        <f t="array" ref="F27">_xlfn.IFS(ROW(G!A100)&lt;100,"A row has been deleted",COLUMN(G!BB1)&lt;54,"A column has been deleted",ROW(G!A100)&gt;100,"A row has been inserted",COLUMN(G!BB1)&gt;54,"A column has been inserted",(((G!$D$22='#_G'!$D$22)*1+(G!$F$22='#_G'!$F$22)*1+(G!$D$23='#_G'!$D$23)*1+(G!$F$23='#_G'!$F$23)*1+(G!$D$24='#_G'!$D$24)*1+(G!$F$24='#_G'!$F$24)*1+(G!$D$25='#_G'!$D$25)*1+(G!$F$25='#_G'!$F$25)*1+(G!$D$26='#_G'!$D$26)*1+(G!$F$26='#_G'!$F$26)*1+(G!$D$27='#_G'!$D$27)*1+(G!$F$27='#_G'!$F$27)*1+(G!$D$28='#_G'!$D$28)*1+(G!$F$28='#_G'!$F$28)*1+(G!$D$29='#_G'!$D$29)*1+(G!$F$29='#_G'!$F$29)*1+(G!$D$30='#_G'!$D$30)*1+(G!$F$30='#_G'!$F$30)*1+(G!$D$31='#_G'!$D$31)*1+(G!$F$31='#_G'!$F$31)*1+(G!$D$32='#_G'!$D$32)*1+(G!$F$32='#_G'!$F$32)*1+(G!$D$33='#_G'!$D$33)*1+(G!$F$33='#_G'!$F$33)*1)/24)&lt;1,"**SECURITY COMPROMISED**",TRUE=TRUE,"")</f>
        <v/>
      </c>
      <c r="G27" s="304"/>
      <c r="H27" s="304"/>
      <c r="I27" s="263"/>
      <c r="J27" s="263"/>
      <c r="K27" s="263"/>
      <c r="L27" s="263"/>
      <c r="M27" s="263"/>
      <c r="N27" s="263"/>
      <c r="O27" s="263"/>
      <c r="P27" s="263"/>
      <c r="Q27" s="263"/>
      <c r="R27" s="263"/>
      <c r="S27" s="263"/>
      <c r="T27" s="263"/>
      <c r="U27" s="263"/>
      <c r="V27" s="263"/>
      <c r="W27" s="263"/>
      <c r="X27" s="263"/>
      <c r="Y27" s="263"/>
      <c r="Z27" s="263"/>
    </row>
    <row r="28" spans="1:26" x14ac:dyDescent="0.35">
      <c r="A28" s="263"/>
      <c r="B28" s="299">
        <f ca="1">HSC!$B$2</f>
        <v>2</v>
      </c>
      <c r="C28" s="299">
        <f>HSC!$C$2</f>
        <v>2</v>
      </c>
      <c r="D28" s="299" t="s">
        <v>2026</v>
      </c>
      <c r="E28" s="299"/>
      <c r="F28" s="304" t="str" cm="1">
        <f t="array" ref="F28">_xlfn.IFS(ROW(H!A100)&lt;100,"A row has been deleted",COLUMN(H!BB1)&lt;54,"A column has been deleted",ROW(H!A100)&gt;100,"A row has been inserted",COLUMN(H!BB1)&gt;54,"A column has been inserted",(((H!$E$18='#_H'!$E$18)*1+(H!$E$19='#_H'!$E$19)*1+(H!$E$20='#_H'!$E$20)*1+(H!$E$21='#_H'!$E$21)*1+(H!$E$22='#_H'!$E$22)*1+(H!$E$23='#_H'!$E$23)*1+(H!$E$24='#_H'!$E$24)*1+(H!$E$25='#_H'!$E$25)*1+(H!$E$26='#_H'!$E$26)*1+(H!$E$27='#_H'!$E$27)*1+(H!$E$28='#_H'!$E$28)*1+(H!$E$29='#_H'!$E$29)*1+(H!$E$30='#_H'!$E$30)*1+(H!$E$31='#_H'!$E$31)*1+(H!$E$32='#_H'!$E$32)*1+(H!$E$33='#_H'!$E$33)*1+(H!$E$34='#_H'!$E$34)*1+(H!$E$35='#_H'!$E$35)*1+(H!$E$36='#_H'!$E$36)*1+(H!$E$37='#_H'!$E$37)*1+(H!$E$38='#_H'!$E$38)*1+(H!$E$39='#_H'!$E$39)*1+(H!$E$40='#_H'!$E$40)*1+(H!$E$41='#_H'!$E$41)*1+(H!$E$42='#_H'!$E$42)*1+(H!$E$43='#_H'!$E$43)*1)/26)&lt;1,"**SECURITY COMPROMISED**",TRUE=TRUE,"")</f>
        <v/>
      </c>
      <c r="G28" s="304"/>
      <c r="H28" s="304"/>
      <c r="I28" s="263"/>
      <c r="J28" s="263"/>
      <c r="K28" s="263"/>
      <c r="L28" s="263"/>
      <c r="M28" s="263"/>
      <c r="N28" s="263"/>
      <c r="O28" s="263"/>
      <c r="P28" s="263"/>
      <c r="Q28" s="263"/>
      <c r="R28" s="263"/>
      <c r="S28" s="263"/>
      <c r="T28" s="263"/>
      <c r="U28" s="263"/>
      <c r="V28" s="263"/>
      <c r="W28" s="263"/>
      <c r="X28" s="263"/>
      <c r="Y28" s="263"/>
      <c r="Z28" s="263"/>
    </row>
    <row r="29" spans="1:26" x14ac:dyDescent="0.35">
      <c r="A29" s="263"/>
      <c r="B29" s="275"/>
      <c r="C29" s="300"/>
      <c r="D29" s="300"/>
      <c r="E29" s="300"/>
      <c r="F29" s="304"/>
      <c r="G29" s="304"/>
      <c r="H29" s="304"/>
      <c r="I29" s="263"/>
      <c r="J29" s="263"/>
      <c r="K29" s="263"/>
      <c r="L29" s="263"/>
      <c r="M29" s="263"/>
      <c r="N29" s="263"/>
      <c r="O29" s="263"/>
      <c r="P29" s="263"/>
      <c r="Q29" s="263"/>
      <c r="R29" s="263"/>
      <c r="S29" s="263"/>
      <c r="T29" s="263"/>
      <c r="U29" s="263"/>
      <c r="V29" s="263"/>
      <c r="W29" s="263"/>
      <c r="X29" s="263"/>
      <c r="Y29" s="263"/>
      <c r="Z29" s="263"/>
    </row>
    <row r="30" spans="1:26" x14ac:dyDescent="0.35">
      <c r="A30" s="263"/>
      <c r="B30" s="301">
        <f ca="1">SUM(B21:B28)</f>
        <v>89</v>
      </c>
      <c r="C30" s="301">
        <f>SUM(C21:C28)</f>
        <v>94</v>
      </c>
      <c r="D30" s="302">
        <f ca="1">IFERROR(ROUNDUP($B$30/$C$30,3),0)</f>
        <v>0.94699999999999995</v>
      </c>
      <c r="E30" s="300"/>
      <c r="F30" s="304"/>
      <c r="G30" s="304"/>
      <c r="H30" s="304"/>
      <c r="I30" s="263"/>
      <c r="J30" s="263"/>
      <c r="K30" s="263"/>
      <c r="L30" s="263"/>
      <c r="M30" s="263"/>
      <c r="N30" s="263"/>
      <c r="O30" s="263"/>
      <c r="P30" s="263"/>
      <c r="Q30" s="263"/>
      <c r="R30" s="263"/>
      <c r="S30" s="263"/>
      <c r="T30" s="263"/>
      <c r="U30" s="263"/>
      <c r="V30" s="263"/>
      <c r="W30" s="263"/>
      <c r="X30" s="263"/>
      <c r="Y30" s="263"/>
      <c r="Z30" s="263"/>
    </row>
    <row r="31" spans="1:26" x14ac:dyDescent="0.35">
      <c r="A31" s="263"/>
      <c r="B31" s="275"/>
      <c r="C31" s="300"/>
      <c r="D31" s="300"/>
      <c r="E31" s="300"/>
      <c r="F31" s="304"/>
      <c r="G31" s="304"/>
      <c r="H31" s="304"/>
      <c r="I31" s="263"/>
      <c r="J31" s="263"/>
      <c r="K31" s="263"/>
      <c r="L31" s="263"/>
      <c r="M31" s="263"/>
      <c r="N31" s="263"/>
      <c r="O31" s="263"/>
      <c r="P31" s="263"/>
      <c r="Q31" s="263"/>
      <c r="R31" s="263"/>
      <c r="S31" s="263"/>
      <c r="T31" s="263"/>
      <c r="U31" s="263"/>
      <c r="V31" s="263"/>
      <c r="W31" s="263"/>
      <c r="X31" s="263"/>
      <c r="Y31" s="263"/>
      <c r="Z31" s="263"/>
    </row>
    <row r="32" spans="1:26" x14ac:dyDescent="0.35">
      <c r="A32" s="263"/>
      <c r="B32" s="275"/>
      <c r="C32" s="300"/>
      <c r="D32" s="300"/>
      <c r="E32" s="300"/>
      <c r="F32" s="304"/>
      <c r="G32" s="304"/>
      <c r="H32" s="304"/>
      <c r="I32" s="263"/>
      <c r="J32" s="263"/>
      <c r="K32" s="263"/>
      <c r="L32" s="263"/>
      <c r="M32" s="263"/>
      <c r="N32" s="263"/>
      <c r="O32" s="263"/>
      <c r="P32" s="263"/>
      <c r="Q32" s="263"/>
      <c r="R32" s="263"/>
      <c r="S32" s="263"/>
      <c r="T32" s="263"/>
      <c r="U32" s="263"/>
      <c r="V32" s="263"/>
      <c r="W32" s="263"/>
      <c r="X32" s="263"/>
      <c r="Y32" s="263"/>
      <c r="Z32" s="263"/>
    </row>
    <row r="33" spans="1:26" x14ac:dyDescent="0.35">
      <c r="A33" s="263"/>
      <c r="B33" s="275"/>
      <c r="C33" s="300"/>
      <c r="D33" s="300"/>
      <c r="E33" s="300"/>
      <c r="F33" s="304"/>
      <c r="G33" s="304"/>
      <c r="H33" s="304"/>
      <c r="I33" s="263"/>
      <c r="J33" s="263"/>
      <c r="K33" s="263"/>
      <c r="L33" s="263"/>
      <c r="M33" s="263"/>
      <c r="N33" s="263"/>
      <c r="O33" s="263"/>
      <c r="P33" s="263"/>
      <c r="Q33" s="263"/>
      <c r="R33" s="263"/>
      <c r="S33" s="263"/>
      <c r="T33" s="263"/>
      <c r="U33" s="263"/>
      <c r="V33" s="263"/>
      <c r="W33" s="263"/>
      <c r="X33" s="263"/>
      <c r="Y33" s="263"/>
      <c r="Z33" s="263"/>
    </row>
    <row r="34" spans="1:26" x14ac:dyDescent="0.35">
      <c r="A34" s="263"/>
      <c r="B34" s="275"/>
      <c r="C34" s="300"/>
      <c r="D34" s="300"/>
      <c r="E34" s="300"/>
      <c r="F34" s="304"/>
      <c r="G34" s="304"/>
      <c r="H34" s="304"/>
      <c r="I34" s="263"/>
      <c r="J34" s="263"/>
      <c r="K34" s="263"/>
      <c r="L34" s="263"/>
      <c r="M34" s="263"/>
      <c r="N34" s="263"/>
      <c r="O34" s="263"/>
      <c r="P34" s="263"/>
      <c r="Q34" s="263"/>
      <c r="R34" s="263"/>
      <c r="S34" s="263"/>
      <c r="T34" s="263"/>
      <c r="U34" s="263"/>
      <c r="V34" s="263"/>
      <c r="W34" s="263"/>
      <c r="X34" s="263"/>
      <c r="Y34" s="263"/>
      <c r="Z34" s="263"/>
    </row>
    <row r="35" spans="1:26" x14ac:dyDescent="0.35">
      <c r="A35" s="263"/>
      <c r="B35" s="275"/>
      <c r="C35" s="300"/>
      <c r="D35" s="300"/>
      <c r="E35" s="300"/>
      <c r="F35" s="304"/>
      <c r="G35" s="304"/>
      <c r="H35" s="304"/>
      <c r="I35" s="263"/>
      <c r="J35" s="263"/>
      <c r="K35" s="263"/>
      <c r="L35" s="263"/>
      <c r="M35" s="263"/>
      <c r="N35" s="263"/>
      <c r="O35" s="263"/>
      <c r="P35" s="263"/>
      <c r="Q35" s="263"/>
      <c r="R35" s="263"/>
      <c r="S35" s="263"/>
      <c r="T35" s="263"/>
      <c r="U35" s="263"/>
      <c r="V35" s="263"/>
      <c r="W35" s="263"/>
      <c r="X35" s="263"/>
      <c r="Y35" s="263"/>
      <c r="Z35" s="263"/>
    </row>
    <row r="36" spans="1:26" x14ac:dyDescent="0.35">
      <c r="A36" s="263"/>
      <c r="B36" s="275"/>
      <c r="C36" s="300"/>
      <c r="D36" s="300"/>
      <c r="E36" s="300"/>
      <c r="F36" s="304"/>
      <c r="G36" s="304"/>
      <c r="H36" s="304"/>
      <c r="I36" s="263"/>
      <c r="J36" s="263"/>
      <c r="K36" s="263"/>
      <c r="L36" s="263"/>
      <c r="M36" s="263"/>
      <c r="N36" s="263"/>
      <c r="O36" s="263"/>
      <c r="P36" s="263"/>
      <c r="Q36" s="263"/>
      <c r="R36" s="263"/>
      <c r="S36" s="263"/>
      <c r="T36" s="263"/>
      <c r="U36" s="263"/>
      <c r="V36" s="263"/>
      <c r="W36" s="263"/>
      <c r="X36" s="263"/>
      <c r="Y36" s="263"/>
      <c r="Z36" s="263"/>
    </row>
    <row r="37" spans="1:26" x14ac:dyDescent="0.35">
      <c r="A37" s="263"/>
      <c r="B37" s="275"/>
      <c r="C37" s="300"/>
      <c r="D37" s="300"/>
      <c r="E37" s="300"/>
      <c r="F37" s="304"/>
      <c r="G37" s="304"/>
      <c r="H37" s="304"/>
      <c r="I37" s="263"/>
      <c r="J37" s="263"/>
      <c r="K37" s="263"/>
      <c r="L37" s="263"/>
      <c r="M37" s="263"/>
      <c r="N37" s="263"/>
      <c r="O37" s="263"/>
      <c r="P37" s="263"/>
      <c r="Q37" s="263"/>
      <c r="R37" s="263"/>
      <c r="S37" s="263"/>
      <c r="T37" s="263"/>
      <c r="U37" s="263"/>
      <c r="V37" s="263"/>
      <c r="W37" s="263"/>
      <c r="X37" s="263"/>
      <c r="Y37" s="263"/>
      <c r="Z37" s="263"/>
    </row>
    <row r="38" spans="1:26" x14ac:dyDescent="0.35">
      <c r="A38" s="263"/>
      <c r="B38" s="275"/>
      <c r="C38" s="300"/>
      <c r="D38" s="300"/>
      <c r="E38" s="300"/>
      <c r="F38" s="304"/>
      <c r="G38" s="304"/>
      <c r="H38" s="304"/>
      <c r="I38" s="263"/>
      <c r="J38" s="263"/>
      <c r="K38" s="263"/>
      <c r="L38" s="263"/>
      <c r="M38" s="263"/>
      <c r="N38" s="263"/>
      <c r="O38" s="263"/>
      <c r="P38" s="263"/>
      <c r="Q38" s="263"/>
      <c r="R38" s="263"/>
      <c r="S38" s="263"/>
      <c r="T38" s="263"/>
      <c r="U38" s="263"/>
      <c r="V38" s="263"/>
      <c r="W38" s="263"/>
      <c r="X38" s="263"/>
      <c r="Y38" s="263"/>
      <c r="Z38" s="263"/>
    </row>
    <row r="39" spans="1:26" x14ac:dyDescent="0.35">
      <c r="A39" s="263"/>
      <c r="B39" s="275"/>
      <c r="C39" s="300"/>
      <c r="D39" s="300"/>
      <c r="E39" s="300"/>
      <c r="F39" s="304"/>
      <c r="G39" s="304"/>
      <c r="H39" s="304"/>
      <c r="I39" s="263"/>
      <c r="J39" s="263"/>
      <c r="K39" s="263"/>
      <c r="L39" s="263"/>
      <c r="M39" s="263"/>
      <c r="N39" s="263"/>
      <c r="O39" s="263"/>
      <c r="P39" s="263"/>
      <c r="Q39" s="263"/>
      <c r="R39" s="263"/>
      <c r="S39" s="263"/>
      <c r="T39" s="263"/>
      <c r="U39" s="263"/>
      <c r="V39" s="263"/>
      <c r="W39" s="263"/>
      <c r="X39" s="263"/>
      <c r="Y39" s="263"/>
      <c r="Z39" s="263"/>
    </row>
    <row r="40" spans="1:26" x14ac:dyDescent="0.35">
      <c r="A40" s="263"/>
      <c r="B40" s="275"/>
      <c r="C40" s="300"/>
      <c r="D40" s="300"/>
      <c r="E40" s="300"/>
      <c r="F40" s="304"/>
      <c r="G40" s="304"/>
      <c r="H40" s="304"/>
      <c r="I40" s="263"/>
      <c r="J40" s="263"/>
      <c r="K40" s="263"/>
      <c r="L40" s="263"/>
      <c r="M40" s="263"/>
      <c r="N40" s="263"/>
      <c r="O40" s="263"/>
      <c r="P40" s="263"/>
      <c r="Q40" s="263"/>
      <c r="R40" s="263"/>
      <c r="S40" s="263"/>
      <c r="T40" s="263"/>
      <c r="U40" s="263"/>
      <c r="V40" s="263"/>
      <c r="W40" s="263"/>
      <c r="X40" s="263"/>
      <c r="Y40" s="263"/>
      <c r="Z40" s="263"/>
    </row>
    <row r="41" spans="1:26" x14ac:dyDescent="0.35">
      <c r="A41" s="263"/>
      <c r="B41" s="275"/>
      <c r="C41" s="300"/>
      <c r="D41" s="300"/>
      <c r="E41" s="300"/>
      <c r="F41" s="304"/>
      <c r="G41" s="304"/>
      <c r="H41" s="304"/>
      <c r="I41" s="263"/>
      <c r="J41" s="263"/>
      <c r="K41" s="263"/>
      <c r="L41" s="263"/>
      <c r="M41" s="263"/>
      <c r="N41" s="263"/>
      <c r="O41" s="263"/>
      <c r="P41" s="263"/>
      <c r="Q41" s="263"/>
      <c r="R41" s="263"/>
      <c r="S41" s="263"/>
      <c r="T41" s="263"/>
      <c r="U41" s="263"/>
      <c r="V41" s="263"/>
      <c r="W41" s="263"/>
      <c r="X41" s="263"/>
      <c r="Y41" s="263"/>
      <c r="Z41" s="263"/>
    </row>
    <row r="42" spans="1:26" x14ac:dyDescent="0.35">
      <c r="A42" s="263"/>
      <c r="B42" s="275" t="s">
        <v>2030</v>
      </c>
      <c r="C42" s="300"/>
      <c r="D42" s="300"/>
      <c r="E42" s="300"/>
      <c r="F42" s="304"/>
      <c r="G42" s="304"/>
      <c r="H42" s="304"/>
      <c r="I42" s="263"/>
      <c r="J42" s="263"/>
      <c r="K42" s="263"/>
      <c r="L42" s="263"/>
      <c r="M42" s="263"/>
      <c r="N42" s="263"/>
      <c r="O42" s="263"/>
      <c r="P42" s="263"/>
      <c r="Q42" s="263"/>
      <c r="R42" s="263"/>
      <c r="S42" s="263"/>
      <c r="T42" s="263"/>
      <c r="U42" s="263"/>
      <c r="V42" s="263"/>
      <c r="W42" s="263"/>
      <c r="X42" s="263"/>
      <c r="Y42" s="263"/>
      <c r="Z42" s="263"/>
    </row>
    <row r="43" spans="1:26" x14ac:dyDescent="0.35">
      <c r="A43" s="263"/>
      <c r="B43" s="275"/>
      <c r="C43" s="300"/>
      <c r="D43" s="300"/>
      <c r="E43" s="300"/>
      <c r="F43" s="304"/>
      <c r="G43" s="304"/>
      <c r="H43" s="304"/>
      <c r="I43" s="263"/>
      <c r="J43" s="263"/>
      <c r="K43" s="263"/>
      <c r="L43" s="263"/>
      <c r="M43" s="263"/>
      <c r="N43" s="263"/>
      <c r="O43" s="263"/>
      <c r="P43" s="263"/>
      <c r="Q43" s="263"/>
      <c r="R43" s="263"/>
      <c r="S43" s="263"/>
      <c r="T43" s="263"/>
      <c r="U43" s="263"/>
      <c r="V43" s="263"/>
      <c r="W43" s="263"/>
      <c r="X43" s="263"/>
      <c r="Y43" s="263"/>
      <c r="Z43" s="263"/>
    </row>
    <row r="44" spans="1:26" x14ac:dyDescent="0.35">
      <c r="A44" s="263"/>
      <c r="B44" s="275"/>
      <c r="C44" s="300"/>
      <c r="D44" s="300"/>
      <c r="E44" s="300"/>
      <c r="F44" s="304"/>
      <c r="G44" s="304"/>
      <c r="H44" s="304"/>
      <c r="I44" s="263"/>
      <c r="J44" s="263"/>
      <c r="K44" s="263"/>
      <c r="L44" s="263"/>
      <c r="M44" s="263"/>
      <c r="N44" s="263"/>
      <c r="O44" s="263"/>
      <c r="P44" s="263"/>
      <c r="Q44" s="263"/>
      <c r="R44" s="263"/>
      <c r="S44" s="263"/>
      <c r="T44" s="263"/>
      <c r="U44" s="263"/>
      <c r="V44" s="263"/>
      <c r="W44" s="263"/>
      <c r="X44" s="263"/>
      <c r="Y44" s="263"/>
      <c r="Z44" s="263"/>
    </row>
    <row r="45" spans="1:26" x14ac:dyDescent="0.35">
      <c r="A45" s="263"/>
      <c r="B45" s="275"/>
      <c r="C45" s="300"/>
      <c r="D45" s="300"/>
      <c r="E45" s="300"/>
      <c r="F45" s="304"/>
      <c r="G45" s="304"/>
      <c r="H45" s="304"/>
      <c r="I45" s="263"/>
      <c r="J45" s="263"/>
      <c r="K45" s="263"/>
      <c r="L45" s="263"/>
      <c r="M45" s="263"/>
      <c r="N45" s="263"/>
      <c r="O45" s="263"/>
      <c r="P45" s="263"/>
      <c r="Q45" s="263"/>
      <c r="R45" s="263"/>
      <c r="S45" s="263"/>
      <c r="T45" s="263"/>
      <c r="U45" s="263"/>
      <c r="V45" s="263"/>
      <c r="W45" s="263"/>
      <c r="X45" s="263"/>
      <c r="Y45" s="263"/>
      <c r="Z45" s="263"/>
    </row>
    <row r="46" spans="1:26" x14ac:dyDescent="0.35">
      <c r="A46" s="263"/>
      <c r="B46" s="275"/>
      <c r="C46" s="300"/>
      <c r="D46" s="300"/>
      <c r="E46" s="300"/>
      <c r="F46" s="304"/>
      <c r="G46" s="304"/>
      <c r="H46" s="304"/>
      <c r="I46" s="263"/>
      <c r="J46" s="263"/>
      <c r="K46" s="263"/>
      <c r="L46" s="263"/>
      <c r="M46" s="263"/>
      <c r="N46" s="263"/>
      <c r="O46" s="263"/>
      <c r="P46" s="263"/>
      <c r="Q46" s="263"/>
      <c r="R46" s="263"/>
      <c r="S46" s="263"/>
      <c r="T46" s="263"/>
      <c r="U46" s="263"/>
      <c r="V46" s="263"/>
      <c r="W46" s="263"/>
      <c r="X46" s="263"/>
      <c r="Y46" s="263"/>
      <c r="Z46" s="263"/>
    </row>
    <row r="47" spans="1:26" x14ac:dyDescent="0.35">
      <c r="A47" s="263"/>
      <c r="B47" s="275"/>
      <c r="C47" s="300"/>
      <c r="D47" s="300"/>
      <c r="E47" s="300"/>
      <c r="F47" s="304"/>
      <c r="G47" s="304"/>
      <c r="H47" s="304"/>
      <c r="I47" s="263"/>
      <c r="J47" s="263"/>
      <c r="K47" s="263"/>
      <c r="L47" s="263"/>
      <c r="M47" s="263"/>
      <c r="N47" s="263"/>
      <c r="O47" s="263"/>
      <c r="P47" s="263"/>
      <c r="Q47" s="263"/>
      <c r="R47" s="263"/>
      <c r="S47" s="263"/>
      <c r="T47" s="263"/>
      <c r="U47" s="263"/>
      <c r="V47" s="263"/>
      <c r="W47" s="263"/>
      <c r="X47" s="263"/>
      <c r="Y47" s="263"/>
      <c r="Z47" s="263"/>
    </row>
    <row r="48" spans="1:26" x14ac:dyDescent="0.35">
      <c r="A48" s="263"/>
      <c r="B48" s="275"/>
      <c r="C48" s="300"/>
      <c r="D48" s="300"/>
      <c r="E48" s="300"/>
      <c r="F48" s="304"/>
      <c r="G48" s="304"/>
      <c r="H48" s="304"/>
      <c r="I48" s="263"/>
      <c r="J48" s="263"/>
      <c r="K48" s="263"/>
      <c r="L48" s="263"/>
      <c r="M48" s="263"/>
      <c r="N48" s="263"/>
      <c r="O48" s="263"/>
      <c r="P48" s="263"/>
      <c r="Q48" s="263"/>
      <c r="R48" s="263"/>
      <c r="S48" s="263"/>
      <c r="T48" s="263"/>
      <c r="U48" s="263"/>
      <c r="V48" s="263"/>
      <c r="W48" s="263"/>
      <c r="X48" s="263"/>
      <c r="Y48" s="263"/>
      <c r="Z48" s="263"/>
    </row>
    <row r="49" spans="1:26" x14ac:dyDescent="0.35">
      <c r="A49" s="263"/>
      <c r="B49" s="275"/>
      <c r="C49" s="300"/>
      <c r="D49" s="300"/>
      <c r="E49" s="300"/>
      <c r="F49" s="304"/>
      <c r="G49" s="304"/>
      <c r="H49" s="304"/>
      <c r="I49" s="263"/>
      <c r="J49" s="263"/>
      <c r="K49" s="263"/>
      <c r="L49" s="263"/>
      <c r="M49" s="263"/>
      <c r="N49" s="263"/>
      <c r="O49" s="263"/>
      <c r="P49" s="263"/>
      <c r="Q49" s="263"/>
      <c r="R49" s="263"/>
      <c r="S49" s="263"/>
      <c r="T49" s="263"/>
      <c r="U49" s="263"/>
      <c r="V49" s="263"/>
      <c r="W49" s="263"/>
      <c r="X49" s="263"/>
      <c r="Y49" s="263"/>
      <c r="Z49" s="263"/>
    </row>
    <row r="50" spans="1:26" x14ac:dyDescent="0.35">
      <c r="A50" s="263"/>
      <c r="B50" s="275"/>
      <c r="C50" s="300"/>
      <c r="D50" s="300"/>
      <c r="E50" s="300"/>
      <c r="F50" s="304"/>
      <c r="G50" s="304"/>
      <c r="H50" s="304"/>
      <c r="I50" s="263"/>
      <c r="J50" s="263"/>
      <c r="K50" s="263"/>
      <c r="L50" s="263"/>
      <c r="M50" s="263"/>
      <c r="N50" s="263"/>
      <c r="O50" s="263"/>
      <c r="P50" s="263"/>
      <c r="Q50" s="263"/>
      <c r="R50" s="263"/>
      <c r="S50" s="263"/>
      <c r="T50" s="263"/>
      <c r="U50" s="263"/>
      <c r="V50" s="263"/>
      <c r="W50" s="263"/>
      <c r="X50" s="263"/>
      <c r="Y50" s="263"/>
      <c r="Z50" s="263"/>
    </row>
    <row r="51" spans="1:26" x14ac:dyDescent="0.35">
      <c r="B51" s="260"/>
      <c r="C51" s="261"/>
      <c r="D51" s="261"/>
      <c r="E51" s="261"/>
      <c r="F51" s="303"/>
      <c r="G51" s="303"/>
      <c r="H51" s="303"/>
    </row>
    <row r="52" spans="1:26" x14ac:dyDescent="0.35">
      <c r="B52" s="260"/>
      <c r="C52" s="261"/>
      <c r="D52" s="261"/>
      <c r="E52" s="261"/>
      <c r="F52" s="303"/>
      <c r="G52" s="303"/>
      <c r="H52" s="303"/>
    </row>
    <row r="53" spans="1:26" x14ac:dyDescent="0.35">
      <c r="B53" s="260"/>
      <c r="C53" s="261"/>
      <c r="D53" s="261"/>
      <c r="E53" s="261"/>
      <c r="F53" s="303"/>
      <c r="G53" s="303"/>
      <c r="H53" s="303"/>
    </row>
    <row r="54" spans="1:26" x14ac:dyDescent="0.35">
      <c r="B54" s="260"/>
      <c r="C54" s="261"/>
      <c r="D54" s="261"/>
      <c r="E54" s="261"/>
      <c r="F54" s="303"/>
      <c r="G54" s="303"/>
      <c r="H54" s="303"/>
    </row>
    <row r="55" spans="1:26" x14ac:dyDescent="0.35">
      <c r="B55" s="260"/>
      <c r="C55" s="261"/>
      <c r="D55" s="261"/>
      <c r="E55" s="261"/>
      <c r="F55" s="303"/>
      <c r="G55" s="303"/>
      <c r="H55" s="303"/>
    </row>
    <row r="56" spans="1:26" x14ac:dyDescent="0.35">
      <c r="B56" s="260"/>
      <c r="C56" s="261"/>
      <c r="D56" s="261"/>
      <c r="E56" s="261"/>
      <c r="F56" s="303"/>
      <c r="G56" s="303"/>
      <c r="H56" s="303"/>
    </row>
    <row r="57" spans="1:26" x14ac:dyDescent="0.35">
      <c r="B57" s="260"/>
      <c r="C57" s="261"/>
      <c r="D57" s="261"/>
      <c r="E57" s="261"/>
      <c r="F57" s="303"/>
      <c r="G57" s="303"/>
      <c r="H57" s="303"/>
    </row>
    <row r="58" spans="1:26" x14ac:dyDescent="0.35">
      <c r="B58" s="260"/>
      <c r="C58" s="261"/>
      <c r="D58" s="261"/>
      <c r="E58" s="261"/>
      <c r="F58" s="303"/>
      <c r="G58" s="303"/>
      <c r="H58" s="303"/>
    </row>
    <row r="59" spans="1:26" x14ac:dyDescent="0.35">
      <c r="B59" s="260"/>
      <c r="C59" s="261"/>
      <c r="D59" s="261"/>
      <c r="E59" s="261"/>
      <c r="F59" s="303"/>
      <c r="G59" s="303"/>
      <c r="H59" s="303"/>
    </row>
    <row r="60" spans="1:26" x14ac:dyDescent="0.35">
      <c r="B60" s="260"/>
      <c r="C60" s="261"/>
      <c r="D60" s="261"/>
      <c r="E60" s="261"/>
      <c r="F60" s="303"/>
      <c r="G60" s="303"/>
      <c r="H60" s="303"/>
    </row>
    <row r="61" spans="1:26" x14ac:dyDescent="0.35">
      <c r="B61" s="260"/>
      <c r="C61" s="261"/>
      <c r="D61" s="261"/>
      <c r="E61" s="261"/>
      <c r="F61" s="303"/>
      <c r="G61" s="303"/>
      <c r="H61" s="303"/>
    </row>
    <row r="62" spans="1:26" x14ac:dyDescent="0.35">
      <c r="B62" s="260"/>
      <c r="C62" s="261"/>
      <c r="D62" s="261"/>
      <c r="E62" s="261"/>
      <c r="F62" s="303"/>
      <c r="G62" s="303"/>
      <c r="H62" s="303"/>
    </row>
    <row r="63" spans="1:26" x14ac:dyDescent="0.35">
      <c r="B63" s="260"/>
      <c r="C63" s="261"/>
      <c r="D63" s="261"/>
      <c r="E63" s="261"/>
      <c r="F63" s="303"/>
      <c r="G63" s="303"/>
      <c r="H63" s="303"/>
    </row>
    <row r="64" spans="1:26" x14ac:dyDescent="0.35">
      <c r="B64" s="260"/>
      <c r="C64" s="261"/>
      <c r="D64" s="261"/>
      <c r="E64" s="261"/>
      <c r="F64" s="303"/>
      <c r="G64" s="303"/>
      <c r="H64" s="303"/>
    </row>
    <row r="65" spans="2:8" x14ac:dyDescent="0.35">
      <c r="B65" s="260"/>
      <c r="C65" s="261"/>
      <c r="D65" s="261"/>
      <c r="E65" s="261"/>
      <c r="F65" s="303"/>
      <c r="G65" s="303"/>
      <c r="H65" s="303"/>
    </row>
    <row r="66" spans="2:8" x14ac:dyDescent="0.35">
      <c r="B66" s="260"/>
      <c r="C66" s="261"/>
      <c r="D66" s="261"/>
      <c r="E66" s="261"/>
      <c r="F66" s="303"/>
      <c r="G66" s="303"/>
      <c r="H66" s="303"/>
    </row>
    <row r="67" spans="2:8" x14ac:dyDescent="0.35">
      <c r="B67" s="260"/>
      <c r="C67" s="261"/>
      <c r="D67" s="261"/>
      <c r="E67" s="261"/>
      <c r="F67" s="303"/>
      <c r="G67" s="303"/>
      <c r="H67" s="303"/>
    </row>
    <row r="68" spans="2:8" x14ac:dyDescent="0.35">
      <c r="B68" s="260"/>
      <c r="C68" s="261"/>
      <c r="D68" s="261"/>
      <c r="E68" s="261"/>
      <c r="F68" s="303"/>
      <c r="G68" s="303"/>
      <c r="H68" s="303"/>
    </row>
    <row r="69" spans="2:8" x14ac:dyDescent="0.35">
      <c r="B69" s="260"/>
      <c r="C69" s="261"/>
      <c r="D69" s="261"/>
      <c r="E69" s="261"/>
      <c r="F69" s="303"/>
      <c r="G69" s="303"/>
      <c r="H69" s="303"/>
    </row>
    <row r="70" spans="2:8" x14ac:dyDescent="0.35">
      <c r="B70" s="260"/>
      <c r="C70" s="261"/>
      <c r="D70" s="261"/>
      <c r="E70" s="261"/>
      <c r="F70" s="303"/>
      <c r="G70" s="303"/>
      <c r="H70" s="303"/>
    </row>
    <row r="71" spans="2:8" x14ac:dyDescent="0.35">
      <c r="B71" s="260"/>
      <c r="C71" s="261"/>
      <c r="D71" s="261"/>
      <c r="E71" s="261"/>
      <c r="F71" s="303"/>
      <c r="G71" s="303"/>
      <c r="H71" s="303"/>
    </row>
    <row r="72" spans="2:8" x14ac:dyDescent="0.35">
      <c r="B72" s="260"/>
      <c r="C72" s="261"/>
      <c r="D72" s="261"/>
      <c r="E72" s="261"/>
      <c r="F72" s="303"/>
      <c r="G72" s="303"/>
      <c r="H72" s="303"/>
    </row>
    <row r="73" spans="2:8" x14ac:dyDescent="0.35">
      <c r="B73" s="260"/>
      <c r="C73" s="261"/>
      <c r="D73" s="261"/>
      <c r="E73" s="261"/>
      <c r="F73" s="303"/>
      <c r="G73" s="303"/>
      <c r="H73" s="303"/>
    </row>
    <row r="74" spans="2:8" x14ac:dyDescent="0.35">
      <c r="B74" s="260"/>
      <c r="C74" s="261"/>
      <c r="D74" s="261"/>
      <c r="E74" s="261"/>
      <c r="F74" s="303"/>
      <c r="G74" s="303"/>
      <c r="H74" s="303"/>
    </row>
    <row r="75" spans="2:8" x14ac:dyDescent="0.35">
      <c r="B75" s="260"/>
      <c r="C75" s="261"/>
      <c r="D75" s="261"/>
      <c r="E75" s="261"/>
      <c r="F75" s="303"/>
      <c r="G75" s="303"/>
      <c r="H75" s="303"/>
    </row>
    <row r="76" spans="2:8" x14ac:dyDescent="0.35">
      <c r="B76" s="260"/>
      <c r="C76" s="261"/>
      <c r="D76" s="261"/>
      <c r="E76" s="261"/>
      <c r="F76" s="303"/>
      <c r="G76" s="303"/>
      <c r="H76" s="303"/>
    </row>
    <row r="77" spans="2:8" x14ac:dyDescent="0.35">
      <c r="B77" s="260"/>
      <c r="C77" s="261"/>
      <c r="D77" s="261"/>
      <c r="E77" s="261"/>
      <c r="F77" s="303"/>
      <c r="G77" s="303"/>
      <c r="H77" s="303"/>
    </row>
    <row r="78" spans="2:8" x14ac:dyDescent="0.35">
      <c r="B78" s="260"/>
      <c r="C78" s="261"/>
      <c r="D78" s="261"/>
      <c r="E78" s="261"/>
      <c r="F78" s="303"/>
      <c r="G78" s="303"/>
      <c r="H78" s="303"/>
    </row>
    <row r="79" spans="2:8" x14ac:dyDescent="0.35">
      <c r="B79" s="260"/>
      <c r="C79" s="261"/>
      <c r="D79" s="261"/>
      <c r="E79" s="261"/>
      <c r="F79" s="303"/>
      <c r="G79" s="303"/>
      <c r="H79" s="303"/>
    </row>
    <row r="80" spans="2:8" x14ac:dyDescent="0.35">
      <c r="B80" s="260"/>
      <c r="C80" s="261"/>
      <c r="D80" s="261"/>
      <c r="E80" s="261"/>
      <c r="F80" s="303"/>
      <c r="G80" s="303"/>
      <c r="H80" s="303"/>
    </row>
    <row r="81" spans="2:8" x14ac:dyDescent="0.35">
      <c r="B81" s="260"/>
      <c r="C81" s="261"/>
      <c r="D81" s="261"/>
      <c r="E81" s="261"/>
      <c r="F81" s="303"/>
      <c r="G81" s="303"/>
      <c r="H81" s="303"/>
    </row>
    <row r="82" spans="2:8" x14ac:dyDescent="0.35">
      <c r="B82" s="260"/>
      <c r="C82" s="261"/>
      <c r="D82" s="261"/>
      <c r="E82" s="261"/>
      <c r="F82" s="303"/>
      <c r="G82" s="303"/>
      <c r="H82" s="303"/>
    </row>
    <row r="83" spans="2:8" x14ac:dyDescent="0.35">
      <c r="B83" s="260"/>
      <c r="C83" s="261"/>
      <c r="D83" s="261"/>
      <c r="E83" s="261"/>
      <c r="F83" s="303"/>
      <c r="G83" s="303"/>
      <c r="H83" s="303"/>
    </row>
    <row r="84" spans="2:8" x14ac:dyDescent="0.35">
      <c r="B84" s="260"/>
      <c r="C84" s="261"/>
      <c r="D84" s="261"/>
      <c r="E84" s="261"/>
      <c r="F84" s="303"/>
      <c r="G84" s="303"/>
      <c r="H84" s="303"/>
    </row>
    <row r="85" spans="2:8" x14ac:dyDescent="0.35">
      <c r="B85" s="260"/>
      <c r="C85" s="261"/>
      <c r="D85" s="261"/>
      <c r="E85" s="261"/>
      <c r="F85" s="303"/>
      <c r="G85" s="303"/>
      <c r="H85" s="303"/>
    </row>
    <row r="86" spans="2:8" x14ac:dyDescent="0.35">
      <c r="B86" s="260"/>
      <c r="C86" s="261"/>
      <c r="D86" s="261"/>
      <c r="E86" s="261"/>
      <c r="F86" s="303"/>
      <c r="G86" s="303"/>
      <c r="H86" s="303"/>
    </row>
    <row r="87" spans="2:8" x14ac:dyDescent="0.35">
      <c r="B87" s="260"/>
      <c r="C87" s="261"/>
      <c r="D87" s="261"/>
      <c r="E87" s="261"/>
      <c r="F87" s="303"/>
      <c r="G87" s="303"/>
      <c r="H87" s="303"/>
    </row>
    <row r="88" spans="2:8" x14ac:dyDescent="0.35">
      <c r="B88" s="260"/>
      <c r="C88" s="261"/>
      <c r="D88" s="261"/>
      <c r="E88" s="261"/>
      <c r="F88" s="303"/>
      <c r="G88" s="303"/>
      <c r="H88" s="303"/>
    </row>
    <row r="89" spans="2:8" x14ac:dyDescent="0.35">
      <c r="B89" s="260"/>
      <c r="C89" s="261"/>
      <c r="D89" s="261"/>
      <c r="E89" s="261"/>
      <c r="F89" s="303"/>
      <c r="G89" s="303"/>
      <c r="H89" s="303"/>
    </row>
    <row r="90" spans="2:8" x14ac:dyDescent="0.35">
      <c r="B90" s="260"/>
      <c r="C90" s="261"/>
      <c r="D90" s="261"/>
      <c r="E90" s="261"/>
      <c r="F90" s="303"/>
      <c r="G90" s="303"/>
      <c r="H90" s="303"/>
    </row>
    <row r="91" spans="2:8" x14ac:dyDescent="0.35">
      <c r="B91" s="260"/>
      <c r="C91" s="261"/>
      <c r="D91" s="261"/>
      <c r="E91" s="261"/>
      <c r="F91" s="303"/>
      <c r="G91" s="303"/>
      <c r="H91" s="303"/>
    </row>
    <row r="92" spans="2:8" x14ac:dyDescent="0.35">
      <c r="B92" s="260"/>
      <c r="C92" s="261"/>
      <c r="D92" s="261"/>
      <c r="E92" s="261"/>
      <c r="F92" s="303"/>
      <c r="G92" s="303"/>
      <c r="H92" s="303"/>
    </row>
    <row r="93" spans="2:8" x14ac:dyDescent="0.35">
      <c r="B93" s="260"/>
      <c r="C93" s="261"/>
      <c r="D93" s="261"/>
      <c r="E93" s="261"/>
      <c r="F93" s="303"/>
      <c r="G93" s="303"/>
      <c r="H93" s="303"/>
    </row>
    <row r="94" spans="2:8" x14ac:dyDescent="0.35">
      <c r="B94" s="260"/>
      <c r="C94" s="261"/>
      <c r="D94" s="261"/>
      <c r="E94" s="261"/>
      <c r="F94" s="303"/>
      <c r="G94" s="303"/>
      <c r="H94" s="303"/>
    </row>
    <row r="95" spans="2:8" x14ac:dyDescent="0.35">
      <c r="B95" s="260"/>
      <c r="C95" s="261"/>
      <c r="D95" s="261"/>
      <c r="E95" s="261"/>
      <c r="F95" s="303"/>
      <c r="G95" s="303"/>
      <c r="H95" s="303"/>
    </row>
    <row r="96" spans="2:8" x14ac:dyDescent="0.35">
      <c r="B96" s="260"/>
      <c r="C96" s="261"/>
      <c r="D96" s="261"/>
      <c r="E96" s="261"/>
      <c r="F96" s="303"/>
      <c r="G96" s="303"/>
      <c r="H96" s="303"/>
    </row>
    <row r="97" spans="2:8" x14ac:dyDescent="0.35">
      <c r="B97" s="260"/>
      <c r="C97" s="261"/>
      <c r="D97" s="261"/>
      <c r="E97" s="261"/>
      <c r="F97" s="303"/>
      <c r="G97" s="303"/>
      <c r="H97" s="303"/>
    </row>
    <row r="98" spans="2:8" x14ac:dyDescent="0.35">
      <c r="B98" s="260"/>
      <c r="C98" s="261"/>
      <c r="D98" s="261"/>
      <c r="E98" s="261"/>
      <c r="F98" s="303"/>
      <c r="G98" s="303"/>
      <c r="H98" s="303"/>
    </row>
    <row r="99" spans="2:8" x14ac:dyDescent="0.35">
      <c r="B99" s="260"/>
      <c r="C99" s="261"/>
      <c r="D99" s="261"/>
      <c r="E99" s="261"/>
      <c r="F99" s="303"/>
      <c r="G99" s="303"/>
      <c r="H99" s="303"/>
    </row>
    <row r="100" spans="2:8" x14ac:dyDescent="0.35">
      <c r="B100" s="260"/>
      <c r="C100" s="261"/>
      <c r="D100" s="261"/>
      <c r="E100" s="261"/>
      <c r="F100" s="303"/>
      <c r="G100" s="303"/>
      <c r="H100" s="303"/>
    </row>
    <row r="101" spans="2:8" x14ac:dyDescent="0.35">
      <c r="B101" s="260"/>
      <c r="C101" s="261"/>
      <c r="D101" s="261"/>
      <c r="E101" s="261"/>
      <c r="F101" s="303"/>
      <c r="G101" s="303"/>
      <c r="H101" s="303"/>
    </row>
    <row r="102" spans="2:8" x14ac:dyDescent="0.35">
      <c r="B102" s="260"/>
      <c r="C102" s="261"/>
      <c r="D102" s="261"/>
      <c r="E102" s="261"/>
      <c r="F102" s="303"/>
      <c r="G102" s="303"/>
      <c r="H102" s="303"/>
    </row>
    <row r="103" spans="2:8" x14ac:dyDescent="0.35">
      <c r="B103" s="260"/>
      <c r="C103" s="261"/>
      <c r="D103" s="261"/>
      <c r="E103" s="261"/>
      <c r="F103" s="303"/>
      <c r="G103" s="303"/>
      <c r="H103" s="303"/>
    </row>
    <row r="104" spans="2:8" x14ac:dyDescent="0.35">
      <c r="B104" s="260"/>
      <c r="C104" s="261"/>
      <c r="D104" s="261"/>
      <c r="E104" s="261"/>
      <c r="F104" s="303"/>
      <c r="G104" s="303"/>
      <c r="H104" s="303"/>
    </row>
    <row r="105" spans="2:8" x14ac:dyDescent="0.35">
      <c r="B105" s="260"/>
      <c r="C105" s="261"/>
      <c r="D105" s="261"/>
      <c r="E105" s="261"/>
      <c r="F105" s="303"/>
      <c r="G105" s="303"/>
      <c r="H105" s="303"/>
    </row>
    <row r="106" spans="2:8" x14ac:dyDescent="0.35">
      <c r="B106" s="260"/>
      <c r="C106" s="261"/>
      <c r="D106" s="261"/>
      <c r="E106" s="261"/>
      <c r="F106" s="303"/>
      <c r="G106" s="303"/>
      <c r="H106" s="303"/>
    </row>
    <row r="107" spans="2:8" x14ac:dyDescent="0.35">
      <c r="B107" s="260"/>
      <c r="C107" s="261"/>
      <c r="D107" s="261"/>
      <c r="E107" s="261"/>
      <c r="F107" s="303"/>
      <c r="G107" s="303"/>
      <c r="H107" s="303"/>
    </row>
    <row r="108" spans="2:8" x14ac:dyDescent="0.35">
      <c r="B108" s="260"/>
      <c r="C108" s="261"/>
      <c r="D108" s="261"/>
      <c r="E108" s="261"/>
      <c r="F108" s="303"/>
      <c r="G108" s="303"/>
      <c r="H108" s="303"/>
    </row>
    <row r="109" spans="2:8" x14ac:dyDescent="0.35">
      <c r="B109" s="260"/>
      <c r="C109" s="261"/>
      <c r="D109" s="261"/>
      <c r="E109" s="261"/>
      <c r="F109" s="303"/>
      <c r="G109" s="303"/>
      <c r="H109" s="303"/>
    </row>
    <row r="110" spans="2:8" x14ac:dyDescent="0.35">
      <c r="B110" s="260"/>
      <c r="C110" s="261"/>
      <c r="D110" s="261"/>
      <c r="E110" s="261"/>
      <c r="F110" s="303"/>
      <c r="G110" s="303"/>
      <c r="H110" s="303"/>
    </row>
    <row r="111" spans="2:8" x14ac:dyDescent="0.35">
      <c r="B111" s="260"/>
      <c r="C111" s="261"/>
      <c r="D111" s="261"/>
      <c r="E111" s="261"/>
      <c r="F111" s="303"/>
      <c r="G111" s="303"/>
      <c r="H111" s="303"/>
    </row>
    <row r="112" spans="2:8" x14ac:dyDescent="0.35">
      <c r="B112" s="260"/>
      <c r="C112" s="261"/>
      <c r="D112" s="261"/>
      <c r="E112" s="261"/>
      <c r="F112" s="303"/>
      <c r="G112" s="303"/>
      <c r="H112" s="303"/>
    </row>
    <row r="113" spans="2:8" x14ac:dyDescent="0.35">
      <c r="B113" s="260"/>
      <c r="C113" s="261"/>
      <c r="D113" s="261"/>
      <c r="E113" s="261"/>
      <c r="F113" s="303"/>
      <c r="G113" s="303"/>
      <c r="H113" s="303"/>
    </row>
    <row r="114" spans="2:8" x14ac:dyDescent="0.35">
      <c r="B114" s="260"/>
      <c r="C114" s="261"/>
      <c r="D114" s="261"/>
      <c r="E114" s="261"/>
      <c r="F114" s="303"/>
      <c r="G114" s="303"/>
      <c r="H114" s="303"/>
    </row>
    <row r="115" spans="2:8" x14ac:dyDescent="0.35">
      <c r="B115" s="260"/>
      <c r="C115" s="261"/>
      <c r="D115" s="261"/>
      <c r="E115" s="261"/>
      <c r="F115" s="303"/>
      <c r="G115" s="303"/>
      <c r="H115" s="303"/>
    </row>
    <row r="116" spans="2:8" x14ac:dyDescent="0.35">
      <c r="B116" s="260"/>
      <c r="C116" s="261"/>
      <c r="D116" s="261"/>
      <c r="E116" s="261"/>
      <c r="F116" s="303"/>
      <c r="G116" s="303"/>
      <c r="H116" s="303"/>
    </row>
    <row r="117" spans="2:8" x14ac:dyDescent="0.35">
      <c r="B117" s="260"/>
      <c r="C117" s="261"/>
      <c r="D117" s="261"/>
      <c r="E117" s="261"/>
      <c r="F117" s="303"/>
      <c r="G117" s="303"/>
      <c r="H117" s="303"/>
    </row>
    <row r="118" spans="2:8" x14ac:dyDescent="0.35">
      <c r="B118" s="260"/>
      <c r="C118" s="261"/>
      <c r="D118" s="261"/>
      <c r="E118" s="261"/>
      <c r="F118" s="303"/>
      <c r="G118" s="303"/>
      <c r="H118" s="303"/>
    </row>
    <row r="119" spans="2:8" x14ac:dyDescent="0.35">
      <c r="B119" s="260"/>
      <c r="C119" s="261"/>
      <c r="D119" s="261"/>
      <c r="E119" s="261"/>
      <c r="F119" s="303"/>
      <c r="G119" s="303"/>
      <c r="H119" s="303"/>
    </row>
    <row r="120" spans="2:8" x14ac:dyDescent="0.35">
      <c r="B120" s="260"/>
      <c r="C120" s="261"/>
      <c r="D120" s="261"/>
      <c r="E120" s="261"/>
      <c r="F120" s="303"/>
      <c r="G120" s="303"/>
      <c r="H120" s="303"/>
    </row>
    <row r="121" spans="2:8" x14ac:dyDescent="0.35">
      <c r="B121" s="260"/>
      <c r="C121" s="261"/>
      <c r="D121" s="261"/>
      <c r="E121" s="261"/>
      <c r="F121" s="303"/>
      <c r="G121" s="303"/>
      <c r="H121" s="303"/>
    </row>
    <row r="122" spans="2:8" x14ac:dyDescent="0.35">
      <c r="B122" s="260"/>
      <c r="C122" s="261"/>
      <c r="D122" s="261"/>
      <c r="E122" s="261"/>
      <c r="F122" s="303"/>
      <c r="G122" s="303"/>
      <c r="H122" s="303"/>
    </row>
    <row r="123" spans="2:8" x14ac:dyDescent="0.35">
      <c r="B123" s="260"/>
      <c r="C123" s="261"/>
      <c r="D123" s="261"/>
      <c r="E123" s="261"/>
      <c r="F123" s="303"/>
      <c r="G123" s="303"/>
      <c r="H123" s="303"/>
    </row>
    <row r="124" spans="2:8" x14ac:dyDescent="0.35">
      <c r="B124" s="260"/>
      <c r="C124" s="261"/>
      <c r="D124" s="261"/>
      <c r="E124" s="261"/>
      <c r="F124" s="303"/>
      <c r="G124" s="303"/>
      <c r="H124" s="303"/>
    </row>
    <row r="125" spans="2:8" x14ac:dyDescent="0.35">
      <c r="B125" s="260"/>
      <c r="C125" s="261"/>
      <c r="D125" s="261"/>
      <c r="E125" s="261"/>
      <c r="F125" s="303"/>
      <c r="G125" s="303"/>
      <c r="H125" s="303"/>
    </row>
    <row r="126" spans="2:8" x14ac:dyDescent="0.35">
      <c r="B126" s="260"/>
      <c r="C126" s="261"/>
      <c r="D126" s="261"/>
      <c r="E126" s="261"/>
      <c r="F126" s="303"/>
      <c r="G126" s="303"/>
      <c r="H126" s="303"/>
    </row>
    <row r="127" spans="2:8" x14ac:dyDescent="0.35">
      <c r="B127" s="260"/>
      <c r="C127" s="261"/>
      <c r="D127" s="261"/>
      <c r="E127" s="261"/>
      <c r="F127" s="303"/>
      <c r="G127" s="303"/>
      <c r="H127" s="303"/>
    </row>
    <row r="128" spans="2:8" x14ac:dyDescent="0.35">
      <c r="B128" s="260"/>
      <c r="C128" s="261"/>
      <c r="D128" s="261"/>
      <c r="E128" s="261"/>
      <c r="F128" s="303"/>
      <c r="G128" s="303"/>
      <c r="H128" s="303"/>
    </row>
    <row r="129" spans="2:8" x14ac:dyDescent="0.35">
      <c r="B129" s="260"/>
      <c r="C129" s="261"/>
      <c r="D129" s="261"/>
      <c r="E129" s="261"/>
      <c r="F129" s="303"/>
      <c r="G129" s="303"/>
      <c r="H129" s="303"/>
    </row>
    <row r="130" spans="2:8" x14ac:dyDescent="0.35">
      <c r="B130" s="260"/>
      <c r="C130" s="261"/>
      <c r="D130" s="261"/>
      <c r="E130" s="261"/>
      <c r="F130" s="303"/>
      <c r="G130" s="303"/>
      <c r="H130" s="303"/>
    </row>
    <row r="131" spans="2:8" x14ac:dyDescent="0.35">
      <c r="B131" s="260"/>
      <c r="C131" s="261"/>
      <c r="D131" s="261"/>
      <c r="E131" s="261"/>
    </row>
    <row r="132" spans="2:8" x14ac:dyDescent="0.35">
      <c r="B132" s="260"/>
      <c r="C132" s="261"/>
      <c r="D132" s="261"/>
      <c r="E132" s="261"/>
    </row>
    <row r="133" spans="2:8" x14ac:dyDescent="0.35">
      <c r="B133" s="260"/>
      <c r="C133" s="261"/>
      <c r="D133" s="261"/>
      <c r="E133" s="261"/>
    </row>
  </sheetData>
  <sheetProtection algorithmName="SHA-512" hashValue="+dg9TNdaDhvyqPLjX2fFuXJX84HY2lT+du721bhrTkI8oCddTwalB2CN2ZzyI0G4e2u9G4G6ammzxGExUNWdhg==" saltValue="kxI/alrgB2nwY/0dzfWDsA==" spinCount="100000" sheet="1" objects="1" scenarios="1" selectLockedCells="1"/>
  <mergeCells count="110">
    <mergeCell ref="F27:H27"/>
    <mergeCell ref="F28:H28"/>
    <mergeCell ref="F29:H29"/>
    <mergeCell ref="F30:H30"/>
    <mergeCell ref="F31:H31"/>
    <mergeCell ref="F32:H32"/>
    <mergeCell ref="F21:H21"/>
    <mergeCell ref="F22:H22"/>
    <mergeCell ref="F23:H23"/>
    <mergeCell ref="F24:H24"/>
    <mergeCell ref="F25:H25"/>
    <mergeCell ref="F26:H26"/>
    <mergeCell ref="F39:H39"/>
    <mergeCell ref="F40:H40"/>
    <mergeCell ref="F41:H41"/>
    <mergeCell ref="F42:H42"/>
    <mergeCell ref="F43:H43"/>
    <mergeCell ref="F44:H44"/>
    <mergeCell ref="F33:H33"/>
    <mergeCell ref="F34:H34"/>
    <mergeCell ref="F35:H35"/>
    <mergeCell ref="F36:H36"/>
    <mergeCell ref="F37:H37"/>
    <mergeCell ref="F38:H38"/>
    <mergeCell ref="F51:H51"/>
    <mergeCell ref="F52:H52"/>
    <mergeCell ref="F53:H53"/>
    <mergeCell ref="F54:H54"/>
    <mergeCell ref="F55:H55"/>
    <mergeCell ref="F56:H56"/>
    <mergeCell ref="F45:H45"/>
    <mergeCell ref="F46:H46"/>
    <mergeCell ref="F47:H47"/>
    <mergeCell ref="F48:H48"/>
    <mergeCell ref="F49:H49"/>
    <mergeCell ref="F50:H50"/>
    <mergeCell ref="F63:H63"/>
    <mergeCell ref="F64:H64"/>
    <mergeCell ref="F65:H65"/>
    <mergeCell ref="F66:H66"/>
    <mergeCell ref="F67:H67"/>
    <mergeCell ref="F68:H68"/>
    <mergeCell ref="F57:H57"/>
    <mergeCell ref="F58:H58"/>
    <mergeCell ref="F59:H59"/>
    <mergeCell ref="F60:H60"/>
    <mergeCell ref="F61:H61"/>
    <mergeCell ref="F62:H62"/>
    <mergeCell ref="F75:H75"/>
    <mergeCell ref="F76:H76"/>
    <mergeCell ref="F77:H77"/>
    <mergeCell ref="F78:H78"/>
    <mergeCell ref="F79:H79"/>
    <mergeCell ref="F80:H80"/>
    <mergeCell ref="F69:H69"/>
    <mergeCell ref="F70:H70"/>
    <mergeCell ref="F71:H71"/>
    <mergeCell ref="F72:H72"/>
    <mergeCell ref="F73:H73"/>
    <mergeCell ref="F74:H74"/>
    <mergeCell ref="F87:H87"/>
    <mergeCell ref="F88:H88"/>
    <mergeCell ref="F89:H89"/>
    <mergeCell ref="F90:H90"/>
    <mergeCell ref="F91:H91"/>
    <mergeCell ref="F92:H92"/>
    <mergeCell ref="F81:H81"/>
    <mergeCell ref="F82:H82"/>
    <mergeCell ref="F83:H83"/>
    <mergeCell ref="F84:H84"/>
    <mergeCell ref="F85:H85"/>
    <mergeCell ref="F86:H86"/>
    <mergeCell ref="F99:H99"/>
    <mergeCell ref="F100:H100"/>
    <mergeCell ref="F101:H101"/>
    <mergeCell ref="F102:H102"/>
    <mergeCell ref="F103:H103"/>
    <mergeCell ref="F104:H104"/>
    <mergeCell ref="F93:H93"/>
    <mergeCell ref="F94:H94"/>
    <mergeCell ref="F95:H95"/>
    <mergeCell ref="F96:H96"/>
    <mergeCell ref="F97:H97"/>
    <mergeCell ref="F98:H98"/>
    <mergeCell ref="F111:H111"/>
    <mergeCell ref="F112:H112"/>
    <mergeCell ref="F113:H113"/>
    <mergeCell ref="F114:H114"/>
    <mergeCell ref="F115:H115"/>
    <mergeCell ref="F116:H116"/>
    <mergeCell ref="F105:H105"/>
    <mergeCell ref="F106:H106"/>
    <mergeCell ref="F107:H107"/>
    <mergeCell ref="F108:H108"/>
    <mergeCell ref="F109:H109"/>
    <mergeCell ref="F110:H110"/>
    <mergeCell ref="F129:H129"/>
    <mergeCell ref="F130:H130"/>
    <mergeCell ref="F123:H123"/>
    <mergeCell ref="F124:H124"/>
    <mergeCell ref="F125:H125"/>
    <mergeCell ref="F126:H126"/>
    <mergeCell ref="F127:H127"/>
    <mergeCell ref="F128:H128"/>
    <mergeCell ref="F117:H117"/>
    <mergeCell ref="F118:H118"/>
    <mergeCell ref="F119:H119"/>
    <mergeCell ref="F120:H120"/>
    <mergeCell ref="F121:H121"/>
    <mergeCell ref="F122:H122"/>
  </mergeCells>
  <conditionalFormatting sqref="A1:XFD1048576">
    <cfRule type="expression" dxfId="349" priority="9">
      <formula>$E$4="Excel version: Invalid"</formula>
    </cfRule>
    <cfRule type="expression" dxfId="348" priority="10" stopIfTrue="1">
      <formula>$F$4="Error: Please use Office 2021 desktop version or newer"</formula>
    </cfRule>
  </conditionalFormatting>
  <conditionalFormatting sqref="B21:F21">
    <cfRule type="expression" dxfId="347" priority="8" stopIfTrue="1">
      <formula>$F$21&lt;&gt;""</formula>
    </cfRule>
  </conditionalFormatting>
  <conditionalFormatting sqref="B22:F22">
    <cfRule type="expression" dxfId="346" priority="7" stopIfTrue="1">
      <formula>$F$22&lt;&gt;""</formula>
    </cfRule>
  </conditionalFormatting>
  <conditionalFormatting sqref="B23:F23">
    <cfRule type="expression" dxfId="345" priority="6" stopIfTrue="1">
      <formula>$F$23&lt;&gt;""</formula>
    </cfRule>
  </conditionalFormatting>
  <conditionalFormatting sqref="B24:F24">
    <cfRule type="expression" dxfId="344" priority="5" stopIfTrue="1">
      <formula>$F$24&lt;&gt;""</formula>
    </cfRule>
  </conditionalFormatting>
  <conditionalFormatting sqref="B25:F25">
    <cfRule type="expression" dxfId="343" priority="4" stopIfTrue="1">
      <formula>$F$25&lt;&gt;""</formula>
    </cfRule>
  </conditionalFormatting>
  <conditionalFormatting sqref="B26:F26">
    <cfRule type="expression" dxfId="342" priority="3" stopIfTrue="1">
      <formula>$F$26&lt;&gt;""</formula>
    </cfRule>
  </conditionalFormatting>
  <conditionalFormatting sqref="B27:F27">
    <cfRule type="expression" dxfId="341" priority="2" stopIfTrue="1">
      <formula>$F$27&lt;&gt;""</formula>
    </cfRule>
  </conditionalFormatting>
  <conditionalFormatting sqref="B28:F28">
    <cfRule type="expression" dxfId="340" priority="1" stopIfTrue="1">
      <formula>$F$28&lt;&gt;""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759DB-7770-4EAD-92A9-8717B6C3655A}">
  <sheetPr>
    <tabColor rgb="FF4FADEA"/>
  </sheetPr>
  <dimension ref="C3:O74"/>
  <sheetViews>
    <sheetView zoomScale="70" zoomScaleNormal="70" workbookViewId="0">
      <selection activeCell="B18" sqref="B18:G18"/>
    </sheetView>
  </sheetViews>
  <sheetFormatPr defaultColWidth="10.7109375" defaultRowHeight="8.25" x14ac:dyDescent="0.15"/>
  <cols>
    <col min="1" max="1" width="0.85546875" style="168" customWidth="1"/>
    <col min="2" max="2" width="1.7109375" style="168" customWidth="1"/>
    <col min="3" max="3" width="10.28515625" style="168" customWidth="1"/>
    <col min="4" max="4" width="18.28515625" style="168" customWidth="1"/>
    <col min="5" max="5" width="11.7109375" style="168" customWidth="1"/>
    <col min="6" max="6" width="22.140625" style="168" customWidth="1"/>
    <col min="7" max="7" width="13.7109375" style="168" customWidth="1"/>
    <col min="8" max="8" width="12.28515625" style="168" customWidth="1"/>
    <col min="9" max="16384" width="10.7109375" style="168"/>
  </cols>
  <sheetData>
    <row r="3" spans="3:8" ht="4.9000000000000004" customHeight="1" x14ac:dyDescent="0.15"/>
    <row r="4" spans="3:8" ht="10.15" customHeight="1" x14ac:dyDescent="0.15"/>
    <row r="5" spans="3:8" x14ac:dyDescent="0.15">
      <c r="C5" s="175">
        <v>0</v>
      </c>
      <c r="D5" s="170"/>
      <c r="E5" s="170"/>
      <c r="F5" s="170"/>
      <c r="G5" s="167"/>
      <c r="H5" s="170"/>
    </row>
    <row r="6" spans="3:8" x14ac:dyDescent="0.15">
      <c r="C6" s="305">
        <v>0</v>
      </c>
      <c r="D6" s="305"/>
      <c r="E6" s="305"/>
      <c r="F6" s="305"/>
      <c r="G6" s="305"/>
      <c r="H6" s="305"/>
    </row>
    <row r="7" spans="3:8" x14ac:dyDescent="0.15">
      <c r="C7" s="305"/>
      <c r="D7" s="305"/>
      <c r="E7" s="305"/>
      <c r="F7" s="305"/>
      <c r="G7" s="305"/>
      <c r="H7" s="305"/>
    </row>
    <row r="8" spans="3:8" x14ac:dyDescent="0.15">
      <c r="D8" s="170"/>
      <c r="E8" s="170"/>
      <c r="F8" s="170"/>
      <c r="G8" s="167"/>
      <c r="H8" s="170"/>
    </row>
    <row r="9" spans="3:8" x14ac:dyDescent="0.15">
      <c r="C9" s="175">
        <v>0</v>
      </c>
      <c r="D9" s="170"/>
      <c r="E9" s="170"/>
      <c r="F9" s="170"/>
      <c r="G9" s="167"/>
      <c r="H9" s="170"/>
    </row>
    <row r="10" spans="3:8" x14ac:dyDescent="0.15">
      <c r="C10" s="306">
        <v>0</v>
      </c>
      <c r="D10" s="306"/>
      <c r="E10" s="306"/>
      <c r="F10" s="306"/>
      <c r="G10" s="306"/>
      <c r="H10" s="306"/>
    </row>
    <row r="11" spans="3:8" x14ac:dyDescent="0.15">
      <c r="C11" s="306"/>
      <c r="D11" s="306"/>
      <c r="E11" s="306"/>
      <c r="F11" s="306"/>
      <c r="G11" s="306"/>
      <c r="H11" s="306"/>
    </row>
    <row r="15" spans="3:8" x14ac:dyDescent="0.15">
      <c r="G15" s="168">
        <v>0</v>
      </c>
    </row>
    <row r="19" spans="3:8" x14ac:dyDescent="0.15">
      <c r="C19" s="307">
        <v>0</v>
      </c>
      <c r="D19" s="307"/>
      <c r="E19" s="307"/>
      <c r="F19" s="307"/>
      <c r="G19" s="307"/>
      <c r="H19" s="307"/>
    </row>
    <row r="22" spans="3:8" x14ac:dyDescent="0.15">
      <c r="C22" s="172">
        <v>0</v>
      </c>
    </row>
    <row r="23" spans="3:8" x14ac:dyDescent="0.15">
      <c r="C23" s="180">
        <v>5</v>
      </c>
      <c r="E23" s="168">
        <v>0</v>
      </c>
    </row>
    <row r="25" spans="3:8" x14ac:dyDescent="0.15">
      <c r="C25" s="179" t="s">
        <v>1926</v>
      </c>
      <c r="D25" s="179" t="s">
        <v>1927</v>
      </c>
      <c r="E25" s="179" t="s">
        <v>1928</v>
      </c>
      <c r="F25" s="179" t="s">
        <v>1929</v>
      </c>
      <c r="G25" s="179" t="s">
        <v>1930</v>
      </c>
      <c r="H25" s="179" t="s">
        <v>1931</v>
      </c>
    </row>
    <row r="26" spans="3:8" customFormat="1" ht="15" hidden="1" x14ac:dyDescent="0.25">
      <c r="C26" s="182">
        <v>0</v>
      </c>
      <c r="D26" s="183">
        <v>0</v>
      </c>
      <c r="E26" s="183">
        <v>0</v>
      </c>
      <c r="F26" s="184">
        <v>0</v>
      </c>
      <c r="G26" s="184">
        <v>0</v>
      </c>
      <c r="H26" s="185">
        <v>0</v>
      </c>
    </row>
    <row r="27" spans="3:8" x14ac:dyDescent="0.15">
      <c r="C27" s="174">
        <v>0</v>
      </c>
      <c r="D27" s="174">
        <v>0</v>
      </c>
      <c r="E27" s="174">
        <v>0</v>
      </c>
      <c r="F27" s="181">
        <v>0</v>
      </c>
      <c r="G27" s="181">
        <v>0</v>
      </c>
      <c r="H27" s="174">
        <v>0</v>
      </c>
    </row>
    <row r="28" spans="3:8" x14ac:dyDescent="0.15">
      <c r="C28" s="174">
        <v>0</v>
      </c>
      <c r="D28" s="174">
        <v>0</v>
      </c>
      <c r="E28" s="174">
        <v>0</v>
      </c>
      <c r="F28" s="181">
        <v>0</v>
      </c>
      <c r="G28" s="181">
        <v>0</v>
      </c>
      <c r="H28" s="174">
        <v>0</v>
      </c>
    </row>
    <row r="29" spans="3:8" customFormat="1" ht="15" hidden="1" x14ac:dyDescent="0.25">
      <c r="C29" s="186">
        <v>0</v>
      </c>
      <c r="D29" s="187">
        <v>0</v>
      </c>
      <c r="E29" s="187">
        <v>0</v>
      </c>
      <c r="F29" s="188">
        <v>0</v>
      </c>
      <c r="G29" s="188">
        <v>0</v>
      </c>
      <c r="H29" s="189">
        <v>0</v>
      </c>
    </row>
    <row r="30" spans="3:8" customFormat="1" ht="15" hidden="1" x14ac:dyDescent="0.25">
      <c r="C30" s="85">
        <v>0</v>
      </c>
      <c r="D30" s="77">
        <v>0</v>
      </c>
      <c r="E30" s="77">
        <v>0</v>
      </c>
      <c r="F30" s="78">
        <v>0</v>
      </c>
      <c r="G30" s="78">
        <v>0</v>
      </c>
      <c r="H30" s="86">
        <v>0</v>
      </c>
    </row>
    <row r="31" spans="3:8" customFormat="1" ht="15" hidden="1" x14ac:dyDescent="0.25">
      <c r="C31" s="85">
        <v>0</v>
      </c>
      <c r="D31" s="77">
        <v>0</v>
      </c>
      <c r="E31" s="77">
        <v>0</v>
      </c>
      <c r="F31" s="78">
        <v>0</v>
      </c>
      <c r="G31" s="78">
        <v>0</v>
      </c>
      <c r="H31" s="86">
        <v>0</v>
      </c>
    </row>
    <row r="32" spans="3:8" customFormat="1" ht="15" hidden="1" x14ac:dyDescent="0.25">
      <c r="C32" s="85">
        <v>0</v>
      </c>
      <c r="D32" s="77">
        <v>0</v>
      </c>
      <c r="E32" s="77">
        <v>0</v>
      </c>
      <c r="F32" s="78">
        <v>0</v>
      </c>
      <c r="G32" s="78">
        <v>0</v>
      </c>
      <c r="H32" s="86">
        <v>0</v>
      </c>
    </row>
    <row r="33" spans="3:15" customFormat="1" ht="15" hidden="1" x14ac:dyDescent="0.25">
      <c r="C33" s="85">
        <v>0</v>
      </c>
      <c r="D33" s="77">
        <v>0</v>
      </c>
      <c r="E33" s="77">
        <v>0</v>
      </c>
      <c r="F33" s="78">
        <v>0</v>
      </c>
      <c r="G33" s="78">
        <v>0</v>
      </c>
      <c r="H33" s="86">
        <v>0</v>
      </c>
    </row>
    <row r="34" spans="3:15" customFormat="1" ht="15" hidden="1" x14ac:dyDescent="0.25">
      <c r="C34" s="85">
        <v>0</v>
      </c>
      <c r="D34" s="77">
        <v>0</v>
      </c>
      <c r="E34" s="77">
        <v>0</v>
      </c>
      <c r="F34" s="78">
        <v>0</v>
      </c>
      <c r="G34" s="78">
        <v>0</v>
      </c>
      <c r="H34" s="86">
        <v>0</v>
      </c>
    </row>
    <row r="35" spans="3:15" customFormat="1" ht="15" hidden="1" x14ac:dyDescent="0.25">
      <c r="C35" s="85">
        <v>0</v>
      </c>
      <c r="D35" s="77">
        <v>0</v>
      </c>
      <c r="E35" s="77">
        <v>0</v>
      </c>
      <c r="F35" s="78">
        <v>0</v>
      </c>
      <c r="G35" s="78">
        <v>0</v>
      </c>
      <c r="H35" s="86">
        <v>0</v>
      </c>
    </row>
    <row r="36" spans="3:15" customFormat="1" ht="15" hidden="1" x14ac:dyDescent="0.25">
      <c r="C36" s="85">
        <v>0</v>
      </c>
      <c r="D36" s="77">
        <v>0</v>
      </c>
      <c r="E36" s="77">
        <v>0</v>
      </c>
      <c r="F36" s="78">
        <v>0</v>
      </c>
      <c r="G36" s="78">
        <v>0</v>
      </c>
      <c r="H36" s="86">
        <v>0</v>
      </c>
    </row>
    <row r="37" spans="3:15" customFormat="1" ht="15" hidden="1" x14ac:dyDescent="0.25">
      <c r="C37" s="85">
        <v>0</v>
      </c>
      <c r="D37" s="77">
        <v>0</v>
      </c>
      <c r="E37" s="77">
        <v>0</v>
      </c>
      <c r="F37" s="78">
        <v>0</v>
      </c>
      <c r="G37" s="78">
        <v>0</v>
      </c>
      <c r="H37" s="86">
        <v>0</v>
      </c>
    </row>
    <row r="38" spans="3:15" customFormat="1" ht="15" hidden="1" x14ac:dyDescent="0.25">
      <c r="C38" s="85">
        <v>0</v>
      </c>
      <c r="D38" s="77">
        <v>0</v>
      </c>
      <c r="E38" s="77">
        <v>0</v>
      </c>
      <c r="F38" s="78">
        <v>0</v>
      </c>
      <c r="G38" s="78">
        <v>0</v>
      </c>
      <c r="H38" s="86">
        <v>0</v>
      </c>
    </row>
    <row r="39" spans="3:15" customFormat="1" ht="15" hidden="1" x14ac:dyDescent="0.25">
      <c r="C39" s="87">
        <v>0</v>
      </c>
      <c r="D39" s="88">
        <v>0</v>
      </c>
      <c r="E39" s="88">
        <v>0</v>
      </c>
      <c r="F39" s="89">
        <v>0</v>
      </c>
      <c r="G39" s="89">
        <v>0</v>
      </c>
      <c r="H39" s="90">
        <v>0</v>
      </c>
    </row>
    <row r="40" spans="3:15" x14ac:dyDescent="0.15">
      <c r="C40" s="174">
        <v>0</v>
      </c>
      <c r="D40" s="174">
        <v>0</v>
      </c>
      <c r="E40" s="174">
        <v>0</v>
      </c>
      <c r="F40" s="181">
        <v>0</v>
      </c>
      <c r="G40" s="181">
        <v>0</v>
      </c>
      <c r="H40" s="174">
        <v>0</v>
      </c>
    </row>
    <row r="41" spans="3:15" customFormat="1" ht="15" hidden="1" x14ac:dyDescent="0.25">
      <c r="C41" s="186">
        <v>0</v>
      </c>
      <c r="D41" s="187">
        <v>0</v>
      </c>
      <c r="E41" s="187">
        <v>0</v>
      </c>
      <c r="F41" s="188">
        <v>0</v>
      </c>
      <c r="G41" s="188">
        <v>0</v>
      </c>
      <c r="H41" s="189">
        <v>0</v>
      </c>
    </row>
    <row r="42" spans="3:15" customFormat="1" ht="15" hidden="1" x14ac:dyDescent="0.25">
      <c r="C42" s="85">
        <v>0</v>
      </c>
      <c r="D42" s="77">
        <v>0</v>
      </c>
      <c r="E42" s="77">
        <v>0</v>
      </c>
      <c r="F42" s="78">
        <v>0</v>
      </c>
      <c r="G42" s="78">
        <v>0</v>
      </c>
      <c r="H42" s="86">
        <v>0</v>
      </c>
    </row>
    <row r="43" spans="3:15" customFormat="1" ht="15" hidden="1" x14ac:dyDescent="0.25">
      <c r="C43" s="85">
        <v>0</v>
      </c>
      <c r="D43" s="77">
        <v>0</v>
      </c>
      <c r="E43" s="77">
        <v>0</v>
      </c>
      <c r="F43" s="78">
        <v>0</v>
      </c>
      <c r="G43" s="78">
        <v>0</v>
      </c>
      <c r="H43" s="86">
        <v>0</v>
      </c>
    </row>
    <row r="44" spans="3:15" customFormat="1" ht="15" hidden="1" x14ac:dyDescent="0.25">
      <c r="C44" s="85">
        <v>0</v>
      </c>
      <c r="D44" s="77">
        <v>0</v>
      </c>
      <c r="E44" s="77">
        <v>0</v>
      </c>
      <c r="F44" s="78">
        <v>0</v>
      </c>
      <c r="G44" s="78">
        <v>0</v>
      </c>
      <c r="H44" s="86">
        <v>0</v>
      </c>
    </row>
    <row r="45" spans="3:15" customFormat="1" ht="15" hidden="1" x14ac:dyDescent="0.25">
      <c r="C45" s="85">
        <v>0</v>
      </c>
      <c r="D45" s="77">
        <v>0</v>
      </c>
      <c r="E45" s="77">
        <v>0</v>
      </c>
      <c r="F45" s="78">
        <v>0</v>
      </c>
      <c r="G45" s="78">
        <v>0</v>
      </c>
      <c r="H45" s="86">
        <v>0</v>
      </c>
    </row>
    <row r="46" spans="3:15" customFormat="1" ht="15" hidden="1" x14ac:dyDescent="0.25">
      <c r="C46" s="85">
        <v>0</v>
      </c>
      <c r="D46" s="77">
        <v>0</v>
      </c>
      <c r="E46" s="77">
        <v>0</v>
      </c>
      <c r="F46" s="78">
        <v>0</v>
      </c>
      <c r="G46" s="78">
        <v>0</v>
      </c>
      <c r="H46" s="86">
        <v>0</v>
      </c>
    </row>
    <row r="47" spans="3:15" customFormat="1" ht="15" hidden="1" x14ac:dyDescent="0.25">
      <c r="C47" s="87">
        <v>0</v>
      </c>
      <c r="D47" s="88">
        <v>0</v>
      </c>
      <c r="E47" s="88">
        <v>0</v>
      </c>
      <c r="F47" s="89">
        <v>0</v>
      </c>
      <c r="G47" s="89">
        <v>0</v>
      </c>
      <c r="H47" s="90">
        <v>0</v>
      </c>
    </row>
    <row r="48" spans="3:15" x14ac:dyDescent="0.15">
      <c r="C48" s="174">
        <v>0</v>
      </c>
      <c r="D48" s="174">
        <v>0</v>
      </c>
      <c r="E48" s="174">
        <v>0</v>
      </c>
      <c r="F48" s="181">
        <v>0</v>
      </c>
      <c r="G48" s="181">
        <v>0</v>
      </c>
      <c r="H48" s="174">
        <v>0</v>
      </c>
      <c r="O48" s="173"/>
    </row>
    <row r="49" spans="3:8" customFormat="1" ht="15" hidden="1" x14ac:dyDescent="0.25">
      <c r="C49" s="186">
        <v>0</v>
      </c>
      <c r="D49" s="187">
        <v>0</v>
      </c>
      <c r="E49" s="187">
        <v>0</v>
      </c>
      <c r="F49" s="188">
        <v>0</v>
      </c>
      <c r="G49" s="188">
        <v>0</v>
      </c>
      <c r="H49" s="189">
        <v>0</v>
      </c>
    </row>
    <row r="50" spans="3:8" customFormat="1" ht="15" hidden="1" x14ac:dyDescent="0.25">
      <c r="C50" s="85">
        <v>0</v>
      </c>
      <c r="D50" s="77">
        <v>0</v>
      </c>
      <c r="E50" s="77">
        <v>0</v>
      </c>
      <c r="F50" s="78">
        <v>0</v>
      </c>
      <c r="G50" s="78">
        <v>0</v>
      </c>
      <c r="H50" s="86">
        <v>0</v>
      </c>
    </row>
    <row r="51" spans="3:8" customFormat="1" ht="15" hidden="1" x14ac:dyDescent="0.25">
      <c r="C51" s="85">
        <v>0</v>
      </c>
      <c r="D51" s="77">
        <v>0</v>
      </c>
      <c r="E51" s="77">
        <v>0</v>
      </c>
      <c r="F51" s="78">
        <v>0</v>
      </c>
      <c r="G51" s="78">
        <v>0</v>
      </c>
      <c r="H51" s="86">
        <v>0</v>
      </c>
    </row>
    <row r="52" spans="3:8" customFormat="1" ht="15" hidden="1" x14ac:dyDescent="0.25">
      <c r="C52" s="85">
        <v>0</v>
      </c>
      <c r="D52" s="77">
        <v>0</v>
      </c>
      <c r="E52" s="77">
        <v>0</v>
      </c>
      <c r="F52" s="78">
        <v>0</v>
      </c>
      <c r="G52" s="78">
        <v>0</v>
      </c>
      <c r="H52" s="86">
        <v>0</v>
      </c>
    </row>
    <row r="53" spans="3:8" customFormat="1" ht="15" hidden="1" x14ac:dyDescent="0.25">
      <c r="C53" s="85">
        <v>0</v>
      </c>
      <c r="D53" s="77">
        <v>0</v>
      </c>
      <c r="E53" s="77">
        <v>0</v>
      </c>
      <c r="F53" s="78">
        <v>0</v>
      </c>
      <c r="G53" s="78">
        <v>0</v>
      </c>
      <c r="H53" s="86">
        <v>0</v>
      </c>
    </row>
    <row r="54" spans="3:8" customFormat="1" ht="15" hidden="1" x14ac:dyDescent="0.25">
      <c r="C54" s="85">
        <v>0</v>
      </c>
      <c r="D54" s="77">
        <v>0</v>
      </c>
      <c r="E54" s="77">
        <v>0</v>
      </c>
      <c r="F54" s="78">
        <v>0</v>
      </c>
      <c r="G54" s="78">
        <v>0</v>
      </c>
      <c r="H54" s="86">
        <v>0</v>
      </c>
    </row>
    <row r="55" spans="3:8" customFormat="1" ht="15" hidden="1" x14ac:dyDescent="0.25">
      <c r="C55" s="85">
        <v>0</v>
      </c>
      <c r="D55" s="77">
        <v>0</v>
      </c>
      <c r="E55" s="77">
        <v>0</v>
      </c>
      <c r="F55" s="78">
        <v>0</v>
      </c>
      <c r="G55" s="78">
        <v>0</v>
      </c>
      <c r="H55" s="86">
        <v>0</v>
      </c>
    </row>
    <row r="56" spans="3:8" customFormat="1" ht="15" hidden="1" x14ac:dyDescent="0.25">
      <c r="C56" s="85">
        <v>0</v>
      </c>
      <c r="D56" s="77">
        <v>0</v>
      </c>
      <c r="E56" s="77">
        <v>0</v>
      </c>
      <c r="F56" s="78">
        <v>0</v>
      </c>
      <c r="G56" s="78">
        <v>0</v>
      </c>
      <c r="H56" s="86">
        <v>0</v>
      </c>
    </row>
    <row r="57" spans="3:8" customFormat="1" ht="15" hidden="1" x14ac:dyDescent="0.25">
      <c r="C57" s="85">
        <v>0</v>
      </c>
      <c r="D57" s="77">
        <v>0</v>
      </c>
      <c r="E57" s="77">
        <v>0</v>
      </c>
      <c r="F57" s="78">
        <v>0</v>
      </c>
      <c r="G57" s="78">
        <v>0</v>
      </c>
      <c r="H57" s="86">
        <v>0</v>
      </c>
    </row>
    <row r="58" spans="3:8" customFormat="1" ht="15" hidden="1" x14ac:dyDescent="0.25">
      <c r="C58" s="85">
        <v>0</v>
      </c>
      <c r="D58" s="77">
        <v>0</v>
      </c>
      <c r="E58" s="77">
        <v>0</v>
      </c>
      <c r="F58" s="78">
        <v>0</v>
      </c>
      <c r="G58" s="78">
        <v>0</v>
      </c>
      <c r="H58" s="86">
        <v>0</v>
      </c>
    </row>
    <row r="59" spans="3:8" customFormat="1" ht="15" hidden="1" x14ac:dyDescent="0.25">
      <c r="C59" s="85">
        <v>0</v>
      </c>
      <c r="D59" s="77">
        <v>0</v>
      </c>
      <c r="E59" s="77">
        <v>0</v>
      </c>
      <c r="F59" s="78">
        <v>0</v>
      </c>
      <c r="G59" s="78">
        <v>0</v>
      </c>
      <c r="H59" s="86">
        <v>0</v>
      </c>
    </row>
    <row r="60" spans="3:8" customFormat="1" ht="15" hidden="1" x14ac:dyDescent="0.25">
      <c r="C60" s="85">
        <v>0</v>
      </c>
      <c r="D60" s="77">
        <v>0</v>
      </c>
      <c r="E60" s="77">
        <v>0</v>
      </c>
      <c r="F60" s="78">
        <v>0</v>
      </c>
      <c r="G60" s="78">
        <v>0</v>
      </c>
      <c r="H60" s="86">
        <v>0</v>
      </c>
    </row>
    <row r="61" spans="3:8" customFormat="1" ht="15" hidden="1" x14ac:dyDescent="0.25">
      <c r="C61" s="85">
        <v>0</v>
      </c>
      <c r="D61" s="77">
        <v>0</v>
      </c>
      <c r="E61" s="77">
        <v>0</v>
      </c>
      <c r="F61" s="78">
        <v>0</v>
      </c>
      <c r="G61" s="78">
        <v>0</v>
      </c>
      <c r="H61" s="86">
        <v>0</v>
      </c>
    </row>
    <row r="62" spans="3:8" customFormat="1" ht="15" hidden="1" x14ac:dyDescent="0.25">
      <c r="C62" s="85">
        <v>0</v>
      </c>
      <c r="D62" s="77">
        <v>0</v>
      </c>
      <c r="E62" s="77">
        <v>0</v>
      </c>
      <c r="F62" s="78">
        <v>0</v>
      </c>
      <c r="G62" s="78">
        <v>0</v>
      </c>
      <c r="H62" s="86">
        <v>0</v>
      </c>
    </row>
    <row r="63" spans="3:8" customFormat="1" ht="15" hidden="1" x14ac:dyDescent="0.25">
      <c r="C63" s="85">
        <v>0</v>
      </c>
      <c r="D63" s="77">
        <v>0</v>
      </c>
      <c r="E63" s="77">
        <v>0</v>
      </c>
      <c r="F63" s="78">
        <v>0</v>
      </c>
      <c r="G63" s="78">
        <v>0</v>
      </c>
      <c r="H63" s="86">
        <v>0</v>
      </c>
    </row>
    <row r="64" spans="3:8" customFormat="1" ht="15" hidden="1" x14ac:dyDescent="0.25">
      <c r="C64" s="85">
        <v>0</v>
      </c>
      <c r="D64" s="77">
        <v>0</v>
      </c>
      <c r="E64" s="77">
        <v>0</v>
      </c>
      <c r="F64" s="78">
        <v>0</v>
      </c>
      <c r="G64" s="78">
        <v>0</v>
      </c>
      <c r="H64" s="86">
        <v>0</v>
      </c>
    </row>
    <row r="65" spans="3:8" customFormat="1" ht="15" hidden="1" x14ac:dyDescent="0.25">
      <c r="C65" s="85">
        <v>0</v>
      </c>
      <c r="D65" s="77">
        <v>0</v>
      </c>
      <c r="E65" s="77">
        <v>0</v>
      </c>
      <c r="F65" s="78">
        <v>0</v>
      </c>
      <c r="G65" s="78">
        <v>0</v>
      </c>
      <c r="H65" s="86">
        <v>0</v>
      </c>
    </row>
    <row r="66" spans="3:8" customFormat="1" ht="15" hidden="1" x14ac:dyDescent="0.25">
      <c r="C66" s="85">
        <v>0</v>
      </c>
      <c r="D66" s="77">
        <v>0</v>
      </c>
      <c r="E66" s="77">
        <v>0</v>
      </c>
      <c r="F66" s="78">
        <v>0</v>
      </c>
      <c r="G66" s="78">
        <v>0</v>
      </c>
      <c r="H66" s="86">
        <v>0</v>
      </c>
    </row>
    <row r="67" spans="3:8" customFormat="1" ht="15" hidden="1" x14ac:dyDescent="0.25">
      <c r="C67" s="85">
        <v>0</v>
      </c>
      <c r="D67" s="77">
        <v>0</v>
      </c>
      <c r="E67" s="77">
        <v>0</v>
      </c>
      <c r="F67" s="78">
        <v>0</v>
      </c>
      <c r="G67" s="78">
        <v>0</v>
      </c>
      <c r="H67" s="86">
        <v>0</v>
      </c>
    </row>
    <row r="68" spans="3:8" customFormat="1" ht="15" hidden="1" x14ac:dyDescent="0.25">
      <c r="C68" s="85">
        <v>0</v>
      </c>
      <c r="D68" s="77">
        <v>0</v>
      </c>
      <c r="E68" s="77">
        <v>0</v>
      </c>
      <c r="F68" s="78">
        <v>0</v>
      </c>
      <c r="G68" s="78">
        <v>0</v>
      </c>
      <c r="H68" s="86">
        <v>0</v>
      </c>
    </row>
    <row r="69" spans="3:8" customFormat="1" ht="15" hidden="1" x14ac:dyDescent="0.25">
      <c r="C69" s="85">
        <v>0</v>
      </c>
      <c r="D69" s="77">
        <v>0</v>
      </c>
      <c r="E69" s="77">
        <v>0</v>
      </c>
      <c r="F69" s="78">
        <v>0</v>
      </c>
      <c r="G69" s="78">
        <v>0</v>
      </c>
      <c r="H69" s="86">
        <v>0</v>
      </c>
    </row>
    <row r="70" spans="3:8" customFormat="1" ht="15" hidden="1" x14ac:dyDescent="0.25">
      <c r="C70" s="85">
        <v>0</v>
      </c>
      <c r="D70" s="77">
        <v>0</v>
      </c>
      <c r="E70" s="77">
        <v>0</v>
      </c>
      <c r="F70" s="78">
        <v>0</v>
      </c>
      <c r="G70" s="78">
        <v>0</v>
      </c>
      <c r="H70" s="86">
        <v>0</v>
      </c>
    </row>
    <row r="71" spans="3:8" customFormat="1" ht="15" hidden="1" x14ac:dyDescent="0.25">
      <c r="C71" s="85">
        <v>0</v>
      </c>
      <c r="D71" s="77">
        <v>0</v>
      </c>
      <c r="E71" s="77">
        <v>0</v>
      </c>
      <c r="F71" s="78">
        <v>0</v>
      </c>
      <c r="G71" s="78">
        <v>0</v>
      </c>
      <c r="H71" s="86">
        <v>0</v>
      </c>
    </row>
    <row r="72" spans="3:8" customFormat="1" ht="15" hidden="1" x14ac:dyDescent="0.25">
      <c r="C72" s="85">
        <v>0</v>
      </c>
      <c r="D72" s="77">
        <v>0</v>
      </c>
      <c r="E72" s="77">
        <v>0</v>
      </c>
      <c r="F72" s="78">
        <v>0</v>
      </c>
      <c r="G72" s="78">
        <v>0</v>
      </c>
      <c r="H72" s="86">
        <v>0</v>
      </c>
    </row>
    <row r="73" spans="3:8" customFormat="1" ht="15" hidden="1" x14ac:dyDescent="0.25">
      <c r="C73" s="85">
        <v>0</v>
      </c>
      <c r="D73" s="77">
        <v>0</v>
      </c>
      <c r="E73" s="77">
        <v>0</v>
      </c>
      <c r="F73" s="78">
        <v>0</v>
      </c>
      <c r="G73" s="78">
        <v>0</v>
      </c>
      <c r="H73" s="86">
        <v>0</v>
      </c>
    </row>
    <row r="74" spans="3:8" customFormat="1" ht="15" hidden="1" x14ac:dyDescent="0.25">
      <c r="C74" s="87">
        <v>0</v>
      </c>
      <c r="D74" s="88">
        <v>0</v>
      </c>
      <c r="E74" s="88">
        <v>0</v>
      </c>
      <c r="F74" s="89">
        <v>0</v>
      </c>
      <c r="G74" s="89">
        <v>0</v>
      </c>
      <c r="H74" s="90">
        <v>0</v>
      </c>
    </row>
  </sheetData>
  <mergeCells count="3">
    <mergeCell ref="C6:H7"/>
    <mergeCell ref="C10:H11"/>
    <mergeCell ref="C19:H19"/>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6BD8D-1686-4242-BDA6-F3A3CA9E5BFB}">
  <sheetPr>
    <tabColor rgb="FF4FADEA"/>
  </sheetPr>
  <dimension ref="B1:O74"/>
  <sheetViews>
    <sheetView zoomScale="70" zoomScaleNormal="70" workbookViewId="0">
      <selection activeCell="C23" sqref="C23"/>
    </sheetView>
  </sheetViews>
  <sheetFormatPr defaultColWidth="10.7109375" defaultRowHeight="8.25" x14ac:dyDescent="0.15"/>
  <cols>
    <col min="1" max="1" width="0.85546875" style="168" customWidth="1"/>
    <col min="2" max="2" width="1.7109375" style="168" customWidth="1"/>
    <col min="3" max="3" width="10.28515625" style="168" customWidth="1"/>
    <col min="4" max="4" width="18.28515625" style="168" customWidth="1"/>
    <col min="5" max="5" width="11.7109375" style="168" customWidth="1"/>
    <col min="6" max="6" width="22.140625" style="168" customWidth="1"/>
    <col min="7" max="7" width="13.7109375" style="168" customWidth="1"/>
    <col min="8" max="8" width="12.28515625" style="168" customWidth="1"/>
    <col min="9" max="16384" width="10.7109375" style="168"/>
  </cols>
  <sheetData>
    <row r="1" spans="2:10" x14ac:dyDescent="0.15">
      <c r="J1" s="168" t="s">
        <v>1937</v>
      </c>
    </row>
    <row r="2" spans="2:10" x14ac:dyDescent="0.15">
      <c r="B2" s="168">
        <f ca="1">IF(A!$E$2="DRAGGING CELLS IS NOT PERMITTED. PLEASE UNDO LAST ACTION!!",0,IF(A!$Q$1&lt;&gt;"Feedback OFF",IF(Scoreboard!$F$21="",SUMIFS(APT!A3:$AM$74, APT!A3:$AM$74, "&gt;0", ASC!A3:$AM$74, "PerfectMsg")+ABS(SUMIFS(APT!A3:$AM$74, APT!A3:$AM$74, "&lt;0", ASC!A3:$AM$74, "PerfectMsg")),0),0))</f>
        <v>5</v>
      </c>
      <c r="C2" s="168">
        <f>SUMIF(APT!A3:$AM$74,"&gt;0")</f>
        <v>5</v>
      </c>
    </row>
    <row r="3" spans="2:10" ht="4.9000000000000004" customHeight="1" x14ac:dyDescent="0.15"/>
    <row r="4" spans="2:10" ht="10.15" customHeight="1" x14ac:dyDescent="0.15"/>
    <row r="5" spans="2:10" x14ac:dyDescent="0.15">
      <c r="C5" s="175">
        <v>0</v>
      </c>
      <c r="D5" s="170"/>
      <c r="E5" s="170"/>
      <c r="F5" s="170"/>
      <c r="G5" s="167"/>
      <c r="H5" s="170"/>
    </row>
    <row r="6" spans="2:10" x14ac:dyDescent="0.15">
      <c r="C6" s="305">
        <v>0</v>
      </c>
      <c r="D6" s="305"/>
      <c r="E6" s="305"/>
      <c r="F6" s="305"/>
      <c r="G6" s="305"/>
      <c r="H6" s="305"/>
    </row>
    <row r="7" spans="2:10" x14ac:dyDescent="0.15">
      <c r="C7" s="305"/>
      <c r="D7" s="305"/>
      <c r="E7" s="305"/>
      <c r="F7" s="305"/>
      <c r="G7" s="305"/>
      <c r="H7" s="305"/>
    </row>
    <row r="8" spans="2:10" x14ac:dyDescent="0.15">
      <c r="D8" s="170"/>
      <c r="E8" s="170"/>
      <c r="F8" s="170"/>
      <c r="G8" s="167"/>
      <c r="H8" s="170"/>
    </row>
    <row r="9" spans="2:10" x14ac:dyDescent="0.15">
      <c r="C9" s="175">
        <v>0</v>
      </c>
      <c r="D9" s="170"/>
      <c r="E9" s="170"/>
      <c r="F9" s="170"/>
      <c r="G9" s="167"/>
      <c r="H9" s="170"/>
    </row>
    <row r="10" spans="2:10" x14ac:dyDescent="0.15">
      <c r="C10" s="306">
        <v>0</v>
      </c>
      <c r="D10" s="306"/>
      <c r="E10" s="306"/>
      <c r="F10" s="306"/>
      <c r="G10" s="306"/>
      <c r="H10" s="306"/>
    </row>
    <row r="11" spans="2:10" x14ac:dyDescent="0.15">
      <c r="C11" s="306"/>
      <c r="D11" s="306"/>
      <c r="E11" s="306"/>
      <c r="F11" s="306"/>
      <c r="G11" s="306"/>
      <c r="H11" s="306"/>
    </row>
    <row r="15" spans="2:10" x14ac:dyDescent="0.15">
      <c r="G15" s="168">
        <v>0</v>
      </c>
    </row>
    <row r="19" spans="3:8" x14ac:dyDescent="0.15">
      <c r="C19" s="307">
        <v>0</v>
      </c>
      <c r="D19" s="307"/>
      <c r="E19" s="307"/>
      <c r="F19" s="307"/>
      <c r="G19" s="307"/>
      <c r="H19" s="307"/>
    </row>
    <row r="22" spans="3:8" x14ac:dyDescent="0.15">
      <c r="C22" s="172">
        <v>0</v>
      </c>
    </row>
    <row r="23" spans="3:8" x14ac:dyDescent="0.15">
      <c r="C23" s="180" t="str">
        <f ca="1">_xlfn.IFS(ISBLANK(A!C23),"",IF(NOT(ISNA('#_A'!C23)),IF(ISNA(A!C23),TRUE,FALSE),FALSE),"StuNAMsg",IF(AND(ISNA('#_A'!C23),ISNA(A!C23)),TRUE,FALSE),"PerfectMsg",IF(NOT(ISERROR('#_A'!C23)),IF(ISERROR(A!C23),TRUE,FALSE),FALSE),"StuErrorMsg",IF(TYPE('#_A'!C23)&lt;&gt;TYPE(A!C23),TRUE,FALSE),"WrongTypeMsg",IF(_xlfn.ISFORMULA('#_A'!C23),IF(NOT(_xlfn.ISFORMULA(A!C23)),TRUE),FALSE),"MissingFormulaMsg",IF(NOT(AND(ISNUMBER(FIND("[",_xlfn.FORMULATEXT('#_A'!C23))),ISNUMBER(FIND("!",_xlfn.FORMULATEXT('#_A'!C23))))),AND(ISNUMBER(FIND("[",_xlfn.FORMULATEXT(A!C23))),ISNUMBER(FIND("!",_xlfn.FORMULATEXT(A!C23)))),FALSE),"ExternalRefsMsg",IF(ISNUMBER('#_A'!C23),IF(ABS('#_A'!C23-A!C23)&gt;0.00001,TRUE,FALSE),IF('#_A'!C23&lt;&gt;A!C23,TRUE,FALSE)),IF(ISNUMBER('#_A'!C23),IF('#_A'!C23&gt;A!C23,"TooLow","TooHigh"),"WrongAnswer"),NOT(_xlfn.ISFORMULA('#_A'!C23)),IF(_xlfn.IFS(ISTEXT('#_A'!C23),FALSE,ISLOGICAL('#_A'!C23),FALSE,SUBSTITUTE(CELL("format",'#_A'!C23),"-","")=SUBSTITUTE(CELL("format",A!C23),"-",""),FALSE,CELL("format",'#_A'!C23)="G",FALSE,AND(CELL("format",'#_A'!C23)="F0",CELL("format",A!C23)="G"),FALSE,TRUE,IFERROR(IF(MATCH(CELL("format",'#_A'!C23)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A!C23),_xlfn.FORMULATEXT(A!C23),A!C23),"9","#"),"8","#"),"7","#"),"6","#"),"5","#"),"4","#"),"3","#"),"2","#"),"1","#"),"0","#"),"$","")," ",""),",","@"),"&gt;","@"),"&lt;","@"),"=","@"),")","@"),"(","@"),"^","@"),"/","@"),"+","@"),"*","@"),"-","@"))-LEN(SUBSTITUTE(SUBSTITUTE(SUBSTITUTE(SUBSTITUTE(SUBSTITUTE(SUBSTITUTE(SUBSTITUTE(SUBSTITUTE(SUBSTITUTE(SUBSTITUTE(SUBSTITUTE(SUBSTITUTE(SUBSTITUTE(SUBSTITUTE(SUBSTITUTE(SUBSTITUTE(SUBSTITUTE(SUBSTITUTE(SUBSTITUTE(SUBSTITUTE(SUBSTITUTE(SUBSTITUTE(SUBSTITUTE(SUBSTITUTE(IF(_xlfn.ISFORMULA(A!C23),_xlfn.FORMULATEXT(A!C23),A!C23),"9","#"),"8","#"),"7","#"),"6","#"),"5","#"),"4","#"),"3","#"),"2","#"),"1","#"),"0","#"),"$","")," ",""),",","@"),"&gt;","@"),"&lt;","@"),"=","@"),")","@"),"(","@"),"^","@"),"/","@"),"+","@"),"*","@"),"-","@"),"@#","")))/2&gt;(LEN(SUBSTITUTE(SUBSTITUTE(SUBSTITUTE(SUBSTITUTE(SUBSTITUTE(SUBSTITUTE(SUBSTITUTE(SUBSTITUTE(SUBSTITUTE(SUBSTITUTE(SUBSTITUTE(SUBSTITUTE(SUBSTITUTE(SUBSTITUTE(SUBSTITUTE(SUBSTITUTE(SUBSTITUTE(SUBSTITUTE(SUBSTITUTE(SUBSTITUTE(SUBSTITUTE(SUBSTITUTE(SUBSTITUTE(IF(_xlfn.ISFORMULA('#_A'!C23),_xlfn.FORMULATEXT('#_A'!C23),'#_A'!C23),"9","#"),"8","#"),"7","#"),"6","#"),"5","#"),"4","#"),"3","#"),"2","#"),"1","#"),"0","#"),"$","")," ",""),",","@"),"&gt;","@"),"&lt;","@"),"=","@"),")","@"),"(","@"),"^","@"),"/","@"),"+","@"),"*","@"),"-","@"))-LEN(SUBSTITUTE(SUBSTITUTE(SUBSTITUTE(SUBSTITUTE(SUBSTITUTE(SUBSTITUTE(SUBSTITUTE(SUBSTITUTE(SUBSTITUTE(SUBSTITUTE(SUBSTITUTE(SUBSTITUTE(SUBSTITUTE(SUBSTITUTE(SUBSTITUTE(SUBSTITUTE(SUBSTITUTE(SUBSTITUTE(SUBSTITUTE(SUBSTITUTE(SUBSTITUTE(SUBSTITUTE(SUBSTITUTE(SUBSTITUTE(IF(_xlfn.ISFORMULA('#_A'!C23),_xlfn.FORMULATEXT('#_A'!C23),'#_A'!C23),"9","#"),"8","#"),"7","#"),"6","#"),"5","#"),"4","#"),"3","#"),"2","#"),"1","#"),"0","#"),"$","")," ",""),",","@"),"&gt;","@"),"&lt;","@"),"=","@"),")","@"),"(","@"),"^","@"),"/","@"),"+","@"),"*","@"),"-","@"),"@#","")))/2,TRUE,FALSE),"HardCodeMsg",IF(LEN(IF(_xlfn.ISFORMULA(A!C23),_xlfn.FORMULATEXT(A!C23),A!C23))-LEN(SUBSTITUTE(IF(_xlfn.ISFORMULA(A!C23),_xlfn.FORMULATEXT(A!C23),A!C23),"""",""))&gt;LEN(IF(_xlfn.ISFORMULA('#_A'!C23),_xlfn.FORMULATEXT('#_A'!C23),'#_A'!C23))-LEN(SUBSTITUTE(IF(_xlfn.ISFORMULA('#_A'!C23),_xlfn.FORMULATEXT('#_A'!C23),'#_A'!C23),"""","")),TRUE,FALSE),"HardQuoteMsg",IF(LEN(IF(_xlfn.ISFORMULA(A!C23),_xlfn.FORMULATEXT(A!C23),A!C23))-LEN(SUBSTITUTE(IF(_xlfn.ISFORMULA(A!C23),_xlfn.FORMULATEXT(A!C23),A!C23),"$",""))&lt;LEN(IF(_xlfn.ISFORMULA('#_A'!C23),_xlfn.FORMULATEXT('#_A'!C23),'#_A'!C23))-LEN(SUBSTITUTE(IF(_xlfn.ISFORMULA('#_A'!C23),_xlfn.FORMULATEXT('#_A'!C23),'#_A'!C23),"$","")),TRUE,FALSE),"MissingAbsMsg",_xlfn.IFS(ISTEXT('#_A'!C23),FALSE,ISLOGICAL('#_A'!C23),FALSE,SUBSTITUTE(CELL("format",'#_A'!C23),"-","")=SUBSTITUTE(CELL("format",A!C23),"-",""),FALSE,CELL("format",'#_A'!C23)="G",FALSE,AND(CELL("format",'#_A'!C23)="F0",CELL("format",A!C23)="G"),FALSE,TRUE,IFERROR(IF(MATCH(CELL("format",'#_A'!C23),FormatCodes_SFX!$A$4:$A$53,0)&gt;0,TRUE),FALSE),TRUE,TRUE),"FormatMsg",TRUE,"PerfectMsg")</f>
        <v>PerfectMsg</v>
      </c>
      <c r="E23" s="168">
        <v>0</v>
      </c>
    </row>
    <row r="25" spans="3:8" x14ac:dyDescent="0.15">
      <c r="C25" s="179" t="s">
        <v>1926</v>
      </c>
      <c r="D25" s="179" t="s">
        <v>1927</v>
      </c>
      <c r="E25" s="179" t="s">
        <v>1928</v>
      </c>
      <c r="F25" s="179" t="s">
        <v>1929</v>
      </c>
      <c r="G25" s="179" t="s">
        <v>1930</v>
      </c>
      <c r="H25" s="179" t="s">
        <v>1931</v>
      </c>
    </row>
    <row r="26" spans="3:8" hidden="1" x14ac:dyDescent="0.15">
      <c r="C26" s="174">
        <v>0</v>
      </c>
      <c r="D26" s="174">
        <v>0</v>
      </c>
      <c r="E26" s="174">
        <v>0</v>
      </c>
      <c r="F26" s="181">
        <v>0</v>
      </c>
      <c r="G26" s="181">
        <v>0</v>
      </c>
      <c r="H26" s="174">
        <v>0</v>
      </c>
    </row>
    <row r="27" spans="3:8" x14ac:dyDescent="0.15">
      <c r="C27" s="174">
        <v>0</v>
      </c>
      <c r="D27" s="174">
        <v>0</v>
      </c>
      <c r="E27" s="174">
        <v>0</v>
      </c>
      <c r="F27" s="181">
        <v>0</v>
      </c>
      <c r="G27" s="181">
        <v>0</v>
      </c>
      <c r="H27" s="174">
        <v>0</v>
      </c>
    </row>
    <row r="28" spans="3:8" x14ac:dyDescent="0.15">
      <c r="C28" s="174">
        <v>0</v>
      </c>
      <c r="D28" s="174">
        <v>0</v>
      </c>
      <c r="E28" s="174">
        <v>0</v>
      </c>
      <c r="F28" s="181">
        <v>0</v>
      </c>
      <c r="G28" s="181">
        <v>0</v>
      </c>
      <c r="H28" s="174">
        <v>0</v>
      </c>
    </row>
    <row r="29" spans="3:8" hidden="1" x14ac:dyDescent="0.15">
      <c r="C29" s="174">
        <v>0</v>
      </c>
      <c r="D29" s="174">
        <v>0</v>
      </c>
      <c r="E29" s="174">
        <v>0</v>
      </c>
      <c r="F29" s="181">
        <v>0</v>
      </c>
      <c r="G29" s="181">
        <v>0</v>
      </c>
      <c r="H29" s="174">
        <v>0</v>
      </c>
    </row>
    <row r="30" spans="3:8" hidden="1" x14ac:dyDescent="0.15">
      <c r="C30" s="174">
        <v>0</v>
      </c>
      <c r="D30" s="174">
        <v>0</v>
      </c>
      <c r="E30" s="174">
        <v>0</v>
      </c>
      <c r="F30" s="181">
        <v>0</v>
      </c>
      <c r="G30" s="181">
        <v>0</v>
      </c>
      <c r="H30" s="174">
        <v>0</v>
      </c>
    </row>
    <row r="31" spans="3:8" hidden="1" x14ac:dyDescent="0.15">
      <c r="C31" s="174">
        <v>0</v>
      </c>
      <c r="D31" s="174">
        <v>0</v>
      </c>
      <c r="E31" s="174">
        <v>0</v>
      </c>
      <c r="F31" s="181">
        <v>0</v>
      </c>
      <c r="G31" s="181">
        <v>0</v>
      </c>
      <c r="H31" s="174">
        <v>0</v>
      </c>
    </row>
    <row r="32" spans="3:8" hidden="1" x14ac:dyDescent="0.15">
      <c r="C32" s="174">
        <v>0</v>
      </c>
      <c r="D32" s="174">
        <v>0</v>
      </c>
      <c r="E32" s="174">
        <v>0</v>
      </c>
      <c r="F32" s="181">
        <v>0</v>
      </c>
      <c r="G32" s="181">
        <v>0</v>
      </c>
      <c r="H32" s="174">
        <v>0</v>
      </c>
    </row>
    <row r="33" spans="3:15" hidden="1" x14ac:dyDescent="0.15">
      <c r="C33" s="174">
        <v>0</v>
      </c>
      <c r="D33" s="174">
        <v>0</v>
      </c>
      <c r="E33" s="174">
        <v>0</v>
      </c>
      <c r="F33" s="181">
        <v>0</v>
      </c>
      <c r="G33" s="181">
        <v>0</v>
      </c>
      <c r="H33" s="174">
        <v>0</v>
      </c>
    </row>
    <row r="34" spans="3:15" hidden="1" x14ac:dyDescent="0.15">
      <c r="C34" s="174">
        <v>0</v>
      </c>
      <c r="D34" s="174">
        <v>0</v>
      </c>
      <c r="E34" s="174">
        <v>0</v>
      </c>
      <c r="F34" s="181">
        <v>0</v>
      </c>
      <c r="G34" s="181">
        <v>0</v>
      </c>
      <c r="H34" s="174">
        <v>0</v>
      </c>
    </row>
    <row r="35" spans="3:15" hidden="1" x14ac:dyDescent="0.15">
      <c r="C35" s="174">
        <v>0</v>
      </c>
      <c r="D35" s="174">
        <v>0</v>
      </c>
      <c r="E35" s="174">
        <v>0</v>
      </c>
      <c r="F35" s="181">
        <v>0</v>
      </c>
      <c r="G35" s="181">
        <v>0</v>
      </c>
      <c r="H35" s="174">
        <v>0</v>
      </c>
    </row>
    <row r="36" spans="3:15" hidden="1" x14ac:dyDescent="0.15">
      <c r="C36" s="174">
        <v>0</v>
      </c>
      <c r="D36" s="174">
        <v>0</v>
      </c>
      <c r="E36" s="174">
        <v>0</v>
      </c>
      <c r="F36" s="181">
        <v>0</v>
      </c>
      <c r="G36" s="181">
        <v>0</v>
      </c>
      <c r="H36" s="174">
        <v>0</v>
      </c>
    </row>
    <row r="37" spans="3:15" hidden="1" x14ac:dyDescent="0.15">
      <c r="C37" s="174">
        <v>0</v>
      </c>
      <c r="D37" s="174">
        <v>0</v>
      </c>
      <c r="E37" s="174">
        <v>0</v>
      </c>
      <c r="F37" s="181">
        <v>0</v>
      </c>
      <c r="G37" s="181">
        <v>0</v>
      </c>
      <c r="H37" s="174">
        <v>0</v>
      </c>
    </row>
    <row r="38" spans="3:15" hidden="1" x14ac:dyDescent="0.15">
      <c r="C38" s="174">
        <v>0</v>
      </c>
      <c r="D38" s="174">
        <v>0</v>
      </c>
      <c r="E38" s="174">
        <v>0</v>
      </c>
      <c r="F38" s="181">
        <v>0</v>
      </c>
      <c r="G38" s="181">
        <v>0</v>
      </c>
      <c r="H38" s="174">
        <v>0</v>
      </c>
    </row>
    <row r="39" spans="3:15" hidden="1" x14ac:dyDescent="0.15">
      <c r="C39" s="174">
        <v>0</v>
      </c>
      <c r="D39" s="174">
        <v>0</v>
      </c>
      <c r="E39" s="174">
        <v>0</v>
      </c>
      <c r="F39" s="181">
        <v>0</v>
      </c>
      <c r="G39" s="181">
        <v>0</v>
      </c>
      <c r="H39" s="174">
        <v>0</v>
      </c>
    </row>
    <row r="40" spans="3:15" x14ac:dyDescent="0.15">
      <c r="C40" s="174">
        <v>0</v>
      </c>
      <c r="D40" s="174">
        <v>0</v>
      </c>
      <c r="E40" s="174">
        <v>0</v>
      </c>
      <c r="F40" s="181">
        <v>0</v>
      </c>
      <c r="G40" s="181">
        <v>0</v>
      </c>
      <c r="H40" s="174">
        <v>0</v>
      </c>
    </row>
    <row r="41" spans="3:15" hidden="1" x14ac:dyDescent="0.15">
      <c r="C41" s="174">
        <v>0</v>
      </c>
      <c r="D41" s="174">
        <v>0</v>
      </c>
      <c r="E41" s="174">
        <v>0</v>
      </c>
      <c r="F41" s="181">
        <v>0</v>
      </c>
      <c r="G41" s="181">
        <v>0</v>
      </c>
      <c r="H41" s="174">
        <v>0</v>
      </c>
    </row>
    <row r="42" spans="3:15" hidden="1" x14ac:dyDescent="0.15">
      <c r="C42" s="174">
        <v>0</v>
      </c>
      <c r="D42" s="174">
        <v>0</v>
      </c>
      <c r="E42" s="174">
        <v>0</v>
      </c>
      <c r="F42" s="181">
        <v>0</v>
      </c>
      <c r="G42" s="181">
        <v>0</v>
      </c>
      <c r="H42" s="174">
        <v>0</v>
      </c>
    </row>
    <row r="43" spans="3:15" hidden="1" x14ac:dyDescent="0.15">
      <c r="C43" s="174">
        <v>0</v>
      </c>
      <c r="D43" s="174">
        <v>0</v>
      </c>
      <c r="E43" s="174">
        <v>0</v>
      </c>
      <c r="F43" s="181">
        <v>0</v>
      </c>
      <c r="G43" s="181">
        <v>0</v>
      </c>
      <c r="H43" s="174">
        <v>0</v>
      </c>
    </row>
    <row r="44" spans="3:15" hidden="1" x14ac:dyDescent="0.15">
      <c r="C44" s="174">
        <v>0</v>
      </c>
      <c r="D44" s="174">
        <v>0</v>
      </c>
      <c r="E44" s="174">
        <v>0</v>
      </c>
      <c r="F44" s="181">
        <v>0</v>
      </c>
      <c r="G44" s="181">
        <v>0</v>
      </c>
      <c r="H44" s="174">
        <v>0</v>
      </c>
    </row>
    <row r="45" spans="3:15" hidden="1" x14ac:dyDescent="0.15">
      <c r="C45" s="174">
        <v>0</v>
      </c>
      <c r="D45" s="174">
        <v>0</v>
      </c>
      <c r="E45" s="174">
        <v>0</v>
      </c>
      <c r="F45" s="181">
        <v>0</v>
      </c>
      <c r="G45" s="181">
        <v>0</v>
      </c>
      <c r="H45" s="174">
        <v>0</v>
      </c>
    </row>
    <row r="46" spans="3:15" hidden="1" x14ac:dyDescent="0.15">
      <c r="C46" s="174">
        <v>0</v>
      </c>
      <c r="D46" s="174">
        <v>0</v>
      </c>
      <c r="E46" s="174">
        <v>0</v>
      </c>
      <c r="F46" s="181">
        <v>0</v>
      </c>
      <c r="G46" s="181">
        <v>0</v>
      </c>
      <c r="H46" s="174">
        <v>0</v>
      </c>
    </row>
    <row r="47" spans="3:15" hidden="1" x14ac:dyDescent="0.15">
      <c r="C47" s="174">
        <v>0</v>
      </c>
      <c r="D47" s="174">
        <v>0</v>
      </c>
      <c r="E47" s="174">
        <v>0</v>
      </c>
      <c r="F47" s="181">
        <v>0</v>
      </c>
      <c r="G47" s="181">
        <v>0</v>
      </c>
      <c r="H47" s="174">
        <v>0</v>
      </c>
    </row>
    <row r="48" spans="3:15" x14ac:dyDescent="0.15">
      <c r="C48" s="174">
        <v>0</v>
      </c>
      <c r="D48" s="174">
        <v>0</v>
      </c>
      <c r="E48" s="174">
        <v>0</v>
      </c>
      <c r="F48" s="181">
        <v>0</v>
      </c>
      <c r="G48" s="181">
        <v>0</v>
      </c>
      <c r="H48" s="174">
        <v>0</v>
      </c>
      <c r="O48" s="173"/>
    </row>
    <row r="49" spans="3:8" hidden="1" x14ac:dyDescent="0.15">
      <c r="C49" s="174">
        <v>0</v>
      </c>
      <c r="D49" s="174">
        <v>0</v>
      </c>
      <c r="E49" s="174">
        <v>0</v>
      </c>
      <c r="F49" s="181">
        <v>0</v>
      </c>
      <c r="G49" s="181">
        <v>0</v>
      </c>
      <c r="H49" s="174">
        <v>0</v>
      </c>
    </row>
    <row r="50" spans="3:8" hidden="1" x14ac:dyDescent="0.15">
      <c r="C50" s="174">
        <v>0</v>
      </c>
      <c r="D50" s="174">
        <v>0</v>
      </c>
      <c r="E50" s="174">
        <v>0</v>
      </c>
      <c r="F50" s="181">
        <v>0</v>
      </c>
      <c r="G50" s="181">
        <v>0</v>
      </c>
      <c r="H50" s="174">
        <v>0</v>
      </c>
    </row>
    <row r="51" spans="3:8" hidden="1" x14ac:dyDescent="0.15">
      <c r="C51" s="174">
        <v>0</v>
      </c>
      <c r="D51" s="174">
        <v>0</v>
      </c>
      <c r="E51" s="174">
        <v>0</v>
      </c>
      <c r="F51" s="181">
        <v>0</v>
      </c>
      <c r="G51" s="181">
        <v>0</v>
      </c>
      <c r="H51" s="174">
        <v>0</v>
      </c>
    </row>
    <row r="52" spans="3:8" hidden="1" x14ac:dyDescent="0.15">
      <c r="C52" s="174">
        <v>0</v>
      </c>
      <c r="D52" s="174">
        <v>0</v>
      </c>
      <c r="E52" s="174">
        <v>0</v>
      </c>
      <c r="F52" s="181">
        <v>0</v>
      </c>
      <c r="G52" s="181">
        <v>0</v>
      </c>
      <c r="H52" s="174">
        <v>0</v>
      </c>
    </row>
    <row r="53" spans="3:8" hidden="1" x14ac:dyDescent="0.15">
      <c r="C53" s="174">
        <v>0</v>
      </c>
      <c r="D53" s="174">
        <v>0</v>
      </c>
      <c r="E53" s="174">
        <v>0</v>
      </c>
      <c r="F53" s="181">
        <v>0</v>
      </c>
      <c r="G53" s="181">
        <v>0</v>
      </c>
      <c r="H53" s="174">
        <v>0</v>
      </c>
    </row>
    <row r="54" spans="3:8" hidden="1" x14ac:dyDescent="0.15">
      <c r="C54" s="174">
        <v>0</v>
      </c>
      <c r="D54" s="174">
        <v>0</v>
      </c>
      <c r="E54" s="174">
        <v>0</v>
      </c>
      <c r="F54" s="181">
        <v>0</v>
      </c>
      <c r="G54" s="181">
        <v>0</v>
      </c>
      <c r="H54" s="174">
        <v>0</v>
      </c>
    </row>
    <row r="55" spans="3:8" hidden="1" x14ac:dyDescent="0.15">
      <c r="C55" s="174">
        <v>0</v>
      </c>
      <c r="D55" s="174">
        <v>0</v>
      </c>
      <c r="E55" s="174">
        <v>0</v>
      </c>
      <c r="F55" s="181">
        <v>0</v>
      </c>
      <c r="G55" s="181">
        <v>0</v>
      </c>
      <c r="H55" s="174">
        <v>0</v>
      </c>
    </row>
    <row r="56" spans="3:8" hidden="1" x14ac:dyDescent="0.15">
      <c r="C56" s="174">
        <v>0</v>
      </c>
      <c r="D56" s="174">
        <v>0</v>
      </c>
      <c r="E56" s="174">
        <v>0</v>
      </c>
      <c r="F56" s="181">
        <v>0</v>
      </c>
      <c r="G56" s="181">
        <v>0</v>
      </c>
      <c r="H56" s="174">
        <v>0</v>
      </c>
    </row>
    <row r="57" spans="3:8" hidden="1" x14ac:dyDescent="0.15">
      <c r="C57" s="174">
        <v>0</v>
      </c>
      <c r="D57" s="174">
        <v>0</v>
      </c>
      <c r="E57" s="174">
        <v>0</v>
      </c>
      <c r="F57" s="181">
        <v>0</v>
      </c>
      <c r="G57" s="181">
        <v>0</v>
      </c>
      <c r="H57" s="174">
        <v>0</v>
      </c>
    </row>
    <row r="58" spans="3:8" hidden="1" x14ac:dyDescent="0.15">
      <c r="C58" s="174">
        <v>0</v>
      </c>
      <c r="D58" s="174">
        <v>0</v>
      </c>
      <c r="E58" s="174">
        <v>0</v>
      </c>
      <c r="F58" s="181">
        <v>0</v>
      </c>
      <c r="G58" s="181">
        <v>0</v>
      </c>
      <c r="H58" s="174">
        <v>0</v>
      </c>
    </row>
    <row r="59" spans="3:8" hidden="1" x14ac:dyDescent="0.15">
      <c r="C59" s="174">
        <v>0</v>
      </c>
      <c r="D59" s="174">
        <v>0</v>
      </c>
      <c r="E59" s="174">
        <v>0</v>
      </c>
      <c r="F59" s="181">
        <v>0</v>
      </c>
      <c r="G59" s="181">
        <v>0</v>
      </c>
      <c r="H59" s="174">
        <v>0</v>
      </c>
    </row>
    <row r="60" spans="3:8" hidden="1" x14ac:dyDescent="0.15">
      <c r="C60" s="174">
        <v>0</v>
      </c>
      <c r="D60" s="174">
        <v>0</v>
      </c>
      <c r="E60" s="174">
        <v>0</v>
      </c>
      <c r="F60" s="181">
        <v>0</v>
      </c>
      <c r="G60" s="181">
        <v>0</v>
      </c>
      <c r="H60" s="174">
        <v>0</v>
      </c>
    </row>
    <row r="61" spans="3:8" hidden="1" x14ac:dyDescent="0.15">
      <c r="C61" s="174">
        <v>0</v>
      </c>
      <c r="D61" s="174">
        <v>0</v>
      </c>
      <c r="E61" s="174">
        <v>0</v>
      </c>
      <c r="F61" s="181">
        <v>0</v>
      </c>
      <c r="G61" s="181">
        <v>0</v>
      </c>
      <c r="H61" s="174">
        <v>0</v>
      </c>
    </row>
    <row r="62" spans="3:8" hidden="1" x14ac:dyDescent="0.15">
      <c r="C62" s="174">
        <v>0</v>
      </c>
      <c r="D62" s="174">
        <v>0</v>
      </c>
      <c r="E62" s="174">
        <v>0</v>
      </c>
      <c r="F62" s="181">
        <v>0</v>
      </c>
      <c r="G62" s="181">
        <v>0</v>
      </c>
      <c r="H62" s="174">
        <v>0</v>
      </c>
    </row>
    <row r="63" spans="3:8" hidden="1" x14ac:dyDescent="0.15">
      <c r="C63" s="174">
        <v>0</v>
      </c>
      <c r="D63" s="174">
        <v>0</v>
      </c>
      <c r="E63" s="174">
        <v>0</v>
      </c>
      <c r="F63" s="181">
        <v>0</v>
      </c>
      <c r="G63" s="181">
        <v>0</v>
      </c>
      <c r="H63" s="174">
        <v>0</v>
      </c>
    </row>
    <row r="64" spans="3:8" hidden="1" x14ac:dyDescent="0.15">
      <c r="C64" s="174">
        <v>0</v>
      </c>
      <c r="D64" s="174">
        <v>0</v>
      </c>
      <c r="E64" s="174">
        <v>0</v>
      </c>
      <c r="F64" s="181">
        <v>0</v>
      </c>
      <c r="G64" s="181">
        <v>0</v>
      </c>
      <c r="H64" s="174">
        <v>0</v>
      </c>
    </row>
    <row r="65" spans="3:8" hidden="1" x14ac:dyDescent="0.15">
      <c r="C65" s="174">
        <v>0</v>
      </c>
      <c r="D65" s="174">
        <v>0</v>
      </c>
      <c r="E65" s="174">
        <v>0</v>
      </c>
      <c r="F65" s="181">
        <v>0</v>
      </c>
      <c r="G65" s="181">
        <v>0</v>
      </c>
      <c r="H65" s="174">
        <v>0</v>
      </c>
    </row>
    <row r="66" spans="3:8" hidden="1" x14ac:dyDescent="0.15">
      <c r="C66" s="174">
        <v>0</v>
      </c>
      <c r="D66" s="174">
        <v>0</v>
      </c>
      <c r="E66" s="174">
        <v>0</v>
      </c>
      <c r="F66" s="181">
        <v>0</v>
      </c>
      <c r="G66" s="181">
        <v>0</v>
      </c>
      <c r="H66" s="174">
        <v>0</v>
      </c>
    </row>
    <row r="67" spans="3:8" hidden="1" x14ac:dyDescent="0.15">
      <c r="C67" s="174">
        <v>0</v>
      </c>
      <c r="D67" s="174">
        <v>0</v>
      </c>
      <c r="E67" s="174">
        <v>0</v>
      </c>
      <c r="F67" s="181">
        <v>0</v>
      </c>
      <c r="G67" s="181">
        <v>0</v>
      </c>
      <c r="H67" s="174">
        <v>0</v>
      </c>
    </row>
    <row r="68" spans="3:8" hidden="1" x14ac:dyDescent="0.15">
      <c r="C68" s="174">
        <v>0</v>
      </c>
      <c r="D68" s="174">
        <v>0</v>
      </c>
      <c r="E68" s="174">
        <v>0</v>
      </c>
      <c r="F68" s="181">
        <v>0</v>
      </c>
      <c r="G68" s="181">
        <v>0</v>
      </c>
      <c r="H68" s="174">
        <v>0</v>
      </c>
    </row>
    <row r="69" spans="3:8" hidden="1" x14ac:dyDescent="0.15">
      <c r="C69" s="174">
        <v>0</v>
      </c>
      <c r="D69" s="174">
        <v>0</v>
      </c>
      <c r="E69" s="174">
        <v>0</v>
      </c>
      <c r="F69" s="181">
        <v>0</v>
      </c>
      <c r="G69" s="181">
        <v>0</v>
      </c>
      <c r="H69" s="174">
        <v>0</v>
      </c>
    </row>
    <row r="70" spans="3:8" hidden="1" x14ac:dyDescent="0.15">
      <c r="C70" s="174">
        <v>0</v>
      </c>
      <c r="D70" s="174">
        <v>0</v>
      </c>
      <c r="E70" s="174">
        <v>0</v>
      </c>
      <c r="F70" s="181">
        <v>0</v>
      </c>
      <c r="G70" s="181">
        <v>0</v>
      </c>
      <c r="H70" s="174">
        <v>0</v>
      </c>
    </row>
    <row r="71" spans="3:8" hidden="1" x14ac:dyDescent="0.15">
      <c r="C71" s="174">
        <v>0</v>
      </c>
      <c r="D71" s="174">
        <v>0</v>
      </c>
      <c r="E71" s="174">
        <v>0</v>
      </c>
      <c r="F71" s="181">
        <v>0</v>
      </c>
      <c r="G71" s="181">
        <v>0</v>
      </c>
      <c r="H71" s="174">
        <v>0</v>
      </c>
    </row>
    <row r="72" spans="3:8" hidden="1" x14ac:dyDescent="0.15">
      <c r="C72" s="174">
        <v>0</v>
      </c>
      <c r="D72" s="174">
        <v>0</v>
      </c>
      <c r="E72" s="174">
        <v>0</v>
      </c>
      <c r="F72" s="181">
        <v>0</v>
      </c>
      <c r="G72" s="181">
        <v>0</v>
      </c>
      <c r="H72" s="174">
        <v>0</v>
      </c>
    </row>
    <row r="73" spans="3:8" hidden="1" x14ac:dyDescent="0.15">
      <c r="C73" s="174">
        <v>0</v>
      </c>
      <c r="D73" s="174">
        <v>0</v>
      </c>
      <c r="E73" s="174">
        <v>0</v>
      </c>
      <c r="F73" s="181">
        <v>0</v>
      </c>
      <c r="G73" s="181">
        <v>0</v>
      </c>
      <c r="H73" s="174">
        <v>0</v>
      </c>
    </row>
    <row r="74" spans="3:8" hidden="1" x14ac:dyDescent="0.15">
      <c r="C74" s="174">
        <v>0</v>
      </c>
      <c r="D74" s="174">
        <v>0</v>
      </c>
      <c r="E74" s="174">
        <v>0</v>
      </c>
      <c r="F74" s="181">
        <v>0</v>
      </c>
      <c r="G74" s="181">
        <v>0</v>
      </c>
      <c r="H74" s="174">
        <v>0</v>
      </c>
    </row>
  </sheetData>
  <mergeCells count="3">
    <mergeCell ref="C6:H7"/>
    <mergeCell ref="C10:H11"/>
    <mergeCell ref="C19:H19"/>
  </mergeCell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A627E-3D9A-4CD1-B6B9-628653FD8D1A}">
  <sheetPr filterMode="1"/>
  <dimension ref="B1:AP74"/>
  <sheetViews>
    <sheetView showGridLines="0" zoomScaleNormal="100" workbookViewId="0">
      <pane ySplit="2" topLeftCell="A3" activePane="bottomLeft" state="frozen"/>
      <selection pane="bottomLeft" activeCell="L16" sqref="L16"/>
    </sheetView>
  </sheetViews>
  <sheetFormatPr defaultColWidth="10.7109375" defaultRowHeight="15" x14ac:dyDescent="0.25"/>
  <cols>
    <col min="1" max="1" width="0.85546875" customWidth="1"/>
    <col min="2" max="2" width="8.7109375" customWidth="1"/>
    <col min="3" max="3" width="10.28515625" customWidth="1"/>
    <col min="4" max="4" width="18.28515625" customWidth="1"/>
    <col min="5" max="5" width="11.7109375" customWidth="1"/>
    <col min="6" max="6" width="22.140625" customWidth="1"/>
    <col min="7" max="7" width="13.7109375" customWidth="1"/>
    <col min="8" max="8" width="12.28515625" customWidth="1"/>
  </cols>
  <sheetData>
    <row r="1" spans="2:42" ht="22.15" customHeight="1" x14ac:dyDescent="0.25">
      <c r="B1" s="150" t="s">
        <v>1932</v>
      </c>
      <c r="C1" s="150" t="s">
        <v>1933</v>
      </c>
      <c r="D1" s="150" t="s">
        <v>1934</v>
      </c>
      <c r="E1" s="151" t="str" cm="1">
        <f t="array" aca="1" ref="E1" ca="1">IFERROR(
    _xlfn.LET(
        _xlpm.FileName, MID(CELL("filename", B1), FIND("]", CELL("filename", B1)) + 1, 255),
        _xlpm.DynamicRef, INDIRECT("'#_" &amp; _xlpm.FileName &amp; "'!" &amp; D2),
        IF(
            TYPE(_xlpm.DynamicRef) = 1,
            VLOOKUP(
                CELL("format", _xlpm.DynamicRef),
                FormatCodes_SFX!$A$4:$B$53,
                2,
                FALSE
            ),
            _xlfn.SWITCH(
                TYPE(_xlpm.DynamicRef),
                2, "short text",
                4, "logical",
                16, "error",
                64, "long text",
                "Other"
            )
        )
    ),
    "Error in formula"
)</f>
        <v>error</v>
      </c>
      <c r="F1" s="150"/>
      <c r="G1" s="150"/>
      <c r="H1" s="150"/>
      <c r="I1" s="150"/>
      <c r="J1" s="151" t="str" cm="1">
        <f t="array" ref="J1">_xlfn.IFS(ROW(A100)&lt;100,"Undo deleted row or quit without saving",COLUMN(AZ1)&lt;52,"Undo deleted column or quit without saving",ROW(A100)&gt;100,"Undo inserted row or quit without saving",COLUMN(AZ1)&gt;52,"Undo inserted column or quit without saving",Scoreboard!$F$21&lt;&gt;"","Security compromised: Undo last action or quit without saving",TRUE=TRUE,"Connor Guarino")</f>
        <v>Connor Guarino</v>
      </c>
      <c r="K1" s="151"/>
      <c r="L1" s="151"/>
      <c r="M1" s="151" t="s">
        <v>1935</v>
      </c>
      <c r="N1" s="151"/>
      <c r="O1" s="151"/>
      <c r="P1" s="151"/>
      <c r="Q1" s="152" t="s">
        <v>1936</v>
      </c>
      <c r="R1" s="151"/>
      <c r="S1" s="151"/>
      <c r="T1" s="190" t="s">
        <v>1938</v>
      </c>
      <c r="U1" s="154"/>
      <c r="V1" s="153"/>
      <c r="W1" s="154"/>
      <c r="X1" s="153"/>
      <c r="Y1" s="150" t="str">
        <f t="shared" ref="Y1:AB2" si="0">B1</f>
        <v>earned</v>
      </c>
      <c r="Z1" s="150" t="str">
        <f t="shared" si="0"/>
        <v>possible</v>
      </c>
      <c r="AA1" s="150" t="str">
        <f t="shared" si="0"/>
        <v>cell</v>
      </c>
      <c r="AB1" s="151" t="str">
        <f t="shared" ca="1" si="0"/>
        <v>error</v>
      </c>
      <c r="AC1" s="150"/>
      <c r="AD1" s="150"/>
      <c r="AE1" s="155"/>
      <c r="AF1" s="155"/>
      <c r="AG1" s="151" t="str">
        <f>J1</f>
        <v>Connor Guarino</v>
      </c>
      <c r="AH1" s="151"/>
      <c r="AI1" s="155"/>
      <c r="AJ1" s="155"/>
      <c r="AK1" s="155"/>
      <c r="AL1" s="155"/>
      <c r="AM1" s="151" t="s">
        <v>1935</v>
      </c>
      <c r="AN1" s="155"/>
      <c r="AO1" s="155"/>
      <c r="AP1" s="155"/>
    </row>
    <row r="2" spans="2:42" ht="22.9" customHeight="1" thickBot="1" x14ac:dyDescent="0.55000000000000004">
      <c r="B2" s="156">
        <f ca="1">ASC!$B$2</f>
        <v>5</v>
      </c>
      <c r="C2" s="157">
        <f>ASC!$C$2</f>
        <v>5</v>
      </c>
      <c r="D2" s="156" t="str" cm="1">
        <f t="array" aca="1" ref="D2" ca="1">SUBSTITUTE(IF(LEN(CELL("address"))&lt;15,CELL("address"),""),"$","")</f>
        <v/>
      </c>
      <c r="E2" s="158" t="str">
        <f ca="1">IF(ISNUMBER(SEARCH("#REF!",_xlfn.FORMULATEXT(INDIRECT("'ASC'!"&amp;D2)))),"DRAGGING CELLS IS NOT PERMITTED. PLEASE UNDO LAST ACTION!!",IF($Q$1&lt;&gt;"Feedback OFF",IFERROR(HLOOKUP(INDIRECT("'ASC'!"&amp;D2),Feedback_SFX!$B$2:$N$10,IF($Q$1="Feedback ON", 2, Feedback_SFX!B1), FALSE), ""),""))</f>
        <v/>
      </c>
      <c r="F2" s="159"/>
      <c r="G2" s="159"/>
      <c r="H2" s="159"/>
      <c r="I2" s="159"/>
      <c r="J2" s="160"/>
      <c r="K2" s="159"/>
      <c r="L2" s="159"/>
      <c r="M2" s="159"/>
      <c r="N2" s="159"/>
      <c r="O2" s="159"/>
      <c r="P2" s="159"/>
      <c r="Q2" s="166" t="str">
        <f ca="1">IF(Scoreboard!$E$4="Excel version: Invalid","****ERROR: Scoreboard requires Excel 365 or 2021 to run****", "")</f>
        <v/>
      </c>
      <c r="R2" s="159"/>
      <c r="S2" s="159"/>
      <c r="T2" s="161"/>
      <c r="U2" s="162"/>
      <c r="V2" s="163"/>
      <c r="W2" s="162"/>
      <c r="X2" s="163"/>
      <c r="Y2" s="164">
        <f t="shared" ca="1" si="0"/>
        <v>5</v>
      </c>
      <c r="Z2" s="164">
        <f t="shared" si="0"/>
        <v>5</v>
      </c>
      <c r="AA2" s="164" t="str">
        <f t="shared" ca="1" si="0"/>
        <v/>
      </c>
      <c r="AB2" s="158" t="str">
        <f t="shared" ca="1" si="0"/>
        <v/>
      </c>
      <c r="AC2" s="159"/>
      <c r="AD2" s="159"/>
      <c r="AE2" s="165"/>
      <c r="AF2" s="165"/>
      <c r="AG2" s="165"/>
      <c r="AH2" s="165"/>
      <c r="AI2" s="165"/>
      <c r="AJ2" s="165"/>
      <c r="AK2" s="165"/>
      <c r="AL2" s="165"/>
      <c r="AM2" s="165"/>
      <c r="AN2" s="165"/>
      <c r="AO2" s="165"/>
      <c r="AP2" s="165"/>
    </row>
    <row r="3" spans="2:42" ht="4.9000000000000004" customHeight="1" x14ac:dyDescent="0.25"/>
    <row r="4" spans="2:42" ht="10.15" customHeight="1" x14ac:dyDescent="0.25"/>
    <row r="5" spans="2:42" ht="18.75" x14ac:dyDescent="0.3">
      <c r="C5" s="2" t="s">
        <v>467</v>
      </c>
      <c r="D5" s="39"/>
      <c r="E5" s="39"/>
      <c r="F5" s="39"/>
      <c r="G5" s="64"/>
      <c r="H5" s="40"/>
    </row>
    <row r="6" spans="2:42" x14ac:dyDescent="0.25">
      <c r="C6" s="308" t="s">
        <v>468</v>
      </c>
      <c r="D6" s="309"/>
      <c r="E6" s="309"/>
      <c r="F6" s="309"/>
      <c r="G6" s="309"/>
      <c r="H6" s="310"/>
    </row>
    <row r="7" spans="2:42" x14ac:dyDescent="0.25">
      <c r="C7" s="308"/>
      <c r="D7" s="309"/>
      <c r="E7" s="309"/>
      <c r="F7" s="309"/>
      <c r="G7" s="309"/>
      <c r="H7" s="310"/>
    </row>
    <row r="8" spans="2:42" ht="15.75" x14ac:dyDescent="0.25">
      <c r="C8" s="66"/>
      <c r="D8" s="46"/>
      <c r="E8" s="46"/>
      <c r="F8" s="46"/>
      <c r="G8" s="67"/>
      <c r="H8" s="47"/>
    </row>
    <row r="9" spans="2:42" ht="15.75" x14ac:dyDescent="0.25">
      <c r="C9" s="12" t="s">
        <v>3</v>
      </c>
      <c r="D9" s="46"/>
      <c r="E9" s="46"/>
      <c r="F9" s="46"/>
      <c r="G9" s="67"/>
      <c r="H9" s="47"/>
    </row>
    <row r="10" spans="2:42" x14ac:dyDescent="0.25">
      <c r="C10" s="311" t="s">
        <v>469</v>
      </c>
      <c r="D10" s="312"/>
      <c r="E10" s="312"/>
      <c r="F10" s="312"/>
      <c r="G10" s="312"/>
      <c r="H10" s="313"/>
    </row>
    <row r="11" spans="2:42" x14ac:dyDescent="0.25">
      <c r="C11" s="311"/>
      <c r="D11" s="312"/>
      <c r="E11" s="312"/>
      <c r="F11" s="312"/>
      <c r="G11" s="312"/>
      <c r="H11" s="313"/>
    </row>
    <row r="12" spans="2:42" x14ac:dyDescent="0.25">
      <c r="C12" s="80"/>
      <c r="D12" s="81"/>
      <c r="E12" s="81"/>
      <c r="F12" s="81"/>
      <c r="G12" s="81"/>
      <c r="H12" s="82"/>
    </row>
    <row r="15" spans="2:42" x14ac:dyDescent="0.25">
      <c r="G15" t="s">
        <v>364</v>
      </c>
    </row>
    <row r="19" spans="3:8" ht="15.75" x14ac:dyDescent="0.25">
      <c r="C19" s="314" t="s">
        <v>351</v>
      </c>
      <c r="D19" s="315"/>
      <c r="E19" s="315"/>
      <c r="F19" s="315"/>
      <c r="G19" s="315"/>
      <c r="H19" s="316"/>
    </row>
    <row r="22" spans="3:8" ht="18.75" x14ac:dyDescent="0.3">
      <c r="C22" s="84" t="s">
        <v>470</v>
      </c>
    </row>
    <row r="23" spans="3:8" ht="15.75" x14ac:dyDescent="0.25">
      <c r="C23" s="149">
        <f>SUBTOTAL(3,$C$26:$C$74)</f>
        <v>4</v>
      </c>
      <c r="E23" t="s">
        <v>364</v>
      </c>
    </row>
    <row r="25" spans="3:8" ht="15.75" x14ac:dyDescent="0.25">
      <c r="C25" s="141" t="s">
        <v>346</v>
      </c>
      <c r="D25" s="141" t="s">
        <v>347</v>
      </c>
      <c r="E25" s="141" t="s">
        <v>348</v>
      </c>
      <c r="F25" s="141" t="s">
        <v>354</v>
      </c>
      <c r="G25" s="141" t="s">
        <v>349</v>
      </c>
      <c r="H25" s="142" t="s">
        <v>350</v>
      </c>
    </row>
    <row r="26" spans="3:8" hidden="1" x14ac:dyDescent="0.25">
      <c r="C26" s="143">
        <v>8</v>
      </c>
      <c r="D26" s="143" t="s">
        <v>357</v>
      </c>
      <c r="E26" s="143" t="s">
        <v>356</v>
      </c>
      <c r="F26" s="144">
        <v>690.54935859199998</v>
      </c>
      <c r="G26" s="144">
        <v>463652</v>
      </c>
      <c r="H26" s="145" t="s">
        <v>358</v>
      </c>
    </row>
    <row r="27" spans="3:8" x14ac:dyDescent="0.25">
      <c r="C27" s="143">
        <v>5</v>
      </c>
      <c r="D27" s="143" t="s">
        <v>361</v>
      </c>
      <c r="E27" s="143" t="s">
        <v>360</v>
      </c>
      <c r="F27" s="144">
        <v>1408.5782241280001</v>
      </c>
      <c r="G27" s="144">
        <v>2777.45</v>
      </c>
      <c r="H27" s="145" t="s">
        <v>358</v>
      </c>
    </row>
    <row r="28" spans="3:8" x14ac:dyDescent="0.25">
      <c r="C28" s="143">
        <v>4</v>
      </c>
      <c r="D28" s="143" t="s">
        <v>363</v>
      </c>
      <c r="E28" s="143" t="s">
        <v>362</v>
      </c>
      <c r="F28" s="144">
        <v>1715.6482007039999</v>
      </c>
      <c r="G28" s="144">
        <v>2584.8000000000002</v>
      </c>
      <c r="H28" s="145" t="s">
        <v>358</v>
      </c>
    </row>
    <row r="29" spans="3:8" hidden="1" x14ac:dyDescent="0.25">
      <c r="C29" s="143">
        <v>6</v>
      </c>
      <c r="D29" s="143" t="s">
        <v>366</v>
      </c>
      <c r="E29" s="143" t="s">
        <v>365</v>
      </c>
      <c r="F29" s="144">
        <v>941.40334080000002</v>
      </c>
      <c r="G29" s="144">
        <v>937.41</v>
      </c>
      <c r="H29" s="145" t="s">
        <v>358</v>
      </c>
    </row>
    <row r="30" spans="3:8" hidden="1" x14ac:dyDescent="0.25">
      <c r="C30" s="143">
        <v>29</v>
      </c>
      <c r="D30" s="143" t="s">
        <v>367</v>
      </c>
      <c r="E30" s="143" t="s">
        <v>367</v>
      </c>
      <c r="F30" s="144">
        <v>271.11464960000001</v>
      </c>
      <c r="G30" s="144">
        <v>653.26</v>
      </c>
      <c r="H30" s="145" t="s">
        <v>368</v>
      </c>
    </row>
    <row r="31" spans="3:8" hidden="1" x14ac:dyDescent="0.25">
      <c r="C31" s="143">
        <v>42</v>
      </c>
      <c r="D31" s="143" t="s">
        <v>370</v>
      </c>
      <c r="E31" s="143" t="s">
        <v>369</v>
      </c>
      <c r="F31" s="144">
        <v>221.80962303999999</v>
      </c>
      <c r="G31" s="144">
        <v>562.9</v>
      </c>
      <c r="H31" s="145" t="s">
        <v>358</v>
      </c>
    </row>
    <row r="32" spans="3:8" hidden="1" x14ac:dyDescent="0.25">
      <c r="C32" s="143">
        <v>39</v>
      </c>
      <c r="D32" s="143" t="s">
        <v>372</v>
      </c>
      <c r="E32" s="143" t="s">
        <v>371</v>
      </c>
      <c r="F32" s="144">
        <v>230.020349952</v>
      </c>
      <c r="G32" s="144">
        <v>557.12</v>
      </c>
      <c r="H32" s="145" t="s">
        <v>358</v>
      </c>
    </row>
    <row r="33" spans="3:15" hidden="1" x14ac:dyDescent="0.25">
      <c r="C33" s="143">
        <v>36</v>
      </c>
      <c r="D33" s="143" t="s">
        <v>374</v>
      </c>
      <c r="E33" s="143" t="s">
        <v>373</v>
      </c>
      <c r="F33" s="144">
        <v>236.232081408</v>
      </c>
      <c r="G33" s="144">
        <v>500.81</v>
      </c>
      <c r="H33" s="145" t="s">
        <v>358</v>
      </c>
    </row>
    <row r="34" spans="3:15" hidden="1" x14ac:dyDescent="0.25">
      <c r="C34" s="143">
        <v>46</v>
      </c>
      <c r="D34" s="143" t="s">
        <v>376</v>
      </c>
      <c r="E34" s="143" t="s">
        <v>375</v>
      </c>
      <c r="F34" s="144">
        <v>214.38606540800001</v>
      </c>
      <c r="G34" s="144">
        <v>483.47</v>
      </c>
      <c r="H34" s="145" t="s">
        <v>358</v>
      </c>
    </row>
    <row r="35" spans="3:15" hidden="1" x14ac:dyDescent="0.25">
      <c r="C35" s="143">
        <v>15</v>
      </c>
      <c r="D35" s="143" t="s">
        <v>378</v>
      </c>
      <c r="E35" s="143" t="s">
        <v>377</v>
      </c>
      <c r="F35" s="144">
        <v>431.77276211200001</v>
      </c>
      <c r="G35" s="144">
        <v>458.43</v>
      </c>
      <c r="H35" s="145" t="s">
        <v>358</v>
      </c>
    </row>
    <row r="36" spans="3:15" hidden="1" x14ac:dyDescent="0.25">
      <c r="C36" s="143">
        <v>43</v>
      </c>
      <c r="D36" s="143" t="s">
        <v>380</v>
      </c>
      <c r="E36" s="143" t="s">
        <v>379</v>
      </c>
      <c r="F36" s="144">
        <v>221.768466209</v>
      </c>
      <c r="G36" s="144">
        <v>414.2</v>
      </c>
      <c r="H36" s="145" t="s">
        <v>381</v>
      </c>
    </row>
    <row r="37" spans="3:15" hidden="1" x14ac:dyDescent="0.25">
      <c r="C37" s="143">
        <v>21</v>
      </c>
      <c r="D37" s="143" t="s">
        <v>383</v>
      </c>
      <c r="E37" s="143" t="s">
        <v>382</v>
      </c>
      <c r="F37" s="144">
        <v>373.08606054400002</v>
      </c>
      <c r="G37" s="144">
        <v>357.28</v>
      </c>
      <c r="H37" s="145" t="s">
        <v>358</v>
      </c>
    </row>
    <row r="38" spans="3:15" hidden="1" x14ac:dyDescent="0.25">
      <c r="C38" s="143">
        <v>24</v>
      </c>
      <c r="D38" s="143" t="s">
        <v>385</v>
      </c>
      <c r="E38" s="143" t="s">
        <v>384</v>
      </c>
      <c r="F38" s="144">
        <v>338.64810496000001</v>
      </c>
      <c r="G38" s="144">
        <v>344.66</v>
      </c>
      <c r="H38" s="145" t="s">
        <v>358</v>
      </c>
    </row>
    <row r="39" spans="3:15" hidden="1" x14ac:dyDescent="0.25">
      <c r="C39" s="143">
        <v>17</v>
      </c>
      <c r="D39" s="143" t="s">
        <v>387</v>
      </c>
      <c r="E39" s="143" t="s">
        <v>386</v>
      </c>
      <c r="F39" s="144">
        <v>387.88667565600002</v>
      </c>
      <c r="G39" s="144">
        <v>308.77999999999997</v>
      </c>
      <c r="H39" s="145" t="s">
        <v>388</v>
      </c>
    </row>
    <row r="40" spans="3:15" x14ac:dyDescent="0.25">
      <c r="C40" s="143">
        <v>2</v>
      </c>
      <c r="D40" s="143" t="s">
        <v>390</v>
      </c>
      <c r="E40" s="143" t="s">
        <v>389</v>
      </c>
      <c r="F40" s="144">
        <v>2224.396173312</v>
      </c>
      <c r="G40" s="144">
        <v>296.70999999999998</v>
      </c>
      <c r="H40" s="145" t="s">
        <v>358</v>
      </c>
    </row>
    <row r="41" spans="3:15" hidden="1" x14ac:dyDescent="0.25">
      <c r="C41" s="143">
        <v>7</v>
      </c>
      <c r="D41" s="143" t="s">
        <v>392</v>
      </c>
      <c r="E41" s="143" t="s">
        <v>391</v>
      </c>
      <c r="F41" s="144">
        <v>819.5899392</v>
      </c>
      <c r="G41" s="144">
        <v>294.63</v>
      </c>
      <c r="H41" s="145" t="s">
        <v>358</v>
      </c>
    </row>
    <row r="42" spans="3:15" hidden="1" x14ac:dyDescent="0.25">
      <c r="C42" s="143">
        <v>41</v>
      </c>
      <c r="D42" s="143" t="s">
        <v>394</v>
      </c>
      <c r="E42" s="143" t="s">
        <v>393</v>
      </c>
      <c r="F42" s="144">
        <v>227.534979072</v>
      </c>
      <c r="G42" s="144">
        <v>237.86</v>
      </c>
      <c r="H42" s="145" t="s">
        <v>358</v>
      </c>
    </row>
    <row r="43" spans="3:15" hidden="1" x14ac:dyDescent="0.25">
      <c r="C43" s="143">
        <v>11</v>
      </c>
      <c r="D43" s="143" t="s">
        <v>396</v>
      </c>
      <c r="E43" s="143" t="s">
        <v>395</v>
      </c>
      <c r="F43" s="144">
        <v>567.47825561599996</v>
      </c>
      <c r="G43" s="144">
        <v>227.72</v>
      </c>
      <c r="H43" s="145" t="s">
        <v>358</v>
      </c>
    </row>
    <row r="44" spans="3:15" hidden="1" x14ac:dyDescent="0.25">
      <c r="C44" s="143">
        <v>12</v>
      </c>
      <c r="D44" s="143" t="s">
        <v>398</v>
      </c>
      <c r="E44" s="143" t="s">
        <v>397</v>
      </c>
      <c r="F44" s="144">
        <v>447.52224256</v>
      </c>
      <c r="G44" s="144">
        <v>205.87</v>
      </c>
      <c r="H44" s="145" t="s">
        <v>358</v>
      </c>
    </row>
    <row r="45" spans="3:15" hidden="1" x14ac:dyDescent="0.25">
      <c r="C45" s="143">
        <v>30</v>
      </c>
      <c r="D45" s="143" t="s">
        <v>400</v>
      </c>
      <c r="E45" s="143" t="s">
        <v>399</v>
      </c>
      <c r="F45" s="144">
        <v>269.48463820799998</v>
      </c>
      <c r="G45" s="144">
        <v>194.17</v>
      </c>
      <c r="H45" s="145" t="s">
        <v>401</v>
      </c>
    </row>
    <row r="46" spans="3:15" hidden="1" x14ac:dyDescent="0.25">
      <c r="C46" s="143">
        <v>37</v>
      </c>
      <c r="D46" s="143" t="s">
        <v>403</v>
      </c>
      <c r="E46" s="143" t="s">
        <v>402</v>
      </c>
      <c r="F46" s="144">
        <v>234.40064512000001</v>
      </c>
      <c r="G46" s="144">
        <v>169.53</v>
      </c>
      <c r="H46" s="145" t="s">
        <v>358</v>
      </c>
    </row>
    <row r="47" spans="3:15" hidden="1" x14ac:dyDescent="0.25">
      <c r="C47" s="143">
        <v>13</v>
      </c>
      <c r="D47" s="143" t="s">
        <v>405</v>
      </c>
      <c r="E47" s="143" t="s">
        <v>404</v>
      </c>
      <c r="F47" s="144">
        <v>443.27721369599999</v>
      </c>
      <c r="G47" s="144">
        <v>168.38</v>
      </c>
      <c r="H47" s="145" t="s">
        <v>358</v>
      </c>
    </row>
    <row r="48" spans="3:15" x14ac:dyDescent="0.25">
      <c r="C48" s="143">
        <v>1</v>
      </c>
      <c r="D48" s="143" t="s">
        <v>407</v>
      </c>
      <c r="E48" s="143" t="s">
        <v>406</v>
      </c>
      <c r="F48" s="144">
        <v>2608.44027904</v>
      </c>
      <c r="G48" s="144">
        <v>159.69</v>
      </c>
      <c r="H48" s="145" t="s">
        <v>358</v>
      </c>
      <c r="O48" s="91"/>
    </row>
    <row r="49" spans="3:8" hidden="1" x14ac:dyDescent="0.25">
      <c r="C49" s="143">
        <v>19</v>
      </c>
      <c r="D49" s="143" t="s">
        <v>409</v>
      </c>
      <c r="E49" s="143" t="s">
        <v>408</v>
      </c>
      <c r="F49" s="144">
        <v>379.096629248</v>
      </c>
      <c r="G49" s="144">
        <v>158.15</v>
      </c>
      <c r="H49" s="145" t="s">
        <v>358</v>
      </c>
    </row>
    <row r="50" spans="3:8" hidden="1" x14ac:dyDescent="0.25">
      <c r="C50" s="143">
        <v>18</v>
      </c>
      <c r="D50" s="143" t="s">
        <v>411</v>
      </c>
      <c r="E50" s="143" t="s">
        <v>410</v>
      </c>
      <c r="F50" s="144">
        <v>383.71210035199999</v>
      </c>
      <c r="G50" s="144">
        <v>152.51</v>
      </c>
      <c r="H50" s="145" t="s">
        <v>381</v>
      </c>
    </row>
    <row r="51" spans="3:8" hidden="1" x14ac:dyDescent="0.25">
      <c r="C51" s="143">
        <v>14</v>
      </c>
      <c r="D51" s="143" t="s">
        <v>413</v>
      </c>
      <c r="E51" s="143" t="s">
        <v>412</v>
      </c>
      <c r="F51" s="144">
        <v>435.49127475199998</v>
      </c>
      <c r="G51" s="144">
        <v>147.91999999999999</v>
      </c>
      <c r="H51" s="145" t="s">
        <v>358</v>
      </c>
    </row>
    <row r="52" spans="3:8" hidden="1" x14ac:dyDescent="0.25">
      <c r="C52" s="143">
        <v>40</v>
      </c>
      <c r="D52" s="143" t="s">
        <v>415</v>
      </c>
      <c r="E52" s="143" t="s">
        <v>414</v>
      </c>
      <c r="F52" s="144">
        <v>227.69139712</v>
      </c>
      <c r="G52" s="144">
        <v>143.99</v>
      </c>
      <c r="H52" s="145" t="s">
        <v>358</v>
      </c>
    </row>
    <row r="53" spans="3:8" hidden="1" x14ac:dyDescent="0.25">
      <c r="C53" s="143">
        <v>20</v>
      </c>
      <c r="D53" s="143" t="s">
        <v>417</v>
      </c>
      <c r="E53" s="143" t="s">
        <v>416</v>
      </c>
      <c r="F53" s="144">
        <v>376.554225664</v>
      </c>
      <c r="G53" s="144">
        <v>135.75</v>
      </c>
      <c r="H53" s="145" t="s">
        <v>358</v>
      </c>
    </row>
    <row r="54" spans="3:8" hidden="1" x14ac:dyDescent="0.25">
      <c r="C54" s="143">
        <v>35</v>
      </c>
      <c r="D54" s="143" t="s">
        <v>419</v>
      </c>
      <c r="E54" s="143" t="s">
        <v>418</v>
      </c>
      <c r="F54" s="144">
        <v>237.302513664</v>
      </c>
      <c r="G54" s="144">
        <v>134.22999999999999</v>
      </c>
      <c r="H54" s="145" t="s">
        <v>358</v>
      </c>
    </row>
    <row r="55" spans="3:8" hidden="1" x14ac:dyDescent="0.25">
      <c r="C55" s="143">
        <v>34</v>
      </c>
      <c r="D55" s="143" t="s">
        <v>421</v>
      </c>
      <c r="E55" s="143" t="s">
        <v>420</v>
      </c>
      <c r="F55" s="144">
        <v>243.21481113600001</v>
      </c>
      <c r="G55" s="144">
        <v>133.6</v>
      </c>
      <c r="H55" s="145" t="s">
        <v>358</v>
      </c>
    </row>
    <row r="56" spans="3:8" hidden="1" x14ac:dyDescent="0.25">
      <c r="C56" s="143">
        <v>32</v>
      </c>
      <c r="D56" s="143" t="s">
        <v>423</v>
      </c>
      <c r="E56" s="143" t="s">
        <v>422</v>
      </c>
      <c r="F56" s="144">
        <v>255.78518937600001</v>
      </c>
      <c r="G56" s="144">
        <v>132.69</v>
      </c>
      <c r="H56" s="145" t="s">
        <v>358</v>
      </c>
    </row>
    <row r="57" spans="3:8" hidden="1" x14ac:dyDescent="0.25">
      <c r="C57" s="143">
        <v>23</v>
      </c>
      <c r="D57" s="143" t="s">
        <v>425</v>
      </c>
      <c r="E57" s="143" t="s">
        <v>424</v>
      </c>
      <c r="F57" s="144">
        <v>353.31207987200003</v>
      </c>
      <c r="G57" s="144">
        <v>127.13</v>
      </c>
      <c r="H57" s="145" t="s">
        <v>426</v>
      </c>
    </row>
    <row r="58" spans="3:8" hidden="1" x14ac:dyDescent="0.25">
      <c r="C58" s="143">
        <v>9</v>
      </c>
      <c r="D58" s="143" t="s">
        <v>428</v>
      </c>
      <c r="E58" s="143" t="s">
        <v>427</v>
      </c>
      <c r="F58" s="144">
        <v>638.29285273599999</v>
      </c>
      <c r="G58" s="144">
        <v>123.08</v>
      </c>
      <c r="H58" s="145" t="s">
        <v>429</v>
      </c>
    </row>
    <row r="59" spans="3:8" hidden="1" x14ac:dyDescent="0.25">
      <c r="C59" s="143">
        <v>45</v>
      </c>
      <c r="D59" s="143" t="s">
        <v>431</v>
      </c>
      <c r="E59" s="143" t="s">
        <v>430</v>
      </c>
      <c r="F59" s="144">
        <v>217.976291328</v>
      </c>
      <c r="G59" s="144">
        <v>120.07</v>
      </c>
      <c r="H59" s="145" t="s">
        <v>358</v>
      </c>
    </row>
    <row r="60" spans="3:8" hidden="1" x14ac:dyDescent="0.25">
      <c r="C60" s="143">
        <v>26</v>
      </c>
      <c r="D60" s="143" t="s">
        <v>433</v>
      </c>
      <c r="E60" s="143" t="s">
        <v>432</v>
      </c>
      <c r="F60" s="144">
        <v>325.623578624</v>
      </c>
      <c r="G60" s="144">
        <v>113.37</v>
      </c>
      <c r="H60" s="145" t="s">
        <v>388</v>
      </c>
    </row>
    <row r="61" spans="3:8" hidden="1" x14ac:dyDescent="0.25">
      <c r="C61" s="143">
        <v>48</v>
      </c>
      <c r="D61" s="143" t="s">
        <v>435</v>
      </c>
      <c r="E61" s="143" t="s">
        <v>434</v>
      </c>
      <c r="F61" s="144">
        <v>213.808791552</v>
      </c>
      <c r="G61" s="144">
        <v>93.1</v>
      </c>
      <c r="H61" s="145" t="s">
        <v>436</v>
      </c>
    </row>
    <row r="62" spans="3:8" hidden="1" x14ac:dyDescent="0.25">
      <c r="C62" s="143">
        <v>49</v>
      </c>
      <c r="D62" s="143" t="s">
        <v>438</v>
      </c>
      <c r="E62" s="143" t="s">
        <v>437</v>
      </c>
      <c r="F62" s="144">
        <v>212.541095936</v>
      </c>
      <c r="G62" s="144">
        <v>79.59</v>
      </c>
      <c r="H62" s="145" t="s">
        <v>358</v>
      </c>
    </row>
    <row r="63" spans="3:8" hidden="1" x14ac:dyDescent="0.25">
      <c r="C63" s="143">
        <v>27</v>
      </c>
      <c r="D63" s="143" t="s">
        <v>440</v>
      </c>
      <c r="E63" s="143" t="s">
        <v>439</v>
      </c>
      <c r="F63" s="144">
        <v>316.01462476799998</v>
      </c>
      <c r="G63" s="144">
        <v>74.17</v>
      </c>
      <c r="H63" s="145" t="s">
        <v>358</v>
      </c>
    </row>
    <row r="64" spans="3:8" hidden="1" x14ac:dyDescent="0.25">
      <c r="C64" s="143">
        <v>31</v>
      </c>
      <c r="D64" s="143" t="s">
        <v>442</v>
      </c>
      <c r="E64" s="143" t="s">
        <v>441</v>
      </c>
      <c r="F64" s="144">
        <v>257.43741747199999</v>
      </c>
      <c r="G64" s="144">
        <v>59.6</v>
      </c>
      <c r="H64" s="145" t="s">
        <v>358</v>
      </c>
    </row>
    <row r="65" spans="3:8" hidden="1" x14ac:dyDescent="0.25">
      <c r="C65" s="143">
        <v>10</v>
      </c>
      <c r="D65" s="143" t="s">
        <v>444</v>
      </c>
      <c r="E65" s="143" t="s">
        <v>443</v>
      </c>
      <c r="F65" s="144">
        <v>584.23967744000004</v>
      </c>
      <c r="G65" s="144">
        <v>59.43</v>
      </c>
      <c r="H65" s="145" t="s">
        <v>388</v>
      </c>
    </row>
    <row r="66" spans="3:8" hidden="1" x14ac:dyDescent="0.25">
      <c r="C66" s="143">
        <v>16</v>
      </c>
      <c r="D66" s="143" t="s">
        <v>446</v>
      </c>
      <c r="E66" s="143" t="s">
        <v>445</v>
      </c>
      <c r="F66" s="144">
        <v>397.50284965700001</v>
      </c>
      <c r="G66" s="144">
        <v>59.15</v>
      </c>
      <c r="H66" s="145" t="s">
        <v>447</v>
      </c>
    </row>
    <row r="67" spans="3:8" hidden="1" x14ac:dyDescent="0.25">
      <c r="C67" s="143">
        <v>38</v>
      </c>
      <c r="D67" s="143" t="s">
        <v>449</v>
      </c>
      <c r="E67" s="143" t="s">
        <v>448</v>
      </c>
      <c r="F67" s="144">
        <v>233.36037580799999</v>
      </c>
      <c r="G67" s="144">
        <v>55.33</v>
      </c>
      <c r="H67" s="145" t="s">
        <v>358</v>
      </c>
    </row>
    <row r="68" spans="3:8" hidden="1" x14ac:dyDescent="0.25">
      <c r="C68" s="143">
        <v>28</v>
      </c>
      <c r="D68" s="143" t="s">
        <v>451</v>
      </c>
      <c r="E68" s="143" t="s">
        <v>450</v>
      </c>
      <c r="F68" s="144">
        <v>297.53822412800002</v>
      </c>
      <c r="G68" s="144">
        <v>53.01</v>
      </c>
      <c r="H68" s="145" t="s">
        <v>358</v>
      </c>
    </row>
    <row r="69" spans="3:8" hidden="1" x14ac:dyDescent="0.25">
      <c r="C69" s="143">
        <v>47</v>
      </c>
      <c r="D69" s="143" t="s">
        <v>453</v>
      </c>
      <c r="E69" s="143" t="s">
        <v>452</v>
      </c>
      <c r="F69" s="144">
        <v>214.169714688</v>
      </c>
      <c r="G69" s="144">
        <v>51.02</v>
      </c>
      <c r="H69" s="145" t="s">
        <v>358</v>
      </c>
    </row>
    <row r="70" spans="3:8" hidden="1" x14ac:dyDescent="0.25">
      <c r="C70" s="143">
        <v>44</v>
      </c>
      <c r="D70" s="143" t="s">
        <v>455</v>
      </c>
      <c r="E70" s="143" t="s">
        <v>454</v>
      </c>
      <c r="F70" s="144">
        <v>221.409869824</v>
      </c>
      <c r="G70" s="144">
        <v>48.46</v>
      </c>
      <c r="H70" s="145" t="s">
        <v>358</v>
      </c>
    </row>
    <row r="71" spans="3:8" hidden="1" x14ac:dyDescent="0.25">
      <c r="C71" s="143">
        <v>25</v>
      </c>
      <c r="D71" s="143" t="s">
        <v>457</v>
      </c>
      <c r="E71" s="143" t="s">
        <v>456</v>
      </c>
      <c r="F71" s="144">
        <v>328.852406272</v>
      </c>
      <c r="G71" s="144">
        <v>47</v>
      </c>
      <c r="H71" s="145" t="s">
        <v>426</v>
      </c>
    </row>
    <row r="72" spans="3:8" hidden="1" x14ac:dyDescent="0.25">
      <c r="C72" s="143">
        <v>22</v>
      </c>
      <c r="D72" s="143" t="s">
        <v>459</v>
      </c>
      <c r="E72" s="143" t="s">
        <v>458</v>
      </c>
      <c r="F72" s="144">
        <v>370.77241036800001</v>
      </c>
      <c r="G72" s="144">
        <v>45.9</v>
      </c>
      <c r="H72" s="145" t="s">
        <v>358</v>
      </c>
    </row>
    <row r="73" spans="3:8" hidden="1" x14ac:dyDescent="0.25">
      <c r="C73" s="143">
        <v>3</v>
      </c>
      <c r="D73" s="143" t="s">
        <v>461</v>
      </c>
      <c r="E73" s="143" t="s">
        <v>460</v>
      </c>
      <c r="F73" s="144">
        <v>1965.9324292870001</v>
      </c>
      <c r="G73" s="144">
        <v>9.84</v>
      </c>
      <c r="H73" s="145" t="s">
        <v>462</v>
      </c>
    </row>
    <row r="74" spans="3:8" hidden="1" x14ac:dyDescent="0.25">
      <c r="C74" s="146">
        <v>33</v>
      </c>
      <c r="D74" s="146" t="s">
        <v>464</v>
      </c>
      <c r="E74" s="146" t="s">
        <v>463</v>
      </c>
      <c r="F74" s="147">
        <v>251.485837656</v>
      </c>
      <c r="G74" s="147">
        <v>0.61</v>
      </c>
      <c r="H74" s="148" t="s">
        <v>388</v>
      </c>
    </row>
  </sheetData>
  <autoFilter ref="C25:H74" xr:uid="{8CAA627E-3D9A-4CD1-B6B9-628653FD8D1A}">
    <filterColumn colId="3">
      <customFilters>
        <customFilter operator="greaterThanOrEqual" val="1000"/>
      </customFilters>
    </filterColumn>
    <filterColumn colId="5">
      <filters>
        <filter val="United States"/>
      </filters>
    </filterColumn>
  </autoFilter>
  <mergeCells count="3">
    <mergeCell ref="C6:H7"/>
    <mergeCell ref="C10:H11"/>
    <mergeCell ref="C19:H19"/>
  </mergeCells>
  <conditionalFormatting sqref="A3:AA100">
    <cfRule type="expression" dxfId="338" priority="2" stopIfTrue="1">
      <formula>$E$2="DRAGGING CELLS IS NOT PERMITTED. PLEASE UNDO LAST ACTION!!"</formula>
    </cfRule>
  </conditionalFormatting>
  <conditionalFormatting sqref="B1:B2">
    <cfRule type="expression" dxfId="333" priority="12">
      <formula>$B$2/$C$2&gt;=0.076</formula>
    </cfRule>
  </conditionalFormatting>
  <conditionalFormatting sqref="B1:P2 R1:S1 Y1:AP2 Q2:S2">
    <cfRule type="expression" dxfId="332" priority="5">
      <formula>$Q$1="Feedback OFF"</formula>
    </cfRule>
  </conditionalFormatting>
  <conditionalFormatting sqref="C1:C2">
    <cfRule type="expression" dxfId="331" priority="13">
      <formula>$B$2/$C$2&gt;=0.153</formula>
    </cfRule>
  </conditionalFormatting>
  <conditionalFormatting sqref="D1:D2">
    <cfRule type="expression" dxfId="330" priority="14">
      <formula>$B$2/$C$2&gt;=0.23</formula>
    </cfRule>
  </conditionalFormatting>
  <conditionalFormatting sqref="E1:E2">
    <cfRule type="expression" dxfId="329" priority="15">
      <formula>$B$2/$C$2&gt;=0.307</formula>
    </cfRule>
  </conditionalFormatting>
  <conditionalFormatting sqref="F1:F2">
    <cfRule type="expression" dxfId="328" priority="16">
      <formula>$B$2/$C$2&gt;=0.384</formula>
    </cfRule>
  </conditionalFormatting>
  <conditionalFormatting sqref="G1:G2">
    <cfRule type="expression" dxfId="327" priority="17">
      <formula>$B$2/$C$2&gt;=0.461</formula>
    </cfRule>
  </conditionalFormatting>
  <conditionalFormatting sqref="H1:H2">
    <cfRule type="expression" dxfId="326" priority="18">
      <formula>$B$2/$C$2&gt;=0.538</formula>
    </cfRule>
  </conditionalFormatting>
  <conditionalFormatting sqref="I1:I2">
    <cfRule type="expression" dxfId="325" priority="19">
      <formula>$B$2/$C$2&gt;=0.615</formula>
    </cfRule>
  </conditionalFormatting>
  <conditionalFormatting sqref="J1:Q2">
    <cfRule type="expression" dxfId="323" priority="20">
      <formula>$B$2/$C$2&gt;=0.692</formula>
    </cfRule>
  </conditionalFormatting>
  <conditionalFormatting sqref="M1">
    <cfRule type="expression" dxfId="322" priority="8">
      <formula>$B$2/$C$2&gt;=0.846</formula>
    </cfRule>
  </conditionalFormatting>
  <conditionalFormatting sqref="P1">
    <cfRule type="expression" dxfId="321" priority="11">
      <formula>$B$2/$C$2&gt;=0.846</formula>
    </cfRule>
  </conditionalFormatting>
  <conditionalFormatting sqref="Q1">
    <cfRule type="expression" dxfId="320" priority="6">
      <formula>$Q$1&lt;&gt;""</formula>
    </cfRule>
  </conditionalFormatting>
  <conditionalFormatting sqref="R1:S2">
    <cfRule type="expression" dxfId="319" priority="7">
      <formula>$B$2/$C$2&gt;=0.846</formula>
    </cfRule>
  </conditionalFormatting>
  <conditionalFormatting sqref="Y1:AG1 AI1:AL1 AN1:AP1 Y2:AP2">
    <cfRule type="expression" dxfId="318" priority="21">
      <formula>$B$2/$C$2&gt;=1</formula>
    </cfRule>
  </conditionalFormatting>
  <conditionalFormatting sqref="AH1">
    <cfRule type="expression" dxfId="317" priority="10">
      <formula>$B$2/$C$2&gt;=0.846</formula>
    </cfRule>
  </conditionalFormatting>
  <conditionalFormatting sqref="AM1">
    <cfRule type="expression" dxfId="316" priority="9">
      <formula>$B$2/$C$2&gt;=0.846</formula>
    </cfRule>
  </conditionalFormatting>
  <dataValidations count="1">
    <dataValidation type="list" allowBlank="1" showInputMessage="1" showErrorMessage="1" sqref="Q1" xr:uid="{B74FC220-CDB5-437D-8B39-5C9915BD5951}">
      <formula1>"Feedback ON, Taunting ON, Feedback OFF"</formula1>
    </dataValidation>
  </dataValidations>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1" stopIfTrue="1" id="{C2C23181-5C12-4BA4-9B4A-04A35B901021}">
            <xm:f>Scoreboard!$E$4="Excel version: Invalid"</xm:f>
            <x14:dxf>
              <font>
                <color rgb="FF9C0006"/>
              </font>
              <fill>
                <patternFill>
                  <fgColor indexed="64"/>
                  <bgColor rgb="FFFFC7CE"/>
                </patternFill>
              </fill>
            </x14:dxf>
          </x14:cfRule>
          <x14:cfRule type="expression" priority="3" stopIfTrue="1" id="{76C875D6-6716-449A-A0A0-BC5269F7B4F5}">
            <xm:f>Scoreboard!$F$21&lt;&gt;""</xm:f>
            <x14:dxf>
              <font>
                <color rgb="FF9C0006"/>
              </font>
              <fill>
                <patternFill>
                  <fgColor indexed="64"/>
                  <bgColor rgb="FFFFC7CE"/>
                </patternFill>
              </fill>
            </x14:dxf>
          </x14:cfRule>
          <xm:sqref>A3:AA100</xm:sqref>
        </x14:conditionalFormatting>
        <x14:conditionalFormatting xmlns:xm="http://schemas.microsoft.com/office/excel/2006/main">
          <x14:cfRule type="expression" priority="22" stopIfTrue="1" id="{6F0A42B6-C9C0-4C4F-BD88-B79B4D091B1D}">
            <xm:f>AND($Q$1&lt;&gt;"Feedback OFF",IF(ASC!A3=Feedback_SFX!$C$2, TRUE, FALSE))</xm:f>
            <x14:dxf>
              <fill>
                <patternFill>
                  <bgColor rgb="FFCEEED0"/>
                </patternFill>
              </fill>
            </x14:dxf>
          </x14:cfRule>
          <x14:cfRule type="expression" priority="23" stopIfTrue="1" id="{69353FCA-55B7-412E-BE13-8BED8BF310E7}">
            <xm:f>AND($Q$1&lt;&gt;"Feedback OFF",IF(ASC!A3=Feedback_SFX!$K$2, TRUE, FALSE))</xm:f>
            <x14:dxf>
              <fill>
                <patternFill>
                  <bgColor rgb="FFFFFF64"/>
                </patternFill>
              </fill>
            </x14:dxf>
          </x14:cfRule>
          <x14:cfRule type="expression" priority="24" stopIfTrue="1" id="{94CD7570-E7C3-455D-9495-CBEB33EB3A92}">
            <xm:f>AND($Q$1&lt;&gt;"Feedback OFF",AND(IF(ASC!A3&lt;&gt;Feedback_SFX!$C$2, TRUE, FALSE),ASC!A3&lt;&gt;"",_xlfn.ISFORMULA(ASC!A3)))</xm:f>
            <x14:dxf>
              <fill>
                <patternFill>
                  <bgColor rgb="FFFF99CC"/>
                </patternFill>
              </fill>
            </x14:dxf>
          </x14:cfRule>
          <xm:sqref>A3:AM74</xm:sqref>
        </x14:conditionalFormatting>
        <x14:conditionalFormatting xmlns:xm="http://schemas.microsoft.com/office/excel/2006/main">
          <x14:cfRule type="expression" priority="4" stopIfTrue="1" id="{675AA2C2-3026-4467-8D53-658030E3880B}">
            <xm:f>Scoreboard!$F$21&lt;&gt;""</xm:f>
            <x14:dxf>
              <font>
                <color rgb="FF9C0006"/>
              </font>
              <fill>
                <patternFill>
                  <fgColor indexed="64"/>
                  <bgColor rgb="FFFFC7CE"/>
                </patternFill>
              </fill>
            </x14:dxf>
          </x14:cfRule>
          <xm:sqref>J1:O1</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D508D-E645-4302-9490-D7095AB5DFA8}">
  <sheetPr>
    <tabColor rgb="FF4FADEA"/>
  </sheetPr>
  <dimension ref="B1:AM74"/>
  <sheetViews>
    <sheetView zoomScale="70" zoomScaleNormal="70" workbookViewId="0">
      <pane ySplit="2" topLeftCell="A3" activePane="bottomLeft" state="frozen"/>
      <selection pane="bottomLeft" activeCell="A3" sqref="A3:XFD3"/>
    </sheetView>
  </sheetViews>
  <sheetFormatPr defaultColWidth="10.7109375" defaultRowHeight="8.25" x14ac:dyDescent="0.15"/>
  <cols>
    <col min="1" max="1" width="0.85546875" style="168" customWidth="1"/>
    <col min="2" max="2" width="1.7109375" style="168" customWidth="1"/>
    <col min="3" max="3" width="10.28515625" style="168" customWidth="1"/>
    <col min="4" max="4" width="18.28515625" style="168" customWidth="1"/>
    <col min="5" max="5" width="11.7109375" style="168" customWidth="1"/>
    <col min="6" max="6" width="22.140625" style="168" customWidth="1"/>
    <col min="7" max="7" width="13.7109375" style="168" customWidth="1"/>
    <col min="8" max="8" width="12.28515625" style="168" customWidth="1"/>
    <col min="9" max="16384" width="10.7109375" style="168"/>
  </cols>
  <sheetData>
    <row r="1" spans="2:39" ht="22.15" customHeight="1" x14ac:dyDescent="0.15">
      <c r="B1" s="174" t="s">
        <v>1932</v>
      </c>
      <c r="C1" s="174" t="s">
        <v>1933</v>
      </c>
      <c r="D1" s="174" t="s">
        <v>1934</v>
      </c>
      <c r="E1" s="172" t="str" cm="1">
        <f t="array" aca="1" ref="E1" ca="1">IFERROR(
    _xlfn.LET(
        _xlpm.FileName, MID(CELL("filename", B1), FIND("]", CELL("filename", B1)) + 1, 255),
        _xlpm.DynamicRef, INDIRECT("'#_" &amp; _xlpm.FileName &amp; "'!" &amp; D2),
        IF(
            TYPE(_xlpm.DynamicRef) = 1,
            VLOOKUP(
                CELL("format", _xlpm.DynamicRef),
                FormatCodes_SFX!$A$4:$B$53,
                2,
                FALSE
            ),
            _xlfn.SWITCH(
                TYPE(_xlpm.DynamicRef),
                2, "short text",
                4, "logical",
                16, "error",
                64, "long text",
                "Other"
            )
        )
    ),
    "Error in formula"
)</f>
        <v>error</v>
      </c>
      <c r="F1" s="174"/>
      <c r="G1" s="174"/>
      <c r="H1" s="174"/>
      <c r="I1" s="174"/>
      <c r="J1" s="172" t="str">
        <f>ASC!$J$1</f>
        <v>Connor Guarino</v>
      </c>
      <c r="K1" s="172"/>
      <c r="L1" s="172"/>
      <c r="M1" s="172" t="s">
        <v>1935</v>
      </c>
      <c r="N1" s="172"/>
      <c r="O1" s="172"/>
      <c r="P1" s="172"/>
      <c r="Q1" s="172" t="s">
        <v>1936</v>
      </c>
      <c r="R1" s="172"/>
      <c r="S1" s="172"/>
      <c r="Y1" s="174" t="str">
        <f t="shared" ref="Y1:AB2" si="0">B1</f>
        <v>earned</v>
      </c>
      <c r="Z1" s="174" t="str">
        <f t="shared" si="0"/>
        <v>possible</v>
      </c>
      <c r="AA1" s="174" t="str">
        <f t="shared" si="0"/>
        <v>cell</v>
      </c>
      <c r="AB1" s="172" t="str">
        <f t="shared" ca="1" si="0"/>
        <v>error</v>
      </c>
      <c r="AC1" s="174"/>
      <c r="AD1" s="174"/>
      <c r="AG1" s="172" t="str">
        <f>J1</f>
        <v>Connor Guarino</v>
      </c>
      <c r="AH1" s="172"/>
      <c r="AM1" s="172" t="s">
        <v>1935</v>
      </c>
    </row>
    <row r="2" spans="2:39" ht="22.9" customHeight="1" x14ac:dyDescent="0.15">
      <c r="B2" s="174">
        <f ca="1">ASC!$B$2</f>
        <v>5</v>
      </c>
      <c r="C2" s="176">
        <f>ASC!$C$2</f>
        <v>5</v>
      </c>
      <c r="D2" s="174" t="str" cm="1">
        <f t="array" aca="1" ref="D2" ca="1">SUBSTITUTE(IF(LEN(CELL("address"))&lt;15,CELL("address"),""),"$","")</f>
        <v/>
      </c>
      <c r="E2" s="172" t="str">
        <f ca="1">IF(ISNUMBER(SEARCH("#REF!",_xlfn.FORMULATEXT(INDIRECT("'ASC'!"&amp;D2)))),"DRAGGING CELLS IS NOT PERMITTED. PLEASE UNDO LAST ACTION!!",IF($Q$1&lt;&gt;"Feedback OFF",IFERROR(HLOOKUP(INDIRECT("'ASC'!"&amp;D2),Feedback_SFX!$B$2:$N$10,IF($Q$1="Feedback ON", 2, Feedback_SFX!B1), FALSE), ""),""))</f>
        <v/>
      </c>
      <c r="F2" s="174"/>
      <c r="G2" s="174"/>
      <c r="H2" s="174"/>
      <c r="I2" s="174"/>
      <c r="J2" s="177"/>
      <c r="K2" s="174"/>
      <c r="L2" s="174"/>
      <c r="M2" s="174"/>
      <c r="N2" s="174"/>
      <c r="O2" s="174"/>
      <c r="P2" s="174"/>
      <c r="Q2" s="174"/>
      <c r="R2" s="174"/>
      <c r="S2" s="174"/>
      <c r="Y2" s="178">
        <f t="shared" ca="1" si="0"/>
        <v>5</v>
      </c>
      <c r="Z2" s="178">
        <f t="shared" si="0"/>
        <v>5</v>
      </c>
      <c r="AA2" s="178" t="str">
        <f t="shared" ca="1" si="0"/>
        <v/>
      </c>
      <c r="AB2" s="172" t="str">
        <f t="shared" ca="1" si="0"/>
        <v/>
      </c>
      <c r="AC2" s="174"/>
      <c r="AD2" s="174"/>
    </row>
    <row r="3" spans="2:39" ht="4.9000000000000004" customHeight="1" x14ac:dyDescent="0.15"/>
    <row r="4" spans="2:39" ht="10.15" customHeight="1" x14ac:dyDescent="0.15"/>
    <row r="5" spans="2:39" x14ac:dyDescent="0.15">
      <c r="C5" s="175" t="s">
        <v>467</v>
      </c>
      <c r="D5" s="170"/>
      <c r="E5" s="170"/>
      <c r="F5" s="170"/>
      <c r="G5" s="167"/>
      <c r="H5" s="170"/>
    </row>
    <row r="6" spans="2:39" x14ac:dyDescent="0.15">
      <c r="C6" s="305" t="s">
        <v>468</v>
      </c>
      <c r="D6" s="305"/>
      <c r="E6" s="305"/>
      <c r="F6" s="305"/>
      <c r="G6" s="305"/>
      <c r="H6" s="305"/>
    </row>
    <row r="7" spans="2:39" x14ac:dyDescent="0.15">
      <c r="C7" s="305"/>
      <c r="D7" s="305"/>
      <c r="E7" s="305"/>
      <c r="F7" s="305"/>
      <c r="G7" s="305"/>
      <c r="H7" s="305"/>
    </row>
    <row r="8" spans="2:39" x14ac:dyDescent="0.15">
      <c r="D8" s="170"/>
      <c r="E8" s="170"/>
      <c r="F8" s="170"/>
      <c r="G8" s="167"/>
      <c r="H8" s="170"/>
    </row>
    <row r="9" spans="2:39" x14ac:dyDescent="0.15">
      <c r="C9" s="175" t="s">
        <v>3</v>
      </c>
      <c r="D9" s="170"/>
      <c r="E9" s="170"/>
      <c r="F9" s="170"/>
      <c r="G9" s="167"/>
      <c r="H9" s="170"/>
    </row>
    <row r="10" spans="2:39" x14ac:dyDescent="0.15">
      <c r="C10" s="306" t="s">
        <v>469</v>
      </c>
      <c r="D10" s="306"/>
      <c r="E10" s="306"/>
      <c r="F10" s="306"/>
      <c r="G10" s="306"/>
      <c r="H10" s="306"/>
    </row>
    <row r="11" spans="2:39" x14ac:dyDescent="0.15">
      <c r="C11" s="306"/>
      <c r="D11" s="306"/>
      <c r="E11" s="306"/>
      <c r="F11" s="306"/>
      <c r="G11" s="306"/>
      <c r="H11" s="306"/>
    </row>
    <row r="15" spans="2:39" x14ac:dyDescent="0.15">
      <c r="G15" s="168" t="s">
        <v>364</v>
      </c>
    </row>
    <row r="19" spans="3:8" x14ac:dyDescent="0.15">
      <c r="C19" s="307" t="s">
        <v>351</v>
      </c>
      <c r="D19" s="307"/>
      <c r="E19" s="307"/>
      <c r="F19" s="307"/>
      <c r="G19" s="307"/>
      <c r="H19" s="307"/>
    </row>
    <row r="22" spans="3:8" x14ac:dyDescent="0.15">
      <c r="C22" s="172" t="s">
        <v>470</v>
      </c>
    </row>
    <row r="23" spans="3:8" x14ac:dyDescent="0.15">
      <c r="C23" s="180">
        <f>SUBTOTAL(3,$C$26:$C$74)</f>
        <v>4</v>
      </c>
      <c r="E23" s="168" t="s">
        <v>364</v>
      </c>
    </row>
    <row r="25" spans="3:8" x14ac:dyDescent="0.15">
      <c r="C25" s="179" t="s">
        <v>346</v>
      </c>
      <c r="D25" s="179" t="s">
        <v>347</v>
      </c>
      <c r="E25" s="179" t="s">
        <v>348</v>
      </c>
      <c r="F25" s="179" t="s">
        <v>354</v>
      </c>
      <c r="G25" s="179" t="s">
        <v>349</v>
      </c>
      <c r="H25" s="179" t="s">
        <v>350</v>
      </c>
    </row>
    <row r="26" spans="3:8" hidden="1" x14ac:dyDescent="0.15">
      <c r="C26" s="174">
        <v>8</v>
      </c>
      <c r="D26" s="174" t="s">
        <v>357</v>
      </c>
      <c r="E26" s="174" t="s">
        <v>356</v>
      </c>
      <c r="F26" s="181">
        <v>690.54935859199998</v>
      </c>
      <c r="G26" s="181">
        <v>463652</v>
      </c>
      <c r="H26" s="174" t="s">
        <v>358</v>
      </c>
    </row>
    <row r="27" spans="3:8" x14ac:dyDescent="0.15">
      <c r="C27" s="174">
        <v>5</v>
      </c>
      <c r="D27" s="174" t="s">
        <v>361</v>
      </c>
      <c r="E27" s="174" t="s">
        <v>360</v>
      </c>
      <c r="F27" s="181">
        <v>1408.5782241280001</v>
      </c>
      <c r="G27" s="181">
        <v>2777.45</v>
      </c>
      <c r="H27" s="174" t="s">
        <v>358</v>
      </c>
    </row>
    <row r="28" spans="3:8" x14ac:dyDescent="0.15">
      <c r="C28" s="174">
        <v>4</v>
      </c>
      <c r="D28" s="174" t="s">
        <v>363</v>
      </c>
      <c r="E28" s="174" t="s">
        <v>362</v>
      </c>
      <c r="F28" s="181">
        <v>1715.6482007039999</v>
      </c>
      <c r="G28" s="181">
        <v>2584.8000000000002</v>
      </c>
      <c r="H28" s="174" t="s">
        <v>358</v>
      </c>
    </row>
    <row r="29" spans="3:8" hidden="1" x14ac:dyDescent="0.15">
      <c r="C29" s="174">
        <v>6</v>
      </c>
      <c r="D29" s="174" t="s">
        <v>366</v>
      </c>
      <c r="E29" s="174" t="s">
        <v>365</v>
      </c>
      <c r="F29" s="181">
        <v>941.40334080000002</v>
      </c>
      <c r="G29" s="181">
        <v>937.41</v>
      </c>
      <c r="H29" s="174" t="s">
        <v>358</v>
      </c>
    </row>
    <row r="30" spans="3:8" hidden="1" x14ac:dyDescent="0.15">
      <c r="C30" s="174">
        <v>29</v>
      </c>
      <c r="D30" s="174" t="s">
        <v>367</v>
      </c>
      <c r="E30" s="174" t="s">
        <v>367</v>
      </c>
      <c r="F30" s="181">
        <v>271.11464960000001</v>
      </c>
      <c r="G30" s="181">
        <v>653.26</v>
      </c>
      <c r="H30" s="174" t="s">
        <v>368</v>
      </c>
    </row>
    <row r="31" spans="3:8" hidden="1" x14ac:dyDescent="0.15">
      <c r="C31" s="174">
        <v>42</v>
      </c>
      <c r="D31" s="174" t="s">
        <v>370</v>
      </c>
      <c r="E31" s="174" t="s">
        <v>369</v>
      </c>
      <c r="F31" s="181">
        <v>221.80962303999999</v>
      </c>
      <c r="G31" s="181">
        <v>562.9</v>
      </c>
      <c r="H31" s="174" t="s">
        <v>358</v>
      </c>
    </row>
    <row r="32" spans="3:8" hidden="1" x14ac:dyDescent="0.15">
      <c r="C32" s="174">
        <v>39</v>
      </c>
      <c r="D32" s="174" t="s">
        <v>372</v>
      </c>
      <c r="E32" s="174" t="s">
        <v>371</v>
      </c>
      <c r="F32" s="181">
        <v>230.020349952</v>
      </c>
      <c r="G32" s="181">
        <v>557.12</v>
      </c>
      <c r="H32" s="174" t="s">
        <v>358</v>
      </c>
    </row>
    <row r="33" spans="3:15" hidden="1" x14ac:dyDescent="0.15">
      <c r="C33" s="174">
        <v>36</v>
      </c>
      <c r="D33" s="174" t="s">
        <v>374</v>
      </c>
      <c r="E33" s="174" t="s">
        <v>373</v>
      </c>
      <c r="F33" s="181">
        <v>236.232081408</v>
      </c>
      <c r="G33" s="181">
        <v>500.81</v>
      </c>
      <c r="H33" s="174" t="s">
        <v>358</v>
      </c>
    </row>
    <row r="34" spans="3:15" hidden="1" x14ac:dyDescent="0.15">
      <c r="C34" s="174">
        <v>46</v>
      </c>
      <c r="D34" s="174" t="s">
        <v>376</v>
      </c>
      <c r="E34" s="174" t="s">
        <v>375</v>
      </c>
      <c r="F34" s="181">
        <v>214.38606540800001</v>
      </c>
      <c r="G34" s="181">
        <v>483.47</v>
      </c>
      <c r="H34" s="174" t="s">
        <v>358</v>
      </c>
    </row>
    <row r="35" spans="3:15" hidden="1" x14ac:dyDescent="0.15">
      <c r="C35" s="174">
        <v>15</v>
      </c>
      <c r="D35" s="174" t="s">
        <v>378</v>
      </c>
      <c r="E35" s="174" t="s">
        <v>377</v>
      </c>
      <c r="F35" s="181">
        <v>431.77276211200001</v>
      </c>
      <c r="G35" s="181">
        <v>458.43</v>
      </c>
      <c r="H35" s="174" t="s">
        <v>358</v>
      </c>
    </row>
    <row r="36" spans="3:15" hidden="1" x14ac:dyDescent="0.15">
      <c r="C36" s="174">
        <v>43</v>
      </c>
      <c r="D36" s="174" t="s">
        <v>380</v>
      </c>
      <c r="E36" s="174" t="s">
        <v>379</v>
      </c>
      <c r="F36" s="181">
        <v>221.768466209</v>
      </c>
      <c r="G36" s="181">
        <v>414.2</v>
      </c>
      <c r="H36" s="174" t="s">
        <v>381</v>
      </c>
    </row>
    <row r="37" spans="3:15" hidden="1" x14ac:dyDescent="0.15">
      <c r="C37" s="174">
        <v>21</v>
      </c>
      <c r="D37" s="174" t="s">
        <v>383</v>
      </c>
      <c r="E37" s="174" t="s">
        <v>382</v>
      </c>
      <c r="F37" s="181">
        <v>373.08606054400002</v>
      </c>
      <c r="G37" s="181">
        <v>357.28</v>
      </c>
      <c r="H37" s="174" t="s">
        <v>358</v>
      </c>
    </row>
    <row r="38" spans="3:15" hidden="1" x14ac:dyDescent="0.15">
      <c r="C38" s="174">
        <v>24</v>
      </c>
      <c r="D38" s="174" t="s">
        <v>385</v>
      </c>
      <c r="E38" s="174" t="s">
        <v>384</v>
      </c>
      <c r="F38" s="181">
        <v>338.64810496000001</v>
      </c>
      <c r="G38" s="181">
        <v>344.66</v>
      </c>
      <c r="H38" s="174" t="s">
        <v>358</v>
      </c>
    </row>
    <row r="39" spans="3:15" hidden="1" x14ac:dyDescent="0.15">
      <c r="C39" s="174">
        <v>17</v>
      </c>
      <c r="D39" s="174" t="s">
        <v>387</v>
      </c>
      <c r="E39" s="174" t="s">
        <v>386</v>
      </c>
      <c r="F39" s="181">
        <v>387.88667565600002</v>
      </c>
      <c r="G39" s="181">
        <v>308.77999999999997</v>
      </c>
      <c r="H39" s="174" t="s">
        <v>388</v>
      </c>
    </row>
    <row r="40" spans="3:15" x14ac:dyDescent="0.15">
      <c r="C40" s="174">
        <v>2</v>
      </c>
      <c r="D40" s="174" t="s">
        <v>390</v>
      </c>
      <c r="E40" s="174" t="s">
        <v>389</v>
      </c>
      <c r="F40" s="181">
        <v>2224.396173312</v>
      </c>
      <c r="G40" s="181">
        <v>296.70999999999998</v>
      </c>
      <c r="H40" s="174" t="s">
        <v>358</v>
      </c>
    </row>
    <row r="41" spans="3:15" hidden="1" x14ac:dyDescent="0.15">
      <c r="C41" s="174">
        <v>7</v>
      </c>
      <c r="D41" s="174" t="s">
        <v>392</v>
      </c>
      <c r="E41" s="174" t="s">
        <v>391</v>
      </c>
      <c r="F41" s="181">
        <v>819.5899392</v>
      </c>
      <c r="G41" s="181">
        <v>294.63</v>
      </c>
      <c r="H41" s="174" t="s">
        <v>358</v>
      </c>
    </row>
    <row r="42" spans="3:15" hidden="1" x14ac:dyDescent="0.15">
      <c r="C42" s="174">
        <v>41</v>
      </c>
      <c r="D42" s="174" t="s">
        <v>394</v>
      </c>
      <c r="E42" s="174" t="s">
        <v>393</v>
      </c>
      <c r="F42" s="181">
        <v>227.534979072</v>
      </c>
      <c r="G42" s="181">
        <v>237.86</v>
      </c>
      <c r="H42" s="174" t="s">
        <v>358</v>
      </c>
    </row>
    <row r="43" spans="3:15" hidden="1" x14ac:dyDescent="0.15">
      <c r="C43" s="174">
        <v>11</v>
      </c>
      <c r="D43" s="174" t="s">
        <v>396</v>
      </c>
      <c r="E43" s="174" t="s">
        <v>395</v>
      </c>
      <c r="F43" s="181">
        <v>567.47825561599996</v>
      </c>
      <c r="G43" s="181">
        <v>227.72</v>
      </c>
      <c r="H43" s="174" t="s">
        <v>358</v>
      </c>
    </row>
    <row r="44" spans="3:15" hidden="1" x14ac:dyDescent="0.15">
      <c r="C44" s="174">
        <v>12</v>
      </c>
      <c r="D44" s="174" t="s">
        <v>398</v>
      </c>
      <c r="E44" s="174" t="s">
        <v>397</v>
      </c>
      <c r="F44" s="181">
        <v>447.52224256</v>
      </c>
      <c r="G44" s="181">
        <v>205.87</v>
      </c>
      <c r="H44" s="174" t="s">
        <v>358</v>
      </c>
    </row>
    <row r="45" spans="3:15" hidden="1" x14ac:dyDescent="0.15">
      <c r="C45" s="174">
        <v>30</v>
      </c>
      <c r="D45" s="174" t="s">
        <v>400</v>
      </c>
      <c r="E45" s="174" t="s">
        <v>399</v>
      </c>
      <c r="F45" s="181">
        <v>269.48463820799998</v>
      </c>
      <c r="G45" s="181">
        <v>194.17</v>
      </c>
      <c r="H45" s="174" t="s">
        <v>401</v>
      </c>
    </row>
    <row r="46" spans="3:15" hidden="1" x14ac:dyDescent="0.15">
      <c r="C46" s="174">
        <v>37</v>
      </c>
      <c r="D46" s="174" t="s">
        <v>403</v>
      </c>
      <c r="E46" s="174" t="s">
        <v>402</v>
      </c>
      <c r="F46" s="181">
        <v>234.40064512000001</v>
      </c>
      <c r="G46" s="181">
        <v>169.53</v>
      </c>
      <c r="H46" s="174" t="s">
        <v>358</v>
      </c>
    </row>
    <row r="47" spans="3:15" hidden="1" x14ac:dyDescent="0.15">
      <c r="C47" s="174">
        <v>13</v>
      </c>
      <c r="D47" s="174" t="s">
        <v>405</v>
      </c>
      <c r="E47" s="174" t="s">
        <v>404</v>
      </c>
      <c r="F47" s="181">
        <v>443.27721369599999</v>
      </c>
      <c r="G47" s="181">
        <v>168.38</v>
      </c>
      <c r="H47" s="174" t="s">
        <v>358</v>
      </c>
    </row>
    <row r="48" spans="3:15" x14ac:dyDescent="0.15">
      <c r="C48" s="174">
        <v>1</v>
      </c>
      <c r="D48" s="174" t="s">
        <v>407</v>
      </c>
      <c r="E48" s="174" t="s">
        <v>406</v>
      </c>
      <c r="F48" s="181">
        <v>2608.44027904</v>
      </c>
      <c r="G48" s="181">
        <v>159.69</v>
      </c>
      <c r="H48" s="174" t="s">
        <v>358</v>
      </c>
      <c r="O48" s="173"/>
    </row>
    <row r="49" spans="3:8" hidden="1" x14ac:dyDescent="0.15">
      <c r="C49" s="174">
        <v>19</v>
      </c>
      <c r="D49" s="174" t="s">
        <v>409</v>
      </c>
      <c r="E49" s="174" t="s">
        <v>408</v>
      </c>
      <c r="F49" s="181">
        <v>379.096629248</v>
      </c>
      <c r="G49" s="181">
        <v>158.15</v>
      </c>
      <c r="H49" s="174" t="s">
        <v>358</v>
      </c>
    </row>
    <row r="50" spans="3:8" hidden="1" x14ac:dyDescent="0.15">
      <c r="C50" s="174">
        <v>18</v>
      </c>
      <c r="D50" s="174" t="s">
        <v>411</v>
      </c>
      <c r="E50" s="174" t="s">
        <v>410</v>
      </c>
      <c r="F50" s="181">
        <v>383.71210035199999</v>
      </c>
      <c r="G50" s="181">
        <v>152.51</v>
      </c>
      <c r="H50" s="174" t="s">
        <v>381</v>
      </c>
    </row>
    <row r="51" spans="3:8" hidden="1" x14ac:dyDescent="0.15">
      <c r="C51" s="174">
        <v>14</v>
      </c>
      <c r="D51" s="174" t="s">
        <v>413</v>
      </c>
      <c r="E51" s="174" t="s">
        <v>412</v>
      </c>
      <c r="F51" s="181">
        <v>435.49127475199998</v>
      </c>
      <c r="G51" s="181">
        <v>147.91999999999999</v>
      </c>
      <c r="H51" s="174" t="s">
        <v>358</v>
      </c>
    </row>
    <row r="52" spans="3:8" hidden="1" x14ac:dyDescent="0.15">
      <c r="C52" s="174">
        <v>40</v>
      </c>
      <c r="D52" s="174" t="s">
        <v>415</v>
      </c>
      <c r="E52" s="174" t="s">
        <v>414</v>
      </c>
      <c r="F52" s="181">
        <v>227.69139712</v>
      </c>
      <c r="G52" s="181">
        <v>143.99</v>
      </c>
      <c r="H52" s="174" t="s">
        <v>358</v>
      </c>
    </row>
    <row r="53" spans="3:8" hidden="1" x14ac:dyDescent="0.15">
      <c r="C53" s="174">
        <v>20</v>
      </c>
      <c r="D53" s="174" t="s">
        <v>417</v>
      </c>
      <c r="E53" s="174" t="s">
        <v>416</v>
      </c>
      <c r="F53" s="181">
        <v>376.554225664</v>
      </c>
      <c r="G53" s="181">
        <v>135.75</v>
      </c>
      <c r="H53" s="174" t="s">
        <v>358</v>
      </c>
    </row>
    <row r="54" spans="3:8" hidden="1" x14ac:dyDescent="0.15">
      <c r="C54" s="174">
        <v>35</v>
      </c>
      <c r="D54" s="174" t="s">
        <v>419</v>
      </c>
      <c r="E54" s="174" t="s">
        <v>418</v>
      </c>
      <c r="F54" s="181">
        <v>237.302513664</v>
      </c>
      <c r="G54" s="181">
        <v>134.22999999999999</v>
      </c>
      <c r="H54" s="174" t="s">
        <v>358</v>
      </c>
    </row>
    <row r="55" spans="3:8" hidden="1" x14ac:dyDescent="0.15">
      <c r="C55" s="174">
        <v>34</v>
      </c>
      <c r="D55" s="174" t="s">
        <v>421</v>
      </c>
      <c r="E55" s="174" t="s">
        <v>420</v>
      </c>
      <c r="F55" s="181">
        <v>243.21481113600001</v>
      </c>
      <c r="G55" s="181">
        <v>133.6</v>
      </c>
      <c r="H55" s="174" t="s">
        <v>358</v>
      </c>
    </row>
    <row r="56" spans="3:8" hidden="1" x14ac:dyDescent="0.15">
      <c r="C56" s="174">
        <v>32</v>
      </c>
      <c r="D56" s="174" t="s">
        <v>423</v>
      </c>
      <c r="E56" s="174" t="s">
        <v>422</v>
      </c>
      <c r="F56" s="181">
        <v>255.78518937600001</v>
      </c>
      <c r="G56" s="181">
        <v>132.69</v>
      </c>
      <c r="H56" s="174" t="s">
        <v>358</v>
      </c>
    </row>
    <row r="57" spans="3:8" hidden="1" x14ac:dyDescent="0.15">
      <c r="C57" s="174">
        <v>23</v>
      </c>
      <c r="D57" s="174" t="s">
        <v>425</v>
      </c>
      <c r="E57" s="174" t="s">
        <v>424</v>
      </c>
      <c r="F57" s="181">
        <v>353.31207987200003</v>
      </c>
      <c r="G57" s="181">
        <v>127.13</v>
      </c>
      <c r="H57" s="174" t="s">
        <v>426</v>
      </c>
    </row>
    <row r="58" spans="3:8" hidden="1" x14ac:dyDescent="0.15">
      <c r="C58" s="174">
        <v>9</v>
      </c>
      <c r="D58" s="174" t="s">
        <v>428</v>
      </c>
      <c r="E58" s="174" t="s">
        <v>427</v>
      </c>
      <c r="F58" s="181">
        <v>638.29285273599999</v>
      </c>
      <c r="G58" s="181">
        <v>123.08</v>
      </c>
      <c r="H58" s="174" t="s">
        <v>429</v>
      </c>
    </row>
    <row r="59" spans="3:8" hidden="1" x14ac:dyDescent="0.15">
      <c r="C59" s="174">
        <v>45</v>
      </c>
      <c r="D59" s="174" t="s">
        <v>431</v>
      </c>
      <c r="E59" s="174" t="s">
        <v>430</v>
      </c>
      <c r="F59" s="181">
        <v>217.976291328</v>
      </c>
      <c r="G59" s="181">
        <v>120.07</v>
      </c>
      <c r="H59" s="174" t="s">
        <v>358</v>
      </c>
    </row>
    <row r="60" spans="3:8" hidden="1" x14ac:dyDescent="0.15">
      <c r="C60" s="174">
        <v>26</v>
      </c>
      <c r="D60" s="174" t="s">
        <v>433</v>
      </c>
      <c r="E60" s="174" t="s">
        <v>432</v>
      </c>
      <c r="F60" s="181">
        <v>325.623578624</v>
      </c>
      <c r="G60" s="181">
        <v>113.37</v>
      </c>
      <c r="H60" s="174" t="s">
        <v>388</v>
      </c>
    </row>
    <row r="61" spans="3:8" hidden="1" x14ac:dyDescent="0.15">
      <c r="C61" s="174">
        <v>48</v>
      </c>
      <c r="D61" s="174" t="s">
        <v>435</v>
      </c>
      <c r="E61" s="174" t="s">
        <v>434</v>
      </c>
      <c r="F61" s="181">
        <v>213.808791552</v>
      </c>
      <c r="G61" s="181">
        <v>93.1</v>
      </c>
      <c r="H61" s="174" t="s">
        <v>436</v>
      </c>
    </row>
    <row r="62" spans="3:8" hidden="1" x14ac:dyDescent="0.15">
      <c r="C62" s="174">
        <v>49</v>
      </c>
      <c r="D62" s="174" t="s">
        <v>438</v>
      </c>
      <c r="E62" s="174" t="s">
        <v>437</v>
      </c>
      <c r="F62" s="181">
        <v>212.541095936</v>
      </c>
      <c r="G62" s="181">
        <v>79.59</v>
      </c>
      <c r="H62" s="174" t="s">
        <v>358</v>
      </c>
    </row>
    <row r="63" spans="3:8" hidden="1" x14ac:dyDescent="0.15">
      <c r="C63" s="174">
        <v>27</v>
      </c>
      <c r="D63" s="174" t="s">
        <v>440</v>
      </c>
      <c r="E63" s="174" t="s">
        <v>439</v>
      </c>
      <c r="F63" s="181">
        <v>316.01462476799998</v>
      </c>
      <c r="G63" s="181">
        <v>74.17</v>
      </c>
      <c r="H63" s="174" t="s">
        <v>358</v>
      </c>
    </row>
    <row r="64" spans="3:8" hidden="1" x14ac:dyDescent="0.15">
      <c r="C64" s="174">
        <v>31</v>
      </c>
      <c r="D64" s="174" t="s">
        <v>442</v>
      </c>
      <c r="E64" s="174" t="s">
        <v>441</v>
      </c>
      <c r="F64" s="181">
        <v>257.43741747199999</v>
      </c>
      <c r="G64" s="181">
        <v>59.6</v>
      </c>
      <c r="H64" s="174" t="s">
        <v>358</v>
      </c>
    </row>
    <row r="65" spans="3:8" hidden="1" x14ac:dyDescent="0.15">
      <c r="C65" s="174">
        <v>10</v>
      </c>
      <c r="D65" s="174" t="s">
        <v>444</v>
      </c>
      <c r="E65" s="174" t="s">
        <v>443</v>
      </c>
      <c r="F65" s="181">
        <v>584.23967744000004</v>
      </c>
      <c r="G65" s="181">
        <v>59.43</v>
      </c>
      <c r="H65" s="174" t="s">
        <v>388</v>
      </c>
    </row>
    <row r="66" spans="3:8" hidden="1" x14ac:dyDescent="0.15">
      <c r="C66" s="174">
        <v>16</v>
      </c>
      <c r="D66" s="174" t="s">
        <v>446</v>
      </c>
      <c r="E66" s="174" t="s">
        <v>445</v>
      </c>
      <c r="F66" s="181">
        <v>397.50284965700001</v>
      </c>
      <c r="G66" s="181">
        <v>59.15</v>
      </c>
      <c r="H66" s="174" t="s">
        <v>447</v>
      </c>
    </row>
    <row r="67" spans="3:8" hidden="1" x14ac:dyDescent="0.15">
      <c r="C67" s="174">
        <v>38</v>
      </c>
      <c r="D67" s="174" t="s">
        <v>449</v>
      </c>
      <c r="E67" s="174" t="s">
        <v>448</v>
      </c>
      <c r="F67" s="181">
        <v>233.36037580799999</v>
      </c>
      <c r="G67" s="181">
        <v>55.33</v>
      </c>
      <c r="H67" s="174" t="s">
        <v>358</v>
      </c>
    </row>
    <row r="68" spans="3:8" hidden="1" x14ac:dyDescent="0.15">
      <c r="C68" s="174">
        <v>28</v>
      </c>
      <c r="D68" s="174" t="s">
        <v>451</v>
      </c>
      <c r="E68" s="174" t="s">
        <v>450</v>
      </c>
      <c r="F68" s="181">
        <v>297.53822412800002</v>
      </c>
      <c r="G68" s="181">
        <v>53.01</v>
      </c>
      <c r="H68" s="174" t="s">
        <v>358</v>
      </c>
    </row>
    <row r="69" spans="3:8" hidden="1" x14ac:dyDescent="0.15">
      <c r="C69" s="174">
        <v>47</v>
      </c>
      <c r="D69" s="174" t="s">
        <v>453</v>
      </c>
      <c r="E69" s="174" t="s">
        <v>452</v>
      </c>
      <c r="F69" s="181">
        <v>214.169714688</v>
      </c>
      <c r="G69" s="181">
        <v>51.02</v>
      </c>
      <c r="H69" s="174" t="s">
        <v>358</v>
      </c>
    </row>
    <row r="70" spans="3:8" hidden="1" x14ac:dyDescent="0.15">
      <c r="C70" s="174">
        <v>44</v>
      </c>
      <c r="D70" s="174" t="s">
        <v>455</v>
      </c>
      <c r="E70" s="174" t="s">
        <v>454</v>
      </c>
      <c r="F70" s="181">
        <v>221.409869824</v>
      </c>
      <c r="G70" s="181">
        <v>48.46</v>
      </c>
      <c r="H70" s="174" t="s">
        <v>358</v>
      </c>
    </row>
    <row r="71" spans="3:8" hidden="1" x14ac:dyDescent="0.15">
      <c r="C71" s="174">
        <v>25</v>
      </c>
      <c r="D71" s="174" t="s">
        <v>457</v>
      </c>
      <c r="E71" s="174" t="s">
        <v>456</v>
      </c>
      <c r="F71" s="181">
        <v>328.852406272</v>
      </c>
      <c r="G71" s="181">
        <v>47</v>
      </c>
      <c r="H71" s="174" t="s">
        <v>426</v>
      </c>
    </row>
    <row r="72" spans="3:8" hidden="1" x14ac:dyDescent="0.15">
      <c r="C72" s="174">
        <v>22</v>
      </c>
      <c r="D72" s="174" t="s">
        <v>459</v>
      </c>
      <c r="E72" s="174" t="s">
        <v>458</v>
      </c>
      <c r="F72" s="181">
        <v>370.77241036800001</v>
      </c>
      <c r="G72" s="181">
        <v>45.9</v>
      </c>
      <c r="H72" s="174" t="s">
        <v>358</v>
      </c>
    </row>
    <row r="73" spans="3:8" hidden="1" x14ac:dyDescent="0.15">
      <c r="C73" s="174">
        <v>3</v>
      </c>
      <c r="D73" s="174" t="s">
        <v>461</v>
      </c>
      <c r="E73" s="174" t="s">
        <v>460</v>
      </c>
      <c r="F73" s="181">
        <v>1965.9324292870001</v>
      </c>
      <c r="G73" s="181">
        <v>9.84</v>
      </c>
      <c r="H73" s="174" t="s">
        <v>462</v>
      </c>
    </row>
    <row r="74" spans="3:8" hidden="1" x14ac:dyDescent="0.15">
      <c r="C74" s="174">
        <v>33</v>
      </c>
      <c r="D74" s="174" t="s">
        <v>464</v>
      </c>
      <c r="E74" s="174" t="s">
        <v>463</v>
      </c>
      <c r="F74" s="181">
        <v>251.485837656</v>
      </c>
      <c r="G74" s="181">
        <v>0.61</v>
      </c>
      <c r="H74" s="174" t="s">
        <v>388</v>
      </c>
    </row>
  </sheetData>
  <mergeCells count="3">
    <mergeCell ref="C6:H7"/>
    <mergeCell ref="C10:H11"/>
    <mergeCell ref="C19:H19"/>
  </mergeCells>
  <conditionalFormatting sqref="B1:B2">
    <cfRule type="expression" dxfId="315" priority="8">
      <formula>$B$2/$C$2&gt;=0.076</formula>
    </cfRule>
  </conditionalFormatting>
  <conditionalFormatting sqref="C1:C2">
    <cfRule type="expression" dxfId="314" priority="9">
      <formula>$B$2/$C$2&gt;=0.153</formula>
    </cfRule>
  </conditionalFormatting>
  <conditionalFormatting sqref="D1:D2">
    <cfRule type="expression" dxfId="313" priority="10">
      <formula>$B$2/$C$2&gt;=0.23</formula>
    </cfRule>
  </conditionalFormatting>
  <conditionalFormatting sqref="E1:E2">
    <cfRule type="expression" dxfId="312" priority="11">
      <formula>$B$2/$C$2&gt;=0.307</formula>
    </cfRule>
  </conditionalFormatting>
  <conditionalFormatting sqref="F1:F2">
    <cfRule type="expression" dxfId="311" priority="12">
      <formula>$B$2/$C$2&gt;=0.384</formula>
    </cfRule>
  </conditionalFormatting>
  <conditionalFormatting sqref="G1:G2">
    <cfRule type="expression" dxfId="310" priority="13">
      <formula>$B$2/$C$2&gt;=0.461</formula>
    </cfRule>
  </conditionalFormatting>
  <conditionalFormatting sqref="H1:H2">
    <cfRule type="expression" dxfId="309" priority="14">
      <formula>$B$2/$C$2&gt;=0.538</formula>
    </cfRule>
  </conditionalFormatting>
  <conditionalFormatting sqref="I1:I2">
    <cfRule type="expression" dxfId="308" priority="15">
      <formula>$B$2/$C$2&gt;=0.615</formula>
    </cfRule>
  </conditionalFormatting>
  <conditionalFormatting sqref="J1:Q2">
    <cfRule type="expression" dxfId="307" priority="16">
      <formula>$B$2/$C$2&gt;=0.692</formula>
    </cfRule>
  </conditionalFormatting>
  <conditionalFormatting sqref="M1">
    <cfRule type="expression" dxfId="306" priority="4">
      <formula>$B$2/$C$2&gt;=0.846</formula>
    </cfRule>
  </conditionalFormatting>
  <conditionalFormatting sqref="P1">
    <cfRule type="expression" dxfId="305" priority="7">
      <formula>$B$2/$C$2&gt;=0.846</formula>
    </cfRule>
  </conditionalFormatting>
  <conditionalFormatting sqref="Q1">
    <cfRule type="expression" dxfId="304" priority="2">
      <formula>$Q$1&lt;&gt;""</formula>
    </cfRule>
  </conditionalFormatting>
  <conditionalFormatting sqref="R1:S1 B1:P2 Y1:AP2 Q2:S2">
    <cfRule type="expression" dxfId="303" priority="1">
      <formula>$Q$1="Feedback OFF"</formula>
    </cfRule>
  </conditionalFormatting>
  <conditionalFormatting sqref="R1:S2">
    <cfRule type="expression" dxfId="302" priority="3">
      <formula>$B$2/$C$2&gt;=0.846</formula>
    </cfRule>
  </conditionalFormatting>
  <conditionalFormatting sqref="Y1:AG1 AI1:AL1 AN1:AP1 Y2:AP2">
    <cfRule type="expression" dxfId="301" priority="17">
      <formula>$B$2/$C$2&gt;=1</formula>
    </cfRule>
  </conditionalFormatting>
  <conditionalFormatting sqref="AH1">
    <cfRule type="expression" dxfId="300" priority="6">
      <formula>$B$2/$C$2&gt;=0.846</formula>
    </cfRule>
  </conditionalFormatting>
  <conditionalFormatting sqref="AM1">
    <cfRule type="expression" dxfId="299" priority="5">
      <formula>$B$2/$C$2&gt;=0.846</formula>
    </cfRule>
  </conditionalFormatting>
  <dataValidations count="1">
    <dataValidation type="list" allowBlank="1" showInputMessage="1" showErrorMessage="1" sqref="P1" xr:uid="{74DE7762-8E7D-45F5-8CA5-80A3BD6CDF9E}">
      <formula1>"Feedback ON, Taunting ON, Feedback OFF"</formula1>
    </dataValidation>
  </dataValidation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AC056-A90B-4DCD-A90E-6640D3F2FB38}">
  <sheetPr>
    <tabColor rgb="FF4FADEA"/>
  </sheetPr>
  <dimension ref="B3:H71"/>
  <sheetViews>
    <sheetView zoomScale="70" zoomScaleNormal="70" workbookViewId="0">
      <selection activeCell="A12" sqref="A12:F12"/>
    </sheetView>
  </sheetViews>
  <sheetFormatPr defaultColWidth="10.7109375" defaultRowHeight="8.25" x14ac:dyDescent="0.15"/>
  <cols>
    <col min="1" max="1" width="0.85546875" style="168" customWidth="1"/>
    <col min="2" max="2" width="24.28515625" style="168" bestFit="1" customWidth="1"/>
    <col min="3" max="3" width="19.42578125" style="168" bestFit="1" customWidth="1"/>
    <col min="4" max="4" width="13.28515625" style="168" customWidth="1"/>
    <col min="5" max="5" width="20.140625" style="168" customWidth="1"/>
    <col min="6" max="6" width="14.42578125" style="168" customWidth="1"/>
    <col min="7" max="7" width="13.28515625" style="168" customWidth="1"/>
    <col min="8" max="16384" width="10.7109375" style="168"/>
  </cols>
  <sheetData>
    <row r="3" spans="2:8" ht="4.9000000000000004" customHeight="1" x14ac:dyDescent="0.15"/>
    <row r="4" spans="2:8" ht="4.9000000000000004" customHeight="1" x14ac:dyDescent="0.15"/>
    <row r="5" spans="2:8" ht="4.9000000000000004" customHeight="1" x14ac:dyDescent="0.15"/>
    <row r="6" spans="2:8" ht="4.9000000000000004" customHeight="1" x14ac:dyDescent="0.15"/>
    <row r="7" spans="2:8" x14ac:dyDescent="0.15">
      <c r="B7" s="175">
        <v>0</v>
      </c>
      <c r="C7" s="170"/>
      <c r="D7" s="170"/>
      <c r="E7" s="170"/>
      <c r="F7" s="167"/>
      <c r="G7" s="170"/>
      <c r="H7" s="170"/>
    </row>
    <row r="8" spans="2:8" x14ac:dyDescent="0.15">
      <c r="B8" s="305">
        <v>0</v>
      </c>
      <c r="C8" s="305"/>
      <c r="D8" s="305"/>
      <c r="E8" s="305"/>
      <c r="F8" s="305"/>
      <c r="G8" s="305"/>
      <c r="H8" s="305"/>
    </row>
    <row r="9" spans="2:8" x14ac:dyDescent="0.15">
      <c r="B9" s="305"/>
      <c r="C9" s="305"/>
      <c r="D9" s="305"/>
      <c r="E9" s="305"/>
      <c r="F9" s="305"/>
      <c r="G9" s="305"/>
      <c r="H9" s="305"/>
    </row>
    <row r="13" spans="2:8" x14ac:dyDescent="0.15">
      <c r="D13" s="199"/>
    </row>
    <row r="16" spans="2:8" x14ac:dyDescent="0.15">
      <c r="B16" s="307">
        <v>0</v>
      </c>
      <c r="C16" s="307"/>
      <c r="D16" s="307"/>
      <c r="E16" s="307"/>
      <c r="F16" s="307"/>
      <c r="G16" s="307"/>
    </row>
    <row r="19" spans="2:7" x14ac:dyDescent="0.15">
      <c r="B19" s="172">
        <v>0</v>
      </c>
    </row>
    <row r="20" spans="2:7" x14ac:dyDescent="0.15">
      <c r="B20" s="180">
        <v>5</v>
      </c>
      <c r="D20" s="168">
        <v>0</v>
      </c>
    </row>
    <row r="22" spans="2:7" x14ac:dyDescent="0.15">
      <c r="B22" s="179" t="s">
        <v>1926</v>
      </c>
      <c r="C22" s="179" t="s">
        <v>1927</v>
      </c>
      <c r="D22" s="179" t="s">
        <v>1928</v>
      </c>
      <c r="E22" s="179" t="s">
        <v>1929</v>
      </c>
      <c r="F22" s="179" t="s">
        <v>1930</v>
      </c>
      <c r="G22" s="179" t="s">
        <v>1931</v>
      </c>
    </row>
    <row r="23" spans="2:7" x14ac:dyDescent="0.15">
      <c r="B23" s="174">
        <v>0</v>
      </c>
      <c r="C23" s="174">
        <v>0</v>
      </c>
      <c r="D23" s="174">
        <v>0</v>
      </c>
      <c r="E23" s="181">
        <v>0</v>
      </c>
      <c r="F23" s="181">
        <v>0</v>
      </c>
      <c r="G23" s="174">
        <v>0</v>
      </c>
    </row>
    <row r="24" spans="2:7" x14ac:dyDescent="0.15">
      <c r="B24" s="174">
        <v>0</v>
      </c>
      <c r="C24" s="174">
        <v>0</v>
      </c>
      <c r="D24" s="174">
        <v>0</v>
      </c>
      <c r="E24" s="181">
        <v>0</v>
      </c>
      <c r="F24" s="181">
        <v>0</v>
      </c>
      <c r="G24" s="174">
        <v>0</v>
      </c>
    </row>
    <row r="25" spans="2:7" x14ac:dyDescent="0.15">
      <c r="B25" s="174">
        <v>0</v>
      </c>
      <c r="C25" s="174">
        <v>0</v>
      </c>
      <c r="D25" s="174">
        <v>0</v>
      </c>
      <c r="E25" s="181">
        <v>0</v>
      </c>
      <c r="F25" s="181">
        <v>0</v>
      </c>
      <c r="G25" s="174">
        <v>0</v>
      </c>
    </row>
    <row r="26" spans="2:7" x14ac:dyDescent="0.15">
      <c r="B26" s="174">
        <v>0</v>
      </c>
      <c r="C26" s="174">
        <v>0</v>
      </c>
      <c r="D26" s="174">
        <v>0</v>
      </c>
      <c r="E26" s="181">
        <v>0</v>
      </c>
      <c r="F26" s="181">
        <v>0</v>
      </c>
      <c r="G26" s="174">
        <v>0</v>
      </c>
    </row>
    <row r="27" spans="2:7" x14ac:dyDescent="0.15">
      <c r="B27" s="174">
        <v>0</v>
      </c>
      <c r="C27" s="174">
        <v>0</v>
      </c>
      <c r="D27" s="174">
        <v>0</v>
      </c>
      <c r="E27" s="181">
        <v>0</v>
      </c>
      <c r="F27" s="181">
        <v>0</v>
      </c>
      <c r="G27" s="174">
        <v>0</v>
      </c>
    </row>
    <row r="28" spans="2:7" x14ac:dyDescent="0.15">
      <c r="B28" s="174">
        <v>0</v>
      </c>
      <c r="C28" s="174">
        <v>0</v>
      </c>
      <c r="D28" s="174">
        <v>0</v>
      </c>
      <c r="E28" s="181">
        <v>0</v>
      </c>
      <c r="F28" s="181">
        <v>0</v>
      </c>
      <c r="G28" s="174">
        <v>0</v>
      </c>
    </row>
    <row r="29" spans="2:7" x14ac:dyDescent="0.15">
      <c r="B29" s="174">
        <v>0</v>
      </c>
      <c r="C29" s="174">
        <v>0</v>
      </c>
      <c r="D29" s="174">
        <v>0</v>
      </c>
      <c r="E29" s="181">
        <v>0</v>
      </c>
      <c r="F29" s="181">
        <v>0</v>
      </c>
      <c r="G29" s="174">
        <v>0</v>
      </c>
    </row>
    <row r="30" spans="2:7" x14ac:dyDescent="0.15">
      <c r="B30" s="174">
        <v>0</v>
      </c>
      <c r="C30" s="174">
        <v>0</v>
      </c>
      <c r="D30" s="174">
        <v>0</v>
      </c>
      <c r="E30" s="181">
        <v>0</v>
      </c>
      <c r="F30" s="181">
        <v>0</v>
      </c>
      <c r="G30" s="174">
        <v>0</v>
      </c>
    </row>
    <row r="31" spans="2:7" x14ac:dyDescent="0.15">
      <c r="B31" s="174">
        <v>0</v>
      </c>
      <c r="C31" s="174">
        <v>0</v>
      </c>
      <c r="D31" s="174">
        <v>0</v>
      </c>
      <c r="E31" s="181">
        <v>0</v>
      </c>
      <c r="F31" s="181">
        <v>0</v>
      </c>
      <c r="G31" s="174">
        <v>0</v>
      </c>
    </row>
    <row r="32" spans="2:7" x14ac:dyDescent="0.15">
      <c r="B32" s="174">
        <v>0</v>
      </c>
      <c r="C32" s="174">
        <v>0</v>
      </c>
      <c r="D32" s="174">
        <v>0</v>
      </c>
      <c r="E32" s="181">
        <v>0</v>
      </c>
      <c r="F32" s="181">
        <v>0</v>
      </c>
      <c r="G32" s="174">
        <v>0</v>
      </c>
    </row>
    <row r="33" spans="2:7" x14ac:dyDescent="0.15">
      <c r="B33" s="174">
        <v>0</v>
      </c>
      <c r="C33" s="174">
        <v>0</v>
      </c>
      <c r="D33" s="174">
        <v>0</v>
      </c>
      <c r="E33" s="181">
        <v>0</v>
      </c>
      <c r="F33" s="181">
        <v>0</v>
      </c>
      <c r="G33" s="174">
        <v>0</v>
      </c>
    </row>
    <row r="34" spans="2:7" x14ac:dyDescent="0.15">
      <c r="B34" s="174">
        <v>0</v>
      </c>
      <c r="C34" s="174">
        <v>0</v>
      </c>
      <c r="D34" s="174">
        <v>0</v>
      </c>
      <c r="E34" s="181">
        <v>0</v>
      </c>
      <c r="F34" s="181">
        <v>0</v>
      </c>
      <c r="G34" s="174">
        <v>0</v>
      </c>
    </row>
    <row r="35" spans="2:7" x14ac:dyDescent="0.15">
      <c r="B35" s="174">
        <v>0</v>
      </c>
      <c r="C35" s="174">
        <v>0</v>
      </c>
      <c r="D35" s="174">
        <v>0</v>
      </c>
      <c r="E35" s="181">
        <v>0</v>
      </c>
      <c r="F35" s="181">
        <v>0</v>
      </c>
      <c r="G35" s="174">
        <v>0</v>
      </c>
    </row>
    <row r="36" spans="2:7" x14ac:dyDescent="0.15">
      <c r="B36" s="174">
        <v>0</v>
      </c>
      <c r="C36" s="174">
        <v>0</v>
      </c>
      <c r="D36" s="174">
        <v>0</v>
      </c>
      <c r="E36" s="181">
        <v>0</v>
      </c>
      <c r="F36" s="181">
        <v>0</v>
      </c>
      <c r="G36" s="174">
        <v>0</v>
      </c>
    </row>
    <row r="37" spans="2:7" x14ac:dyDescent="0.15">
      <c r="B37" s="174">
        <v>0</v>
      </c>
      <c r="C37" s="174">
        <v>0</v>
      </c>
      <c r="D37" s="174">
        <v>0</v>
      </c>
      <c r="E37" s="181">
        <v>0</v>
      </c>
      <c r="F37" s="181">
        <v>0</v>
      </c>
      <c r="G37" s="174">
        <v>0</v>
      </c>
    </row>
    <row r="38" spans="2:7" x14ac:dyDescent="0.15">
      <c r="B38" s="174">
        <v>0</v>
      </c>
      <c r="C38" s="174">
        <v>0</v>
      </c>
      <c r="D38" s="174">
        <v>0</v>
      </c>
      <c r="E38" s="181">
        <v>0</v>
      </c>
      <c r="F38" s="181">
        <v>0</v>
      </c>
      <c r="G38" s="174">
        <v>0</v>
      </c>
    </row>
    <row r="39" spans="2:7" x14ac:dyDescent="0.15">
      <c r="B39" s="174">
        <v>0</v>
      </c>
      <c r="C39" s="174">
        <v>0</v>
      </c>
      <c r="D39" s="174">
        <v>0</v>
      </c>
      <c r="E39" s="181">
        <v>0</v>
      </c>
      <c r="F39" s="181">
        <v>0</v>
      </c>
      <c r="G39" s="174">
        <v>0</v>
      </c>
    </row>
    <row r="40" spans="2:7" x14ac:dyDescent="0.15">
      <c r="B40" s="174">
        <v>0</v>
      </c>
      <c r="C40" s="174">
        <v>0</v>
      </c>
      <c r="D40" s="174">
        <v>0</v>
      </c>
      <c r="E40" s="181">
        <v>0</v>
      </c>
      <c r="F40" s="181">
        <v>0</v>
      </c>
      <c r="G40" s="174">
        <v>0</v>
      </c>
    </row>
    <row r="41" spans="2:7" x14ac:dyDescent="0.15">
      <c r="B41" s="174">
        <v>0</v>
      </c>
      <c r="C41" s="174">
        <v>0</v>
      </c>
      <c r="D41" s="174">
        <v>0</v>
      </c>
      <c r="E41" s="181">
        <v>0</v>
      </c>
      <c r="F41" s="181">
        <v>0</v>
      </c>
      <c r="G41" s="174">
        <v>0</v>
      </c>
    </row>
    <row r="42" spans="2:7" x14ac:dyDescent="0.15">
      <c r="B42" s="174">
        <v>0</v>
      </c>
      <c r="C42" s="174">
        <v>0</v>
      </c>
      <c r="D42" s="174">
        <v>0</v>
      </c>
      <c r="E42" s="181">
        <v>0</v>
      </c>
      <c r="F42" s="181">
        <v>0</v>
      </c>
      <c r="G42" s="174">
        <v>0</v>
      </c>
    </row>
    <row r="43" spans="2:7" x14ac:dyDescent="0.15">
      <c r="B43" s="174">
        <v>0</v>
      </c>
      <c r="C43" s="174">
        <v>0</v>
      </c>
      <c r="D43" s="174">
        <v>0</v>
      </c>
      <c r="E43" s="181">
        <v>0</v>
      </c>
      <c r="F43" s="181">
        <v>0</v>
      </c>
      <c r="G43" s="174">
        <v>0</v>
      </c>
    </row>
    <row r="44" spans="2:7" x14ac:dyDescent="0.15">
      <c r="B44" s="174">
        <v>0</v>
      </c>
      <c r="C44" s="174">
        <v>0</v>
      </c>
      <c r="D44" s="174">
        <v>0</v>
      </c>
      <c r="E44" s="181">
        <v>0</v>
      </c>
      <c r="F44" s="181">
        <v>0</v>
      </c>
      <c r="G44" s="174">
        <v>0</v>
      </c>
    </row>
    <row r="45" spans="2:7" x14ac:dyDescent="0.15">
      <c r="B45" s="174">
        <v>0</v>
      </c>
      <c r="C45" s="174">
        <v>0</v>
      </c>
      <c r="D45" s="174">
        <v>0</v>
      </c>
      <c r="E45" s="181">
        <v>0</v>
      </c>
      <c r="F45" s="181">
        <v>0</v>
      </c>
      <c r="G45" s="174">
        <v>0</v>
      </c>
    </row>
    <row r="46" spans="2:7" x14ac:dyDescent="0.15">
      <c r="B46" s="174">
        <v>0</v>
      </c>
      <c r="C46" s="174">
        <v>0</v>
      </c>
      <c r="D46" s="174">
        <v>0</v>
      </c>
      <c r="E46" s="181">
        <v>0</v>
      </c>
      <c r="F46" s="181">
        <v>0</v>
      </c>
      <c r="G46" s="174">
        <v>0</v>
      </c>
    </row>
    <row r="47" spans="2:7" x14ac:dyDescent="0.15">
      <c r="B47" s="174">
        <v>0</v>
      </c>
      <c r="C47" s="174">
        <v>0</v>
      </c>
      <c r="D47" s="174">
        <v>0</v>
      </c>
      <c r="E47" s="181">
        <v>0</v>
      </c>
      <c r="F47" s="181">
        <v>0</v>
      </c>
      <c r="G47" s="174">
        <v>0</v>
      </c>
    </row>
    <row r="48" spans="2:7" x14ac:dyDescent="0.15">
      <c r="B48" s="174">
        <v>0</v>
      </c>
      <c r="C48" s="174">
        <v>0</v>
      </c>
      <c r="D48" s="174">
        <v>0</v>
      </c>
      <c r="E48" s="181">
        <v>0</v>
      </c>
      <c r="F48" s="181">
        <v>0</v>
      </c>
      <c r="G48" s="174">
        <v>0</v>
      </c>
    </row>
    <row r="49" spans="2:7" x14ac:dyDescent="0.15">
      <c r="B49" s="174">
        <v>0</v>
      </c>
      <c r="C49" s="174">
        <v>0</v>
      </c>
      <c r="D49" s="174">
        <v>0</v>
      </c>
      <c r="E49" s="181">
        <v>0</v>
      </c>
      <c r="F49" s="181">
        <v>0</v>
      </c>
      <c r="G49" s="174">
        <v>0</v>
      </c>
    </row>
    <row r="50" spans="2:7" x14ac:dyDescent="0.15">
      <c r="B50" s="174">
        <v>0</v>
      </c>
      <c r="C50" s="174">
        <v>0</v>
      </c>
      <c r="D50" s="174">
        <v>0</v>
      </c>
      <c r="E50" s="181">
        <v>0</v>
      </c>
      <c r="F50" s="181">
        <v>0</v>
      </c>
      <c r="G50" s="174">
        <v>0</v>
      </c>
    </row>
    <row r="51" spans="2:7" x14ac:dyDescent="0.15">
      <c r="B51" s="174">
        <v>0</v>
      </c>
      <c r="C51" s="174">
        <v>0</v>
      </c>
      <c r="D51" s="174">
        <v>0</v>
      </c>
      <c r="E51" s="181">
        <v>0</v>
      </c>
      <c r="F51" s="181">
        <v>0</v>
      </c>
      <c r="G51" s="174">
        <v>0</v>
      </c>
    </row>
    <row r="52" spans="2:7" x14ac:dyDescent="0.15">
      <c r="B52" s="174">
        <v>0</v>
      </c>
      <c r="C52" s="174">
        <v>0</v>
      </c>
      <c r="D52" s="174">
        <v>0</v>
      </c>
      <c r="E52" s="181">
        <v>0</v>
      </c>
      <c r="F52" s="181">
        <v>0</v>
      </c>
      <c r="G52" s="174">
        <v>0</v>
      </c>
    </row>
    <row r="53" spans="2:7" x14ac:dyDescent="0.15">
      <c r="B53" s="174">
        <v>0</v>
      </c>
      <c r="C53" s="174">
        <v>0</v>
      </c>
      <c r="D53" s="174">
        <v>0</v>
      </c>
      <c r="E53" s="181">
        <v>0</v>
      </c>
      <c r="F53" s="181">
        <v>0</v>
      </c>
      <c r="G53" s="174">
        <v>0</v>
      </c>
    </row>
    <row r="54" spans="2:7" x14ac:dyDescent="0.15">
      <c r="B54" s="174">
        <v>0</v>
      </c>
      <c r="C54" s="174">
        <v>0</v>
      </c>
      <c r="D54" s="174">
        <v>0</v>
      </c>
      <c r="E54" s="181">
        <v>0</v>
      </c>
      <c r="F54" s="181">
        <v>0</v>
      </c>
      <c r="G54" s="174">
        <v>0</v>
      </c>
    </row>
    <row r="55" spans="2:7" x14ac:dyDescent="0.15">
      <c r="B55" s="174">
        <v>0</v>
      </c>
      <c r="C55" s="174">
        <v>0</v>
      </c>
      <c r="D55" s="174">
        <v>0</v>
      </c>
      <c r="E55" s="181">
        <v>0</v>
      </c>
      <c r="F55" s="181">
        <v>0</v>
      </c>
      <c r="G55" s="174">
        <v>0</v>
      </c>
    </row>
    <row r="56" spans="2:7" x14ac:dyDescent="0.15">
      <c r="B56" s="174">
        <v>0</v>
      </c>
      <c r="C56" s="174">
        <v>0</v>
      </c>
      <c r="D56" s="174">
        <v>0</v>
      </c>
      <c r="E56" s="181">
        <v>0</v>
      </c>
      <c r="F56" s="181">
        <v>0</v>
      </c>
      <c r="G56" s="174">
        <v>0</v>
      </c>
    </row>
    <row r="57" spans="2:7" x14ac:dyDescent="0.15">
      <c r="B57" s="174">
        <v>0</v>
      </c>
      <c r="C57" s="174">
        <v>0</v>
      </c>
      <c r="D57" s="174">
        <v>0</v>
      </c>
      <c r="E57" s="181">
        <v>0</v>
      </c>
      <c r="F57" s="181">
        <v>0</v>
      </c>
      <c r="G57" s="174">
        <v>0</v>
      </c>
    </row>
    <row r="58" spans="2:7" x14ac:dyDescent="0.15">
      <c r="B58" s="174">
        <v>0</v>
      </c>
      <c r="C58" s="174">
        <v>0</v>
      </c>
      <c r="D58" s="174">
        <v>0</v>
      </c>
      <c r="E58" s="181">
        <v>0</v>
      </c>
      <c r="F58" s="181">
        <v>0</v>
      </c>
      <c r="G58" s="174">
        <v>0</v>
      </c>
    </row>
    <row r="59" spans="2:7" x14ac:dyDescent="0.15">
      <c r="B59" s="174">
        <v>0</v>
      </c>
      <c r="C59" s="174">
        <v>0</v>
      </c>
      <c r="D59" s="174">
        <v>0</v>
      </c>
      <c r="E59" s="181">
        <v>0</v>
      </c>
      <c r="F59" s="181">
        <v>0</v>
      </c>
      <c r="G59" s="174">
        <v>0</v>
      </c>
    </row>
    <row r="60" spans="2:7" x14ac:dyDescent="0.15">
      <c r="B60" s="174">
        <v>0</v>
      </c>
      <c r="C60" s="174">
        <v>0</v>
      </c>
      <c r="D60" s="174">
        <v>0</v>
      </c>
      <c r="E60" s="181">
        <v>0</v>
      </c>
      <c r="F60" s="181">
        <v>0</v>
      </c>
      <c r="G60" s="174">
        <v>0</v>
      </c>
    </row>
    <row r="61" spans="2:7" x14ac:dyDescent="0.15">
      <c r="B61" s="174">
        <v>0</v>
      </c>
      <c r="C61" s="174">
        <v>0</v>
      </c>
      <c r="D61" s="174">
        <v>0</v>
      </c>
      <c r="E61" s="181">
        <v>0</v>
      </c>
      <c r="F61" s="181">
        <v>0</v>
      </c>
      <c r="G61" s="174">
        <v>0</v>
      </c>
    </row>
    <row r="62" spans="2:7" x14ac:dyDescent="0.15">
      <c r="B62" s="174">
        <v>0</v>
      </c>
      <c r="C62" s="174">
        <v>0</v>
      </c>
      <c r="D62" s="174">
        <v>0</v>
      </c>
      <c r="E62" s="181">
        <v>0</v>
      </c>
      <c r="F62" s="181">
        <v>0</v>
      </c>
      <c r="G62" s="174">
        <v>0</v>
      </c>
    </row>
    <row r="63" spans="2:7" x14ac:dyDescent="0.15">
      <c r="B63" s="174">
        <v>0</v>
      </c>
      <c r="C63" s="174">
        <v>0</v>
      </c>
      <c r="D63" s="174">
        <v>0</v>
      </c>
      <c r="E63" s="181">
        <v>0</v>
      </c>
      <c r="F63" s="181">
        <v>0</v>
      </c>
      <c r="G63" s="174">
        <v>0</v>
      </c>
    </row>
    <row r="64" spans="2:7" x14ac:dyDescent="0.15">
      <c r="B64" s="174">
        <v>0</v>
      </c>
      <c r="C64" s="174">
        <v>0</v>
      </c>
      <c r="D64" s="174">
        <v>0</v>
      </c>
      <c r="E64" s="181">
        <v>0</v>
      </c>
      <c r="F64" s="181">
        <v>0</v>
      </c>
      <c r="G64" s="174">
        <v>0</v>
      </c>
    </row>
    <row r="65" spans="2:7" x14ac:dyDescent="0.15">
      <c r="B65" s="174">
        <v>0</v>
      </c>
      <c r="C65" s="174">
        <v>0</v>
      </c>
      <c r="D65" s="174">
        <v>0</v>
      </c>
      <c r="E65" s="181">
        <v>0</v>
      </c>
      <c r="F65" s="181">
        <v>0</v>
      </c>
      <c r="G65" s="174">
        <v>0</v>
      </c>
    </row>
    <row r="66" spans="2:7" x14ac:dyDescent="0.15">
      <c r="B66" s="174">
        <v>0</v>
      </c>
      <c r="C66" s="174">
        <v>0</v>
      </c>
      <c r="D66" s="174">
        <v>0</v>
      </c>
      <c r="E66" s="181">
        <v>0</v>
      </c>
      <c r="F66" s="181">
        <v>0</v>
      </c>
      <c r="G66" s="174">
        <v>0</v>
      </c>
    </row>
    <row r="67" spans="2:7" x14ac:dyDescent="0.15">
      <c r="B67" s="174">
        <v>0</v>
      </c>
      <c r="C67" s="174">
        <v>0</v>
      </c>
      <c r="D67" s="174">
        <v>0</v>
      </c>
      <c r="E67" s="181">
        <v>0</v>
      </c>
      <c r="F67" s="181">
        <v>0</v>
      </c>
      <c r="G67" s="174">
        <v>0</v>
      </c>
    </row>
    <row r="68" spans="2:7" x14ac:dyDescent="0.15">
      <c r="B68" s="174">
        <v>0</v>
      </c>
      <c r="C68" s="174">
        <v>0</v>
      </c>
      <c r="D68" s="174">
        <v>0</v>
      </c>
      <c r="E68" s="181">
        <v>0</v>
      </c>
      <c r="F68" s="181">
        <v>0</v>
      </c>
      <c r="G68" s="174">
        <v>0</v>
      </c>
    </row>
    <row r="69" spans="2:7" x14ac:dyDescent="0.15">
      <c r="B69" s="174">
        <v>0</v>
      </c>
      <c r="C69" s="174">
        <v>0</v>
      </c>
      <c r="D69" s="174">
        <v>0</v>
      </c>
      <c r="E69" s="181">
        <v>0</v>
      </c>
      <c r="F69" s="181">
        <v>0</v>
      </c>
      <c r="G69" s="174">
        <v>0</v>
      </c>
    </row>
    <row r="70" spans="2:7" x14ac:dyDescent="0.15">
      <c r="B70" s="174">
        <v>0</v>
      </c>
      <c r="C70" s="174">
        <v>0</v>
      </c>
      <c r="D70" s="174">
        <v>0</v>
      </c>
      <c r="E70" s="181">
        <v>0</v>
      </c>
      <c r="F70" s="181">
        <v>0</v>
      </c>
      <c r="G70" s="174">
        <v>0</v>
      </c>
    </row>
    <row r="71" spans="2:7" x14ac:dyDescent="0.15">
      <c r="B71" s="174">
        <v>0</v>
      </c>
      <c r="C71" s="174">
        <v>0</v>
      </c>
      <c r="D71" s="174">
        <v>0</v>
      </c>
      <c r="E71" s="181">
        <v>0</v>
      </c>
      <c r="F71" s="181">
        <v>0</v>
      </c>
      <c r="G71" s="174">
        <v>0</v>
      </c>
    </row>
  </sheetData>
  <mergeCells count="2">
    <mergeCell ref="B8:H9"/>
    <mergeCell ref="B16:G16"/>
  </mergeCells>
  <pageMargins left="0.7" right="0.7" top="0.75" bottom="0.75" header="0.3" footer="0.3"/>
  <legacyDrawing r:id="rId1"/>
  <tableParts count="1">
    <tablePart r:id="rId2"/>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DEF18-A371-4098-A481-26E0D3E5BD8D}">
  <sheetPr>
    <tabColor rgb="FF4FADEA"/>
  </sheetPr>
  <dimension ref="B1:J71"/>
  <sheetViews>
    <sheetView zoomScale="70" zoomScaleNormal="70" workbookViewId="0">
      <selection activeCell="B20" sqref="B20"/>
    </sheetView>
  </sheetViews>
  <sheetFormatPr defaultColWidth="10.7109375" defaultRowHeight="8.25" x14ac:dyDescent="0.15"/>
  <cols>
    <col min="1" max="1" width="0.85546875" style="168" customWidth="1"/>
    <col min="2" max="2" width="14.28515625" style="168" bestFit="1" customWidth="1"/>
    <col min="3" max="3" width="19.28515625" style="168" bestFit="1" customWidth="1"/>
    <col min="4" max="4" width="13.28515625" style="168" customWidth="1"/>
    <col min="5" max="5" width="20.140625" style="168" customWidth="1"/>
    <col min="6" max="6" width="14.42578125" style="168" customWidth="1"/>
    <col min="7" max="7" width="13.28515625" style="168" customWidth="1"/>
    <col min="8" max="16384" width="10.7109375" style="168"/>
  </cols>
  <sheetData>
    <row r="1" spans="2:10" x14ac:dyDescent="0.15">
      <c r="J1" s="168" t="s">
        <v>1937</v>
      </c>
    </row>
    <row r="2" spans="2:10" x14ac:dyDescent="0.15">
      <c r="B2" s="168">
        <f ca="1">IF(B!$E$2="DRAGGING CELLS IS NOT PERMITTED. PLEASE UNDO LAST ACTION!!",0,IF(B!$Q$1&lt;&gt;"Feedback OFF",IF(Scoreboard!$F$22="",SUMIFS(BPT!A3:$AM$71, BPT!A3:$AM$71, "&gt;0", BSC!A3:$AM$71, "PerfectMsg")+ABS(SUMIFS(BPT!A3:$AM$71, BPT!A3:$AM$71, "&lt;0", BSC!A3:$AM$71, "PerfectMsg")),0),0))</f>
        <v>5</v>
      </c>
      <c r="C2" s="168">
        <f>SUMIF(BPT!A3:$AM$71,"&gt;0")</f>
        <v>5</v>
      </c>
    </row>
    <row r="3" spans="2:10" ht="4.9000000000000004" customHeight="1" x14ac:dyDescent="0.15"/>
    <row r="4" spans="2:10" ht="4.9000000000000004" customHeight="1" x14ac:dyDescent="0.15"/>
    <row r="5" spans="2:10" ht="4.9000000000000004" customHeight="1" x14ac:dyDescent="0.15"/>
    <row r="6" spans="2:10" ht="4.9000000000000004" customHeight="1" x14ac:dyDescent="0.15"/>
    <row r="7" spans="2:10" x14ac:dyDescent="0.15">
      <c r="B7" s="175">
        <v>0</v>
      </c>
      <c r="C7" s="170"/>
      <c r="D7" s="170"/>
      <c r="E7" s="170"/>
      <c r="F7" s="167"/>
      <c r="G7" s="170"/>
      <c r="H7" s="170"/>
    </row>
    <row r="8" spans="2:10" x14ac:dyDescent="0.15">
      <c r="B8" s="305">
        <v>0</v>
      </c>
      <c r="C8" s="305"/>
      <c r="D8" s="305"/>
      <c r="E8" s="305"/>
      <c r="F8" s="305"/>
      <c r="G8" s="305"/>
      <c r="H8" s="305"/>
    </row>
    <row r="9" spans="2:10" x14ac:dyDescent="0.15">
      <c r="B9" s="305"/>
      <c r="C9" s="305"/>
      <c r="D9" s="305"/>
      <c r="E9" s="305"/>
      <c r="F9" s="305"/>
      <c r="G9" s="305"/>
      <c r="H9" s="305"/>
    </row>
    <row r="13" spans="2:10" x14ac:dyDescent="0.15">
      <c r="D13" s="199"/>
    </row>
    <row r="16" spans="2:10" x14ac:dyDescent="0.15">
      <c r="B16" s="307">
        <v>0</v>
      </c>
      <c r="C16" s="307"/>
      <c r="D16" s="307"/>
      <c r="E16" s="307"/>
      <c r="F16" s="307"/>
      <c r="G16" s="307"/>
    </row>
    <row r="19" spans="2:7" x14ac:dyDescent="0.15">
      <c r="B19" s="172">
        <v>0</v>
      </c>
    </row>
    <row r="20" spans="2:7" x14ac:dyDescent="0.15">
      <c r="B20" s="180" t="str">
        <f ca="1">_xlfn.IFS(ISBLANK(B!B20),"",IF(NOT(ISNA('#_B'!B20)),IF(ISNA(B!B20),TRUE,FALSE),FALSE),"StuNAMsg",IF(AND(ISNA('#_B'!B20),ISNA(B!B20)),TRUE,FALSE),"PerfectMsg",IF(NOT(ISERROR('#_B'!B20)),IF(ISERROR(B!B20),TRUE,FALSE),FALSE),"StuErrorMsg",IF(TYPE('#_B'!B20)&lt;&gt;TYPE(B!B20),TRUE,FALSE),"WrongTypeMsg",IF(_xlfn.ISFORMULA('#_B'!B20),IF(NOT(_xlfn.ISFORMULA(B!B20)),TRUE),FALSE),"MissingFormulaMsg",IF(NOT(AND(ISNUMBER(FIND("[",_xlfn.FORMULATEXT('#_B'!B20))),ISNUMBER(FIND("!",_xlfn.FORMULATEXT('#_B'!B20))))),AND(ISNUMBER(FIND("[",_xlfn.FORMULATEXT(B!B20))),ISNUMBER(FIND("!",_xlfn.FORMULATEXT(B!B20)))),FALSE),"ExternalRefsMsg",IF(ISNUMBER('#_B'!B20),IF(ABS('#_B'!B20-B!B20)&gt;0.00001,TRUE,FALSE),IF('#_B'!B20&lt;&gt;B!B20,TRUE,FALSE)),IF(ISNUMBER('#_B'!B20),IF('#_B'!B20&gt;B!B20,"TooLow","TooHigh"),"WrongAnswer"),NOT(_xlfn.ISFORMULA('#_B'!B20)),IF(_xlfn.IFS(ISTEXT('#_B'!B20),FALSE,ISLOGICAL('#_B'!B20),FALSE,SUBSTITUTE(CELL("format",'#_B'!B20),"-","")=SUBSTITUTE(CELL("format",B!B20),"-",""),FALSE,CELL("format",'#_B'!B20)="G",FALSE,AND(CELL("format",'#_B'!B20)="F0",CELL("format",B!B20)="G"),FALSE,TRUE,IFERROR(IF(MATCH(CELL("format",'#_B'!B20)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B!B20),_xlfn.FORMULATEXT(B!B20),B!B20),"9","#"),"8","#"),"7","#"),"6","#"),"5","#"),"4","#"),"3","#"),"2","#"),"1","#"),"0","#"),"$","")," ",""),",","@"),"&gt;","@"),"&lt;","@"),"=","@"),")","@"),"(","@"),"^","@"),"/","@"),"+","@"),"*","@"),"-","@"))-LEN(SUBSTITUTE(SUBSTITUTE(SUBSTITUTE(SUBSTITUTE(SUBSTITUTE(SUBSTITUTE(SUBSTITUTE(SUBSTITUTE(SUBSTITUTE(SUBSTITUTE(SUBSTITUTE(SUBSTITUTE(SUBSTITUTE(SUBSTITUTE(SUBSTITUTE(SUBSTITUTE(SUBSTITUTE(SUBSTITUTE(SUBSTITUTE(SUBSTITUTE(SUBSTITUTE(SUBSTITUTE(SUBSTITUTE(SUBSTITUTE(IF(_xlfn.ISFORMULA(B!B20),_xlfn.FORMULATEXT(B!B20),B!B20),"9","#"),"8","#"),"7","#"),"6","#"),"5","#"),"4","#"),"3","#"),"2","#"),"1","#"),"0","#"),"$","")," ",""),",","@"),"&gt;","@"),"&lt;","@"),"=","@"),")","@"),"(","@"),"^","@"),"/","@"),"+","@"),"*","@"),"-","@"),"@#","")))/2&gt;(LEN(SUBSTITUTE(SUBSTITUTE(SUBSTITUTE(SUBSTITUTE(SUBSTITUTE(SUBSTITUTE(SUBSTITUTE(SUBSTITUTE(SUBSTITUTE(SUBSTITUTE(SUBSTITUTE(SUBSTITUTE(SUBSTITUTE(SUBSTITUTE(SUBSTITUTE(SUBSTITUTE(SUBSTITUTE(SUBSTITUTE(SUBSTITUTE(SUBSTITUTE(SUBSTITUTE(SUBSTITUTE(SUBSTITUTE(IF(_xlfn.ISFORMULA('#_B'!B20),_xlfn.FORMULATEXT('#_B'!B20),'#_B'!B20),"9","#"),"8","#"),"7","#"),"6","#"),"5","#"),"4","#"),"3","#"),"2","#"),"1","#"),"0","#"),"$","")," ",""),",","@"),"&gt;","@"),"&lt;","@"),"=","@"),")","@"),"(","@"),"^","@"),"/","@"),"+","@"),"*","@"),"-","@"))-LEN(SUBSTITUTE(SUBSTITUTE(SUBSTITUTE(SUBSTITUTE(SUBSTITUTE(SUBSTITUTE(SUBSTITUTE(SUBSTITUTE(SUBSTITUTE(SUBSTITUTE(SUBSTITUTE(SUBSTITUTE(SUBSTITUTE(SUBSTITUTE(SUBSTITUTE(SUBSTITUTE(SUBSTITUTE(SUBSTITUTE(SUBSTITUTE(SUBSTITUTE(SUBSTITUTE(SUBSTITUTE(SUBSTITUTE(SUBSTITUTE(IF(_xlfn.ISFORMULA('#_B'!B20),_xlfn.FORMULATEXT('#_B'!B20),'#_B'!B20),"9","#"),"8","#"),"7","#"),"6","#"),"5","#"),"4","#"),"3","#"),"2","#"),"1","#"),"0","#"),"$","")," ",""),",","@"),"&gt;","@"),"&lt;","@"),"=","@"),")","@"),"(","@"),"^","@"),"/","@"),"+","@"),"*","@"),"-","@"),"@#","")))/2,TRUE,FALSE),"HardCodeMsg",IF(LEN(IF(_xlfn.ISFORMULA(B!B20),_xlfn.FORMULATEXT(B!B20),B!B20))-LEN(SUBSTITUTE(IF(_xlfn.ISFORMULA(B!B20),_xlfn.FORMULATEXT(B!B20),B!B20),"""",""))&gt;LEN(IF(_xlfn.ISFORMULA('#_B'!B20),_xlfn.FORMULATEXT('#_B'!B20),'#_B'!B20))-LEN(SUBSTITUTE(IF(_xlfn.ISFORMULA('#_B'!B20),_xlfn.FORMULATEXT('#_B'!B20),'#_B'!B20),"""","")),TRUE,FALSE),"HardQuoteMsg",IF(LEN(IF(_xlfn.ISFORMULA(B!B20),_xlfn.FORMULATEXT(B!B20),B!B20))-LEN(SUBSTITUTE(IF(_xlfn.ISFORMULA(B!B20),_xlfn.FORMULATEXT(B!B20),B!B20),"$",""))&lt;LEN(IF(_xlfn.ISFORMULA('#_B'!B20),_xlfn.FORMULATEXT('#_B'!B20),'#_B'!B20))-LEN(SUBSTITUTE(IF(_xlfn.ISFORMULA('#_B'!B20),_xlfn.FORMULATEXT('#_B'!B20),'#_B'!B20),"$","")),TRUE,FALSE),"MissingAbsMsg",_xlfn.IFS(ISTEXT('#_B'!B20),FALSE,ISLOGICAL('#_B'!B20),FALSE,SUBSTITUTE(CELL("format",'#_B'!B20),"-","")=SUBSTITUTE(CELL("format",B!B20),"-",""),FALSE,CELL("format",'#_B'!B20)="G",FALSE,AND(CELL("format",'#_B'!B20)="F0",CELL("format",B!B20)="G"),FALSE,TRUE,IFERROR(IF(MATCH(CELL("format",'#_B'!B20),FormatCodes_SFX!$A$4:$A$53,0)&gt;0,TRUE),FALSE),TRUE,TRUE),"FormatMsg",TRUE,"PerfectMsg")</f>
        <v>PerfectMsg</v>
      </c>
      <c r="D20" s="168">
        <v>0</v>
      </c>
    </row>
    <row r="22" spans="2:7" x14ac:dyDescent="0.15">
      <c r="B22" s="179" t="s">
        <v>1926</v>
      </c>
      <c r="C22" s="179" t="s">
        <v>1927</v>
      </c>
      <c r="D22" s="179" t="s">
        <v>1928</v>
      </c>
      <c r="E22" s="179" t="s">
        <v>1929</v>
      </c>
      <c r="F22" s="179" t="s">
        <v>1930</v>
      </c>
      <c r="G22" s="179" t="s">
        <v>1931</v>
      </c>
    </row>
    <row r="23" spans="2:7" x14ac:dyDescent="0.15">
      <c r="B23" s="174">
        <v>0</v>
      </c>
      <c r="C23" s="174">
        <v>0</v>
      </c>
      <c r="D23" s="174">
        <v>0</v>
      </c>
      <c r="E23" s="181">
        <v>0</v>
      </c>
      <c r="F23" s="181">
        <v>0</v>
      </c>
      <c r="G23" s="174">
        <v>0</v>
      </c>
    </row>
    <row r="24" spans="2:7" x14ac:dyDescent="0.15">
      <c r="B24" s="174">
        <v>0</v>
      </c>
      <c r="C24" s="174">
        <v>0</v>
      </c>
      <c r="D24" s="174">
        <v>0</v>
      </c>
      <c r="E24" s="181">
        <v>0</v>
      </c>
      <c r="F24" s="181">
        <v>0</v>
      </c>
      <c r="G24" s="174">
        <v>0</v>
      </c>
    </row>
    <row r="25" spans="2:7" x14ac:dyDescent="0.15">
      <c r="B25" s="174">
        <v>0</v>
      </c>
      <c r="C25" s="174">
        <v>0</v>
      </c>
      <c r="D25" s="174">
        <v>0</v>
      </c>
      <c r="E25" s="181">
        <v>0</v>
      </c>
      <c r="F25" s="181">
        <v>0</v>
      </c>
      <c r="G25" s="174">
        <v>0</v>
      </c>
    </row>
    <row r="26" spans="2:7" x14ac:dyDescent="0.15">
      <c r="B26" s="174">
        <v>0</v>
      </c>
      <c r="C26" s="174">
        <v>0</v>
      </c>
      <c r="D26" s="174">
        <v>0</v>
      </c>
      <c r="E26" s="181">
        <v>0</v>
      </c>
      <c r="F26" s="181">
        <v>0</v>
      </c>
      <c r="G26" s="174">
        <v>0</v>
      </c>
    </row>
    <row r="27" spans="2:7" x14ac:dyDescent="0.15">
      <c r="B27" s="174">
        <v>0</v>
      </c>
      <c r="C27" s="174">
        <v>0</v>
      </c>
      <c r="D27" s="174">
        <v>0</v>
      </c>
      <c r="E27" s="181">
        <v>0</v>
      </c>
      <c r="F27" s="181">
        <v>0</v>
      </c>
      <c r="G27" s="174">
        <v>0</v>
      </c>
    </row>
    <row r="28" spans="2:7" x14ac:dyDescent="0.15">
      <c r="B28" s="174">
        <v>0</v>
      </c>
      <c r="C28" s="174">
        <v>0</v>
      </c>
      <c r="D28" s="174">
        <v>0</v>
      </c>
      <c r="E28" s="181">
        <v>0</v>
      </c>
      <c r="F28" s="181">
        <v>0</v>
      </c>
      <c r="G28" s="174">
        <v>0</v>
      </c>
    </row>
    <row r="29" spans="2:7" x14ac:dyDescent="0.15">
      <c r="B29" s="174">
        <v>0</v>
      </c>
      <c r="C29" s="174">
        <v>0</v>
      </c>
      <c r="D29" s="174">
        <v>0</v>
      </c>
      <c r="E29" s="181">
        <v>0</v>
      </c>
      <c r="F29" s="181">
        <v>0</v>
      </c>
      <c r="G29" s="174">
        <v>0</v>
      </c>
    </row>
    <row r="30" spans="2:7" x14ac:dyDescent="0.15">
      <c r="B30" s="174">
        <v>0</v>
      </c>
      <c r="C30" s="174">
        <v>0</v>
      </c>
      <c r="D30" s="174">
        <v>0</v>
      </c>
      <c r="E30" s="181">
        <v>0</v>
      </c>
      <c r="F30" s="181">
        <v>0</v>
      </c>
      <c r="G30" s="174">
        <v>0</v>
      </c>
    </row>
    <row r="31" spans="2:7" x14ac:dyDescent="0.15">
      <c r="B31" s="174">
        <v>0</v>
      </c>
      <c r="C31" s="174">
        <v>0</v>
      </c>
      <c r="D31" s="174">
        <v>0</v>
      </c>
      <c r="E31" s="181">
        <v>0</v>
      </c>
      <c r="F31" s="181">
        <v>0</v>
      </c>
      <c r="G31" s="174">
        <v>0</v>
      </c>
    </row>
    <row r="32" spans="2:7" x14ac:dyDescent="0.15">
      <c r="B32" s="174">
        <v>0</v>
      </c>
      <c r="C32" s="174">
        <v>0</v>
      </c>
      <c r="D32" s="174">
        <v>0</v>
      </c>
      <c r="E32" s="181">
        <v>0</v>
      </c>
      <c r="F32" s="181">
        <v>0</v>
      </c>
      <c r="G32" s="174">
        <v>0</v>
      </c>
    </row>
    <row r="33" spans="2:7" x14ac:dyDescent="0.15">
      <c r="B33" s="174">
        <v>0</v>
      </c>
      <c r="C33" s="174">
        <v>0</v>
      </c>
      <c r="D33" s="174">
        <v>0</v>
      </c>
      <c r="E33" s="181">
        <v>0</v>
      </c>
      <c r="F33" s="181">
        <v>0</v>
      </c>
      <c r="G33" s="174">
        <v>0</v>
      </c>
    </row>
    <row r="34" spans="2:7" x14ac:dyDescent="0.15">
      <c r="B34" s="174">
        <v>0</v>
      </c>
      <c r="C34" s="174">
        <v>0</v>
      </c>
      <c r="D34" s="174">
        <v>0</v>
      </c>
      <c r="E34" s="181">
        <v>0</v>
      </c>
      <c r="F34" s="181">
        <v>0</v>
      </c>
      <c r="G34" s="174">
        <v>0</v>
      </c>
    </row>
    <row r="35" spans="2:7" x14ac:dyDescent="0.15">
      <c r="B35" s="174">
        <v>0</v>
      </c>
      <c r="C35" s="174">
        <v>0</v>
      </c>
      <c r="D35" s="174">
        <v>0</v>
      </c>
      <c r="E35" s="181">
        <v>0</v>
      </c>
      <c r="F35" s="181">
        <v>0</v>
      </c>
      <c r="G35" s="174">
        <v>0</v>
      </c>
    </row>
    <row r="36" spans="2:7" x14ac:dyDescent="0.15">
      <c r="B36" s="174">
        <v>0</v>
      </c>
      <c r="C36" s="174">
        <v>0</v>
      </c>
      <c r="D36" s="174">
        <v>0</v>
      </c>
      <c r="E36" s="181">
        <v>0</v>
      </c>
      <c r="F36" s="181">
        <v>0</v>
      </c>
      <c r="G36" s="174">
        <v>0</v>
      </c>
    </row>
    <row r="37" spans="2:7" x14ac:dyDescent="0.15">
      <c r="B37" s="174">
        <v>0</v>
      </c>
      <c r="C37" s="174">
        <v>0</v>
      </c>
      <c r="D37" s="174">
        <v>0</v>
      </c>
      <c r="E37" s="181">
        <v>0</v>
      </c>
      <c r="F37" s="181">
        <v>0</v>
      </c>
      <c r="G37" s="174">
        <v>0</v>
      </c>
    </row>
    <row r="38" spans="2:7" x14ac:dyDescent="0.15">
      <c r="B38" s="174">
        <v>0</v>
      </c>
      <c r="C38" s="174">
        <v>0</v>
      </c>
      <c r="D38" s="174">
        <v>0</v>
      </c>
      <c r="E38" s="181">
        <v>0</v>
      </c>
      <c r="F38" s="181">
        <v>0</v>
      </c>
      <c r="G38" s="174">
        <v>0</v>
      </c>
    </row>
    <row r="39" spans="2:7" x14ac:dyDescent="0.15">
      <c r="B39" s="174">
        <v>0</v>
      </c>
      <c r="C39" s="174">
        <v>0</v>
      </c>
      <c r="D39" s="174">
        <v>0</v>
      </c>
      <c r="E39" s="181">
        <v>0</v>
      </c>
      <c r="F39" s="181">
        <v>0</v>
      </c>
      <c r="G39" s="174">
        <v>0</v>
      </c>
    </row>
    <row r="40" spans="2:7" x14ac:dyDescent="0.15">
      <c r="B40" s="174">
        <v>0</v>
      </c>
      <c r="C40" s="174">
        <v>0</v>
      </c>
      <c r="D40" s="174">
        <v>0</v>
      </c>
      <c r="E40" s="181">
        <v>0</v>
      </c>
      <c r="F40" s="181">
        <v>0</v>
      </c>
      <c r="G40" s="174">
        <v>0</v>
      </c>
    </row>
    <row r="41" spans="2:7" x14ac:dyDescent="0.15">
      <c r="B41" s="174">
        <v>0</v>
      </c>
      <c r="C41" s="174">
        <v>0</v>
      </c>
      <c r="D41" s="174">
        <v>0</v>
      </c>
      <c r="E41" s="181">
        <v>0</v>
      </c>
      <c r="F41" s="181">
        <v>0</v>
      </c>
      <c r="G41" s="174">
        <v>0</v>
      </c>
    </row>
    <row r="42" spans="2:7" x14ac:dyDescent="0.15">
      <c r="B42" s="174">
        <v>0</v>
      </c>
      <c r="C42" s="174">
        <v>0</v>
      </c>
      <c r="D42" s="174">
        <v>0</v>
      </c>
      <c r="E42" s="181">
        <v>0</v>
      </c>
      <c r="F42" s="181">
        <v>0</v>
      </c>
      <c r="G42" s="174">
        <v>0</v>
      </c>
    </row>
    <row r="43" spans="2:7" x14ac:dyDescent="0.15">
      <c r="B43" s="174">
        <v>0</v>
      </c>
      <c r="C43" s="174">
        <v>0</v>
      </c>
      <c r="D43" s="174">
        <v>0</v>
      </c>
      <c r="E43" s="181">
        <v>0</v>
      </c>
      <c r="F43" s="181">
        <v>0</v>
      </c>
      <c r="G43" s="174">
        <v>0</v>
      </c>
    </row>
    <row r="44" spans="2:7" x14ac:dyDescent="0.15">
      <c r="B44" s="174">
        <v>0</v>
      </c>
      <c r="C44" s="174">
        <v>0</v>
      </c>
      <c r="D44" s="174">
        <v>0</v>
      </c>
      <c r="E44" s="181">
        <v>0</v>
      </c>
      <c r="F44" s="181">
        <v>0</v>
      </c>
      <c r="G44" s="174">
        <v>0</v>
      </c>
    </row>
    <row r="45" spans="2:7" x14ac:dyDescent="0.15">
      <c r="B45" s="174">
        <v>0</v>
      </c>
      <c r="C45" s="174">
        <v>0</v>
      </c>
      <c r="D45" s="174">
        <v>0</v>
      </c>
      <c r="E45" s="181">
        <v>0</v>
      </c>
      <c r="F45" s="181">
        <v>0</v>
      </c>
      <c r="G45" s="174">
        <v>0</v>
      </c>
    </row>
    <row r="46" spans="2:7" x14ac:dyDescent="0.15">
      <c r="B46" s="174">
        <v>0</v>
      </c>
      <c r="C46" s="174">
        <v>0</v>
      </c>
      <c r="D46" s="174">
        <v>0</v>
      </c>
      <c r="E46" s="181">
        <v>0</v>
      </c>
      <c r="F46" s="181">
        <v>0</v>
      </c>
      <c r="G46" s="174">
        <v>0</v>
      </c>
    </row>
    <row r="47" spans="2:7" x14ac:dyDescent="0.15">
      <c r="B47" s="174">
        <v>0</v>
      </c>
      <c r="C47" s="174">
        <v>0</v>
      </c>
      <c r="D47" s="174">
        <v>0</v>
      </c>
      <c r="E47" s="181">
        <v>0</v>
      </c>
      <c r="F47" s="181">
        <v>0</v>
      </c>
      <c r="G47" s="174">
        <v>0</v>
      </c>
    </row>
    <row r="48" spans="2:7" x14ac:dyDescent="0.15">
      <c r="B48" s="174">
        <v>0</v>
      </c>
      <c r="C48" s="174">
        <v>0</v>
      </c>
      <c r="D48" s="174">
        <v>0</v>
      </c>
      <c r="E48" s="181">
        <v>0</v>
      </c>
      <c r="F48" s="181">
        <v>0</v>
      </c>
      <c r="G48" s="174">
        <v>0</v>
      </c>
    </row>
    <row r="49" spans="2:7" x14ac:dyDescent="0.15">
      <c r="B49" s="174">
        <v>0</v>
      </c>
      <c r="C49" s="174">
        <v>0</v>
      </c>
      <c r="D49" s="174">
        <v>0</v>
      </c>
      <c r="E49" s="181">
        <v>0</v>
      </c>
      <c r="F49" s="181">
        <v>0</v>
      </c>
      <c r="G49" s="174">
        <v>0</v>
      </c>
    </row>
    <row r="50" spans="2:7" x14ac:dyDescent="0.15">
      <c r="B50" s="174">
        <v>0</v>
      </c>
      <c r="C50" s="174">
        <v>0</v>
      </c>
      <c r="D50" s="174">
        <v>0</v>
      </c>
      <c r="E50" s="181">
        <v>0</v>
      </c>
      <c r="F50" s="181">
        <v>0</v>
      </c>
      <c r="G50" s="174">
        <v>0</v>
      </c>
    </row>
    <row r="51" spans="2:7" x14ac:dyDescent="0.15">
      <c r="B51" s="174">
        <v>0</v>
      </c>
      <c r="C51" s="174">
        <v>0</v>
      </c>
      <c r="D51" s="174">
        <v>0</v>
      </c>
      <c r="E51" s="181">
        <v>0</v>
      </c>
      <c r="F51" s="181">
        <v>0</v>
      </c>
      <c r="G51" s="174">
        <v>0</v>
      </c>
    </row>
    <row r="52" spans="2:7" x14ac:dyDescent="0.15">
      <c r="B52" s="174">
        <v>0</v>
      </c>
      <c r="C52" s="174">
        <v>0</v>
      </c>
      <c r="D52" s="174">
        <v>0</v>
      </c>
      <c r="E52" s="181">
        <v>0</v>
      </c>
      <c r="F52" s="181">
        <v>0</v>
      </c>
      <c r="G52" s="174">
        <v>0</v>
      </c>
    </row>
    <row r="53" spans="2:7" x14ac:dyDescent="0.15">
      <c r="B53" s="174">
        <v>0</v>
      </c>
      <c r="C53" s="174">
        <v>0</v>
      </c>
      <c r="D53" s="174">
        <v>0</v>
      </c>
      <c r="E53" s="181">
        <v>0</v>
      </c>
      <c r="F53" s="181">
        <v>0</v>
      </c>
      <c r="G53" s="174">
        <v>0</v>
      </c>
    </row>
    <row r="54" spans="2:7" x14ac:dyDescent="0.15">
      <c r="B54" s="174">
        <v>0</v>
      </c>
      <c r="C54" s="174">
        <v>0</v>
      </c>
      <c r="D54" s="174">
        <v>0</v>
      </c>
      <c r="E54" s="181">
        <v>0</v>
      </c>
      <c r="F54" s="181">
        <v>0</v>
      </c>
      <c r="G54" s="174">
        <v>0</v>
      </c>
    </row>
    <row r="55" spans="2:7" x14ac:dyDescent="0.15">
      <c r="B55" s="174">
        <v>0</v>
      </c>
      <c r="C55" s="174">
        <v>0</v>
      </c>
      <c r="D55" s="174">
        <v>0</v>
      </c>
      <c r="E55" s="181">
        <v>0</v>
      </c>
      <c r="F55" s="181">
        <v>0</v>
      </c>
      <c r="G55" s="174">
        <v>0</v>
      </c>
    </row>
    <row r="56" spans="2:7" x14ac:dyDescent="0.15">
      <c r="B56" s="174">
        <v>0</v>
      </c>
      <c r="C56" s="174">
        <v>0</v>
      </c>
      <c r="D56" s="174">
        <v>0</v>
      </c>
      <c r="E56" s="181">
        <v>0</v>
      </c>
      <c r="F56" s="181">
        <v>0</v>
      </c>
      <c r="G56" s="174">
        <v>0</v>
      </c>
    </row>
    <row r="57" spans="2:7" x14ac:dyDescent="0.15">
      <c r="B57" s="174">
        <v>0</v>
      </c>
      <c r="C57" s="174">
        <v>0</v>
      </c>
      <c r="D57" s="174">
        <v>0</v>
      </c>
      <c r="E57" s="181">
        <v>0</v>
      </c>
      <c r="F57" s="181">
        <v>0</v>
      </c>
      <c r="G57" s="174">
        <v>0</v>
      </c>
    </row>
    <row r="58" spans="2:7" x14ac:dyDescent="0.15">
      <c r="B58" s="174">
        <v>0</v>
      </c>
      <c r="C58" s="174">
        <v>0</v>
      </c>
      <c r="D58" s="174">
        <v>0</v>
      </c>
      <c r="E58" s="181">
        <v>0</v>
      </c>
      <c r="F58" s="181">
        <v>0</v>
      </c>
      <c r="G58" s="174">
        <v>0</v>
      </c>
    </row>
    <row r="59" spans="2:7" x14ac:dyDescent="0.15">
      <c r="B59" s="174">
        <v>0</v>
      </c>
      <c r="C59" s="174">
        <v>0</v>
      </c>
      <c r="D59" s="174">
        <v>0</v>
      </c>
      <c r="E59" s="181">
        <v>0</v>
      </c>
      <c r="F59" s="181">
        <v>0</v>
      </c>
      <c r="G59" s="174">
        <v>0</v>
      </c>
    </row>
    <row r="60" spans="2:7" x14ac:dyDescent="0.15">
      <c r="B60" s="174">
        <v>0</v>
      </c>
      <c r="C60" s="174">
        <v>0</v>
      </c>
      <c r="D60" s="174">
        <v>0</v>
      </c>
      <c r="E60" s="181">
        <v>0</v>
      </c>
      <c r="F60" s="181">
        <v>0</v>
      </c>
      <c r="G60" s="174">
        <v>0</v>
      </c>
    </row>
    <row r="61" spans="2:7" x14ac:dyDescent="0.15">
      <c r="B61" s="174">
        <v>0</v>
      </c>
      <c r="C61" s="174">
        <v>0</v>
      </c>
      <c r="D61" s="174">
        <v>0</v>
      </c>
      <c r="E61" s="181">
        <v>0</v>
      </c>
      <c r="F61" s="181">
        <v>0</v>
      </c>
      <c r="G61" s="174">
        <v>0</v>
      </c>
    </row>
    <row r="62" spans="2:7" x14ac:dyDescent="0.15">
      <c r="B62" s="174">
        <v>0</v>
      </c>
      <c r="C62" s="174">
        <v>0</v>
      </c>
      <c r="D62" s="174">
        <v>0</v>
      </c>
      <c r="E62" s="181">
        <v>0</v>
      </c>
      <c r="F62" s="181">
        <v>0</v>
      </c>
      <c r="G62" s="174">
        <v>0</v>
      </c>
    </row>
    <row r="63" spans="2:7" x14ac:dyDescent="0.15">
      <c r="B63" s="174">
        <v>0</v>
      </c>
      <c r="C63" s="174">
        <v>0</v>
      </c>
      <c r="D63" s="174">
        <v>0</v>
      </c>
      <c r="E63" s="181">
        <v>0</v>
      </c>
      <c r="F63" s="181">
        <v>0</v>
      </c>
      <c r="G63" s="174">
        <v>0</v>
      </c>
    </row>
    <row r="64" spans="2:7" x14ac:dyDescent="0.15">
      <c r="B64" s="174">
        <v>0</v>
      </c>
      <c r="C64" s="174">
        <v>0</v>
      </c>
      <c r="D64" s="174">
        <v>0</v>
      </c>
      <c r="E64" s="181">
        <v>0</v>
      </c>
      <c r="F64" s="181">
        <v>0</v>
      </c>
      <c r="G64" s="174">
        <v>0</v>
      </c>
    </row>
    <row r="65" spans="2:7" x14ac:dyDescent="0.15">
      <c r="B65" s="174">
        <v>0</v>
      </c>
      <c r="C65" s="174">
        <v>0</v>
      </c>
      <c r="D65" s="174">
        <v>0</v>
      </c>
      <c r="E65" s="181">
        <v>0</v>
      </c>
      <c r="F65" s="181">
        <v>0</v>
      </c>
      <c r="G65" s="174">
        <v>0</v>
      </c>
    </row>
    <row r="66" spans="2:7" x14ac:dyDescent="0.15">
      <c r="B66" s="174">
        <v>0</v>
      </c>
      <c r="C66" s="174">
        <v>0</v>
      </c>
      <c r="D66" s="174">
        <v>0</v>
      </c>
      <c r="E66" s="181">
        <v>0</v>
      </c>
      <c r="F66" s="181">
        <v>0</v>
      </c>
      <c r="G66" s="174">
        <v>0</v>
      </c>
    </row>
    <row r="67" spans="2:7" x14ac:dyDescent="0.15">
      <c r="B67" s="174">
        <v>0</v>
      </c>
      <c r="C67" s="174">
        <v>0</v>
      </c>
      <c r="D67" s="174">
        <v>0</v>
      </c>
      <c r="E67" s="181">
        <v>0</v>
      </c>
      <c r="F67" s="181">
        <v>0</v>
      </c>
      <c r="G67" s="174">
        <v>0</v>
      </c>
    </row>
    <row r="68" spans="2:7" x14ac:dyDescent="0.15">
      <c r="B68" s="174">
        <v>0</v>
      </c>
      <c r="C68" s="174">
        <v>0</v>
      </c>
      <c r="D68" s="174">
        <v>0</v>
      </c>
      <c r="E68" s="181">
        <v>0</v>
      </c>
      <c r="F68" s="181">
        <v>0</v>
      </c>
      <c r="G68" s="174">
        <v>0</v>
      </c>
    </row>
    <row r="69" spans="2:7" x14ac:dyDescent="0.15">
      <c r="B69" s="174">
        <v>0</v>
      </c>
      <c r="C69" s="174">
        <v>0</v>
      </c>
      <c r="D69" s="174">
        <v>0</v>
      </c>
      <c r="E69" s="181">
        <v>0</v>
      </c>
      <c r="F69" s="181">
        <v>0</v>
      </c>
      <c r="G69" s="174">
        <v>0</v>
      </c>
    </row>
    <row r="70" spans="2:7" x14ac:dyDescent="0.15">
      <c r="B70" s="174">
        <v>0</v>
      </c>
      <c r="C70" s="174">
        <v>0</v>
      </c>
      <c r="D70" s="174">
        <v>0</v>
      </c>
      <c r="E70" s="181">
        <v>0</v>
      </c>
      <c r="F70" s="181">
        <v>0</v>
      </c>
      <c r="G70" s="174">
        <v>0</v>
      </c>
    </row>
    <row r="71" spans="2:7" x14ac:dyDescent="0.15">
      <c r="B71" s="174">
        <v>0</v>
      </c>
      <c r="C71" s="174">
        <v>0</v>
      </c>
      <c r="D71" s="174">
        <v>0</v>
      </c>
      <c r="E71" s="181">
        <v>0</v>
      </c>
      <c r="F71" s="181">
        <v>0</v>
      </c>
      <c r="G71" s="174">
        <v>0</v>
      </c>
    </row>
  </sheetData>
  <mergeCells count="2">
    <mergeCell ref="B8:H9"/>
    <mergeCell ref="B16:G16"/>
  </mergeCells>
  <pageMargins left="0.7" right="0.7" top="0.75" bottom="0.75" header="0.3" footer="0.3"/>
  <legacyDrawing r:id="rId1"/>
  <tableParts count="1">
    <tablePart r:id="rId2"/>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4ABC3-104F-42E3-8F93-266CB5E4D701}">
  <dimension ref="B1:AP71"/>
  <sheetViews>
    <sheetView showGridLines="0" zoomScaleNormal="100" workbookViewId="0">
      <pane ySplit="2" topLeftCell="A3" activePane="bottomLeft" state="frozen"/>
      <selection pane="bottomLeft" activeCell="Q1" sqref="Q1"/>
    </sheetView>
  </sheetViews>
  <sheetFormatPr defaultColWidth="10.7109375" defaultRowHeight="15" x14ac:dyDescent="0.25"/>
  <cols>
    <col min="1" max="1" width="0.85546875" customWidth="1"/>
    <col min="2" max="2" width="14.28515625" bestFit="1" customWidth="1"/>
    <col min="3" max="3" width="19.28515625" bestFit="1" customWidth="1"/>
    <col min="4" max="4" width="13.28515625" customWidth="1"/>
    <col min="5" max="5" width="20.140625" customWidth="1"/>
    <col min="6" max="6" width="14.42578125" customWidth="1"/>
    <col min="7" max="7" width="13.28515625" customWidth="1"/>
  </cols>
  <sheetData>
    <row r="1" spans="2:42" ht="22.15" customHeight="1" x14ac:dyDescent="0.25">
      <c r="B1" s="150" t="s">
        <v>1932</v>
      </c>
      <c r="C1" s="150" t="s">
        <v>1933</v>
      </c>
      <c r="D1" s="150" t="s">
        <v>1934</v>
      </c>
      <c r="E1" s="151" t="str" cm="1">
        <f t="array" aca="1" ref="E1" ca="1">IFERROR(
    _xlfn.LET(
        _xlpm.FileName, MID(CELL("filename", B1), FIND("]", CELL("filename", B1)) + 1, 255),
        _xlpm.DynamicRef, INDIRECT("'#_" &amp; _xlpm.FileName &amp; "'!" &amp; D2),
        IF(
            TYPE(_xlpm.DynamicRef) = 1,
            VLOOKUP(
                CELL("format", _xlpm.DynamicRef),
                FormatCodes_SFX!$A$4:$B$53,
                2,
                FALSE
            ),
            _xlfn.SWITCH(
                TYPE(_xlpm.DynamicRef),
                2, "short text",
                4, "logical",
                16, "error",
                64, "long text",
                "Other"
            )
        )
    ),
    "Error in formula"
)</f>
        <v>error</v>
      </c>
      <c r="F1" s="150"/>
      <c r="G1" s="150"/>
      <c r="H1" s="150"/>
      <c r="I1" s="150"/>
      <c r="J1" s="151" t="str" cm="1">
        <f t="array" ref="J1">_xlfn.IFS(ROW(A100)&lt;100,"Undo deleted row or quit without saving",COLUMN(AZ1)&lt;52,"Undo deleted column or quit without saving",ROW(A100)&gt;100,"Undo inserted row or quit without saving",COLUMN(AZ1)&gt;52,"Undo inserted column or quit without saving",Scoreboard!$F$22&lt;&gt;"","Security compromised: Undo last action or quit without saving",TRUE=TRUE,"Connor Guarino")</f>
        <v>Connor Guarino</v>
      </c>
      <c r="K1" s="151"/>
      <c r="L1" s="151"/>
      <c r="M1" s="151" t="s">
        <v>1935</v>
      </c>
      <c r="N1" s="151"/>
      <c r="O1" s="151"/>
      <c r="P1" s="151"/>
      <c r="Q1" s="152" t="s">
        <v>1936</v>
      </c>
      <c r="R1" s="151"/>
      <c r="S1" s="151"/>
      <c r="T1" s="190" t="s">
        <v>1938</v>
      </c>
      <c r="U1" s="154"/>
      <c r="V1" s="153"/>
      <c r="W1" s="154"/>
      <c r="X1" s="153"/>
      <c r="Y1" s="150" t="str">
        <f t="shared" ref="Y1:AB2" si="0">B1</f>
        <v>earned</v>
      </c>
      <c r="Z1" s="150" t="str">
        <f t="shared" si="0"/>
        <v>possible</v>
      </c>
      <c r="AA1" s="150" t="str">
        <f t="shared" si="0"/>
        <v>cell</v>
      </c>
      <c r="AB1" s="151" t="str">
        <f t="shared" ca="1" si="0"/>
        <v>error</v>
      </c>
      <c r="AC1" s="150"/>
      <c r="AD1" s="150"/>
      <c r="AE1" s="155"/>
      <c r="AF1" s="155"/>
      <c r="AG1" s="151" t="str">
        <f>J1</f>
        <v>Connor Guarino</v>
      </c>
      <c r="AH1" s="151"/>
      <c r="AI1" s="155"/>
      <c r="AJ1" s="155"/>
      <c r="AK1" s="155"/>
      <c r="AL1" s="155"/>
      <c r="AM1" s="151" t="s">
        <v>1935</v>
      </c>
      <c r="AN1" s="155"/>
      <c r="AO1" s="155"/>
      <c r="AP1" s="155"/>
    </row>
    <row r="2" spans="2:42" ht="22.9" customHeight="1" thickBot="1" x14ac:dyDescent="0.55000000000000004">
      <c r="B2" s="156">
        <f ca="1">BSC!$B$2</f>
        <v>5</v>
      </c>
      <c r="C2" s="157">
        <f>BSC!$C$2</f>
        <v>5</v>
      </c>
      <c r="D2" s="156" t="str" cm="1">
        <f t="array" aca="1" ref="D2" ca="1">SUBSTITUTE(IF(LEN(CELL("address"))&lt;15,CELL("address"),""),"$","")</f>
        <v/>
      </c>
      <c r="E2" s="158" t="str">
        <f ca="1">IF(ISNUMBER(SEARCH("#REF!",_xlfn.FORMULATEXT(INDIRECT("'BSC'!"&amp;D2)))),"DRAGGING CELLS IS NOT PERMITTED. PLEASE UNDO LAST ACTION!!",IF($Q$1&lt;&gt;"Feedback OFF",IFERROR(HLOOKUP(INDIRECT("'BSC'!"&amp;D2),Feedback_SFX!$B$2:$N$10,IF($Q$1="Feedback ON", 2, Feedback_SFX!B1), FALSE), ""),""))</f>
        <v/>
      </c>
      <c r="F2" s="159"/>
      <c r="G2" s="159"/>
      <c r="H2" s="159"/>
      <c r="I2" s="159"/>
      <c r="J2" s="160"/>
      <c r="K2" s="159"/>
      <c r="L2" s="159"/>
      <c r="M2" s="159"/>
      <c r="N2" s="159"/>
      <c r="O2" s="159"/>
      <c r="P2" s="159"/>
      <c r="Q2" s="166" t="str">
        <f ca="1">IF(Scoreboard!$E$4="Excel version: Invalid","****ERROR: Scoreboard requires Excel 365 or 2021 to run****", "")</f>
        <v/>
      </c>
      <c r="R2" s="159"/>
      <c r="S2" s="159"/>
      <c r="T2" s="161"/>
      <c r="U2" s="162"/>
      <c r="V2" s="163"/>
      <c r="W2" s="162"/>
      <c r="X2" s="163"/>
      <c r="Y2" s="164">
        <f t="shared" ca="1" si="0"/>
        <v>5</v>
      </c>
      <c r="Z2" s="164">
        <f t="shared" si="0"/>
        <v>5</v>
      </c>
      <c r="AA2" s="164" t="str">
        <f t="shared" ca="1" si="0"/>
        <v/>
      </c>
      <c r="AB2" s="158" t="str">
        <f t="shared" ca="1" si="0"/>
        <v/>
      </c>
      <c r="AC2" s="159"/>
      <c r="AD2" s="159"/>
      <c r="AE2" s="165"/>
      <c r="AF2" s="165"/>
      <c r="AG2" s="165"/>
      <c r="AH2" s="165"/>
      <c r="AI2" s="165"/>
      <c r="AJ2" s="165"/>
      <c r="AK2" s="165"/>
      <c r="AL2" s="165"/>
      <c r="AM2" s="165"/>
      <c r="AN2" s="165"/>
      <c r="AO2" s="165"/>
      <c r="AP2" s="165"/>
    </row>
    <row r="3" spans="2:42" ht="4.9000000000000004" customHeight="1" x14ac:dyDescent="0.25"/>
    <row r="4" spans="2:42" ht="4.9000000000000004" customHeight="1" x14ac:dyDescent="0.25"/>
    <row r="5" spans="2:42" ht="4.9000000000000004" customHeight="1" x14ac:dyDescent="0.25"/>
    <row r="6" spans="2:42" ht="4.9000000000000004" customHeight="1" x14ac:dyDescent="0.25"/>
    <row r="7" spans="2:42" ht="18.75" x14ac:dyDescent="0.3">
      <c r="B7" s="2" t="s">
        <v>465</v>
      </c>
      <c r="C7" s="39"/>
      <c r="D7" s="39"/>
      <c r="E7" s="39"/>
      <c r="F7" s="64"/>
      <c r="G7" s="39"/>
      <c r="H7" s="40"/>
    </row>
    <row r="8" spans="2:42" x14ac:dyDescent="0.25">
      <c r="B8" s="308" t="s">
        <v>340</v>
      </c>
      <c r="C8" s="309"/>
      <c r="D8" s="309"/>
      <c r="E8" s="309"/>
      <c r="F8" s="309"/>
      <c r="G8" s="309"/>
      <c r="H8" s="310"/>
    </row>
    <row r="9" spans="2:42" x14ac:dyDescent="0.25">
      <c r="B9" s="308"/>
      <c r="C9" s="309"/>
      <c r="D9" s="309"/>
      <c r="E9" s="309"/>
      <c r="F9" s="309"/>
      <c r="G9" s="309"/>
      <c r="H9" s="310"/>
    </row>
    <row r="10" spans="2:42" x14ac:dyDescent="0.25">
      <c r="B10" s="80"/>
      <c r="C10" s="81"/>
      <c r="D10" s="81"/>
      <c r="E10" s="81"/>
      <c r="F10" s="81"/>
      <c r="G10" s="81"/>
      <c r="H10" s="82"/>
    </row>
    <row r="13" spans="2:42" x14ac:dyDescent="0.25">
      <c r="D13" s="83"/>
    </row>
    <row r="16" spans="2:42" ht="15.75" x14ac:dyDescent="0.25">
      <c r="B16" s="314" t="s">
        <v>351</v>
      </c>
      <c r="C16" s="315"/>
      <c r="D16" s="315"/>
      <c r="E16" s="315"/>
      <c r="F16" s="315"/>
      <c r="G16" s="316"/>
    </row>
    <row r="19" spans="2:7" ht="18.75" x14ac:dyDescent="0.3">
      <c r="B19" s="84" t="s">
        <v>466</v>
      </c>
    </row>
    <row r="20" spans="2:7" ht="15.75" x14ac:dyDescent="0.25">
      <c r="B20" s="149" t="str">
        <f>_xlfn.CONCAT($C$23:$C$71)</f>
        <v>AlibabaICBCKweichow MoutaiTencentNovo NordiskL'Or√©alLVMHToyotaASMLSaudi AramcoSamsungNestl√©RocheTSMCAbbott LaboratoriesAbbVieAdobeAlphabet (Google)AmazonAppleBank of AmericaBerkshire HathawayBroadcomChevronCiscoCoca-ColaComcastCostcoEli LillyExxon MobilHome DepotJohnson &amp; JohnsonJPMorgan ChaseMastercardMeta (Facebook)MicrosoftNikeNVIDIAOraclePepsicoPfizerProcter &amp; GambleTeslaThermo Fisher ScientificUnitedHealthVerizonVisaWalmartWalt Disney</v>
      </c>
      <c r="D20" t="s">
        <v>364</v>
      </c>
    </row>
    <row r="22" spans="2:7" ht="15.75" x14ac:dyDescent="0.25">
      <c r="B22" s="191" t="s">
        <v>346</v>
      </c>
      <c r="C22" s="191" t="s">
        <v>347</v>
      </c>
      <c r="D22" s="191" t="s">
        <v>348</v>
      </c>
      <c r="E22" s="191" t="s">
        <v>354</v>
      </c>
      <c r="F22" s="191" t="s">
        <v>349</v>
      </c>
      <c r="G22" s="192" t="s">
        <v>350</v>
      </c>
    </row>
    <row r="23" spans="2:7" x14ac:dyDescent="0.25">
      <c r="B23" s="193">
        <v>26</v>
      </c>
      <c r="C23" s="193" t="s">
        <v>433</v>
      </c>
      <c r="D23" s="193" t="s">
        <v>432</v>
      </c>
      <c r="E23" s="194">
        <v>325.623578624</v>
      </c>
      <c r="F23" s="194">
        <v>113.37</v>
      </c>
      <c r="G23" s="195" t="s">
        <v>388</v>
      </c>
    </row>
    <row r="24" spans="2:7" x14ac:dyDescent="0.25">
      <c r="B24" s="193">
        <v>33</v>
      </c>
      <c r="C24" s="193" t="s">
        <v>464</v>
      </c>
      <c r="D24" s="193" t="s">
        <v>463</v>
      </c>
      <c r="E24" s="194">
        <v>251.485837656</v>
      </c>
      <c r="F24" s="194">
        <v>0.61</v>
      </c>
      <c r="G24" s="195" t="s">
        <v>388</v>
      </c>
    </row>
    <row r="25" spans="2:7" x14ac:dyDescent="0.25">
      <c r="B25" s="193">
        <v>17</v>
      </c>
      <c r="C25" s="193" t="s">
        <v>387</v>
      </c>
      <c r="D25" s="193" t="s">
        <v>386</v>
      </c>
      <c r="E25" s="194">
        <v>387.88667565600002</v>
      </c>
      <c r="F25" s="194">
        <v>308.77999999999997</v>
      </c>
      <c r="G25" s="195" t="s">
        <v>388</v>
      </c>
    </row>
    <row r="26" spans="2:7" x14ac:dyDescent="0.25">
      <c r="B26" s="193">
        <v>10</v>
      </c>
      <c r="C26" s="193" t="s">
        <v>444</v>
      </c>
      <c r="D26" s="193" t="s">
        <v>443</v>
      </c>
      <c r="E26" s="194">
        <v>584.23967744000004</v>
      </c>
      <c r="F26" s="194">
        <v>59.43</v>
      </c>
      <c r="G26" s="195" t="s">
        <v>388</v>
      </c>
    </row>
    <row r="27" spans="2:7" x14ac:dyDescent="0.25">
      <c r="B27" s="193">
        <v>48</v>
      </c>
      <c r="C27" s="193" t="s">
        <v>435</v>
      </c>
      <c r="D27" s="193" t="s">
        <v>434</v>
      </c>
      <c r="E27" s="194">
        <v>213.808791552</v>
      </c>
      <c r="F27" s="194">
        <v>93.1</v>
      </c>
      <c r="G27" s="195" t="s">
        <v>436</v>
      </c>
    </row>
    <row r="28" spans="2:7" x14ac:dyDescent="0.25">
      <c r="B28" s="193">
        <v>43</v>
      </c>
      <c r="C28" s="193" t="s">
        <v>380</v>
      </c>
      <c r="D28" s="193" t="s">
        <v>379</v>
      </c>
      <c r="E28" s="194">
        <v>221.768466209</v>
      </c>
      <c r="F28" s="194">
        <v>414.2</v>
      </c>
      <c r="G28" s="195" t="s">
        <v>381</v>
      </c>
    </row>
    <row r="29" spans="2:7" x14ac:dyDescent="0.25">
      <c r="B29" s="193">
        <v>18</v>
      </c>
      <c r="C29" s="193" t="s">
        <v>411</v>
      </c>
      <c r="D29" s="193" t="s">
        <v>410</v>
      </c>
      <c r="E29" s="194">
        <v>383.71210035199999</v>
      </c>
      <c r="F29" s="194">
        <v>152.51</v>
      </c>
      <c r="G29" s="195" t="s">
        <v>381</v>
      </c>
    </row>
    <row r="30" spans="2:7" x14ac:dyDescent="0.25">
      <c r="B30" s="193">
        <v>30</v>
      </c>
      <c r="C30" s="193" t="s">
        <v>400</v>
      </c>
      <c r="D30" s="193" t="s">
        <v>399</v>
      </c>
      <c r="E30" s="194">
        <v>269.48463820799998</v>
      </c>
      <c r="F30" s="194">
        <v>194.17</v>
      </c>
      <c r="G30" s="195" t="s">
        <v>401</v>
      </c>
    </row>
    <row r="31" spans="2:7" x14ac:dyDescent="0.25">
      <c r="B31" s="193">
        <v>29</v>
      </c>
      <c r="C31" s="193" t="s">
        <v>367</v>
      </c>
      <c r="D31" s="193" t="s">
        <v>367</v>
      </c>
      <c r="E31" s="194">
        <v>271.11464960000001</v>
      </c>
      <c r="F31" s="194">
        <v>653.26</v>
      </c>
      <c r="G31" s="195" t="s">
        <v>368</v>
      </c>
    </row>
    <row r="32" spans="2:7" x14ac:dyDescent="0.25">
      <c r="B32" s="193">
        <v>3</v>
      </c>
      <c r="C32" s="193" t="s">
        <v>461</v>
      </c>
      <c r="D32" s="193" t="s">
        <v>460</v>
      </c>
      <c r="E32" s="194">
        <v>1965.9324292870001</v>
      </c>
      <c r="F32" s="194">
        <v>9.84</v>
      </c>
      <c r="G32" s="195" t="s">
        <v>462</v>
      </c>
    </row>
    <row r="33" spans="2:7" x14ac:dyDescent="0.25">
      <c r="B33" s="193">
        <v>16</v>
      </c>
      <c r="C33" s="193" t="s">
        <v>446</v>
      </c>
      <c r="D33" s="193" t="s">
        <v>445</v>
      </c>
      <c r="E33" s="194">
        <v>397.50284965700001</v>
      </c>
      <c r="F33" s="194">
        <v>59.15</v>
      </c>
      <c r="G33" s="195" t="s">
        <v>447</v>
      </c>
    </row>
    <row r="34" spans="2:7" x14ac:dyDescent="0.25">
      <c r="B34" s="193">
        <v>23</v>
      </c>
      <c r="C34" s="193" t="s">
        <v>425</v>
      </c>
      <c r="D34" s="193" t="s">
        <v>424</v>
      </c>
      <c r="E34" s="194">
        <v>353.31207987200003</v>
      </c>
      <c r="F34" s="194">
        <v>127.13</v>
      </c>
      <c r="G34" s="195" t="s">
        <v>426</v>
      </c>
    </row>
    <row r="35" spans="2:7" x14ac:dyDescent="0.25">
      <c r="B35" s="193">
        <v>25</v>
      </c>
      <c r="C35" s="193" t="s">
        <v>457</v>
      </c>
      <c r="D35" s="193" t="s">
        <v>456</v>
      </c>
      <c r="E35" s="194">
        <v>328.852406272</v>
      </c>
      <c r="F35" s="194">
        <v>47</v>
      </c>
      <c r="G35" s="195" t="s">
        <v>426</v>
      </c>
    </row>
    <row r="36" spans="2:7" x14ac:dyDescent="0.25">
      <c r="B36" s="193">
        <v>9</v>
      </c>
      <c r="C36" s="193" t="s">
        <v>428</v>
      </c>
      <c r="D36" s="193" t="s">
        <v>427</v>
      </c>
      <c r="E36" s="194">
        <v>638.29285273599999</v>
      </c>
      <c r="F36" s="194">
        <v>123.08</v>
      </c>
      <c r="G36" s="195" t="s">
        <v>429</v>
      </c>
    </row>
    <row r="37" spans="2:7" x14ac:dyDescent="0.25">
      <c r="B37" s="193">
        <v>45</v>
      </c>
      <c r="C37" s="193" t="s">
        <v>431</v>
      </c>
      <c r="D37" s="193" t="s">
        <v>430</v>
      </c>
      <c r="E37" s="194">
        <v>217.976291328</v>
      </c>
      <c r="F37" s="194">
        <v>120.07</v>
      </c>
      <c r="G37" s="195" t="s">
        <v>358</v>
      </c>
    </row>
    <row r="38" spans="2:7" x14ac:dyDescent="0.25">
      <c r="B38" s="193">
        <v>35</v>
      </c>
      <c r="C38" s="193" t="s">
        <v>419</v>
      </c>
      <c r="D38" s="193" t="s">
        <v>418</v>
      </c>
      <c r="E38" s="194">
        <v>237.302513664</v>
      </c>
      <c r="F38" s="194">
        <v>134.22999999999999</v>
      </c>
      <c r="G38" s="195" t="s">
        <v>358</v>
      </c>
    </row>
    <row r="39" spans="2:7" x14ac:dyDescent="0.25">
      <c r="B39" s="193">
        <v>36</v>
      </c>
      <c r="C39" s="193" t="s">
        <v>374</v>
      </c>
      <c r="D39" s="193" t="s">
        <v>373</v>
      </c>
      <c r="E39" s="194">
        <v>236.232081408</v>
      </c>
      <c r="F39" s="194">
        <v>500.81</v>
      </c>
      <c r="G39" s="195" t="s">
        <v>358</v>
      </c>
    </row>
    <row r="40" spans="2:7" x14ac:dyDescent="0.25">
      <c r="B40" s="193">
        <v>4</v>
      </c>
      <c r="C40" s="193" t="s">
        <v>363</v>
      </c>
      <c r="D40" s="193" t="s">
        <v>362</v>
      </c>
      <c r="E40" s="194">
        <v>1715.6482007039999</v>
      </c>
      <c r="F40" s="194">
        <v>2584.8000000000002</v>
      </c>
      <c r="G40" s="195" t="s">
        <v>358</v>
      </c>
    </row>
    <row r="41" spans="2:7" x14ac:dyDescent="0.25">
      <c r="B41" s="193">
        <v>5</v>
      </c>
      <c r="C41" s="193" t="s">
        <v>361</v>
      </c>
      <c r="D41" s="193" t="s">
        <v>360</v>
      </c>
      <c r="E41" s="194">
        <v>1408.5782241280001</v>
      </c>
      <c r="F41" s="194">
        <v>2777.45</v>
      </c>
      <c r="G41" s="195" t="s">
        <v>358</v>
      </c>
    </row>
    <row r="42" spans="2:7" x14ac:dyDescent="0.25">
      <c r="B42" s="193">
        <v>1</v>
      </c>
      <c r="C42" s="193" t="s">
        <v>407</v>
      </c>
      <c r="D42" s="193" t="s">
        <v>406</v>
      </c>
      <c r="E42" s="194">
        <v>2608.44027904</v>
      </c>
      <c r="F42" s="194">
        <v>159.69</v>
      </c>
      <c r="G42" s="195" t="s">
        <v>358</v>
      </c>
    </row>
    <row r="43" spans="2:7" x14ac:dyDescent="0.25">
      <c r="B43" s="193">
        <v>22</v>
      </c>
      <c r="C43" s="193" t="s">
        <v>459</v>
      </c>
      <c r="D43" s="193" t="s">
        <v>458</v>
      </c>
      <c r="E43" s="194">
        <v>370.77241036800001</v>
      </c>
      <c r="F43" s="194">
        <v>45.9</v>
      </c>
      <c r="G43" s="195" t="s">
        <v>358</v>
      </c>
    </row>
    <row r="44" spans="2:7" x14ac:dyDescent="0.25">
      <c r="B44" s="193">
        <v>8</v>
      </c>
      <c r="C44" s="193" t="s">
        <v>357</v>
      </c>
      <c r="D44" s="193" t="s">
        <v>356</v>
      </c>
      <c r="E44" s="194">
        <v>690.54935859199998</v>
      </c>
      <c r="F44" s="194">
        <v>463652</v>
      </c>
      <c r="G44" s="195" t="s">
        <v>358</v>
      </c>
    </row>
    <row r="45" spans="2:7" x14ac:dyDescent="0.25">
      <c r="B45" s="193">
        <v>39</v>
      </c>
      <c r="C45" s="193" t="s">
        <v>372</v>
      </c>
      <c r="D45" s="193" t="s">
        <v>371</v>
      </c>
      <c r="E45" s="194">
        <v>230.020349952</v>
      </c>
      <c r="F45" s="194">
        <v>557.12</v>
      </c>
      <c r="G45" s="195" t="s">
        <v>358</v>
      </c>
    </row>
    <row r="46" spans="2:7" x14ac:dyDescent="0.25">
      <c r="B46" s="193">
        <v>32</v>
      </c>
      <c r="C46" s="193" t="s">
        <v>423</v>
      </c>
      <c r="D46" s="193" t="s">
        <v>422</v>
      </c>
      <c r="E46" s="194">
        <v>255.78518937600001</v>
      </c>
      <c r="F46" s="194">
        <v>132.69</v>
      </c>
      <c r="G46" s="195" t="s">
        <v>358</v>
      </c>
    </row>
    <row r="47" spans="2:7" x14ac:dyDescent="0.25">
      <c r="B47" s="193">
        <v>38</v>
      </c>
      <c r="C47" s="193" t="s">
        <v>449</v>
      </c>
      <c r="D47" s="193" t="s">
        <v>448</v>
      </c>
      <c r="E47" s="194">
        <v>233.36037580799999</v>
      </c>
      <c r="F47" s="194">
        <v>55.33</v>
      </c>
      <c r="G47" s="195" t="s">
        <v>358</v>
      </c>
    </row>
    <row r="48" spans="2:7" x14ac:dyDescent="0.25">
      <c r="B48" s="193">
        <v>31</v>
      </c>
      <c r="C48" s="193" t="s">
        <v>442</v>
      </c>
      <c r="D48" s="193" t="s">
        <v>441</v>
      </c>
      <c r="E48" s="194">
        <v>257.43741747199999</v>
      </c>
      <c r="F48" s="194">
        <v>59.6</v>
      </c>
      <c r="G48" s="195" t="s">
        <v>358</v>
      </c>
    </row>
    <row r="49" spans="2:7" x14ac:dyDescent="0.25">
      <c r="B49" s="193">
        <v>44</v>
      </c>
      <c r="C49" s="193" t="s">
        <v>455</v>
      </c>
      <c r="D49" s="193" t="s">
        <v>454</v>
      </c>
      <c r="E49" s="194">
        <v>221.409869824</v>
      </c>
      <c r="F49" s="194">
        <v>48.46</v>
      </c>
      <c r="G49" s="195" t="s">
        <v>358</v>
      </c>
    </row>
    <row r="50" spans="2:7" x14ac:dyDescent="0.25">
      <c r="B50" s="193">
        <v>46</v>
      </c>
      <c r="C50" s="193" t="s">
        <v>376</v>
      </c>
      <c r="D50" s="193" t="s">
        <v>375</v>
      </c>
      <c r="E50" s="194">
        <v>214.38606540800001</v>
      </c>
      <c r="F50" s="194">
        <v>483.47</v>
      </c>
      <c r="G50" s="195" t="s">
        <v>358</v>
      </c>
    </row>
    <row r="51" spans="2:7" x14ac:dyDescent="0.25">
      <c r="B51" s="193">
        <v>41</v>
      </c>
      <c r="C51" s="193" t="s">
        <v>394</v>
      </c>
      <c r="D51" s="193" t="s">
        <v>393</v>
      </c>
      <c r="E51" s="194">
        <v>227.534979072</v>
      </c>
      <c r="F51" s="194">
        <v>237.86</v>
      </c>
      <c r="G51" s="195" t="s">
        <v>358</v>
      </c>
    </row>
    <row r="52" spans="2:7" x14ac:dyDescent="0.25">
      <c r="B52" s="193">
        <v>27</v>
      </c>
      <c r="C52" s="193" t="s">
        <v>440</v>
      </c>
      <c r="D52" s="193" t="s">
        <v>439</v>
      </c>
      <c r="E52" s="194">
        <v>316.01462476799998</v>
      </c>
      <c r="F52" s="194">
        <v>74.17</v>
      </c>
      <c r="G52" s="195" t="s">
        <v>358</v>
      </c>
    </row>
    <row r="53" spans="2:7" x14ac:dyDescent="0.25">
      <c r="B53" s="193">
        <v>21</v>
      </c>
      <c r="C53" s="193" t="s">
        <v>383</v>
      </c>
      <c r="D53" s="193" t="s">
        <v>382</v>
      </c>
      <c r="E53" s="194">
        <v>373.08606054400002</v>
      </c>
      <c r="F53" s="194">
        <v>357.28</v>
      </c>
      <c r="G53" s="195" t="s">
        <v>358</v>
      </c>
    </row>
    <row r="54" spans="2:7" x14ac:dyDescent="0.25">
      <c r="B54" s="193">
        <v>13</v>
      </c>
      <c r="C54" s="193" t="s">
        <v>405</v>
      </c>
      <c r="D54" s="193" t="s">
        <v>404</v>
      </c>
      <c r="E54" s="194">
        <v>443.27721369599999</v>
      </c>
      <c r="F54" s="194">
        <v>168.38</v>
      </c>
      <c r="G54" s="195" t="s">
        <v>358</v>
      </c>
    </row>
    <row r="55" spans="2:7" x14ac:dyDescent="0.25">
      <c r="B55" s="193">
        <v>14</v>
      </c>
      <c r="C55" s="193" t="s">
        <v>413</v>
      </c>
      <c r="D55" s="193" t="s">
        <v>412</v>
      </c>
      <c r="E55" s="194">
        <v>435.49127475199998</v>
      </c>
      <c r="F55" s="194">
        <v>147.91999999999999</v>
      </c>
      <c r="G55" s="195" t="s">
        <v>358</v>
      </c>
    </row>
    <row r="56" spans="2:7" x14ac:dyDescent="0.25">
      <c r="B56" s="193">
        <v>24</v>
      </c>
      <c r="C56" s="193" t="s">
        <v>385</v>
      </c>
      <c r="D56" s="193" t="s">
        <v>384</v>
      </c>
      <c r="E56" s="194">
        <v>338.64810496000001</v>
      </c>
      <c r="F56" s="194">
        <v>344.66</v>
      </c>
      <c r="G56" s="195" t="s">
        <v>358</v>
      </c>
    </row>
    <row r="57" spans="2:7" x14ac:dyDescent="0.25">
      <c r="B57" s="193">
        <v>7</v>
      </c>
      <c r="C57" s="193" t="s">
        <v>392</v>
      </c>
      <c r="D57" s="193" t="s">
        <v>391</v>
      </c>
      <c r="E57" s="194">
        <v>819.5899392</v>
      </c>
      <c r="F57" s="194">
        <v>294.63</v>
      </c>
      <c r="G57" s="195" t="s">
        <v>358</v>
      </c>
    </row>
    <row r="58" spans="2:7" x14ac:dyDescent="0.25">
      <c r="B58" s="193">
        <v>2</v>
      </c>
      <c r="C58" s="193" t="s">
        <v>390</v>
      </c>
      <c r="D58" s="193" t="s">
        <v>389</v>
      </c>
      <c r="E58" s="194">
        <v>2224.396173312</v>
      </c>
      <c r="F58" s="194">
        <v>296.70999999999998</v>
      </c>
      <c r="G58" s="195" t="s">
        <v>358</v>
      </c>
    </row>
    <row r="59" spans="2:7" x14ac:dyDescent="0.25">
      <c r="B59" s="193">
        <v>40</v>
      </c>
      <c r="C59" s="193" t="s">
        <v>415</v>
      </c>
      <c r="D59" s="193" t="s">
        <v>414</v>
      </c>
      <c r="E59" s="194">
        <v>227.69139712</v>
      </c>
      <c r="F59" s="194">
        <v>143.99</v>
      </c>
      <c r="G59" s="195" t="s">
        <v>358</v>
      </c>
    </row>
    <row r="60" spans="2:7" x14ac:dyDescent="0.25">
      <c r="B60" s="193">
        <v>11</v>
      </c>
      <c r="C60" s="193" t="s">
        <v>396</v>
      </c>
      <c r="D60" s="193" t="s">
        <v>395</v>
      </c>
      <c r="E60" s="194">
        <v>567.47825561599996</v>
      </c>
      <c r="F60" s="194">
        <v>227.72</v>
      </c>
      <c r="G60" s="195" t="s">
        <v>358</v>
      </c>
    </row>
    <row r="61" spans="2:7" x14ac:dyDescent="0.25">
      <c r="B61" s="193">
        <v>49</v>
      </c>
      <c r="C61" s="193" t="s">
        <v>438</v>
      </c>
      <c r="D61" s="193" t="s">
        <v>437</v>
      </c>
      <c r="E61" s="194">
        <v>212.541095936</v>
      </c>
      <c r="F61" s="194">
        <v>79.59</v>
      </c>
      <c r="G61" s="195" t="s">
        <v>358</v>
      </c>
    </row>
    <row r="62" spans="2:7" x14ac:dyDescent="0.25">
      <c r="B62" s="193">
        <v>37</v>
      </c>
      <c r="C62" s="193" t="s">
        <v>403</v>
      </c>
      <c r="D62" s="193" t="s">
        <v>402</v>
      </c>
      <c r="E62" s="194">
        <v>234.40064512000001</v>
      </c>
      <c r="F62" s="194">
        <v>169.53</v>
      </c>
      <c r="G62" s="195" t="s">
        <v>358</v>
      </c>
    </row>
    <row r="63" spans="2:7" x14ac:dyDescent="0.25">
      <c r="B63" s="193">
        <v>28</v>
      </c>
      <c r="C63" s="193" t="s">
        <v>451</v>
      </c>
      <c r="D63" s="193" t="s">
        <v>450</v>
      </c>
      <c r="E63" s="194">
        <v>297.53822412800002</v>
      </c>
      <c r="F63" s="194">
        <v>53.01</v>
      </c>
      <c r="G63" s="195" t="s">
        <v>358</v>
      </c>
    </row>
    <row r="64" spans="2:7" x14ac:dyDescent="0.25">
      <c r="B64" s="193">
        <v>19</v>
      </c>
      <c r="C64" s="193" t="s">
        <v>409</v>
      </c>
      <c r="D64" s="193" t="s">
        <v>408</v>
      </c>
      <c r="E64" s="194">
        <v>379.096629248</v>
      </c>
      <c r="F64" s="194">
        <v>158.15</v>
      </c>
      <c r="G64" s="195" t="s">
        <v>358</v>
      </c>
    </row>
    <row r="65" spans="2:7" x14ac:dyDescent="0.25">
      <c r="B65" s="193">
        <v>6</v>
      </c>
      <c r="C65" s="193" t="s">
        <v>366</v>
      </c>
      <c r="D65" s="193" t="s">
        <v>365</v>
      </c>
      <c r="E65" s="194">
        <v>941.40334080000002</v>
      </c>
      <c r="F65" s="194">
        <v>937.41</v>
      </c>
      <c r="G65" s="195" t="s">
        <v>358</v>
      </c>
    </row>
    <row r="66" spans="2:7" x14ac:dyDescent="0.25">
      <c r="B66" s="193">
        <v>42</v>
      </c>
      <c r="C66" s="193" t="s">
        <v>370</v>
      </c>
      <c r="D66" s="193" t="s">
        <v>369</v>
      </c>
      <c r="E66" s="194">
        <v>221.80962303999999</v>
      </c>
      <c r="F66" s="194">
        <v>562.9</v>
      </c>
      <c r="G66" s="195" t="s">
        <v>358</v>
      </c>
    </row>
    <row r="67" spans="2:7" x14ac:dyDescent="0.25">
      <c r="B67" s="193">
        <v>15</v>
      </c>
      <c r="C67" s="193" t="s">
        <v>378</v>
      </c>
      <c r="D67" s="193" t="s">
        <v>377</v>
      </c>
      <c r="E67" s="194">
        <v>431.77276211200001</v>
      </c>
      <c r="F67" s="194">
        <v>458.43</v>
      </c>
      <c r="G67" s="195" t="s">
        <v>358</v>
      </c>
    </row>
    <row r="68" spans="2:7" x14ac:dyDescent="0.25">
      <c r="B68" s="193">
        <v>47</v>
      </c>
      <c r="C68" s="193" t="s">
        <v>453</v>
      </c>
      <c r="D68" s="193" t="s">
        <v>452</v>
      </c>
      <c r="E68" s="194">
        <v>214.169714688</v>
      </c>
      <c r="F68" s="194">
        <v>51.02</v>
      </c>
      <c r="G68" s="195" t="s">
        <v>358</v>
      </c>
    </row>
    <row r="69" spans="2:7" x14ac:dyDescent="0.25">
      <c r="B69" s="193">
        <v>12</v>
      </c>
      <c r="C69" s="193" t="s">
        <v>398</v>
      </c>
      <c r="D69" s="193" t="s">
        <v>397</v>
      </c>
      <c r="E69" s="194">
        <v>447.52224256</v>
      </c>
      <c r="F69" s="194">
        <v>205.87</v>
      </c>
      <c r="G69" s="195" t="s">
        <v>358</v>
      </c>
    </row>
    <row r="70" spans="2:7" x14ac:dyDescent="0.25">
      <c r="B70" s="193">
        <v>20</v>
      </c>
      <c r="C70" s="193" t="s">
        <v>417</v>
      </c>
      <c r="D70" s="193" t="s">
        <v>416</v>
      </c>
      <c r="E70" s="194">
        <v>376.554225664</v>
      </c>
      <c r="F70" s="194">
        <v>135.75</v>
      </c>
      <c r="G70" s="195" t="s">
        <v>358</v>
      </c>
    </row>
    <row r="71" spans="2:7" x14ac:dyDescent="0.25">
      <c r="B71" s="196">
        <v>34</v>
      </c>
      <c r="C71" s="196" t="s">
        <v>421</v>
      </c>
      <c r="D71" s="196" t="s">
        <v>420</v>
      </c>
      <c r="E71" s="197">
        <v>243.21481113600001</v>
      </c>
      <c r="F71" s="197">
        <v>133.6</v>
      </c>
      <c r="G71" s="198" t="s">
        <v>358</v>
      </c>
    </row>
  </sheetData>
  <sortState xmlns:xlrd2="http://schemas.microsoft.com/office/spreadsheetml/2017/richdata2" ref="B23:G71">
    <sortCondition ref="G23:G71"/>
    <sortCondition ref="C23:C71"/>
  </sortState>
  <mergeCells count="2">
    <mergeCell ref="B8:H9"/>
    <mergeCell ref="B16:G16"/>
  </mergeCells>
  <conditionalFormatting sqref="A3:AA100">
    <cfRule type="expression" dxfId="297" priority="2" stopIfTrue="1">
      <formula>$E$2="DRAGGING CELLS IS NOT PERMITTED. PLEASE UNDO LAST ACTION!!"</formula>
    </cfRule>
  </conditionalFormatting>
  <conditionalFormatting sqref="B1:B2">
    <cfRule type="expression" dxfId="292" priority="12">
      <formula>$B$2/$C$2&gt;=0.076</formula>
    </cfRule>
  </conditionalFormatting>
  <conditionalFormatting sqref="B1:P2 R1:S1 Y1:AP2 Q2:S2">
    <cfRule type="expression" dxfId="291" priority="5">
      <formula>$Q$1="Feedback OFF"</formula>
    </cfRule>
  </conditionalFormatting>
  <conditionalFormatting sqref="C1:C2">
    <cfRule type="expression" dxfId="290" priority="13">
      <formula>$B$2/$C$2&gt;=0.153</formula>
    </cfRule>
  </conditionalFormatting>
  <conditionalFormatting sqref="D1:D2">
    <cfRule type="expression" dxfId="289" priority="14">
      <formula>$B$2/$C$2&gt;=0.23</formula>
    </cfRule>
  </conditionalFormatting>
  <conditionalFormatting sqref="E1:E2">
    <cfRule type="expression" dxfId="288" priority="15">
      <formula>$B$2/$C$2&gt;=0.307</formula>
    </cfRule>
  </conditionalFormatting>
  <conditionalFormatting sqref="F1:F2">
    <cfRule type="expression" dxfId="287" priority="16">
      <formula>$B$2/$C$2&gt;=0.384</formula>
    </cfRule>
  </conditionalFormatting>
  <conditionalFormatting sqref="G1:G2">
    <cfRule type="expression" dxfId="286" priority="17">
      <formula>$B$2/$C$2&gt;=0.461</formula>
    </cfRule>
  </conditionalFormatting>
  <conditionalFormatting sqref="H1:H2">
    <cfRule type="expression" dxfId="285" priority="18">
      <formula>$B$2/$C$2&gt;=0.538</formula>
    </cfRule>
  </conditionalFormatting>
  <conditionalFormatting sqref="I1:I2">
    <cfRule type="expression" dxfId="284" priority="19">
      <formula>$B$2/$C$2&gt;=0.615</formula>
    </cfRule>
  </conditionalFormatting>
  <conditionalFormatting sqref="J1:Q2">
    <cfRule type="expression" dxfId="282" priority="20">
      <formula>$B$2/$C$2&gt;=0.692</formula>
    </cfRule>
  </conditionalFormatting>
  <conditionalFormatting sqref="M1">
    <cfRule type="expression" dxfId="281" priority="8">
      <formula>$B$2/$C$2&gt;=0.846</formula>
    </cfRule>
  </conditionalFormatting>
  <conditionalFormatting sqref="P1">
    <cfRule type="expression" dxfId="280" priority="11">
      <formula>$B$2/$C$2&gt;=0.846</formula>
    </cfRule>
  </conditionalFormatting>
  <conditionalFormatting sqref="Q1">
    <cfRule type="expression" dxfId="279" priority="6">
      <formula>$Q$1&lt;&gt;""</formula>
    </cfRule>
  </conditionalFormatting>
  <conditionalFormatting sqref="R1:S2">
    <cfRule type="expression" dxfId="278" priority="7">
      <formula>$B$2/$C$2&gt;=0.846</formula>
    </cfRule>
  </conditionalFormatting>
  <conditionalFormatting sqref="Y1:AG1 AI1:AL1 AN1:AP1 Y2:AP2">
    <cfRule type="expression" dxfId="277" priority="21">
      <formula>$B$2/$C$2&gt;=1</formula>
    </cfRule>
  </conditionalFormatting>
  <conditionalFormatting sqref="AH1">
    <cfRule type="expression" dxfId="276" priority="10">
      <formula>$B$2/$C$2&gt;=0.846</formula>
    </cfRule>
  </conditionalFormatting>
  <conditionalFormatting sqref="AM1">
    <cfRule type="expression" dxfId="275" priority="9">
      <formula>$B$2/$C$2&gt;=0.846</formula>
    </cfRule>
  </conditionalFormatting>
  <dataValidations count="1">
    <dataValidation type="list" allowBlank="1" showInputMessage="1" showErrorMessage="1" sqref="Q1" xr:uid="{9B42B76C-57E6-4E89-B4FC-C4E32193C484}">
      <formula1>"Feedback ON, Taunting ON, Feedback OFF"</formula1>
    </dataValidation>
  </dataValidations>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1" stopIfTrue="1" id="{6DEC4A71-0309-424D-8766-F0B6B996F472}">
            <xm:f>Scoreboard!$E$4="Excel version: Invalid"</xm:f>
            <x14:dxf>
              <font>
                <color rgb="FF9C0006"/>
              </font>
              <fill>
                <patternFill>
                  <fgColor indexed="64"/>
                  <bgColor rgb="FFFFC7CE"/>
                </patternFill>
              </fill>
            </x14:dxf>
          </x14:cfRule>
          <x14:cfRule type="expression" priority="3" stopIfTrue="1" id="{6C72E7C7-3332-4A7D-8009-B428B38554B4}">
            <xm:f>Scoreboard!$F$22&lt;&gt;""</xm:f>
            <x14:dxf>
              <font>
                <color rgb="FF9C0006"/>
              </font>
              <fill>
                <patternFill>
                  <fgColor indexed="64"/>
                  <bgColor rgb="FFFFC7CE"/>
                </patternFill>
              </fill>
            </x14:dxf>
          </x14:cfRule>
          <xm:sqref>A3:AA100</xm:sqref>
        </x14:conditionalFormatting>
        <x14:conditionalFormatting xmlns:xm="http://schemas.microsoft.com/office/excel/2006/main">
          <x14:cfRule type="expression" priority="22" stopIfTrue="1" id="{076246CC-97CE-48F4-9D71-520E418C80BA}">
            <xm:f>AND($Q$1&lt;&gt;"Feedback OFF",IF(BSC!A3=Feedback_SFX!$C$2, TRUE, FALSE))</xm:f>
            <x14:dxf>
              <fill>
                <patternFill>
                  <bgColor rgb="FFCEEED0"/>
                </patternFill>
              </fill>
            </x14:dxf>
          </x14:cfRule>
          <x14:cfRule type="expression" priority="23" stopIfTrue="1" id="{85BDBBCE-6FEF-48DB-BE90-BD3D313AA19E}">
            <xm:f>AND($Q$1&lt;&gt;"Feedback OFF",IF(BSC!A3=Feedback_SFX!$K$2, TRUE, FALSE))</xm:f>
            <x14:dxf>
              <fill>
                <patternFill>
                  <bgColor rgb="FFFFFF64"/>
                </patternFill>
              </fill>
            </x14:dxf>
          </x14:cfRule>
          <x14:cfRule type="expression" priority="24" stopIfTrue="1" id="{BF74803F-1821-45F3-A21B-14EBF3D18504}">
            <xm:f>AND($Q$1&lt;&gt;"Feedback OFF",AND(IF(BSC!A3&lt;&gt;Feedback_SFX!$C$2, TRUE, FALSE),BSC!A3&lt;&gt;"",_xlfn.ISFORMULA(BSC!A3)))</xm:f>
            <x14:dxf>
              <fill>
                <patternFill>
                  <bgColor rgb="FFFF99CC"/>
                </patternFill>
              </fill>
            </x14:dxf>
          </x14:cfRule>
          <xm:sqref>A3:AM71</xm:sqref>
        </x14:conditionalFormatting>
        <x14:conditionalFormatting xmlns:xm="http://schemas.microsoft.com/office/excel/2006/main">
          <x14:cfRule type="expression" priority="4" stopIfTrue="1" id="{690BBE44-538F-400C-A7D6-B3EEF5677C5F}">
            <xm:f>Scoreboard!$F$22&lt;&gt;""</xm:f>
            <x14:dxf>
              <font>
                <color rgb="FF9C0006"/>
              </font>
              <fill>
                <patternFill>
                  <fgColor indexed="64"/>
                  <bgColor rgb="FFFFC7CE"/>
                </patternFill>
              </fill>
            </x14:dxf>
          </x14:cfRule>
          <xm:sqref>J1:O1</xm:sqref>
        </x14:conditionalFormatting>
      </x14:conditionalFormatting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CED55-D042-4D8C-9C48-B3ED15A71472}">
  <sheetPr>
    <tabColor rgb="FF4FADEA"/>
  </sheetPr>
  <dimension ref="B1:AM71"/>
  <sheetViews>
    <sheetView zoomScale="70" zoomScaleNormal="70" workbookViewId="0">
      <pane ySplit="2" topLeftCell="A3" activePane="bottomLeft" state="frozen"/>
      <selection pane="bottomLeft" activeCell="A3" sqref="A3:XFD3"/>
    </sheetView>
  </sheetViews>
  <sheetFormatPr defaultColWidth="10.7109375" defaultRowHeight="8.25" x14ac:dyDescent="0.15"/>
  <cols>
    <col min="1" max="1" width="0.85546875" style="168" customWidth="1"/>
    <col min="2" max="2" width="14.28515625" style="168" bestFit="1" customWidth="1"/>
    <col min="3" max="3" width="19.28515625" style="168" bestFit="1" customWidth="1"/>
    <col min="4" max="4" width="13.28515625" style="168" customWidth="1"/>
    <col min="5" max="5" width="20.140625" style="168" customWidth="1"/>
    <col min="6" max="6" width="14.42578125" style="168" customWidth="1"/>
    <col min="7" max="7" width="13.28515625" style="168" customWidth="1"/>
    <col min="8" max="16384" width="10.7109375" style="168"/>
  </cols>
  <sheetData>
    <row r="1" spans="2:39" ht="22.15" customHeight="1" x14ac:dyDescent="0.15">
      <c r="B1" s="174" t="s">
        <v>1932</v>
      </c>
      <c r="C1" s="174" t="s">
        <v>1933</v>
      </c>
      <c r="D1" s="174" t="s">
        <v>1934</v>
      </c>
      <c r="E1" s="172" t="str" cm="1">
        <f t="array" aca="1" ref="E1" ca="1">IFERROR(
    _xlfn.LET(
        _xlpm.FileName, MID(CELL("filename", B1), FIND("]", CELL("filename", B1)) + 1, 255),
        _xlpm.DynamicRef, INDIRECT("'#_" &amp; _xlpm.FileName &amp; "'!" &amp; D2),
        IF(
            TYPE(_xlpm.DynamicRef) = 1,
            VLOOKUP(
                CELL("format", _xlpm.DynamicRef),
                FormatCodes_SFX!$A$4:$B$53,
                2,
                FALSE
            ),
            _xlfn.SWITCH(
                TYPE(_xlpm.DynamicRef),
                2, "short text",
                4, "logical",
                16, "error",
                64, "long text",
                "Other"
            )
        )
    ),
    "Error in formula"
)</f>
        <v>error</v>
      </c>
      <c r="F1" s="174"/>
      <c r="G1" s="174"/>
      <c r="H1" s="174"/>
      <c r="I1" s="174"/>
      <c r="J1" s="172" t="str">
        <f>BSC!$J$1</f>
        <v>Connor Guarino</v>
      </c>
      <c r="K1" s="172"/>
      <c r="L1" s="172"/>
      <c r="M1" s="172" t="s">
        <v>1935</v>
      </c>
      <c r="N1" s="172"/>
      <c r="O1" s="172"/>
      <c r="P1" s="172"/>
      <c r="Q1" s="172" t="s">
        <v>1936</v>
      </c>
      <c r="R1" s="172"/>
      <c r="S1" s="172"/>
      <c r="Y1" s="174" t="str">
        <f t="shared" ref="Y1:AB2" si="0">B1</f>
        <v>earned</v>
      </c>
      <c r="Z1" s="174" t="str">
        <f t="shared" si="0"/>
        <v>possible</v>
      </c>
      <c r="AA1" s="174" t="str">
        <f t="shared" si="0"/>
        <v>cell</v>
      </c>
      <c r="AB1" s="172" t="str">
        <f t="shared" ca="1" si="0"/>
        <v>error</v>
      </c>
      <c r="AC1" s="174"/>
      <c r="AD1" s="174"/>
      <c r="AG1" s="172" t="str">
        <f>J1</f>
        <v>Connor Guarino</v>
      </c>
      <c r="AH1" s="172"/>
      <c r="AM1" s="172" t="s">
        <v>1935</v>
      </c>
    </row>
    <row r="2" spans="2:39" ht="22.9" customHeight="1" x14ac:dyDescent="0.15">
      <c r="B2" s="174">
        <f ca="1">BSC!$B$2</f>
        <v>5</v>
      </c>
      <c r="C2" s="176">
        <f>BSC!$C$2</f>
        <v>5</v>
      </c>
      <c r="D2" s="174" t="str" cm="1">
        <f t="array" aca="1" ref="D2" ca="1">SUBSTITUTE(IF(LEN(CELL("address"))&lt;15,CELL("address"),""),"$","")</f>
        <v/>
      </c>
      <c r="E2" s="172" t="str">
        <f ca="1">IF(ISNUMBER(SEARCH("#REF!",_xlfn.FORMULATEXT(INDIRECT("'BSC'!"&amp;D2)))),"DRAGGING CELLS IS NOT PERMITTED. PLEASE UNDO LAST ACTION!!",IF($Q$1&lt;&gt;"Feedback OFF",IFERROR(HLOOKUP(INDIRECT("'BSC'!"&amp;D2),Feedback_SFX!$B$2:$N$10,IF($Q$1="Feedback ON", 2, Feedback_SFX!B1), FALSE), ""),""))</f>
        <v/>
      </c>
      <c r="F2" s="174"/>
      <c r="G2" s="174"/>
      <c r="H2" s="174"/>
      <c r="I2" s="174"/>
      <c r="J2" s="177"/>
      <c r="K2" s="174"/>
      <c r="L2" s="174"/>
      <c r="M2" s="174"/>
      <c r="N2" s="174"/>
      <c r="O2" s="174"/>
      <c r="P2" s="174"/>
      <c r="Q2" s="174"/>
      <c r="R2" s="174"/>
      <c r="S2" s="174"/>
      <c r="Y2" s="178">
        <f t="shared" ca="1" si="0"/>
        <v>5</v>
      </c>
      <c r="Z2" s="178">
        <f t="shared" si="0"/>
        <v>5</v>
      </c>
      <c r="AA2" s="178" t="str">
        <f t="shared" ca="1" si="0"/>
        <v/>
      </c>
      <c r="AB2" s="172" t="str">
        <f t="shared" ca="1" si="0"/>
        <v/>
      </c>
      <c r="AC2" s="174"/>
      <c r="AD2" s="174"/>
    </row>
    <row r="3" spans="2:39" ht="4.9000000000000004" customHeight="1" x14ac:dyDescent="0.15"/>
    <row r="4" spans="2:39" ht="4.9000000000000004" customHeight="1" x14ac:dyDescent="0.15"/>
    <row r="5" spans="2:39" ht="4.9000000000000004" customHeight="1" x14ac:dyDescent="0.15"/>
    <row r="6" spans="2:39" ht="4.9000000000000004" customHeight="1" x14ac:dyDescent="0.15"/>
    <row r="7" spans="2:39" x14ac:dyDescent="0.15">
      <c r="B7" s="175" t="s">
        <v>465</v>
      </c>
      <c r="C7" s="170"/>
      <c r="D7" s="170"/>
      <c r="E7" s="170"/>
      <c r="F7" s="167"/>
      <c r="G7" s="170"/>
      <c r="H7" s="170"/>
    </row>
    <row r="8" spans="2:39" x14ac:dyDescent="0.15">
      <c r="B8" s="305" t="s">
        <v>340</v>
      </c>
      <c r="C8" s="305"/>
      <c r="D8" s="305"/>
      <c r="E8" s="305"/>
      <c r="F8" s="305"/>
      <c r="G8" s="305"/>
      <c r="H8" s="305"/>
    </row>
    <row r="9" spans="2:39" x14ac:dyDescent="0.15">
      <c r="B9" s="305"/>
      <c r="C9" s="305"/>
      <c r="D9" s="305"/>
      <c r="E9" s="305"/>
      <c r="F9" s="305"/>
      <c r="G9" s="305"/>
      <c r="H9" s="305"/>
    </row>
    <row r="13" spans="2:39" x14ac:dyDescent="0.15">
      <c r="D13" s="199"/>
    </row>
    <row r="16" spans="2:39" x14ac:dyDescent="0.15">
      <c r="B16" s="307" t="s">
        <v>351</v>
      </c>
      <c r="C16" s="307"/>
      <c r="D16" s="307"/>
      <c r="E16" s="307"/>
      <c r="F16" s="307"/>
      <c r="G16" s="307"/>
    </row>
    <row r="19" spans="2:7" x14ac:dyDescent="0.15">
      <c r="B19" s="172" t="s">
        <v>466</v>
      </c>
    </row>
    <row r="20" spans="2:7" x14ac:dyDescent="0.15">
      <c r="B20" s="180" t="str">
        <f>_xlfn.CONCAT($C$23:$C$71)</f>
        <v>AlibabaICBCKweichow MoutaiTencentNovo NordiskL'Or√©alLVMHToyotaASMLSaudi AramcoSamsungNestl√©RocheTSMCAbbott LaboratoriesAbbVieAdobeAlphabet (Google)AmazonAppleBank of AmericaBerkshire HathawayBroadcomChevronCiscoCoca-ColaComcastCostcoEli LillyExxon MobilHome DepotJohnson &amp; JohnsonJPMorgan ChaseMastercardMeta (Facebook)MicrosoftNikeNVIDIAOraclePepsicoPfizerProcter &amp; GambleTeslaThermo Fisher ScientificUnitedHealthVerizonVisaWalmartWalt Disney</v>
      </c>
      <c r="D20" s="168" t="s">
        <v>364</v>
      </c>
    </row>
    <row r="22" spans="2:7" x14ac:dyDescent="0.15">
      <c r="B22" s="179" t="s">
        <v>346</v>
      </c>
      <c r="C22" s="179" t="s">
        <v>347</v>
      </c>
      <c r="D22" s="179" t="s">
        <v>348</v>
      </c>
      <c r="E22" s="179" t="s">
        <v>354</v>
      </c>
      <c r="F22" s="179" t="s">
        <v>349</v>
      </c>
      <c r="G22" s="179" t="s">
        <v>350</v>
      </c>
    </row>
    <row r="23" spans="2:7" x14ac:dyDescent="0.15">
      <c r="B23" s="174">
        <v>26</v>
      </c>
      <c r="C23" s="174" t="s">
        <v>433</v>
      </c>
      <c r="D23" s="174" t="s">
        <v>432</v>
      </c>
      <c r="E23" s="181">
        <v>325.623578624</v>
      </c>
      <c r="F23" s="181">
        <v>113.37</v>
      </c>
      <c r="G23" s="174" t="s">
        <v>388</v>
      </c>
    </row>
    <row r="24" spans="2:7" x14ac:dyDescent="0.15">
      <c r="B24" s="174">
        <v>33</v>
      </c>
      <c r="C24" s="174" t="s">
        <v>464</v>
      </c>
      <c r="D24" s="174" t="s">
        <v>463</v>
      </c>
      <c r="E24" s="181">
        <v>251.485837656</v>
      </c>
      <c r="F24" s="181">
        <v>0.61</v>
      </c>
      <c r="G24" s="174" t="s">
        <v>388</v>
      </c>
    </row>
    <row r="25" spans="2:7" x14ac:dyDescent="0.15">
      <c r="B25" s="174">
        <v>17</v>
      </c>
      <c r="C25" s="174" t="s">
        <v>387</v>
      </c>
      <c r="D25" s="174" t="s">
        <v>386</v>
      </c>
      <c r="E25" s="181">
        <v>387.88667565600002</v>
      </c>
      <c r="F25" s="181">
        <v>308.77999999999997</v>
      </c>
      <c r="G25" s="174" t="s">
        <v>388</v>
      </c>
    </row>
    <row r="26" spans="2:7" x14ac:dyDescent="0.15">
      <c r="B26" s="174">
        <v>10</v>
      </c>
      <c r="C26" s="174" t="s">
        <v>444</v>
      </c>
      <c r="D26" s="174" t="s">
        <v>443</v>
      </c>
      <c r="E26" s="181">
        <v>584.23967744000004</v>
      </c>
      <c r="F26" s="181">
        <v>59.43</v>
      </c>
      <c r="G26" s="174" t="s">
        <v>388</v>
      </c>
    </row>
    <row r="27" spans="2:7" x14ac:dyDescent="0.15">
      <c r="B27" s="174">
        <v>48</v>
      </c>
      <c r="C27" s="174" t="s">
        <v>435</v>
      </c>
      <c r="D27" s="174" t="s">
        <v>434</v>
      </c>
      <c r="E27" s="181">
        <v>213.808791552</v>
      </c>
      <c r="F27" s="181">
        <v>93.1</v>
      </c>
      <c r="G27" s="174" t="s">
        <v>436</v>
      </c>
    </row>
    <row r="28" spans="2:7" x14ac:dyDescent="0.15">
      <c r="B28" s="174">
        <v>43</v>
      </c>
      <c r="C28" s="174" t="s">
        <v>380</v>
      </c>
      <c r="D28" s="174" t="s">
        <v>379</v>
      </c>
      <c r="E28" s="181">
        <v>221.768466209</v>
      </c>
      <c r="F28" s="181">
        <v>414.2</v>
      </c>
      <c r="G28" s="174" t="s">
        <v>381</v>
      </c>
    </row>
    <row r="29" spans="2:7" x14ac:dyDescent="0.15">
      <c r="B29" s="174">
        <v>18</v>
      </c>
      <c r="C29" s="174" t="s">
        <v>411</v>
      </c>
      <c r="D29" s="174" t="s">
        <v>410</v>
      </c>
      <c r="E29" s="181">
        <v>383.71210035199999</v>
      </c>
      <c r="F29" s="181">
        <v>152.51</v>
      </c>
      <c r="G29" s="174" t="s">
        <v>381</v>
      </c>
    </row>
    <row r="30" spans="2:7" x14ac:dyDescent="0.15">
      <c r="B30" s="174">
        <v>30</v>
      </c>
      <c r="C30" s="174" t="s">
        <v>400</v>
      </c>
      <c r="D30" s="174" t="s">
        <v>399</v>
      </c>
      <c r="E30" s="181">
        <v>269.48463820799998</v>
      </c>
      <c r="F30" s="181">
        <v>194.17</v>
      </c>
      <c r="G30" s="174" t="s">
        <v>401</v>
      </c>
    </row>
    <row r="31" spans="2:7" x14ac:dyDescent="0.15">
      <c r="B31" s="174">
        <v>29</v>
      </c>
      <c r="C31" s="174" t="s">
        <v>367</v>
      </c>
      <c r="D31" s="174" t="s">
        <v>367</v>
      </c>
      <c r="E31" s="181">
        <v>271.11464960000001</v>
      </c>
      <c r="F31" s="181">
        <v>653.26</v>
      </c>
      <c r="G31" s="174" t="s">
        <v>368</v>
      </c>
    </row>
    <row r="32" spans="2:7" x14ac:dyDescent="0.15">
      <c r="B32" s="174">
        <v>3</v>
      </c>
      <c r="C32" s="174" t="s">
        <v>461</v>
      </c>
      <c r="D32" s="174" t="s">
        <v>460</v>
      </c>
      <c r="E32" s="181">
        <v>1965.9324292870001</v>
      </c>
      <c r="F32" s="181">
        <v>9.84</v>
      </c>
      <c r="G32" s="174" t="s">
        <v>462</v>
      </c>
    </row>
    <row r="33" spans="2:7" x14ac:dyDescent="0.15">
      <c r="B33" s="174">
        <v>16</v>
      </c>
      <c r="C33" s="174" t="s">
        <v>446</v>
      </c>
      <c r="D33" s="174" t="s">
        <v>445</v>
      </c>
      <c r="E33" s="181">
        <v>397.50284965700001</v>
      </c>
      <c r="F33" s="181">
        <v>59.15</v>
      </c>
      <c r="G33" s="174" t="s">
        <v>447</v>
      </c>
    </row>
    <row r="34" spans="2:7" x14ac:dyDescent="0.15">
      <c r="B34" s="174">
        <v>23</v>
      </c>
      <c r="C34" s="174" t="s">
        <v>425</v>
      </c>
      <c r="D34" s="174" t="s">
        <v>424</v>
      </c>
      <c r="E34" s="181">
        <v>353.31207987200003</v>
      </c>
      <c r="F34" s="181">
        <v>127.13</v>
      </c>
      <c r="G34" s="174" t="s">
        <v>426</v>
      </c>
    </row>
    <row r="35" spans="2:7" x14ac:dyDescent="0.15">
      <c r="B35" s="174">
        <v>25</v>
      </c>
      <c r="C35" s="174" t="s">
        <v>457</v>
      </c>
      <c r="D35" s="174" t="s">
        <v>456</v>
      </c>
      <c r="E35" s="181">
        <v>328.852406272</v>
      </c>
      <c r="F35" s="181">
        <v>47</v>
      </c>
      <c r="G35" s="174" t="s">
        <v>426</v>
      </c>
    </row>
    <row r="36" spans="2:7" x14ac:dyDescent="0.15">
      <c r="B36" s="174">
        <v>9</v>
      </c>
      <c r="C36" s="174" t="s">
        <v>428</v>
      </c>
      <c r="D36" s="174" t="s">
        <v>427</v>
      </c>
      <c r="E36" s="181">
        <v>638.29285273599999</v>
      </c>
      <c r="F36" s="181">
        <v>123.08</v>
      </c>
      <c r="G36" s="174" t="s">
        <v>429</v>
      </c>
    </row>
    <row r="37" spans="2:7" x14ac:dyDescent="0.15">
      <c r="B37" s="174">
        <v>45</v>
      </c>
      <c r="C37" s="174" t="s">
        <v>431</v>
      </c>
      <c r="D37" s="174" t="s">
        <v>430</v>
      </c>
      <c r="E37" s="181">
        <v>217.976291328</v>
      </c>
      <c r="F37" s="181">
        <v>120.07</v>
      </c>
      <c r="G37" s="174" t="s">
        <v>358</v>
      </c>
    </row>
    <row r="38" spans="2:7" x14ac:dyDescent="0.15">
      <c r="B38" s="174">
        <v>35</v>
      </c>
      <c r="C38" s="174" t="s">
        <v>419</v>
      </c>
      <c r="D38" s="174" t="s">
        <v>418</v>
      </c>
      <c r="E38" s="181">
        <v>237.302513664</v>
      </c>
      <c r="F38" s="181">
        <v>134.22999999999999</v>
      </c>
      <c r="G38" s="174" t="s">
        <v>358</v>
      </c>
    </row>
    <row r="39" spans="2:7" x14ac:dyDescent="0.15">
      <c r="B39" s="174">
        <v>36</v>
      </c>
      <c r="C39" s="174" t="s">
        <v>374</v>
      </c>
      <c r="D39" s="174" t="s">
        <v>373</v>
      </c>
      <c r="E39" s="181">
        <v>236.232081408</v>
      </c>
      <c r="F39" s="181">
        <v>500.81</v>
      </c>
      <c r="G39" s="174" t="s">
        <v>358</v>
      </c>
    </row>
    <row r="40" spans="2:7" x14ac:dyDescent="0.15">
      <c r="B40" s="174">
        <v>4</v>
      </c>
      <c r="C40" s="174" t="s">
        <v>363</v>
      </c>
      <c r="D40" s="174" t="s">
        <v>362</v>
      </c>
      <c r="E40" s="181">
        <v>1715.6482007039999</v>
      </c>
      <c r="F40" s="181">
        <v>2584.8000000000002</v>
      </c>
      <c r="G40" s="174" t="s">
        <v>358</v>
      </c>
    </row>
    <row r="41" spans="2:7" x14ac:dyDescent="0.15">
      <c r="B41" s="174">
        <v>5</v>
      </c>
      <c r="C41" s="174" t="s">
        <v>361</v>
      </c>
      <c r="D41" s="174" t="s">
        <v>360</v>
      </c>
      <c r="E41" s="181">
        <v>1408.5782241280001</v>
      </c>
      <c r="F41" s="181">
        <v>2777.45</v>
      </c>
      <c r="G41" s="174" t="s">
        <v>358</v>
      </c>
    </row>
    <row r="42" spans="2:7" x14ac:dyDescent="0.15">
      <c r="B42" s="174">
        <v>1</v>
      </c>
      <c r="C42" s="174" t="s">
        <v>407</v>
      </c>
      <c r="D42" s="174" t="s">
        <v>406</v>
      </c>
      <c r="E42" s="181">
        <v>2608.44027904</v>
      </c>
      <c r="F42" s="181">
        <v>159.69</v>
      </c>
      <c r="G42" s="174" t="s">
        <v>358</v>
      </c>
    </row>
    <row r="43" spans="2:7" x14ac:dyDescent="0.15">
      <c r="B43" s="174">
        <v>22</v>
      </c>
      <c r="C43" s="174" t="s">
        <v>459</v>
      </c>
      <c r="D43" s="174" t="s">
        <v>458</v>
      </c>
      <c r="E43" s="181">
        <v>370.77241036800001</v>
      </c>
      <c r="F43" s="181">
        <v>45.9</v>
      </c>
      <c r="G43" s="174" t="s">
        <v>358</v>
      </c>
    </row>
    <row r="44" spans="2:7" x14ac:dyDescent="0.15">
      <c r="B44" s="174">
        <v>8</v>
      </c>
      <c r="C44" s="174" t="s">
        <v>357</v>
      </c>
      <c r="D44" s="174" t="s">
        <v>356</v>
      </c>
      <c r="E44" s="181">
        <v>690.54935859199998</v>
      </c>
      <c r="F44" s="181">
        <v>463652</v>
      </c>
      <c r="G44" s="174" t="s">
        <v>358</v>
      </c>
    </row>
    <row r="45" spans="2:7" x14ac:dyDescent="0.15">
      <c r="B45" s="174">
        <v>39</v>
      </c>
      <c r="C45" s="174" t="s">
        <v>372</v>
      </c>
      <c r="D45" s="174" t="s">
        <v>371</v>
      </c>
      <c r="E45" s="181">
        <v>230.020349952</v>
      </c>
      <c r="F45" s="181">
        <v>557.12</v>
      </c>
      <c r="G45" s="174" t="s">
        <v>358</v>
      </c>
    </row>
    <row r="46" spans="2:7" x14ac:dyDescent="0.15">
      <c r="B46" s="174">
        <v>32</v>
      </c>
      <c r="C46" s="174" t="s">
        <v>423</v>
      </c>
      <c r="D46" s="174" t="s">
        <v>422</v>
      </c>
      <c r="E46" s="181">
        <v>255.78518937600001</v>
      </c>
      <c r="F46" s="181">
        <v>132.69</v>
      </c>
      <c r="G46" s="174" t="s">
        <v>358</v>
      </c>
    </row>
    <row r="47" spans="2:7" x14ac:dyDescent="0.15">
      <c r="B47" s="174">
        <v>38</v>
      </c>
      <c r="C47" s="174" t="s">
        <v>449</v>
      </c>
      <c r="D47" s="174" t="s">
        <v>448</v>
      </c>
      <c r="E47" s="181">
        <v>233.36037580799999</v>
      </c>
      <c r="F47" s="181">
        <v>55.33</v>
      </c>
      <c r="G47" s="174" t="s">
        <v>358</v>
      </c>
    </row>
    <row r="48" spans="2:7" x14ac:dyDescent="0.15">
      <c r="B48" s="174">
        <v>31</v>
      </c>
      <c r="C48" s="174" t="s">
        <v>442</v>
      </c>
      <c r="D48" s="174" t="s">
        <v>441</v>
      </c>
      <c r="E48" s="181">
        <v>257.43741747199999</v>
      </c>
      <c r="F48" s="181">
        <v>59.6</v>
      </c>
      <c r="G48" s="174" t="s">
        <v>358</v>
      </c>
    </row>
    <row r="49" spans="2:7" x14ac:dyDescent="0.15">
      <c r="B49" s="174">
        <v>44</v>
      </c>
      <c r="C49" s="174" t="s">
        <v>455</v>
      </c>
      <c r="D49" s="174" t="s">
        <v>454</v>
      </c>
      <c r="E49" s="181">
        <v>221.409869824</v>
      </c>
      <c r="F49" s="181">
        <v>48.46</v>
      </c>
      <c r="G49" s="174" t="s">
        <v>358</v>
      </c>
    </row>
    <row r="50" spans="2:7" x14ac:dyDescent="0.15">
      <c r="B50" s="174">
        <v>46</v>
      </c>
      <c r="C50" s="174" t="s">
        <v>376</v>
      </c>
      <c r="D50" s="174" t="s">
        <v>375</v>
      </c>
      <c r="E50" s="181">
        <v>214.38606540800001</v>
      </c>
      <c r="F50" s="181">
        <v>483.47</v>
      </c>
      <c r="G50" s="174" t="s">
        <v>358</v>
      </c>
    </row>
    <row r="51" spans="2:7" x14ac:dyDescent="0.15">
      <c r="B51" s="174">
        <v>41</v>
      </c>
      <c r="C51" s="174" t="s">
        <v>394</v>
      </c>
      <c r="D51" s="174" t="s">
        <v>393</v>
      </c>
      <c r="E51" s="181">
        <v>227.534979072</v>
      </c>
      <c r="F51" s="181">
        <v>237.86</v>
      </c>
      <c r="G51" s="174" t="s">
        <v>358</v>
      </c>
    </row>
    <row r="52" spans="2:7" x14ac:dyDescent="0.15">
      <c r="B52" s="174">
        <v>27</v>
      </c>
      <c r="C52" s="174" t="s">
        <v>440</v>
      </c>
      <c r="D52" s="174" t="s">
        <v>439</v>
      </c>
      <c r="E52" s="181">
        <v>316.01462476799998</v>
      </c>
      <c r="F52" s="181">
        <v>74.17</v>
      </c>
      <c r="G52" s="174" t="s">
        <v>358</v>
      </c>
    </row>
    <row r="53" spans="2:7" x14ac:dyDescent="0.15">
      <c r="B53" s="174">
        <v>21</v>
      </c>
      <c r="C53" s="174" t="s">
        <v>383</v>
      </c>
      <c r="D53" s="174" t="s">
        <v>382</v>
      </c>
      <c r="E53" s="181">
        <v>373.08606054400002</v>
      </c>
      <c r="F53" s="181">
        <v>357.28</v>
      </c>
      <c r="G53" s="174" t="s">
        <v>358</v>
      </c>
    </row>
    <row r="54" spans="2:7" x14ac:dyDescent="0.15">
      <c r="B54" s="174">
        <v>13</v>
      </c>
      <c r="C54" s="174" t="s">
        <v>405</v>
      </c>
      <c r="D54" s="174" t="s">
        <v>404</v>
      </c>
      <c r="E54" s="181">
        <v>443.27721369599999</v>
      </c>
      <c r="F54" s="181">
        <v>168.38</v>
      </c>
      <c r="G54" s="174" t="s">
        <v>358</v>
      </c>
    </row>
    <row r="55" spans="2:7" x14ac:dyDescent="0.15">
      <c r="B55" s="174">
        <v>14</v>
      </c>
      <c r="C55" s="174" t="s">
        <v>413</v>
      </c>
      <c r="D55" s="174" t="s">
        <v>412</v>
      </c>
      <c r="E55" s="181">
        <v>435.49127475199998</v>
      </c>
      <c r="F55" s="181">
        <v>147.91999999999999</v>
      </c>
      <c r="G55" s="174" t="s">
        <v>358</v>
      </c>
    </row>
    <row r="56" spans="2:7" x14ac:dyDescent="0.15">
      <c r="B56" s="174">
        <v>24</v>
      </c>
      <c r="C56" s="174" t="s">
        <v>385</v>
      </c>
      <c r="D56" s="174" t="s">
        <v>384</v>
      </c>
      <c r="E56" s="181">
        <v>338.64810496000001</v>
      </c>
      <c r="F56" s="181">
        <v>344.66</v>
      </c>
      <c r="G56" s="174" t="s">
        <v>358</v>
      </c>
    </row>
    <row r="57" spans="2:7" x14ac:dyDescent="0.15">
      <c r="B57" s="174">
        <v>7</v>
      </c>
      <c r="C57" s="174" t="s">
        <v>392</v>
      </c>
      <c r="D57" s="174" t="s">
        <v>391</v>
      </c>
      <c r="E57" s="181">
        <v>819.5899392</v>
      </c>
      <c r="F57" s="181">
        <v>294.63</v>
      </c>
      <c r="G57" s="174" t="s">
        <v>358</v>
      </c>
    </row>
    <row r="58" spans="2:7" x14ac:dyDescent="0.15">
      <c r="B58" s="174">
        <v>2</v>
      </c>
      <c r="C58" s="174" t="s">
        <v>390</v>
      </c>
      <c r="D58" s="174" t="s">
        <v>389</v>
      </c>
      <c r="E58" s="181">
        <v>2224.396173312</v>
      </c>
      <c r="F58" s="181">
        <v>296.70999999999998</v>
      </c>
      <c r="G58" s="174" t="s">
        <v>358</v>
      </c>
    </row>
    <row r="59" spans="2:7" x14ac:dyDescent="0.15">
      <c r="B59" s="174">
        <v>40</v>
      </c>
      <c r="C59" s="174" t="s">
        <v>415</v>
      </c>
      <c r="D59" s="174" t="s">
        <v>414</v>
      </c>
      <c r="E59" s="181">
        <v>227.69139712</v>
      </c>
      <c r="F59" s="181">
        <v>143.99</v>
      </c>
      <c r="G59" s="174" t="s">
        <v>358</v>
      </c>
    </row>
    <row r="60" spans="2:7" x14ac:dyDescent="0.15">
      <c r="B60" s="174">
        <v>11</v>
      </c>
      <c r="C60" s="174" t="s">
        <v>396</v>
      </c>
      <c r="D60" s="174" t="s">
        <v>395</v>
      </c>
      <c r="E60" s="181">
        <v>567.47825561599996</v>
      </c>
      <c r="F60" s="181">
        <v>227.72</v>
      </c>
      <c r="G60" s="174" t="s">
        <v>358</v>
      </c>
    </row>
    <row r="61" spans="2:7" x14ac:dyDescent="0.15">
      <c r="B61" s="174">
        <v>49</v>
      </c>
      <c r="C61" s="174" t="s">
        <v>438</v>
      </c>
      <c r="D61" s="174" t="s">
        <v>437</v>
      </c>
      <c r="E61" s="181">
        <v>212.541095936</v>
      </c>
      <c r="F61" s="181">
        <v>79.59</v>
      </c>
      <c r="G61" s="174" t="s">
        <v>358</v>
      </c>
    </row>
    <row r="62" spans="2:7" x14ac:dyDescent="0.15">
      <c r="B62" s="174">
        <v>37</v>
      </c>
      <c r="C62" s="174" t="s">
        <v>403</v>
      </c>
      <c r="D62" s="174" t="s">
        <v>402</v>
      </c>
      <c r="E62" s="181">
        <v>234.40064512000001</v>
      </c>
      <c r="F62" s="181">
        <v>169.53</v>
      </c>
      <c r="G62" s="174" t="s">
        <v>358</v>
      </c>
    </row>
    <row r="63" spans="2:7" x14ac:dyDescent="0.15">
      <c r="B63" s="174">
        <v>28</v>
      </c>
      <c r="C63" s="174" t="s">
        <v>451</v>
      </c>
      <c r="D63" s="174" t="s">
        <v>450</v>
      </c>
      <c r="E63" s="181">
        <v>297.53822412800002</v>
      </c>
      <c r="F63" s="181">
        <v>53.01</v>
      </c>
      <c r="G63" s="174" t="s">
        <v>358</v>
      </c>
    </row>
    <row r="64" spans="2:7" x14ac:dyDescent="0.15">
      <c r="B64" s="174">
        <v>19</v>
      </c>
      <c r="C64" s="174" t="s">
        <v>409</v>
      </c>
      <c r="D64" s="174" t="s">
        <v>408</v>
      </c>
      <c r="E64" s="181">
        <v>379.096629248</v>
      </c>
      <c r="F64" s="181">
        <v>158.15</v>
      </c>
      <c r="G64" s="174" t="s">
        <v>358</v>
      </c>
    </row>
    <row r="65" spans="2:7" x14ac:dyDescent="0.15">
      <c r="B65" s="174">
        <v>6</v>
      </c>
      <c r="C65" s="174" t="s">
        <v>366</v>
      </c>
      <c r="D65" s="174" t="s">
        <v>365</v>
      </c>
      <c r="E65" s="181">
        <v>941.40334080000002</v>
      </c>
      <c r="F65" s="181">
        <v>937.41</v>
      </c>
      <c r="G65" s="174" t="s">
        <v>358</v>
      </c>
    </row>
    <row r="66" spans="2:7" x14ac:dyDescent="0.15">
      <c r="B66" s="174">
        <v>42</v>
      </c>
      <c r="C66" s="174" t="s">
        <v>370</v>
      </c>
      <c r="D66" s="174" t="s">
        <v>369</v>
      </c>
      <c r="E66" s="181">
        <v>221.80962303999999</v>
      </c>
      <c r="F66" s="181">
        <v>562.9</v>
      </c>
      <c r="G66" s="174" t="s">
        <v>358</v>
      </c>
    </row>
    <row r="67" spans="2:7" x14ac:dyDescent="0.15">
      <c r="B67" s="174">
        <v>15</v>
      </c>
      <c r="C67" s="174" t="s">
        <v>378</v>
      </c>
      <c r="D67" s="174" t="s">
        <v>377</v>
      </c>
      <c r="E67" s="181">
        <v>431.77276211200001</v>
      </c>
      <c r="F67" s="181">
        <v>458.43</v>
      </c>
      <c r="G67" s="174" t="s">
        <v>358</v>
      </c>
    </row>
    <row r="68" spans="2:7" x14ac:dyDescent="0.15">
      <c r="B68" s="174">
        <v>47</v>
      </c>
      <c r="C68" s="174" t="s">
        <v>453</v>
      </c>
      <c r="D68" s="174" t="s">
        <v>452</v>
      </c>
      <c r="E68" s="181">
        <v>214.169714688</v>
      </c>
      <c r="F68" s="181">
        <v>51.02</v>
      </c>
      <c r="G68" s="174" t="s">
        <v>358</v>
      </c>
    </row>
    <row r="69" spans="2:7" x14ac:dyDescent="0.15">
      <c r="B69" s="174">
        <v>12</v>
      </c>
      <c r="C69" s="174" t="s">
        <v>398</v>
      </c>
      <c r="D69" s="174" t="s">
        <v>397</v>
      </c>
      <c r="E69" s="181">
        <v>447.52224256</v>
      </c>
      <c r="F69" s="181">
        <v>205.87</v>
      </c>
      <c r="G69" s="174" t="s">
        <v>358</v>
      </c>
    </row>
    <row r="70" spans="2:7" x14ac:dyDescent="0.15">
      <c r="B70" s="174">
        <v>20</v>
      </c>
      <c r="C70" s="174" t="s">
        <v>417</v>
      </c>
      <c r="D70" s="174" t="s">
        <v>416</v>
      </c>
      <c r="E70" s="181">
        <v>376.554225664</v>
      </c>
      <c r="F70" s="181">
        <v>135.75</v>
      </c>
      <c r="G70" s="174" t="s">
        <v>358</v>
      </c>
    </row>
    <row r="71" spans="2:7" x14ac:dyDescent="0.15">
      <c r="B71" s="174">
        <v>34</v>
      </c>
      <c r="C71" s="174" t="s">
        <v>421</v>
      </c>
      <c r="D71" s="174" t="s">
        <v>420</v>
      </c>
      <c r="E71" s="181">
        <v>243.21481113600001</v>
      </c>
      <c r="F71" s="181">
        <v>133.6</v>
      </c>
      <c r="G71" s="174" t="s">
        <v>358</v>
      </c>
    </row>
  </sheetData>
  <mergeCells count="2">
    <mergeCell ref="B8:H9"/>
    <mergeCell ref="B16:G16"/>
  </mergeCells>
  <conditionalFormatting sqref="B1:B2">
    <cfRule type="expression" dxfId="274" priority="8">
      <formula>$B$2/$C$2&gt;=0.076</formula>
    </cfRule>
  </conditionalFormatting>
  <conditionalFormatting sqref="C1:C2">
    <cfRule type="expression" dxfId="273" priority="9">
      <formula>$B$2/$C$2&gt;=0.153</formula>
    </cfRule>
  </conditionalFormatting>
  <conditionalFormatting sqref="D1:D2">
    <cfRule type="expression" dxfId="272" priority="10">
      <formula>$B$2/$C$2&gt;=0.23</formula>
    </cfRule>
  </conditionalFormatting>
  <conditionalFormatting sqref="E1:E2">
    <cfRule type="expression" dxfId="271" priority="11">
      <formula>$B$2/$C$2&gt;=0.307</formula>
    </cfRule>
  </conditionalFormatting>
  <conditionalFormatting sqref="F1:F2">
    <cfRule type="expression" dxfId="270" priority="12">
      <formula>$B$2/$C$2&gt;=0.384</formula>
    </cfRule>
  </conditionalFormatting>
  <conditionalFormatting sqref="G1:G2">
    <cfRule type="expression" dxfId="269" priority="13">
      <formula>$B$2/$C$2&gt;=0.461</formula>
    </cfRule>
  </conditionalFormatting>
  <conditionalFormatting sqref="H1:H2">
    <cfRule type="expression" dxfId="268" priority="14">
      <formula>$B$2/$C$2&gt;=0.538</formula>
    </cfRule>
  </conditionalFormatting>
  <conditionalFormatting sqref="I1:I2">
    <cfRule type="expression" dxfId="267" priority="15">
      <formula>$B$2/$C$2&gt;=0.615</formula>
    </cfRule>
  </conditionalFormatting>
  <conditionalFormatting sqref="J1:Q2">
    <cfRule type="expression" dxfId="266" priority="16">
      <formula>$B$2/$C$2&gt;=0.692</formula>
    </cfRule>
  </conditionalFormatting>
  <conditionalFormatting sqref="M1">
    <cfRule type="expression" dxfId="265" priority="4">
      <formula>$B$2/$C$2&gt;=0.846</formula>
    </cfRule>
  </conditionalFormatting>
  <conditionalFormatting sqref="P1">
    <cfRule type="expression" dxfId="264" priority="7">
      <formula>$B$2/$C$2&gt;=0.846</formula>
    </cfRule>
  </conditionalFormatting>
  <conditionalFormatting sqref="Q1">
    <cfRule type="expression" dxfId="263" priority="2">
      <formula>$Q$1&lt;&gt;""</formula>
    </cfRule>
  </conditionalFormatting>
  <conditionalFormatting sqref="R1:S1 B1:P2 Y1:AP2 Q2:S2">
    <cfRule type="expression" dxfId="262" priority="1">
      <formula>$Q$1="Feedback OFF"</formula>
    </cfRule>
  </conditionalFormatting>
  <conditionalFormatting sqref="R1:S2">
    <cfRule type="expression" dxfId="261" priority="3">
      <formula>$B$2/$C$2&gt;=0.846</formula>
    </cfRule>
  </conditionalFormatting>
  <conditionalFormatting sqref="Y1:AG1 AI1:AL1 AN1:AP1 Y2:AP2">
    <cfRule type="expression" dxfId="260" priority="17">
      <formula>$B$2/$C$2&gt;=1</formula>
    </cfRule>
  </conditionalFormatting>
  <conditionalFormatting sqref="AH1">
    <cfRule type="expression" dxfId="259" priority="6">
      <formula>$B$2/$C$2&gt;=0.846</formula>
    </cfRule>
  </conditionalFormatting>
  <conditionalFormatting sqref="AM1">
    <cfRule type="expression" dxfId="258" priority="5">
      <formula>$B$2/$C$2&gt;=0.846</formula>
    </cfRule>
  </conditionalFormatting>
  <dataValidations count="1">
    <dataValidation type="list" allowBlank="1" showInputMessage="1" showErrorMessage="1" sqref="P1" xr:uid="{C1B76DE8-BA88-4764-992E-E28268EA7DF7}">
      <formula1>"Feedback ON, Taunting ON, Feedback OFF"</formula1>
    </dataValidation>
  </dataValidations>
  <pageMargins left="0.7" right="0.7" top="0.75" bottom="0.75" header="0.3" footer="0.3"/>
  <legacyDrawing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328CD-C738-47EF-8585-796B3158CFEB}">
  <sheetPr>
    <tabColor rgb="FF4FADEA"/>
  </sheetPr>
  <dimension ref="C3:M79"/>
  <sheetViews>
    <sheetView showGridLines="0" topLeftCell="A10" zoomScale="55" zoomScaleNormal="55" workbookViewId="0">
      <selection activeCell="M26" sqref="M26"/>
    </sheetView>
  </sheetViews>
  <sheetFormatPr defaultColWidth="9.140625" defaultRowHeight="8.25" x14ac:dyDescent="0.25"/>
  <cols>
    <col min="1" max="1" width="0.85546875" style="170" customWidth="1"/>
    <col min="2" max="2" width="1" style="170" customWidth="1"/>
    <col min="3" max="3" width="20.140625" style="170" customWidth="1"/>
    <col min="4" max="4" width="19.28515625" style="170" bestFit="1" customWidth="1"/>
    <col min="5" max="5" width="18.7109375" style="170" bestFit="1" customWidth="1"/>
    <col min="6" max="6" width="19.7109375" style="170" bestFit="1" customWidth="1"/>
    <col min="7" max="7" width="16.140625" style="167" bestFit="1" customWidth="1"/>
    <col min="8" max="8" width="15.7109375" style="170" customWidth="1"/>
    <col min="9" max="9" width="3.7109375" style="170" customWidth="1"/>
    <col min="10" max="10" width="3.28515625" style="170" customWidth="1"/>
    <col min="11" max="11" width="50" style="170" customWidth="1"/>
    <col min="12" max="12" width="31.42578125" style="170" customWidth="1"/>
    <col min="13" max="16" width="12.28515625" style="170" customWidth="1"/>
    <col min="17" max="17" width="25.140625" style="170" customWidth="1"/>
    <col min="18" max="16384" width="9.140625" style="170"/>
  </cols>
  <sheetData>
    <row r="3" spans="3:9" ht="4.9000000000000004" customHeight="1" x14ac:dyDescent="0.25"/>
    <row r="4" spans="3:9" ht="4.9000000000000004" customHeight="1" x14ac:dyDescent="0.25"/>
    <row r="5" spans="3:9" ht="4.9000000000000004" customHeight="1" x14ac:dyDescent="0.25"/>
    <row r="6" spans="3:9" ht="4.9000000000000004" customHeight="1" x14ac:dyDescent="0.25"/>
    <row r="8" spans="3:9" x14ac:dyDescent="0.15">
      <c r="C8" s="175">
        <v>0</v>
      </c>
    </row>
    <row r="9" spans="3:9" x14ac:dyDescent="0.25">
      <c r="C9" s="305">
        <v>0</v>
      </c>
      <c r="D9" s="305"/>
      <c r="E9" s="305"/>
      <c r="F9" s="305"/>
      <c r="G9" s="305"/>
      <c r="H9" s="305"/>
      <c r="I9" s="305"/>
    </row>
    <row r="10" spans="3:9" x14ac:dyDescent="0.25">
      <c r="C10" s="305"/>
      <c r="D10" s="305"/>
      <c r="E10" s="305"/>
      <c r="F10" s="305"/>
      <c r="G10" s="305"/>
      <c r="H10" s="305"/>
      <c r="I10" s="305"/>
    </row>
    <row r="11" spans="3:9" x14ac:dyDescent="0.15">
      <c r="C11" s="168"/>
    </row>
    <row r="12" spans="3:9" x14ac:dyDescent="0.15">
      <c r="C12" s="175">
        <v>0</v>
      </c>
    </row>
    <row r="13" spans="3:9" x14ac:dyDescent="0.15">
      <c r="C13" s="172">
        <v>0</v>
      </c>
      <c r="D13" s="169"/>
      <c r="E13" s="169"/>
      <c r="F13" s="169"/>
      <c r="G13" s="169"/>
      <c r="H13" s="169"/>
      <c r="I13" s="169"/>
    </row>
    <row r="14" spans="3:9" x14ac:dyDescent="0.25">
      <c r="C14" s="305">
        <v>0</v>
      </c>
      <c r="D14" s="305"/>
      <c r="E14" s="305"/>
      <c r="F14" s="305"/>
      <c r="G14" s="305"/>
      <c r="H14" s="305"/>
      <c r="I14" s="305"/>
    </row>
    <row r="15" spans="3:9" x14ac:dyDescent="0.25">
      <c r="C15" s="305"/>
      <c r="D15" s="305"/>
      <c r="E15" s="305"/>
      <c r="F15" s="305"/>
      <c r="G15" s="305"/>
      <c r="H15" s="305"/>
      <c r="I15" s="305"/>
    </row>
    <row r="16" spans="3:9" x14ac:dyDescent="0.15">
      <c r="C16" s="317">
        <v>0</v>
      </c>
      <c r="D16" s="317"/>
      <c r="E16" s="317"/>
      <c r="F16" s="317"/>
      <c r="G16" s="317"/>
      <c r="H16" s="317"/>
      <c r="I16" s="317"/>
    </row>
    <row r="17" spans="3:12" x14ac:dyDescent="0.15">
      <c r="C17" s="317">
        <v>0</v>
      </c>
      <c r="D17" s="317"/>
      <c r="E17" s="317"/>
      <c r="F17" s="317"/>
      <c r="G17" s="317"/>
      <c r="H17" s="317"/>
      <c r="I17" s="317"/>
    </row>
    <row r="18" spans="3:12" x14ac:dyDescent="0.25">
      <c r="C18" s="206"/>
    </row>
    <row r="20" spans="3:12" x14ac:dyDescent="0.25">
      <c r="C20" s="307">
        <v>0</v>
      </c>
      <c r="D20" s="307"/>
      <c r="E20" s="307"/>
      <c r="F20" s="307"/>
      <c r="G20" s="307"/>
    </row>
    <row r="21" spans="3:12" x14ac:dyDescent="0.25">
      <c r="C21" s="179">
        <v>0</v>
      </c>
      <c r="D21" s="179">
        <v>0</v>
      </c>
      <c r="E21" s="179">
        <v>0</v>
      </c>
      <c r="F21" s="179">
        <v>0</v>
      </c>
      <c r="G21" s="179">
        <v>0</v>
      </c>
    </row>
    <row r="22" spans="3:12" x14ac:dyDescent="0.25">
      <c r="C22" s="170">
        <v>0</v>
      </c>
      <c r="D22" s="206">
        <v>1</v>
      </c>
      <c r="E22" s="206">
        <v>1</v>
      </c>
      <c r="F22" s="206">
        <v>1</v>
      </c>
      <c r="G22" s="206">
        <v>1</v>
      </c>
    </row>
    <row r="23" spans="3:12" x14ac:dyDescent="0.25">
      <c r="C23" s="170">
        <v>0</v>
      </c>
      <c r="D23" s="206">
        <v>1</v>
      </c>
      <c r="E23" s="206">
        <v>1</v>
      </c>
      <c r="F23" s="206">
        <v>1</v>
      </c>
      <c r="G23" s="206">
        <v>1</v>
      </c>
    </row>
    <row r="24" spans="3:12" x14ac:dyDescent="0.25">
      <c r="C24" s="170">
        <v>0</v>
      </c>
      <c r="D24" s="206">
        <v>1</v>
      </c>
      <c r="E24" s="206">
        <v>1</v>
      </c>
      <c r="F24" s="206">
        <v>1</v>
      </c>
      <c r="G24" s="206">
        <v>1</v>
      </c>
    </row>
    <row r="25" spans="3:12" x14ac:dyDescent="0.25">
      <c r="F25" s="205"/>
      <c r="G25" s="170"/>
    </row>
    <row r="26" spans="3:12" x14ac:dyDescent="0.25">
      <c r="F26" s="205"/>
      <c r="G26" s="170"/>
    </row>
    <row r="29" spans="3:12" x14ac:dyDescent="0.25">
      <c r="C29" s="307">
        <v>0</v>
      </c>
      <c r="D29" s="307"/>
      <c r="E29" s="307"/>
      <c r="F29" s="307"/>
      <c r="G29" s="307"/>
      <c r="H29" s="307"/>
      <c r="K29" s="179">
        <v>0</v>
      </c>
      <c r="L29" s="179">
        <v>0</v>
      </c>
    </row>
    <row r="30" spans="3:12" x14ac:dyDescent="0.25">
      <c r="C30" s="179">
        <v>0</v>
      </c>
      <c r="D30" s="179">
        <v>0</v>
      </c>
      <c r="E30" s="179">
        <v>0</v>
      </c>
      <c r="F30" s="179">
        <v>0</v>
      </c>
      <c r="G30" s="179">
        <v>0</v>
      </c>
      <c r="H30" s="179">
        <v>0</v>
      </c>
      <c r="K30" s="207">
        <v>0</v>
      </c>
      <c r="L30" s="208">
        <v>0</v>
      </c>
    </row>
    <row r="31" spans="3:12" x14ac:dyDescent="0.15">
      <c r="C31" s="174">
        <v>0</v>
      </c>
      <c r="D31" s="174">
        <v>0</v>
      </c>
      <c r="E31" s="174">
        <v>0</v>
      </c>
      <c r="F31" s="181">
        <v>0</v>
      </c>
      <c r="G31" s="181">
        <v>0</v>
      </c>
      <c r="H31" s="174">
        <v>0</v>
      </c>
      <c r="K31" s="207">
        <v>0</v>
      </c>
      <c r="L31" s="208">
        <v>0</v>
      </c>
    </row>
    <row r="32" spans="3:12" x14ac:dyDescent="0.15">
      <c r="C32" s="174">
        <v>0</v>
      </c>
      <c r="D32" s="174">
        <v>0</v>
      </c>
      <c r="E32" s="174">
        <v>0</v>
      </c>
      <c r="F32" s="181">
        <v>0</v>
      </c>
      <c r="G32" s="181">
        <v>0</v>
      </c>
      <c r="H32" s="174">
        <v>0</v>
      </c>
      <c r="K32" s="207">
        <v>0</v>
      </c>
      <c r="L32" s="208">
        <v>0</v>
      </c>
    </row>
    <row r="33" spans="3:13" x14ac:dyDescent="0.15">
      <c r="C33" s="174">
        <v>0</v>
      </c>
      <c r="D33" s="174">
        <v>0</v>
      </c>
      <c r="E33" s="174">
        <v>0</v>
      </c>
      <c r="F33" s="181">
        <v>0</v>
      </c>
      <c r="G33" s="181">
        <v>0</v>
      </c>
      <c r="H33" s="174">
        <v>0</v>
      </c>
      <c r="L33" s="209">
        <v>5</v>
      </c>
      <c r="M33" s="170">
        <v>0</v>
      </c>
    </row>
    <row r="34" spans="3:13" x14ac:dyDescent="0.15">
      <c r="C34" s="174">
        <v>0</v>
      </c>
      <c r="D34" s="174">
        <v>0</v>
      </c>
      <c r="E34" s="174">
        <v>0</v>
      </c>
      <c r="F34" s="181">
        <v>0</v>
      </c>
      <c r="G34" s="181">
        <v>0</v>
      </c>
      <c r="H34" s="174">
        <v>0</v>
      </c>
    </row>
    <row r="35" spans="3:13" x14ac:dyDescent="0.15">
      <c r="C35" s="174">
        <v>0</v>
      </c>
      <c r="D35" s="174">
        <v>0</v>
      </c>
      <c r="E35" s="174">
        <v>0</v>
      </c>
      <c r="F35" s="181">
        <v>0</v>
      </c>
      <c r="G35" s="181">
        <v>0</v>
      </c>
      <c r="H35" s="174">
        <v>0</v>
      </c>
    </row>
    <row r="36" spans="3:13" x14ac:dyDescent="0.15">
      <c r="C36" s="174">
        <v>0</v>
      </c>
      <c r="D36" s="174">
        <v>0</v>
      </c>
      <c r="E36" s="174">
        <v>0</v>
      </c>
      <c r="F36" s="181">
        <v>0</v>
      </c>
      <c r="G36" s="181">
        <v>0</v>
      </c>
      <c r="H36" s="174">
        <v>0</v>
      </c>
    </row>
    <row r="37" spans="3:13" x14ac:dyDescent="0.15">
      <c r="C37" s="174">
        <v>0</v>
      </c>
      <c r="D37" s="174">
        <v>0</v>
      </c>
      <c r="E37" s="174">
        <v>0</v>
      </c>
      <c r="F37" s="181">
        <v>0</v>
      </c>
      <c r="G37" s="181">
        <v>0</v>
      </c>
      <c r="H37" s="174">
        <v>0</v>
      </c>
    </row>
    <row r="38" spans="3:13" x14ac:dyDescent="0.15">
      <c r="C38" s="174">
        <v>0</v>
      </c>
      <c r="D38" s="174">
        <v>0</v>
      </c>
      <c r="E38" s="174">
        <v>0</v>
      </c>
      <c r="F38" s="181">
        <v>0</v>
      </c>
      <c r="G38" s="181">
        <v>0</v>
      </c>
      <c r="H38" s="174">
        <v>0</v>
      </c>
    </row>
    <row r="39" spans="3:13" x14ac:dyDescent="0.15">
      <c r="C39" s="174">
        <v>0</v>
      </c>
      <c r="D39" s="174">
        <v>0</v>
      </c>
      <c r="E39" s="174">
        <v>0</v>
      </c>
      <c r="F39" s="181">
        <v>0</v>
      </c>
      <c r="G39" s="181">
        <v>0</v>
      </c>
      <c r="H39" s="174">
        <v>0</v>
      </c>
    </row>
    <row r="40" spans="3:13" x14ac:dyDescent="0.15">
      <c r="C40" s="174">
        <v>0</v>
      </c>
      <c r="D40" s="174">
        <v>0</v>
      </c>
      <c r="E40" s="174">
        <v>0</v>
      </c>
      <c r="F40" s="181">
        <v>0</v>
      </c>
      <c r="G40" s="181">
        <v>0</v>
      </c>
      <c r="H40" s="174">
        <v>0</v>
      </c>
    </row>
    <row r="41" spans="3:13" x14ac:dyDescent="0.15">
      <c r="C41" s="174">
        <v>0</v>
      </c>
      <c r="D41" s="174">
        <v>0</v>
      </c>
      <c r="E41" s="174">
        <v>0</v>
      </c>
      <c r="F41" s="181">
        <v>0</v>
      </c>
      <c r="G41" s="181">
        <v>0</v>
      </c>
      <c r="H41" s="174">
        <v>0</v>
      </c>
    </row>
    <row r="42" spans="3:13" x14ac:dyDescent="0.15">
      <c r="C42" s="174">
        <v>0</v>
      </c>
      <c r="D42" s="174">
        <v>0</v>
      </c>
      <c r="E42" s="174">
        <v>0</v>
      </c>
      <c r="F42" s="181">
        <v>0</v>
      </c>
      <c r="G42" s="181">
        <v>0</v>
      </c>
      <c r="H42" s="174">
        <v>0</v>
      </c>
    </row>
    <row r="43" spans="3:13" x14ac:dyDescent="0.15">
      <c r="C43" s="174">
        <v>0</v>
      </c>
      <c r="D43" s="174">
        <v>0</v>
      </c>
      <c r="E43" s="174">
        <v>0</v>
      </c>
      <c r="F43" s="181">
        <v>0</v>
      </c>
      <c r="G43" s="181">
        <v>0</v>
      </c>
      <c r="H43" s="174">
        <v>0</v>
      </c>
    </row>
    <row r="44" spans="3:13" x14ac:dyDescent="0.15">
      <c r="C44" s="174">
        <v>0</v>
      </c>
      <c r="D44" s="174">
        <v>0</v>
      </c>
      <c r="E44" s="174">
        <v>0</v>
      </c>
      <c r="F44" s="181">
        <v>0</v>
      </c>
      <c r="G44" s="181">
        <v>0</v>
      </c>
      <c r="H44" s="174">
        <v>0</v>
      </c>
    </row>
    <row r="45" spans="3:13" x14ac:dyDescent="0.15">
      <c r="C45" s="174">
        <v>0</v>
      </c>
      <c r="D45" s="174">
        <v>0</v>
      </c>
      <c r="E45" s="174">
        <v>0</v>
      </c>
      <c r="F45" s="181">
        <v>0</v>
      </c>
      <c r="G45" s="181">
        <v>0</v>
      </c>
      <c r="H45" s="174">
        <v>0</v>
      </c>
    </row>
    <row r="46" spans="3:13" x14ac:dyDescent="0.15">
      <c r="C46" s="174">
        <v>0</v>
      </c>
      <c r="D46" s="174">
        <v>0</v>
      </c>
      <c r="E46" s="174">
        <v>0</v>
      </c>
      <c r="F46" s="181">
        <v>0</v>
      </c>
      <c r="G46" s="181">
        <v>0</v>
      </c>
      <c r="H46" s="174">
        <v>0</v>
      </c>
    </row>
    <row r="47" spans="3:13" x14ac:dyDescent="0.15">
      <c r="C47" s="174">
        <v>0</v>
      </c>
      <c r="D47" s="174">
        <v>0</v>
      </c>
      <c r="E47" s="174">
        <v>0</v>
      </c>
      <c r="F47" s="181">
        <v>0</v>
      </c>
      <c r="G47" s="181">
        <v>0</v>
      </c>
      <c r="H47" s="174">
        <v>0</v>
      </c>
    </row>
    <row r="48" spans="3:13" x14ac:dyDescent="0.15">
      <c r="C48" s="174">
        <v>0</v>
      </c>
      <c r="D48" s="174">
        <v>0</v>
      </c>
      <c r="E48" s="174">
        <v>0</v>
      </c>
      <c r="F48" s="181">
        <v>0</v>
      </c>
      <c r="G48" s="181">
        <v>0</v>
      </c>
      <c r="H48" s="174">
        <v>0</v>
      </c>
    </row>
    <row r="49" spans="3:8" x14ac:dyDescent="0.15">
      <c r="C49" s="174">
        <v>0</v>
      </c>
      <c r="D49" s="174">
        <v>0</v>
      </c>
      <c r="E49" s="174">
        <v>0</v>
      </c>
      <c r="F49" s="181">
        <v>0</v>
      </c>
      <c r="G49" s="181">
        <v>0</v>
      </c>
      <c r="H49" s="174">
        <v>0</v>
      </c>
    </row>
    <row r="50" spans="3:8" x14ac:dyDescent="0.15">
      <c r="C50" s="174">
        <v>0</v>
      </c>
      <c r="D50" s="174">
        <v>0</v>
      </c>
      <c r="E50" s="174">
        <v>0</v>
      </c>
      <c r="F50" s="181">
        <v>0</v>
      </c>
      <c r="G50" s="181">
        <v>0</v>
      </c>
      <c r="H50" s="174">
        <v>0</v>
      </c>
    </row>
    <row r="51" spans="3:8" x14ac:dyDescent="0.15">
      <c r="C51" s="174">
        <v>0</v>
      </c>
      <c r="D51" s="174">
        <v>0</v>
      </c>
      <c r="E51" s="174">
        <v>0</v>
      </c>
      <c r="F51" s="181">
        <v>0</v>
      </c>
      <c r="G51" s="181">
        <v>0</v>
      </c>
      <c r="H51" s="174">
        <v>0</v>
      </c>
    </row>
    <row r="52" spans="3:8" x14ac:dyDescent="0.15">
      <c r="C52" s="174">
        <v>0</v>
      </c>
      <c r="D52" s="174">
        <v>0</v>
      </c>
      <c r="E52" s="174">
        <v>0</v>
      </c>
      <c r="F52" s="181">
        <v>0</v>
      </c>
      <c r="G52" s="181">
        <v>0</v>
      </c>
      <c r="H52" s="174">
        <v>0</v>
      </c>
    </row>
    <row r="53" spans="3:8" x14ac:dyDescent="0.15">
      <c r="C53" s="174">
        <v>0</v>
      </c>
      <c r="D53" s="174">
        <v>0</v>
      </c>
      <c r="E53" s="174">
        <v>0</v>
      </c>
      <c r="F53" s="181">
        <v>0</v>
      </c>
      <c r="G53" s="181">
        <v>0</v>
      </c>
      <c r="H53" s="174">
        <v>0</v>
      </c>
    </row>
    <row r="54" spans="3:8" x14ac:dyDescent="0.15">
      <c r="C54" s="174">
        <v>0</v>
      </c>
      <c r="D54" s="174">
        <v>0</v>
      </c>
      <c r="E54" s="174">
        <v>0</v>
      </c>
      <c r="F54" s="181">
        <v>0</v>
      </c>
      <c r="G54" s="181">
        <v>0</v>
      </c>
      <c r="H54" s="174">
        <v>0</v>
      </c>
    </row>
    <row r="55" spans="3:8" x14ac:dyDescent="0.15">
      <c r="C55" s="174">
        <v>0</v>
      </c>
      <c r="D55" s="174">
        <v>0</v>
      </c>
      <c r="E55" s="174">
        <v>0</v>
      </c>
      <c r="F55" s="181">
        <v>0</v>
      </c>
      <c r="G55" s="181">
        <v>0</v>
      </c>
      <c r="H55" s="174">
        <v>0</v>
      </c>
    </row>
    <row r="56" spans="3:8" x14ac:dyDescent="0.15">
      <c r="C56" s="174">
        <v>0</v>
      </c>
      <c r="D56" s="174">
        <v>0</v>
      </c>
      <c r="E56" s="174">
        <v>0</v>
      </c>
      <c r="F56" s="181">
        <v>0</v>
      </c>
      <c r="G56" s="181">
        <v>0</v>
      </c>
      <c r="H56" s="174">
        <v>0</v>
      </c>
    </row>
    <row r="57" spans="3:8" x14ac:dyDescent="0.15">
      <c r="C57" s="174">
        <v>0</v>
      </c>
      <c r="D57" s="174">
        <v>0</v>
      </c>
      <c r="E57" s="174">
        <v>0</v>
      </c>
      <c r="F57" s="181">
        <v>0</v>
      </c>
      <c r="G57" s="181">
        <v>0</v>
      </c>
      <c r="H57" s="174">
        <v>0</v>
      </c>
    </row>
    <row r="58" spans="3:8" x14ac:dyDescent="0.15">
      <c r="C58" s="174">
        <v>0</v>
      </c>
      <c r="D58" s="174">
        <v>0</v>
      </c>
      <c r="E58" s="174">
        <v>0</v>
      </c>
      <c r="F58" s="181">
        <v>0</v>
      </c>
      <c r="G58" s="181">
        <v>0</v>
      </c>
      <c r="H58" s="174">
        <v>0</v>
      </c>
    </row>
    <row r="59" spans="3:8" x14ac:dyDescent="0.15">
      <c r="C59" s="174">
        <v>0</v>
      </c>
      <c r="D59" s="174">
        <v>0</v>
      </c>
      <c r="E59" s="174">
        <v>0</v>
      </c>
      <c r="F59" s="181">
        <v>0</v>
      </c>
      <c r="G59" s="181">
        <v>0</v>
      </c>
      <c r="H59" s="174">
        <v>0</v>
      </c>
    </row>
    <row r="60" spans="3:8" x14ac:dyDescent="0.15">
      <c r="C60" s="174">
        <v>0</v>
      </c>
      <c r="D60" s="174">
        <v>0</v>
      </c>
      <c r="E60" s="174">
        <v>0</v>
      </c>
      <c r="F60" s="181">
        <v>0</v>
      </c>
      <c r="G60" s="181">
        <v>0</v>
      </c>
      <c r="H60" s="174">
        <v>0</v>
      </c>
    </row>
    <row r="61" spans="3:8" x14ac:dyDescent="0.15">
      <c r="C61" s="174">
        <v>0</v>
      </c>
      <c r="D61" s="174">
        <v>0</v>
      </c>
      <c r="E61" s="174">
        <v>0</v>
      </c>
      <c r="F61" s="181">
        <v>0</v>
      </c>
      <c r="G61" s="181">
        <v>0</v>
      </c>
      <c r="H61" s="174">
        <v>0</v>
      </c>
    </row>
    <row r="62" spans="3:8" x14ac:dyDescent="0.15">
      <c r="C62" s="174">
        <v>0</v>
      </c>
      <c r="D62" s="174">
        <v>0</v>
      </c>
      <c r="E62" s="174">
        <v>0</v>
      </c>
      <c r="F62" s="181">
        <v>0</v>
      </c>
      <c r="G62" s="181">
        <v>0</v>
      </c>
      <c r="H62" s="174">
        <v>0</v>
      </c>
    </row>
    <row r="63" spans="3:8" x14ac:dyDescent="0.15">
      <c r="C63" s="174">
        <v>0</v>
      </c>
      <c r="D63" s="174">
        <v>0</v>
      </c>
      <c r="E63" s="174">
        <v>0</v>
      </c>
      <c r="F63" s="181">
        <v>0</v>
      </c>
      <c r="G63" s="181">
        <v>0</v>
      </c>
      <c r="H63" s="174">
        <v>0</v>
      </c>
    </row>
    <row r="64" spans="3:8" x14ac:dyDescent="0.15">
      <c r="C64" s="174">
        <v>0</v>
      </c>
      <c r="D64" s="174">
        <v>0</v>
      </c>
      <c r="E64" s="174">
        <v>0</v>
      </c>
      <c r="F64" s="181">
        <v>0</v>
      </c>
      <c r="G64" s="181">
        <v>0</v>
      </c>
      <c r="H64" s="174">
        <v>0</v>
      </c>
    </row>
    <row r="65" spans="3:8" x14ac:dyDescent="0.15">
      <c r="C65" s="174">
        <v>0</v>
      </c>
      <c r="D65" s="174">
        <v>0</v>
      </c>
      <c r="E65" s="174">
        <v>0</v>
      </c>
      <c r="F65" s="181">
        <v>0</v>
      </c>
      <c r="G65" s="181">
        <v>0</v>
      </c>
      <c r="H65" s="174">
        <v>0</v>
      </c>
    </row>
    <row r="66" spans="3:8" x14ac:dyDescent="0.15">
      <c r="C66" s="174">
        <v>0</v>
      </c>
      <c r="D66" s="174">
        <v>0</v>
      </c>
      <c r="E66" s="174">
        <v>0</v>
      </c>
      <c r="F66" s="181">
        <v>0</v>
      </c>
      <c r="G66" s="181">
        <v>0</v>
      </c>
      <c r="H66" s="174">
        <v>0</v>
      </c>
    </row>
    <row r="67" spans="3:8" x14ac:dyDescent="0.15">
      <c r="C67" s="174">
        <v>0</v>
      </c>
      <c r="D67" s="174">
        <v>0</v>
      </c>
      <c r="E67" s="174">
        <v>0</v>
      </c>
      <c r="F67" s="181">
        <v>0</v>
      </c>
      <c r="G67" s="181">
        <v>0</v>
      </c>
      <c r="H67" s="174">
        <v>0</v>
      </c>
    </row>
    <row r="68" spans="3:8" x14ac:dyDescent="0.15">
      <c r="C68" s="174">
        <v>0</v>
      </c>
      <c r="D68" s="174">
        <v>0</v>
      </c>
      <c r="E68" s="174">
        <v>0</v>
      </c>
      <c r="F68" s="181">
        <v>0</v>
      </c>
      <c r="G68" s="181">
        <v>0</v>
      </c>
      <c r="H68" s="174">
        <v>0</v>
      </c>
    </row>
    <row r="69" spans="3:8" x14ac:dyDescent="0.15">
      <c r="C69" s="174">
        <v>0</v>
      </c>
      <c r="D69" s="174">
        <v>0</v>
      </c>
      <c r="E69" s="174">
        <v>0</v>
      </c>
      <c r="F69" s="181">
        <v>0</v>
      </c>
      <c r="G69" s="181">
        <v>0</v>
      </c>
      <c r="H69" s="174">
        <v>0</v>
      </c>
    </row>
    <row r="70" spans="3:8" x14ac:dyDescent="0.15">
      <c r="C70" s="174">
        <v>0</v>
      </c>
      <c r="D70" s="174">
        <v>0</v>
      </c>
      <c r="E70" s="174">
        <v>0</v>
      </c>
      <c r="F70" s="181">
        <v>0</v>
      </c>
      <c r="G70" s="181">
        <v>0</v>
      </c>
      <c r="H70" s="174">
        <v>0</v>
      </c>
    </row>
    <row r="71" spans="3:8" x14ac:dyDescent="0.15">
      <c r="C71" s="174">
        <v>0</v>
      </c>
      <c r="D71" s="174">
        <v>0</v>
      </c>
      <c r="E71" s="174">
        <v>0</v>
      </c>
      <c r="F71" s="181">
        <v>0</v>
      </c>
      <c r="G71" s="181">
        <v>0</v>
      </c>
      <c r="H71" s="174">
        <v>0</v>
      </c>
    </row>
    <row r="72" spans="3:8" x14ac:dyDescent="0.15">
      <c r="C72" s="174">
        <v>0</v>
      </c>
      <c r="D72" s="174">
        <v>0</v>
      </c>
      <c r="E72" s="174">
        <v>0</v>
      </c>
      <c r="F72" s="181">
        <v>0</v>
      </c>
      <c r="G72" s="181">
        <v>0</v>
      </c>
      <c r="H72" s="174">
        <v>0</v>
      </c>
    </row>
    <row r="73" spans="3:8" x14ac:dyDescent="0.15">
      <c r="C73" s="174">
        <v>0</v>
      </c>
      <c r="D73" s="174">
        <v>0</v>
      </c>
      <c r="E73" s="174">
        <v>0</v>
      </c>
      <c r="F73" s="181">
        <v>0</v>
      </c>
      <c r="G73" s="181">
        <v>0</v>
      </c>
      <c r="H73" s="174">
        <v>0</v>
      </c>
    </row>
    <row r="74" spans="3:8" x14ac:dyDescent="0.15">
      <c r="C74" s="174">
        <v>0</v>
      </c>
      <c r="D74" s="174">
        <v>0</v>
      </c>
      <c r="E74" s="174">
        <v>0</v>
      </c>
      <c r="F74" s="181">
        <v>0</v>
      </c>
      <c r="G74" s="181">
        <v>0</v>
      </c>
      <c r="H74" s="174">
        <v>0</v>
      </c>
    </row>
    <row r="75" spans="3:8" x14ac:dyDescent="0.15">
      <c r="C75" s="174">
        <v>0</v>
      </c>
      <c r="D75" s="174">
        <v>0</v>
      </c>
      <c r="E75" s="174">
        <v>0</v>
      </c>
      <c r="F75" s="181">
        <v>0</v>
      </c>
      <c r="G75" s="181">
        <v>0</v>
      </c>
      <c r="H75" s="174">
        <v>0</v>
      </c>
    </row>
    <row r="76" spans="3:8" x14ac:dyDescent="0.15">
      <c r="C76" s="174">
        <v>0</v>
      </c>
      <c r="D76" s="174">
        <v>0</v>
      </c>
      <c r="E76" s="174">
        <v>0</v>
      </c>
      <c r="F76" s="181">
        <v>0</v>
      </c>
      <c r="G76" s="181">
        <v>0</v>
      </c>
      <c r="H76" s="174">
        <v>0</v>
      </c>
    </row>
    <row r="77" spans="3:8" x14ac:dyDescent="0.15">
      <c r="C77" s="174">
        <v>0</v>
      </c>
      <c r="D77" s="174">
        <v>0</v>
      </c>
      <c r="E77" s="174">
        <v>0</v>
      </c>
      <c r="F77" s="181">
        <v>0</v>
      </c>
      <c r="G77" s="181">
        <v>0</v>
      </c>
      <c r="H77" s="174">
        <v>0</v>
      </c>
    </row>
    <row r="78" spans="3:8" x14ac:dyDescent="0.15">
      <c r="C78" s="174">
        <v>0</v>
      </c>
      <c r="D78" s="174">
        <v>0</v>
      </c>
      <c r="E78" s="174">
        <v>0</v>
      </c>
      <c r="F78" s="181">
        <v>0</v>
      </c>
      <c r="G78" s="181">
        <v>0</v>
      </c>
      <c r="H78" s="174">
        <v>0</v>
      </c>
    </row>
    <row r="79" spans="3:8" x14ac:dyDescent="0.15">
      <c r="C79" s="174">
        <v>0</v>
      </c>
      <c r="D79" s="174">
        <v>0</v>
      </c>
      <c r="E79" s="174">
        <v>0</v>
      </c>
      <c r="F79" s="181">
        <v>0</v>
      </c>
      <c r="G79" s="181">
        <v>0</v>
      </c>
      <c r="H79" s="174">
        <v>0</v>
      </c>
    </row>
  </sheetData>
  <mergeCells count="6">
    <mergeCell ref="C29:H29"/>
    <mergeCell ref="C9:I10"/>
    <mergeCell ref="C14:I15"/>
    <mergeCell ref="C16:I16"/>
    <mergeCell ref="C17:I17"/>
    <mergeCell ref="C20:G20"/>
  </mergeCells>
  <pageMargins left="0.7" right="0.7" top="0.75" bottom="0.75" header="0.3" footer="0.3"/>
  <pageSetup orientation="portrait" horizontalDpi="360" verticalDpi="36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44D95-A395-45F1-B41E-C1E60DDFAD96}">
  <sheetPr>
    <tabColor rgb="FF4FADEA"/>
  </sheetPr>
  <dimension ref="B1:M79"/>
  <sheetViews>
    <sheetView showGridLines="0" topLeftCell="A10" zoomScale="55" zoomScaleNormal="55" workbookViewId="0">
      <selection activeCell="D22" sqref="D22"/>
    </sheetView>
  </sheetViews>
  <sheetFormatPr defaultColWidth="9.140625" defaultRowHeight="8.25" x14ac:dyDescent="0.25"/>
  <cols>
    <col min="1" max="1" width="0.85546875" style="170" customWidth="1"/>
    <col min="2" max="2" width="1" style="170" customWidth="1"/>
    <col min="3" max="3" width="20.140625" style="170" customWidth="1"/>
    <col min="4" max="4" width="19.28515625" style="170" bestFit="1" customWidth="1"/>
    <col min="5" max="5" width="18.7109375" style="170" bestFit="1" customWidth="1"/>
    <col min="6" max="6" width="19.7109375" style="170" bestFit="1" customWidth="1"/>
    <col min="7" max="7" width="16.140625" style="167" bestFit="1" customWidth="1"/>
    <col min="8" max="8" width="15.7109375" style="170" customWidth="1"/>
    <col min="9" max="9" width="3.7109375" style="170" customWidth="1"/>
    <col min="10" max="10" width="3.28515625" style="170" customWidth="1"/>
    <col min="11" max="11" width="50" style="170" customWidth="1"/>
    <col min="12" max="12" width="31.42578125" style="170" customWidth="1"/>
    <col min="13" max="16" width="12.28515625" style="170" customWidth="1"/>
    <col min="17" max="17" width="25.140625" style="170" customWidth="1"/>
    <col min="18" max="16384" width="9.140625" style="170"/>
  </cols>
  <sheetData>
    <row r="1" spans="2:10" x14ac:dyDescent="0.25">
      <c r="J1" s="170" t="s">
        <v>1937</v>
      </c>
    </row>
    <row r="2" spans="2:10" x14ac:dyDescent="0.25">
      <c r="B2" s="170">
        <f ca="1">IF('C'!$E$2="DRAGGING CELLS IS NOT PERMITTED. PLEASE UNDO LAST ACTION!!",0,IF('C'!$Q$1&lt;&gt;"Feedback OFF",IF(Scoreboard!$F$23="",SUMIFS(CPT!A3:$AM$79, CPT!A3:$AM$79, "&gt;0", CSC!A3:$AM$79, "PerfectMsg")+ABS(SUMIFS(CPT!A3:$AM$79, CPT!A3:$AM$79, "&lt;0", CSC!A3:$AM$79, "PerfectMsg")),0),0))</f>
        <v>17</v>
      </c>
      <c r="C2" s="170">
        <f>SUMIF(CPT!A3:$AM$79,"&gt;0")</f>
        <v>17</v>
      </c>
    </row>
    <row r="3" spans="2:10" ht="4.9000000000000004" customHeight="1" x14ac:dyDescent="0.25"/>
    <row r="4" spans="2:10" ht="4.9000000000000004" customHeight="1" x14ac:dyDescent="0.25"/>
    <row r="5" spans="2:10" ht="4.9000000000000004" customHeight="1" x14ac:dyDescent="0.25"/>
    <row r="6" spans="2:10" ht="4.9000000000000004" customHeight="1" x14ac:dyDescent="0.25"/>
    <row r="8" spans="2:10" x14ac:dyDescent="0.15">
      <c r="C8" s="175">
        <v>0</v>
      </c>
    </row>
    <row r="9" spans="2:10" x14ac:dyDescent="0.25">
      <c r="C9" s="305">
        <v>0</v>
      </c>
      <c r="D9" s="305"/>
      <c r="E9" s="305"/>
      <c r="F9" s="305"/>
      <c r="G9" s="305"/>
      <c r="H9" s="305"/>
      <c r="I9" s="305"/>
    </row>
    <row r="10" spans="2:10" x14ac:dyDescent="0.25">
      <c r="C10" s="305"/>
      <c r="D10" s="305"/>
      <c r="E10" s="305"/>
      <c r="F10" s="305"/>
      <c r="G10" s="305"/>
      <c r="H10" s="305"/>
      <c r="I10" s="305"/>
    </row>
    <row r="11" spans="2:10" x14ac:dyDescent="0.15">
      <c r="C11" s="168"/>
    </row>
    <row r="12" spans="2:10" x14ac:dyDescent="0.15">
      <c r="C12" s="175">
        <v>0</v>
      </c>
    </row>
    <row r="13" spans="2:10" x14ac:dyDescent="0.15">
      <c r="C13" s="172">
        <v>0</v>
      </c>
      <c r="D13" s="169"/>
      <c r="E13" s="169"/>
      <c r="F13" s="169"/>
      <c r="G13" s="169"/>
      <c r="H13" s="169"/>
      <c r="I13" s="169"/>
    </row>
    <row r="14" spans="2:10" x14ac:dyDescent="0.25">
      <c r="C14" s="305">
        <v>0</v>
      </c>
      <c r="D14" s="305"/>
      <c r="E14" s="305"/>
      <c r="F14" s="305"/>
      <c r="G14" s="305"/>
      <c r="H14" s="305"/>
      <c r="I14" s="305"/>
    </row>
    <row r="15" spans="2:10" x14ac:dyDescent="0.25">
      <c r="C15" s="305"/>
      <c r="D15" s="305"/>
      <c r="E15" s="305"/>
      <c r="F15" s="305"/>
      <c r="G15" s="305"/>
      <c r="H15" s="305"/>
      <c r="I15" s="305"/>
    </row>
    <row r="16" spans="2:10" x14ac:dyDescent="0.15">
      <c r="C16" s="317">
        <v>0</v>
      </c>
      <c r="D16" s="317"/>
      <c r="E16" s="317"/>
      <c r="F16" s="317"/>
      <c r="G16" s="317"/>
      <c r="H16" s="317"/>
      <c r="I16" s="317"/>
    </row>
    <row r="17" spans="3:12" x14ac:dyDescent="0.15">
      <c r="C17" s="317">
        <v>0</v>
      </c>
      <c r="D17" s="317"/>
      <c r="E17" s="317"/>
      <c r="F17" s="317"/>
      <c r="G17" s="317"/>
      <c r="H17" s="317"/>
      <c r="I17" s="317"/>
    </row>
    <row r="18" spans="3:12" x14ac:dyDescent="0.25">
      <c r="C18" s="206"/>
    </row>
    <row r="20" spans="3:12" x14ac:dyDescent="0.25">
      <c r="C20" s="307">
        <v>0</v>
      </c>
      <c r="D20" s="307"/>
      <c r="E20" s="307"/>
      <c r="F20" s="307"/>
      <c r="G20" s="307"/>
    </row>
    <row r="21" spans="3:12" x14ac:dyDescent="0.25">
      <c r="C21" s="179">
        <v>0</v>
      </c>
      <c r="D21" s="179">
        <v>0</v>
      </c>
      <c r="E21" s="179">
        <v>0</v>
      </c>
      <c r="F21" s="179">
        <v>0</v>
      </c>
      <c r="G21" s="179">
        <v>0</v>
      </c>
    </row>
    <row r="22" spans="3:12" x14ac:dyDescent="0.25">
      <c r="D22" s="206" t="str">
        <f ca="1">_xlfn.IFS(ISBLANK('C'!D22),"",IF(NOT(ISNA('#_C'!D22)),IF(ISNA('C'!D22),TRUE,FALSE),FALSE),"StuNAMsg",IF(AND(ISNA('#_C'!D22),ISNA('C'!D22)),TRUE,FALSE),"PerfectMsg",IF(NOT(ISERROR('#_C'!D22)),IF(ISERROR('C'!D22),TRUE,FALSE),FALSE),"StuErrorMsg",IF(TYPE('#_C'!D22)&lt;&gt;TYPE('C'!D22),TRUE,FALSE),"WrongTypeMsg",IF(_xlfn.ISFORMULA('#_C'!D22),IF(NOT(_xlfn.ISFORMULA('C'!D22)),TRUE),FALSE),"MissingFormulaMsg",IF(NOT(AND(ISNUMBER(FIND("[",_xlfn.FORMULATEXT('#_C'!D22))),ISNUMBER(FIND("!",_xlfn.FORMULATEXT('#_C'!D22))))),AND(ISNUMBER(FIND("[",_xlfn.FORMULATEXT('C'!D22))),ISNUMBER(FIND("!",_xlfn.FORMULATEXT('C'!D22)))),FALSE),"ExternalRefsMsg",IF(ISNUMBER('#_C'!D22),IF(ABS('#_C'!D22-'C'!D22)&gt;0.00001,TRUE,FALSE),IF('#_C'!D22&lt;&gt;'C'!D22,TRUE,FALSE)),IF(ISNUMBER('#_C'!D22),IF('#_C'!D22&gt;'C'!D22,"TooLow","TooHigh"),"WrongAnswer"),NOT(_xlfn.ISFORMULA('#_C'!D22)),IF(_xlfn.IFS(ISTEXT('#_C'!D22),FALSE,ISLOGICAL('#_C'!D22),FALSE,SUBSTITUTE(CELL("format",'#_C'!D22),"-","")=SUBSTITUTE(CELL("format",'C'!D22),"-",""),FALSE,CELL("format",'#_C'!D22)="G",FALSE,AND(CELL("format",'#_C'!D22)="F0",CELL("format",'C'!D22)="G"),FALSE,TRUE,IFERROR(IF(MATCH(CELL("format",'#_C'!D22)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C'!D22),_xlfn.FORMULATEXT('C'!D22),'C'!D22),"9","#"),"8","#"),"7","#"),"6","#"),"5","#"),"4","#"),"3","#"),"2","#"),"1","#"),"0","#"),"$","")," ",""),",","@"),"&gt;","@"),"&lt;","@"),"=","@"),")","@"),"(","@"),"^","@"),"/","@"),"+","@"),"*","@"),"-","@"))-LEN(SUBSTITUTE(SUBSTITUTE(SUBSTITUTE(SUBSTITUTE(SUBSTITUTE(SUBSTITUTE(SUBSTITUTE(SUBSTITUTE(SUBSTITUTE(SUBSTITUTE(SUBSTITUTE(SUBSTITUTE(SUBSTITUTE(SUBSTITUTE(SUBSTITUTE(SUBSTITUTE(SUBSTITUTE(SUBSTITUTE(SUBSTITUTE(SUBSTITUTE(SUBSTITUTE(SUBSTITUTE(SUBSTITUTE(SUBSTITUTE(IF(_xlfn.ISFORMULA('C'!D22),_xlfn.FORMULATEXT('C'!D22),'C'!D22),"9","#"),"8","#"),"7","#"),"6","#"),"5","#"),"4","#"),"3","#"),"2","#"),"1","#"),"0","#"),"$","")," ",""),",","@"),"&gt;","@"),"&lt;","@"),"=","@"),")","@"),"(","@"),"^","@"),"/","@"),"+","@"),"*","@"),"-","@"),"@#","")))/2&gt;(LEN(SUBSTITUTE(SUBSTITUTE(SUBSTITUTE(SUBSTITUTE(SUBSTITUTE(SUBSTITUTE(SUBSTITUTE(SUBSTITUTE(SUBSTITUTE(SUBSTITUTE(SUBSTITUTE(SUBSTITUTE(SUBSTITUTE(SUBSTITUTE(SUBSTITUTE(SUBSTITUTE(SUBSTITUTE(SUBSTITUTE(SUBSTITUTE(SUBSTITUTE(SUBSTITUTE(SUBSTITUTE(SUBSTITUTE(IF(_xlfn.ISFORMULA('#_C'!D22),_xlfn.FORMULATEXT('#_C'!D22),'#_C'!D22),"9","#"),"8","#"),"7","#"),"6","#"),"5","#"),"4","#"),"3","#"),"2","#"),"1","#"),"0","#"),"$","")," ",""),",","@"),"&gt;","@"),"&lt;","@"),"=","@"),")","@"),"(","@"),"^","@"),"/","@"),"+","@"),"*","@"),"-","@"))-LEN(SUBSTITUTE(SUBSTITUTE(SUBSTITUTE(SUBSTITUTE(SUBSTITUTE(SUBSTITUTE(SUBSTITUTE(SUBSTITUTE(SUBSTITUTE(SUBSTITUTE(SUBSTITUTE(SUBSTITUTE(SUBSTITUTE(SUBSTITUTE(SUBSTITUTE(SUBSTITUTE(SUBSTITUTE(SUBSTITUTE(SUBSTITUTE(SUBSTITUTE(SUBSTITUTE(SUBSTITUTE(SUBSTITUTE(SUBSTITUTE(IF(_xlfn.ISFORMULA('#_C'!D22),_xlfn.FORMULATEXT('#_C'!D22),'#_C'!D22),"9","#"),"8","#"),"7","#"),"6","#"),"5","#"),"4","#"),"3","#"),"2","#"),"1","#"),"0","#"),"$","")," ",""),",","@"),"&gt;","@"),"&lt;","@"),"=","@"),")","@"),"(","@"),"^","@"),"/","@"),"+","@"),"*","@"),"-","@"),"@#","")))/2,TRUE,FALSE),"HardCodeMsg",IF(LEN(IF(_xlfn.ISFORMULA('C'!D22),_xlfn.FORMULATEXT('C'!D22),'C'!D22))-LEN(SUBSTITUTE(IF(_xlfn.ISFORMULA('C'!D22),_xlfn.FORMULATEXT('C'!D22),'C'!D22),"""",""))&gt;LEN(IF(_xlfn.ISFORMULA('#_C'!D22),_xlfn.FORMULATEXT('#_C'!D22),'#_C'!D22))-LEN(SUBSTITUTE(IF(_xlfn.ISFORMULA('#_C'!D22),_xlfn.FORMULATEXT('#_C'!D22),'#_C'!D22),"""","")),TRUE,FALSE),"HardQuoteMsg",IF(LEN(IF(_xlfn.ISFORMULA('C'!D22),_xlfn.FORMULATEXT('C'!D22),'C'!D22))-LEN(SUBSTITUTE(IF(_xlfn.ISFORMULA('C'!D22),_xlfn.FORMULATEXT('C'!D22),'C'!D22),"$",""))&lt;LEN(IF(_xlfn.ISFORMULA('#_C'!D22),_xlfn.FORMULATEXT('#_C'!D22),'#_C'!D22))-LEN(SUBSTITUTE(IF(_xlfn.ISFORMULA('#_C'!D22),_xlfn.FORMULATEXT('#_C'!D22),'#_C'!D22),"$","")),TRUE,FALSE),"MissingAbsMsg",_xlfn.IFS(ISTEXT('#_C'!D22),FALSE,ISLOGICAL('#_C'!D22),FALSE,SUBSTITUTE(CELL("format",'#_C'!D22),"-","")=SUBSTITUTE(CELL("format",'C'!D22),"-",""),FALSE,CELL("format",'#_C'!D22)="G",FALSE,AND(CELL("format",'#_C'!D22)="F0",CELL("format",'C'!D22)="G"),FALSE,TRUE,IFERROR(IF(MATCH(CELL("format",'#_C'!D22),FormatCodes_SFX!$A$4:$A$53,0)&gt;0,TRUE),FALSE),TRUE,TRUE),"FormatMsg",TRUE,"PerfectMsg")</f>
        <v>PerfectMsg</v>
      </c>
      <c r="E22" s="206" t="str">
        <f ca="1">_xlfn.IFS(ISBLANK('C'!E22),"",IF(NOT(ISNA('#_C'!E22)),IF(ISNA('C'!E22),TRUE,FALSE),FALSE),"StuNAMsg",IF(AND(ISNA('#_C'!E22),ISNA('C'!E22)),TRUE,FALSE),"PerfectMsg",IF(NOT(ISERROR('#_C'!E22)),IF(ISERROR('C'!E22),TRUE,FALSE),FALSE),"StuErrorMsg",IF(TYPE('#_C'!E22)&lt;&gt;TYPE('C'!E22),TRUE,FALSE),"WrongTypeMsg",IF(_xlfn.ISFORMULA('#_C'!E22),IF(NOT(_xlfn.ISFORMULA('C'!E22)),TRUE),FALSE),"MissingFormulaMsg",IF(NOT(AND(ISNUMBER(FIND("[",_xlfn.FORMULATEXT('#_C'!E22))),ISNUMBER(FIND("!",_xlfn.FORMULATEXT('#_C'!E22))))),AND(ISNUMBER(FIND("[",_xlfn.FORMULATEXT('C'!E22))),ISNUMBER(FIND("!",_xlfn.FORMULATEXT('C'!E22)))),FALSE),"ExternalRefsMsg",IF(ISNUMBER('#_C'!E22),IF(ABS('#_C'!E22-'C'!E22)&gt;0.00001,TRUE,FALSE),IF('#_C'!E22&lt;&gt;'C'!E22,TRUE,FALSE)),IF(ISNUMBER('#_C'!E22),IF('#_C'!E22&gt;'C'!E22,"TooLow","TooHigh"),"WrongAnswer"),NOT(_xlfn.ISFORMULA('#_C'!E22)),IF(_xlfn.IFS(ISTEXT('#_C'!E22),FALSE,ISLOGICAL('#_C'!E22),FALSE,SUBSTITUTE(CELL("format",'#_C'!E22),"-","")=SUBSTITUTE(CELL("format",'C'!E22),"-",""),FALSE,CELL("format",'#_C'!E22)="G",FALSE,AND(CELL("format",'#_C'!E22)="F0",CELL("format",'C'!E22)="G"),FALSE,TRUE,IFERROR(IF(MATCH(CELL("format",'#_C'!E22)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C'!E22),_xlfn.FORMULATEXT('C'!E22),'C'!E22),"9","#"),"8","#"),"7","#"),"6","#"),"5","#"),"4","#"),"3","#"),"2","#"),"1","#"),"0","#"),"$","")," ",""),",","@"),"&gt;","@"),"&lt;","@"),"=","@"),")","@"),"(","@"),"^","@"),"/","@"),"+","@"),"*","@"),"-","@"))-LEN(SUBSTITUTE(SUBSTITUTE(SUBSTITUTE(SUBSTITUTE(SUBSTITUTE(SUBSTITUTE(SUBSTITUTE(SUBSTITUTE(SUBSTITUTE(SUBSTITUTE(SUBSTITUTE(SUBSTITUTE(SUBSTITUTE(SUBSTITUTE(SUBSTITUTE(SUBSTITUTE(SUBSTITUTE(SUBSTITUTE(SUBSTITUTE(SUBSTITUTE(SUBSTITUTE(SUBSTITUTE(SUBSTITUTE(SUBSTITUTE(IF(_xlfn.ISFORMULA('C'!E22),_xlfn.FORMULATEXT('C'!E22),'C'!E22),"9","#"),"8","#"),"7","#"),"6","#"),"5","#"),"4","#"),"3","#"),"2","#"),"1","#"),"0","#"),"$","")," ",""),",","@"),"&gt;","@"),"&lt;","@"),"=","@"),")","@"),"(","@"),"^","@"),"/","@"),"+","@"),"*","@"),"-","@"),"@#","")))/2&gt;(LEN(SUBSTITUTE(SUBSTITUTE(SUBSTITUTE(SUBSTITUTE(SUBSTITUTE(SUBSTITUTE(SUBSTITUTE(SUBSTITUTE(SUBSTITUTE(SUBSTITUTE(SUBSTITUTE(SUBSTITUTE(SUBSTITUTE(SUBSTITUTE(SUBSTITUTE(SUBSTITUTE(SUBSTITUTE(SUBSTITUTE(SUBSTITUTE(SUBSTITUTE(SUBSTITUTE(SUBSTITUTE(SUBSTITUTE(IF(_xlfn.ISFORMULA('#_C'!E22),_xlfn.FORMULATEXT('#_C'!E22),'#_C'!E22),"9","#"),"8","#"),"7","#"),"6","#"),"5","#"),"4","#"),"3","#"),"2","#"),"1","#"),"0","#"),"$","")," ",""),",","@"),"&gt;","@"),"&lt;","@"),"=","@"),")","@"),"(","@"),"^","@"),"/","@"),"+","@"),"*","@"),"-","@"))-LEN(SUBSTITUTE(SUBSTITUTE(SUBSTITUTE(SUBSTITUTE(SUBSTITUTE(SUBSTITUTE(SUBSTITUTE(SUBSTITUTE(SUBSTITUTE(SUBSTITUTE(SUBSTITUTE(SUBSTITUTE(SUBSTITUTE(SUBSTITUTE(SUBSTITUTE(SUBSTITUTE(SUBSTITUTE(SUBSTITUTE(SUBSTITUTE(SUBSTITUTE(SUBSTITUTE(SUBSTITUTE(SUBSTITUTE(SUBSTITUTE(IF(_xlfn.ISFORMULA('#_C'!E22),_xlfn.FORMULATEXT('#_C'!E22),'#_C'!E22),"9","#"),"8","#"),"7","#"),"6","#"),"5","#"),"4","#"),"3","#"),"2","#"),"1","#"),"0","#"),"$","")," ",""),",","@"),"&gt;","@"),"&lt;","@"),"=","@"),")","@"),"(","@"),"^","@"),"/","@"),"+","@"),"*","@"),"-","@"),"@#","")))/2,TRUE,FALSE),"HardCodeMsg",IF(LEN(IF(_xlfn.ISFORMULA('C'!E22),_xlfn.FORMULATEXT('C'!E22),'C'!E22))-LEN(SUBSTITUTE(IF(_xlfn.ISFORMULA('C'!E22),_xlfn.FORMULATEXT('C'!E22),'C'!E22),"""",""))&gt;LEN(IF(_xlfn.ISFORMULA('#_C'!E22),_xlfn.FORMULATEXT('#_C'!E22),'#_C'!E22))-LEN(SUBSTITUTE(IF(_xlfn.ISFORMULA('#_C'!E22),_xlfn.FORMULATEXT('#_C'!E22),'#_C'!E22),"""","")),TRUE,FALSE),"HardQuoteMsg",IF(LEN(IF(_xlfn.ISFORMULA('C'!E22),_xlfn.FORMULATEXT('C'!E22),'C'!E22))-LEN(SUBSTITUTE(IF(_xlfn.ISFORMULA('C'!E22),_xlfn.FORMULATEXT('C'!E22),'C'!E22),"$",""))&lt;LEN(IF(_xlfn.ISFORMULA('#_C'!E22),_xlfn.FORMULATEXT('#_C'!E22),'#_C'!E22))-LEN(SUBSTITUTE(IF(_xlfn.ISFORMULA('#_C'!E22),_xlfn.FORMULATEXT('#_C'!E22),'#_C'!E22),"$","")),TRUE,FALSE),"MissingAbsMsg",_xlfn.IFS(ISTEXT('#_C'!E22),FALSE,ISLOGICAL('#_C'!E22),FALSE,SUBSTITUTE(CELL("format",'#_C'!E22),"-","")=SUBSTITUTE(CELL("format",'C'!E22),"-",""),FALSE,CELL("format",'#_C'!E22)="G",FALSE,AND(CELL("format",'#_C'!E22)="F0",CELL("format",'C'!E22)="G"),FALSE,TRUE,IFERROR(IF(MATCH(CELL("format",'#_C'!E22),FormatCodes_SFX!$A$4:$A$53,0)&gt;0,TRUE),FALSE),TRUE,TRUE),"FormatMsg",TRUE,"PerfectMsg")</f>
        <v>PerfectMsg</v>
      </c>
      <c r="F22" s="206" t="str">
        <f ca="1">_xlfn.IFS(ISBLANK('C'!F22),"",IF(NOT(ISNA('#_C'!F22)),IF(ISNA('C'!F22),TRUE,FALSE),FALSE),"StuNAMsg",IF(AND(ISNA('#_C'!F22),ISNA('C'!F22)),TRUE,FALSE),"PerfectMsg",IF(NOT(ISERROR('#_C'!F22)),IF(ISERROR('C'!F22),TRUE,FALSE),FALSE),"StuErrorMsg",IF(TYPE('#_C'!F22)&lt;&gt;TYPE('C'!F22),TRUE,FALSE),"WrongTypeMsg",IF(_xlfn.ISFORMULA('#_C'!F22),IF(NOT(_xlfn.ISFORMULA('C'!F22)),TRUE),FALSE),"MissingFormulaMsg",IF(NOT(AND(ISNUMBER(FIND("[",_xlfn.FORMULATEXT('#_C'!F22))),ISNUMBER(FIND("!",_xlfn.FORMULATEXT('#_C'!F22))))),AND(ISNUMBER(FIND("[",_xlfn.FORMULATEXT('C'!F22))),ISNUMBER(FIND("!",_xlfn.FORMULATEXT('C'!F22)))),FALSE),"ExternalRefsMsg",IF(ISNUMBER('#_C'!F22),IF(ABS('#_C'!F22-'C'!F22)&gt;0.00001,TRUE,FALSE),IF('#_C'!F22&lt;&gt;'C'!F22,TRUE,FALSE)),IF(ISNUMBER('#_C'!F22),IF('#_C'!F22&gt;'C'!F22,"TooLow","TooHigh"),"WrongAnswer"),NOT(_xlfn.ISFORMULA('#_C'!F22)),IF(_xlfn.IFS(ISTEXT('#_C'!F22),FALSE,ISLOGICAL('#_C'!F22),FALSE,SUBSTITUTE(CELL("format",'#_C'!F22),"-","")=SUBSTITUTE(CELL("format",'C'!F22),"-",""),FALSE,CELL("format",'#_C'!F22)="G",FALSE,AND(CELL("format",'#_C'!F22)="F0",CELL("format",'C'!F22)="G"),FALSE,TRUE,IFERROR(IF(MATCH(CELL("format",'#_C'!F22)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C'!F22),_xlfn.FORMULATEXT('C'!F22),'C'!F22),"9","#"),"8","#"),"7","#"),"6","#"),"5","#"),"4","#"),"3","#"),"2","#"),"1","#"),"0","#"),"$","")," ",""),",","@"),"&gt;","@"),"&lt;","@"),"=","@"),")","@"),"(","@"),"^","@"),"/","@"),"+","@"),"*","@"),"-","@"))-LEN(SUBSTITUTE(SUBSTITUTE(SUBSTITUTE(SUBSTITUTE(SUBSTITUTE(SUBSTITUTE(SUBSTITUTE(SUBSTITUTE(SUBSTITUTE(SUBSTITUTE(SUBSTITUTE(SUBSTITUTE(SUBSTITUTE(SUBSTITUTE(SUBSTITUTE(SUBSTITUTE(SUBSTITUTE(SUBSTITUTE(SUBSTITUTE(SUBSTITUTE(SUBSTITUTE(SUBSTITUTE(SUBSTITUTE(SUBSTITUTE(IF(_xlfn.ISFORMULA('C'!F22),_xlfn.FORMULATEXT('C'!F22),'C'!F22),"9","#"),"8","#"),"7","#"),"6","#"),"5","#"),"4","#"),"3","#"),"2","#"),"1","#"),"0","#"),"$","")," ",""),",","@"),"&gt;","@"),"&lt;","@"),"=","@"),")","@"),"(","@"),"^","@"),"/","@"),"+","@"),"*","@"),"-","@"),"@#","")))/2&gt;(LEN(SUBSTITUTE(SUBSTITUTE(SUBSTITUTE(SUBSTITUTE(SUBSTITUTE(SUBSTITUTE(SUBSTITUTE(SUBSTITUTE(SUBSTITUTE(SUBSTITUTE(SUBSTITUTE(SUBSTITUTE(SUBSTITUTE(SUBSTITUTE(SUBSTITUTE(SUBSTITUTE(SUBSTITUTE(SUBSTITUTE(SUBSTITUTE(SUBSTITUTE(SUBSTITUTE(SUBSTITUTE(SUBSTITUTE(IF(_xlfn.ISFORMULA('#_C'!F22),_xlfn.FORMULATEXT('#_C'!F22),'#_C'!F22),"9","#"),"8","#"),"7","#"),"6","#"),"5","#"),"4","#"),"3","#"),"2","#"),"1","#"),"0","#"),"$","")," ",""),",","@"),"&gt;","@"),"&lt;","@"),"=","@"),")","@"),"(","@"),"^","@"),"/","@"),"+","@"),"*","@"),"-","@"))-LEN(SUBSTITUTE(SUBSTITUTE(SUBSTITUTE(SUBSTITUTE(SUBSTITUTE(SUBSTITUTE(SUBSTITUTE(SUBSTITUTE(SUBSTITUTE(SUBSTITUTE(SUBSTITUTE(SUBSTITUTE(SUBSTITUTE(SUBSTITUTE(SUBSTITUTE(SUBSTITUTE(SUBSTITUTE(SUBSTITUTE(SUBSTITUTE(SUBSTITUTE(SUBSTITUTE(SUBSTITUTE(SUBSTITUTE(SUBSTITUTE(IF(_xlfn.ISFORMULA('#_C'!F22),_xlfn.FORMULATEXT('#_C'!F22),'#_C'!F22),"9","#"),"8","#"),"7","#"),"6","#"),"5","#"),"4","#"),"3","#"),"2","#"),"1","#"),"0","#"),"$","")," ",""),",","@"),"&gt;","@"),"&lt;","@"),"=","@"),")","@"),"(","@"),"^","@"),"/","@"),"+","@"),"*","@"),"-","@"),"@#","")))/2,TRUE,FALSE),"HardCodeMsg",IF(LEN(IF(_xlfn.ISFORMULA('C'!F22),_xlfn.FORMULATEXT('C'!F22),'C'!F22))-LEN(SUBSTITUTE(IF(_xlfn.ISFORMULA('C'!F22),_xlfn.FORMULATEXT('C'!F22),'C'!F22),"""",""))&gt;LEN(IF(_xlfn.ISFORMULA('#_C'!F22),_xlfn.FORMULATEXT('#_C'!F22),'#_C'!F22))-LEN(SUBSTITUTE(IF(_xlfn.ISFORMULA('#_C'!F22),_xlfn.FORMULATEXT('#_C'!F22),'#_C'!F22),"""","")),TRUE,FALSE),"HardQuoteMsg",IF(LEN(IF(_xlfn.ISFORMULA('C'!F22),_xlfn.FORMULATEXT('C'!F22),'C'!F22))-LEN(SUBSTITUTE(IF(_xlfn.ISFORMULA('C'!F22),_xlfn.FORMULATEXT('C'!F22),'C'!F22),"$",""))&lt;LEN(IF(_xlfn.ISFORMULA('#_C'!F22),_xlfn.FORMULATEXT('#_C'!F22),'#_C'!F22))-LEN(SUBSTITUTE(IF(_xlfn.ISFORMULA('#_C'!F22),_xlfn.FORMULATEXT('#_C'!F22),'#_C'!F22),"$","")),TRUE,FALSE),"MissingAbsMsg",_xlfn.IFS(ISTEXT('#_C'!F22),FALSE,ISLOGICAL('#_C'!F22),FALSE,SUBSTITUTE(CELL("format",'#_C'!F22),"-","")=SUBSTITUTE(CELL("format",'C'!F22),"-",""),FALSE,CELL("format",'#_C'!F22)="G",FALSE,AND(CELL("format",'#_C'!F22)="F0",CELL("format",'C'!F22)="G"),FALSE,TRUE,IFERROR(IF(MATCH(CELL("format",'#_C'!F22),FormatCodes_SFX!$A$4:$A$53,0)&gt;0,TRUE),FALSE),TRUE,TRUE),"FormatMsg",TRUE,"PerfectMsg")</f>
        <v>PerfectMsg</v>
      </c>
      <c r="G22" s="206" t="str">
        <f ca="1">_xlfn.IFS(ISBLANK('C'!G22),"",IF(NOT(ISNA('#_C'!G22)),IF(ISNA('C'!G22),TRUE,FALSE),FALSE),"StuNAMsg",IF(AND(ISNA('#_C'!G22),ISNA('C'!G22)),TRUE,FALSE),"PerfectMsg",IF(NOT(ISERROR('#_C'!G22)),IF(ISERROR('C'!G22),TRUE,FALSE),FALSE),"StuErrorMsg",IF(TYPE('#_C'!G22)&lt;&gt;TYPE('C'!G22),TRUE,FALSE),"WrongTypeMsg",IF(_xlfn.ISFORMULA('#_C'!G22),IF(NOT(_xlfn.ISFORMULA('C'!G22)),TRUE),FALSE),"MissingFormulaMsg",IF(NOT(AND(ISNUMBER(FIND("[",_xlfn.FORMULATEXT('#_C'!G22))),ISNUMBER(FIND("!",_xlfn.FORMULATEXT('#_C'!G22))))),AND(ISNUMBER(FIND("[",_xlfn.FORMULATEXT('C'!G22))),ISNUMBER(FIND("!",_xlfn.FORMULATEXT('C'!G22)))),FALSE),"ExternalRefsMsg",IF(ISNUMBER('#_C'!G22),IF(ABS('#_C'!G22-'C'!G22)&gt;0.00001,TRUE,FALSE),IF('#_C'!G22&lt;&gt;'C'!G22,TRUE,FALSE)),IF(ISNUMBER('#_C'!G22),IF('#_C'!G22&gt;'C'!G22,"TooLow","TooHigh"),"WrongAnswer"),NOT(_xlfn.ISFORMULA('#_C'!G22)),IF(_xlfn.IFS(ISTEXT('#_C'!G22),FALSE,ISLOGICAL('#_C'!G22),FALSE,SUBSTITUTE(CELL("format",'#_C'!G22),"-","")=SUBSTITUTE(CELL("format",'C'!G22),"-",""),FALSE,CELL("format",'#_C'!G22)="G",FALSE,AND(CELL("format",'#_C'!G22)="F0",CELL("format",'C'!G22)="G"),FALSE,TRUE,IFERROR(IF(MATCH(CELL("format",'#_C'!G22)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C'!G22),_xlfn.FORMULATEXT('C'!G22),'C'!G22),"9","#"),"8","#"),"7","#"),"6","#"),"5","#"),"4","#"),"3","#"),"2","#"),"1","#"),"0","#"),"$","")," ",""),",","@"),"&gt;","@"),"&lt;","@"),"=","@"),")","@"),"(","@"),"^","@"),"/","@"),"+","@"),"*","@"),"-","@"))-LEN(SUBSTITUTE(SUBSTITUTE(SUBSTITUTE(SUBSTITUTE(SUBSTITUTE(SUBSTITUTE(SUBSTITUTE(SUBSTITUTE(SUBSTITUTE(SUBSTITUTE(SUBSTITUTE(SUBSTITUTE(SUBSTITUTE(SUBSTITUTE(SUBSTITUTE(SUBSTITUTE(SUBSTITUTE(SUBSTITUTE(SUBSTITUTE(SUBSTITUTE(SUBSTITUTE(SUBSTITUTE(SUBSTITUTE(SUBSTITUTE(IF(_xlfn.ISFORMULA('C'!G22),_xlfn.FORMULATEXT('C'!G22),'C'!G22),"9","#"),"8","#"),"7","#"),"6","#"),"5","#"),"4","#"),"3","#"),"2","#"),"1","#"),"0","#"),"$","")," ",""),",","@"),"&gt;","@"),"&lt;","@"),"=","@"),")","@"),"(","@"),"^","@"),"/","@"),"+","@"),"*","@"),"-","@"),"@#","")))/2&gt;(LEN(SUBSTITUTE(SUBSTITUTE(SUBSTITUTE(SUBSTITUTE(SUBSTITUTE(SUBSTITUTE(SUBSTITUTE(SUBSTITUTE(SUBSTITUTE(SUBSTITUTE(SUBSTITUTE(SUBSTITUTE(SUBSTITUTE(SUBSTITUTE(SUBSTITUTE(SUBSTITUTE(SUBSTITUTE(SUBSTITUTE(SUBSTITUTE(SUBSTITUTE(SUBSTITUTE(SUBSTITUTE(SUBSTITUTE(IF(_xlfn.ISFORMULA('#_C'!G22),_xlfn.FORMULATEXT('#_C'!G22),'#_C'!G22),"9","#"),"8","#"),"7","#"),"6","#"),"5","#"),"4","#"),"3","#"),"2","#"),"1","#"),"0","#"),"$","")," ",""),",","@"),"&gt;","@"),"&lt;","@"),"=","@"),")","@"),"(","@"),"^","@"),"/","@"),"+","@"),"*","@"),"-","@"))-LEN(SUBSTITUTE(SUBSTITUTE(SUBSTITUTE(SUBSTITUTE(SUBSTITUTE(SUBSTITUTE(SUBSTITUTE(SUBSTITUTE(SUBSTITUTE(SUBSTITUTE(SUBSTITUTE(SUBSTITUTE(SUBSTITUTE(SUBSTITUTE(SUBSTITUTE(SUBSTITUTE(SUBSTITUTE(SUBSTITUTE(SUBSTITUTE(SUBSTITUTE(SUBSTITUTE(SUBSTITUTE(SUBSTITUTE(SUBSTITUTE(IF(_xlfn.ISFORMULA('#_C'!G22),_xlfn.FORMULATEXT('#_C'!G22),'#_C'!G22),"9","#"),"8","#"),"7","#"),"6","#"),"5","#"),"4","#"),"3","#"),"2","#"),"1","#"),"0","#"),"$","")," ",""),",","@"),"&gt;","@"),"&lt;","@"),"=","@"),")","@"),"(","@"),"^","@"),"/","@"),"+","@"),"*","@"),"-","@"),"@#","")))/2,TRUE,FALSE),"HardCodeMsg",IF(LEN(IF(_xlfn.ISFORMULA('C'!G22),_xlfn.FORMULATEXT('C'!G22),'C'!G22))-LEN(SUBSTITUTE(IF(_xlfn.ISFORMULA('C'!G22),_xlfn.FORMULATEXT('C'!G22),'C'!G22),"""",""))&gt;LEN(IF(_xlfn.ISFORMULA('#_C'!G22),_xlfn.FORMULATEXT('#_C'!G22),'#_C'!G22))-LEN(SUBSTITUTE(IF(_xlfn.ISFORMULA('#_C'!G22),_xlfn.FORMULATEXT('#_C'!G22),'#_C'!G22),"""","")),TRUE,FALSE),"HardQuoteMsg",IF(LEN(IF(_xlfn.ISFORMULA('C'!G22),_xlfn.FORMULATEXT('C'!G22),'C'!G22))-LEN(SUBSTITUTE(IF(_xlfn.ISFORMULA('C'!G22),_xlfn.FORMULATEXT('C'!G22),'C'!G22),"$",""))&lt;LEN(IF(_xlfn.ISFORMULA('#_C'!G22),_xlfn.FORMULATEXT('#_C'!G22),'#_C'!G22))-LEN(SUBSTITUTE(IF(_xlfn.ISFORMULA('#_C'!G22),_xlfn.FORMULATEXT('#_C'!G22),'#_C'!G22),"$","")),TRUE,FALSE),"MissingAbsMsg",_xlfn.IFS(ISTEXT('#_C'!G22),FALSE,ISLOGICAL('#_C'!G22),FALSE,SUBSTITUTE(CELL("format",'#_C'!G22),"-","")=SUBSTITUTE(CELL("format",'C'!G22),"-",""),FALSE,CELL("format",'#_C'!G22)="G",FALSE,AND(CELL("format",'#_C'!G22)="F0",CELL("format",'C'!G22)="G"),FALSE,TRUE,IFERROR(IF(MATCH(CELL("format",'#_C'!G22),FormatCodes_SFX!$A$4:$A$53,0)&gt;0,TRUE),FALSE),TRUE,TRUE),"FormatMsg",TRUE,"PerfectMsg")</f>
        <v>PerfectMsg</v>
      </c>
    </row>
    <row r="23" spans="3:12" x14ac:dyDescent="0.25">
      <c r="D23" s="206" t="str">
        <f ca="1">_xlfn.IFS(ISBLANK('C'!D23),"",IF(NOT(ISNA('#_C'!D23)),IF(ISNA('C'!D23),TRUE,FALSE),FALSE),"StuNAMsg",IF(AND(ISNA('#_C'!D23),ISNA('C'!D23)),TRUE,FALSE),"PerfectMsg",IF(NOT(ISERROR('#_C'!D23)),IF(ISERROR('C'!D23),TRUE,FALSE),FALSE),"StuErrorMsg",IF(TYPE('#_C'!D23)&lt;&gt;TYPE('C'!D23),TRUE,FALSE),"WrongTypeMsg",IF(_xlfn.ISFORMULA('#_C'!D23),IF(NOT(_xlfn.ISFORMULA('C'!D23)),TRUE),FALSE),"MissingFormulaMsg",IF(NOT(AND(ISNUMBER(FIND("[",_xlfn.FORMULATEXT('#_C'!D23))),ISNUMBER(FIND("!",_xlfn.FORMULATEXT('#_C'!D23))))),AND(ISNUMBER(FIND("[",_xlfn.FORMULATEXT('C'!D23))),ISNUMBER(FIND("!",_xlfn.FORMULATEXT('C'!D23)))),FALSE),"ExternalRefsMsg",IF(ISNUMBER('#_C'!D23),IF(ABS('#_C'!D23-'C'!D23)&gt;0.00001,TRUE,FALSE),IF('#_C'!D23&lt;&gt;'C'!D23,TRUE,FALSE)),IF(ISNUMBER('#_C'!D23),IF('#_C'!D23&gt;'C'!D23,"TooLow","TooHigh"),"WrongAnswer"),NOT(_xlfn.ISFORMULA('#_C'!D23)),IF(_xlfn.IFS(ISTEXT('#_C'!D23),FALSE,ISLOGICAL('#_C'!D23),FALSE,SUBSTITUTE(CELL("format",'#_C'!D23),"-","")=SUBSTITUTE(CELL("format",'C'!D23),"-",""),FALSE,CELL("format",'#_C'!D23)="G",FALSE,AND(CELL("format",'#_C'!D23)="F0",CELL("format",'C'!D23)="G"),FALSE,TRUE,IFERROR(IF(MATCH(CELL("format",'#_C'!D23)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C'!D23),_xlfn.FORMULATEXT('C'!D23),'C'!D23),"9","#"),"8","#"),"7","#"),"6","#"),"5","#"),"4","#"),"3","#"),"2","#"),"1","#"),"0","#"),"$","")," ",""),",","@"),"&gt;","@"),"&lt;","@"),"=","@"),")","@"),"(","@"),"^","@"),"/","@"),"+","@"),"*","@"),"-","@"))-LEN(SUBSTITUTE(SUBSTITUTE(SUBSTITUTE(SUBSTITUTE(SUBSTITUTE(SUBSTITUTE(SUBSTITUTE(SUBSTITUTE(SUBSTITUTE(SUBSTITUTE(SUBSTITUTE(SUBSTITUTE(SUBSTITUTE(SUBSTITUTE(SUBSTITUTE(SUBSTITUTE(SUBSTITUTE(SUBSTITUTE(SUBSTITUTE(SUBSTITUTE(SUBSTITUTE(SUBSTITUTE(SUBSTITUTE(SUBSTITUTE(IF(_xlfn.ISFORMULA('C'!D23),_xlfn.FORMULATEXT('C'!D23),'C'!D23),"9","#"),"8","#"),"7","#"),"6","#"),"5","#"),"4","#"),"3","#"),"2","#"),"1","#"),"0","#"),"$","")," ",""),",","@"),"&gt;","@"),"&lt;","@"),"=","@"),")","@"),"(","@"),"^","@"),"/","@"),"+","@"),"*","@"),"-","@"),"@#","")))/2&gt;(LEN(SUBSTITUTE(SUBSTITUTE(SUBSTITUTE(SUBSTITUTE(SUBSTITUTE(SUBSTITUTE(SUBSTITUTE(SUBSTITUTE(SUBSTITUTE(SUBSTITUTE(SUBSTITUTE(SUBSTITUTE(SUBSTITUTE(SUBSTITUTE(SUBSTITUTE(SUBSTITUTE(SUBSTITUTE(SUBSTITUTE(SUBSTITUTE(SUBSTITUTE(SUBSTITUTE(SUBSTITUTE(SUBSTITUTE(IF(_xlfn.ISFORMULA('#_C'!D23),_xlfn.FORMULATEXT('#_C'!D23),'#_C'!D23),"9","#"),"8","#"),"7","#"),"6","#"),"5","#"),"4","#"),"3","#"),"2","#"),"1","#"),"0","#"),"$","")," ",""),",","@"),"&gt;","@"),"&lt;","@"),"=","@"),")","@"),"(","@"),"^","@"),"/","@"),"+","@"),"*","@"),"-","@"))-LEN(SUBSTITUTE(SUBSTITUTE(SUBSTITUTE(SUBSTITUTE(SUBSTITUTE(SUBSTITUTE(SUBSTITUTE(SUBSTITUTE(SUBSTITUTE(SUBSTITUTE(SUBSTITUTE(SUBSTITUTE(SUBSTITUTE(SUBSTITUTE(SUBSTITUTE(SUBSTITUTE(SUBSTITUTE(SUBSTITUTE(SUBSTITUTE(SUBSTITUTE(SUBSTITUTE(SUBSTITUTE(SUBSTITUTE(SUBSTITUTE(IF(_xlfn.ISFORMULA('#_C'!D23),_xlfn.FORMULATEXT('#_C'!D23),'#_C'!D23),"9","#"),"8","#"),"7","#"),"6","#"),"5","#"),"4","#"),"3","#"),"2","#"),"1","#"),"0","#"),"$","")," ",""),",","@"),"&gt;","@"),"&lt;","@"),"=","@"),")","@"),"(","@"),"^","@"),"/","@"),"+","@"),"*","@"),"-","@"),"@#","")))/2,TRUE,FALSE),"HardCodeMsg",IF(LEN(IF(_xlfn.ISFORMULA('C'!D23),_xlfn.FORMULATEXT('C'!D23),'C'!D23))-LEN(SUBSTITUTE(IF(_xlfn.ISFORMULA('C'!D23),_xlfn.FORMULATEXT('C'!D23),'C'!D23),"""",""))&gt;LEN(IF(_xlfn.ISFORMULA('#_C'!D23),_xlfn.FORMULATEXT('#_C'!D23),'#_C'!D23))-LEN(SUBSTITUTE(IF(_xlfn.ISFORMULA('#_C'!D23),_xlfn.FORMULATEXT('#_C'!D23),'#_C'!D23),"""","")),TRUE,FALSE),"HardQuoteMsg",IF(LEN(IF(_xlfn.ISFORMULA('C'!D23),_xlfn.FORMULATEXT('C'!D23),'C'!D23))-LEN(SUBSTITUTE(IF(_xlfn.ISFORMULA('C'!D23),_xlfn.FORMULATEXT('C'!D23),'C'!D23),"$",""))&lt;LEN(IF(_xlfn.ISFORMULA('#_C'!D23),_xlfn.FORMULATEXT('#_C'!D23),'#_C'!D23))-LEN(SUBSTITUTE(IF(_xlfn.ISFORMULA('#_C'!D23),_xlfn.FORMULATEXT('#_C'!D23),'#_C'!D23),"$","")),TRUE,FALSE),"MissingAbsMsg",_xlfn.IFS(ISTEXT('#_C'!D23),FALSE,ISLOGICAL('#_C'!D23),FALSE,SUBSTITUTE(CELL("format",'#_C'!D23),"-","")=SUBSTITUTE(CELL("format",'C'!D23),"-",""),FALSE,CELL("format",'#_C'!D23)="G",FALSE,AND(CELL("format",'#_C'!D23)="F0",CELL("format",'C'!D23)="G"),FALSE,TRUE,IFERROR(IF(MATCH(CELL("format",'#_C'!D23),FormatCodes_SFX!$A$4:$A$53,0)&gt;0,TRUE),FALSE),TRUE,TRUE),"FormatMsg",TRUE,"PerfectMsg")</f>
        <v>PerfectMsg</v>
      </c>
      <c r="E23" s="206" t="str">
        <f ca="1">_xlfn.IFS(ISBLANK('C'!E23),"",IF(NOT(ISNA('#_C'!E23)),IF(ISNA('C'!E23),TRUE,FALSE),FALSE),"StuNAMsg",IF(AND(ISNA('#_C'!E23),ISNA('C'!E23)),TRUE,FALSE),"PerfectMsg",IF(NOT(ISERROR('#_C'!E23)),IF(ISERROR('C'!E23),TRUE,FALSE),FALSE),"StuErrorMsg",IF(TYPE('#_C'!E23)&lt;&gt;TYPE('C'!E23),TRUE,FALSE),"WrongTypeMsg",IF(_xlfn.ISFORMULA('#_C'!E23),IF(NOT(_xlfn.ISFORMULA('C'!E23)),TRUE),FALSE),"MissingFormulaMsg",IF(NOT(AND(ISNUMBER(FIND("[",_xlfn.FORMULATEXT('#_C'!E23))),ISNUMBER(FIND("!",_xlfn.FORMULATEXT('#_C'!E23))))),AND(ISNUMBER(FIND("[",_xlfn.FORMULATEXT('C'!E23))),ISNUMBER(FIND("!",_xlfn.FORMULATEXT('C'!E23)))),FALSE),"ExternalRefsMsg",IF(ISNUMBER('#_C'!E23),IF(ABS('#_C'!E23-'C'!E23)&gt;0.00001,TRUE,FALSE),IF('#_C'!E23&lt;&gt;'C'!E23,TRUE,FALSE)),IF(ISNUMBER('#_C'!E23),IF('#_C'!E23&gt;'C'!E23,"TooLow","TooHigh"),"WrongAnswer"),NOT(_xlfn.ISFORMULA('#_C'!E23)),IF(_xlfn.IFS(ISTEXT('#_C'!E23),FALSE,ISLOGICAL('#_C'!E23),FALSE,SUBSTITUTE(CELL("format",'#_C'!E23),"-","")=SUBSTITUTE(CELL("format",'C'!E23),"-",""),FALSE,CELL("format",'#_C'!E23)="G",FALSE,AND(CELL("format",'#_C'!E23)="F0",CELL("format",'C'!E23)="G"),FALSE,TRUE,IFERROR(IF(MATCH(CELL("format",'#_C'!E23)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C'!E23),_xlfn.FORMULATEXT('C'!E23),'C'!E23),"9","#"),"8","#"),"7","#"),"6","#"),"5","#"),"4","#"),"3","#"),"2","#"),"1","#"),"0","#"),"$","")," ",""),",","@"),"&gt;","@"),"&lt;","@"),"=","@"),")","@"),"(","@"),"^","@"),"/","@"),"+","@"),"*","@"),"-","@"))-LEN(SUBSTITUTE(SUBSTITUTE(SUBSTITUTE(SUBSTITUTE(SUBSTITUTE(SUBSTITUTE(SUBSTITUTE(SUBSTITUTE(SUBSTITUTE(SUBSTITUTE(SUBSTITUTE(SUBSTITUTE(SUBSTITUTE(SUBSTITUTE(SUBSTITUTE(SUBSTITUTE(SUBSTITUTE(SUBSTITUTE(SUBSTITUTE(SUBSTITUTE(SUBSTITUTE(SUBSTITUTE(SUBSTITUTE(SUBSTITUTE(IF(_xlfn.ISFORMULA('C'!E23),_xlfn.FORMULATEXT('C'!E23),'C'!E23),"9","#"),"8","#"),"7","#"),"6","#"),"5","#"),"4","#"),"3","#"),"2","#"),"1","#"),"0","#"),"$","")," ",""),",","@"),"&gt;","@"),"&lt;","@"),"=","@"),")","@"),"(","@"),"^","@"),"/","@"),"+","@"),"*","@"),"-","@"),"@#","")))/2&gt;(LEN(SUBSTITUTE(SUBSTITUTE(SUBSTITUTE(SUBSTITUTE(SUBSTITUTE(SUBSTITUTE(SUBSTITUTE(SUBSTITUTE(SUBSTITUTE(SUBSTITUTE(SUBSTITUTE(SUBSTITUTE(SUBSTITUTE(SUBSTITUTE(SUBSTITUTE(SUBSTITUTE(SUBSTITUTE(SUBSTITUTE(SUBSTITUTE(SUBSTITUTE(SUBSTITUTE(SUBSTITUTE(SUBSTITUTE(IF(_xlfn.ISFORMULA('#_C'!E23),_xlfn.FORMULATEXT('#_C'!E23),'#_C'!E23),"9","#"),"8","#"),"7","#"),"6","#"),"5","#"),"4","#"),"3","#"),"2","#"),"1","#"),"0","#"),"$","")," ",""),",","@"),"&gt;","@"),"&lt;","@"),"=","@"),")","@"),"(","@"),"^","@"),"/","@"),"+","@"),"*","@"),"-","@"))-LEN(SUBSTITUTE(SUBSTITUTE(SUBSTITUTE(SUBSTITUTE(SUBSTITUTE(SUBSTITUTE(SUBSTITUTE(SUBSTITUTE(SUBSTITUTE(SUBSTITUTE(SUBSTITUTE(SUBSTITUTE(SUBSTITUTE(SUBSTITUTE(SUBSTITUTE(SUBSTITUTE(SUBSTITUTE(SUBSTITUTE(SUBSTITUTE(SUBSTITUTE(SUBSTITUTE(SUBSTITUTE(SUBSTITUTE(SUBSTITUTE(IF(_xlfn.ISFORMULA('#_C'!E23),_xlfn.FORMULATEXT('#_C'!E23),'#_C'!E23),"9","#"),"8","#"),"7","#"),"6","#"),"5","#"),"4","#"),"3","#"),"2","#"),"1","#"),"0","#"),"$","")," ",""),",","@"),"&gt;","@"),"&lt;","@"),"=","@"),")","@"),"(","@"),"^","@"),"/","@"),"+","@"),"*","@"),"-","@"),"@#","")))/2,TRUE,FALSE),"HardCodeMsg",IF(LEN(IF(_xlfn.ISFORMULA('C'!E23),_xlfn.FORMULATEXT('C'!E23),'C'!E23))-LEN(SUBSTITUTE(IF(_xlfn.ISFORMULA('C'!E23),_xlfn.FORMULATEXT('C'!E23),'C'!E23),"""",""))&gt;LEN(IF(_xlfn.ISFORMULA('#_C'!E23),_xlfn.FORMULATEXT('#_C'!E23),'#_C'!E23))-LEN(SUBSTITUTE(IF(_xlfn.ISFORMULA('#_C'!E23),_xlfn.FORMULATEXT('#_C'!E23),'#_C'!E23),"""","")),TRUE,FALSE),"HardQuoteMsg",IF(LEN(IF(_xlfn.ISFORMULA('C'!E23),_xlfn.FORMULATEXT('C'!E23),'C'!E23))-LEN(SUBSTITUTE(IF(_xlfn.ISFORMULA('C'!E23),_xlfn.FORMULATEXT('C'!E23),'C'!E23),"$",""))&lt;LEN(IF(_xlfn.ISFORMULA('#_C'!E23),_xlfn.FORMULATEXT('#_C'!E23),'#_C'!E23))-LEN(SUBSTITUTE(IF(_xlfn.ISFORMULA('#_C'!E23),_xlfn.FORMULATEXT('#_C'!E23),'#_C'!E23),"$","")),TRUE,FALSE),"MissingAbsMsg",_xlfn.IFS(ISTEXT('#_C'!E23),FALSE,ISLOGICAL('#_C'!E23),FALSE,SUBSTITUTE(CELL("format",'#_C'!E23),"-","")=SUBSTITUTE(CELL("format",'C'!E23),"-",""),FALSE,CELL("format",'#_C'!E23)="G",FALSE,AND(CELL("format",'#_C'!E23)="F0",CELL("format",'C'!E23)="G"),FALSE,TRUE,IFERROR(IF(MATCH(CELL("format",'#_C'!E23),FormatCodes_SFX!$A$4:$A$53,0)&gt;0,TRUE),FALSE),TRUE,TRUE),"FormatMsg",TRUE,"PerfectMsg")</f>
        <v>PerfectMsg</v>
      </c>
      <c r="F23" s="206" t="str">
        <f ca="1">_xlfn.IFS(ISBLANK('C'!F23),"",IF(NOT(ISNA('#_C'!F23)),IF(ISNA('C'!F23),TRUE,FALSE),FALSE),"StuNAMsg",IF(AND(ISNA('#_C'!F23),ISNA('C'!F23)),TRUE,FALSE),"PerfectMsg",IF(NOT(ISERROR('#_C'!F23)),IF(ISERROR('C'!F23),TRUE,FALSE),FALSE),"StuErrorMsg",IF(TYPE('#_C'!F23)&lt;&gt;TYPE('C'!F23),TRUE,FALSE),"WrongTypeMsg",IF(_xlfn.ISFORMULA('#_C'!F23),IF(NOT(_xlfn.ISFORMULA('C'!F23)),TRUE),FALSE),"MissingFormulaMsg",IF(NOT(AND(ISNUMBER(FIND("[",_xlfn.FORMULATEXT('#_C'!F23))),ISNUMBER(FIND("!",_xlfn.FORMULATEXT('#_C'!F23))))),AND(ISNUMBER(FIND("[",_xlfn.FORMULATEXT('C'!F23))),ISNUMBER(FIND("!",_xlfn.FORMULATEXT('C'!F23)))),FALSE),"ExternalRefsMsg",IF(ISNUMBER('#_C'!F23),IF(ABS('#_C'!F23-'C'!F23)&gt;0.00001,TRUE,FALSE),IF('#_C'!F23&lt;&gt;'C'!F23,TRUE,FALSE)),IF(ISNUMBER('#_C'!F23),IF('#_C'!F23&gt;'C'!F23,"TooLow","TooHigh"),"WrongAnswer"),NOT(_xlfn.ISFORMULA('#_C'!F23)),IF(_xlfn.IFS(ISTEXT('#_C'!F23),FALSE,ISLOGICAL('#_C'!F23),FALSE,SUBSTITUTE(CELL("format",'#_C'!F23),"-","")=SUBSTITUTE(CELL("format",'C'!F23),"-",""),FALSE,CELL("format",'#_C'!F23)="G",FALSE,AND(CELL("format",'#_C'!F23)="F0",CELL("format",'C'!F23)="G"),FALSE,TRUE,IFERROR(IF(MATCH(CELL("format",'#_C'!F23)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C'!F23),_xlfn.FORMULATEXT('C'!F23),'C'!F23),"9","#"),"8","#"),"7","#"),"6","#"),"5","#"),"4","#"),"3","#"),"2","#"),"1","#"),"0","#"),"$","")," ",""),",","@"),"&gt;","@"),"&lt;","@"),"=","@"),")","@"),"(","@"),"^","@"),"/","@"),"+","@"),"*","@"),"-","@"))-LEN(SUBSTITUTE(SUBSTITUTE(SUBSTITUTE(SUBSTITUTE(SUBSTITUTE(SUBSTITUTE(SUBSTITUTE(SUBSTITUTE(SUBSTITUTE(SUBSTITUTE(SUBSTITUTE(SUBSTITUTE(SUBSTITUTE(SUBSTITUTE(SUBSTITUTE(SUBSTITUTE(SUBSTITUTE(SUBSTITUTE(SUBSTITUTE(SUBSTITUTE(SUBSTITUTE(SUBSTITUTE(SUBSTITUTE(SUBSTITUTE(IF(_xlfn.ISFORMULA('C'!F23),_xlfn.FORMULATEXT('C'!F23),'C'!F23),"9","#"),"8","#"),"7","#"),"6","#"),"5","#"),"4","#"),"3","#"),"2","#"),"1","#"),"0","#"),"$","")," ",""),",","@"),"&gt;","@"),"&lt;","@"),"=","@"),")","@"),"(","@"),"^","@"),"/","@"),"+","@"),"*","@"),"-","@"),"@#","")))/2&gt;(LEN(SUBSTITUTE(SUBSTITUTE(SUBSTITUTE(SUBSTITUTE(SUBSTITUTE(SUBSTITUTE(SUBSTITUTE(SUBSTITUTE(SUBSTITUTE(SUBSTITUTE(SUBSTITUTE(SUBSTITUTE(SUBSTITUTE(SUBSTITUTE(SUBSTITUTE(SUBSTITUTE(SUBSTITUTE(SUBSTITUTE(SUBSTITUTE(SUBSTITUTE(SUBSTITUTE(SUBSTITUTE(SUBSTITUTE(IF(_xlfn.ISFORMULA('#_C'!F23),_xlfn.FORMULATEXT('#_C'!F23),'#_C'!F23),"9","#"),"8","#"),"7","#"),"6","#"),"5","#"),"4","#"),"3","#"),"2","#"),"1","#"),"0","#"),"$","")," ",""),",","@"),"&gt;","@"),"&lt;","@"),"=","@"),")","@"),"(","@"),"^","@"),"/","@"),"+","@"),"*","@"),"-","@"))-LEN(SUBSTITUTE(SUBSTITUTE(SUBSTITUTE(SUBSTITUTE(SUBSTITUTE(SUBSTITUTE(SUBSTITUTE(SUBSTITUTE(SUBSTITUTE(SUBSTITUTE(SUBSTITUTE(SUBSTITUTE(SUBSTITUTE(SUBSTITUTE(SUBSTITUTE(SUBSTITUTE(SUBSTITUTE(SUBSTITUTE(SUBSTITUTE(SUBSTITUTE(SUBSTITUTE(SUBSTITUTE(SUBSTITUTE(SUBSTITUTE(IF(_xlfn.ISFORMULA('#_C'!F23),_xlfn.FORMULATEXT('#_C'!F23),'#_C'!F23),"9","#"),"8","#"),"7","#"),"6","#"),"5","#"),"4","#"),"3","#"),"2","#"),"1","#"),"0","#"),"$","")," ",""),",","@"),"&gt;","@"),"&lt;","@"),"=","@"),")","@"),"(","@"),"^","@"),"/","@"),"+","@"),"*","@"),"-","@"),"@#","")))/2,TRUE,FALSE),"HardCodeMsg",IF(LEN(IF(_xlfn.ISFORMULA('C'!F23),_xlfn.FORMULATEXT('C'!F23),'C'!F23))-LEN(SUBSTITUTE(IF(_xlfn.ISFORMULA('C'!F23),_xlfn.FORMULATEXT('C'!F23),'C'!F23),"""",""))&gt;LEN(IF(_xlfn.ISFORMULA('#_C'!F23),_xlfn.FORMULATEXT('#_C'!F23),'#_C'!F23))-LEN(SUBSTITUTE(IF(_xlfn.ISFORMULA('#_C'!F23),_xlfn.FORMULATEXT('#_C'!F23),'#_C'!F23),"""","")),TRUE,FALSE),"HardQuoteMsg",IF(LEN(IF(_xlfn.ISFORMULA('C'!F23),_xlfn.FORMULATEXT('C'!F23),'C'!F23))-LEN(SUBSTITUTE(IF(_xlfn.ISFORMULA('C'!F23),_xlfn.FORMULATEXT('C'!F23),'C'!F23),"$",""))&lt;LEN(IF(_xlfn.ISFORMULA('#_C'!F23),_xlfn.FORMULATEXT('#_C'!F23),'#_C'!F23))-LEN(SUBSTITUTE(IF(_xlfn.ISFORMULA('#_C'!F23),_xlfn.FORMULATEXT('#_C'!F23),'#_C'!F23),"$","")),TRUE,FALSE),"MissingAbsMsg",_xlfn.IFS(ISTEXT('#_C'!F23),FALSE,ISLOGICAL('#_C'!F23),FALSE,SUBSTITUTE(CELL("format",'#_C'!F23),"-","")=SUBSTITUTE(CELL("format",'C'!F23),"-",""),FALSE,CELL("format",'#_C'!F23)="G",FALSE,AND(CELL("format",'#_C'!F23)="F0",CELL("format",'C'!F23)="G"),FALSE,TRUE,IFERROR(IF(MATCH(CELL("format",'#_C'!F23),FormatCodes_SFX!$A$4:$A$53,0)&gt;0,TRUE),FALSE),TRUE,TRUE),"FormatMsg",TRUE,"PerfectMsg")</f>
        <v>PerfectMsg</v>
      </c>
      <c r="G23" s="206" t="str">
        <f ca="1">_xlfn.IFS(ISBLANK('C'!G23),"",IF(NOT(ISNA('#_C'!G23)),IF(ISNA('C'!G23),TRUE,FALSE),FALSE),"StuNAMsg",IF(AND(ISNA('#_C'!G23),ISNA('C'!G23)),TRUE,FALSE),"PerfectMsg",IF(NOT(ISERROR('#_C'!G23)),IF(ISERROR('C'!G23),TRUE,FALSE),FALSE),"StuErrorMsg",IF(TYPE('#_C'!G23)&lt;&gt;TYPE('C'!G23),TRUE,FALSE),"WrongTypeMsg",IF(_xlfn.ISFORMULA('#_C'!G23),IF(NOT(_xlfn.ISFORMULA('C'!G23)),TRUE),FALSE),"MissingFormulaMsg",IF(NOT(AND(ISNUMBER(FIND("[",_xlfn.FORMULATEXT('#_C'!G23))),ISNUMBER(FIND("!",_xlfn.FORMULATEXT('#_C'!G23))))),AND(ISNUMBER(FIND("[",_xlfn.FORMULATEXT('C'!G23))),ISNUMBER(FIND("!",_xlfn.FORMULATEXT('C'!G23)))),FALSE),"ExternalRefsMsg",IF(ISNUMBER('#_C'!G23),IF(ABS('#_C'!G23-'C'!G23)&gt;0.00001,TRUE,FALSE),IF('#_C'!G23&lt;&gt;'C'!G23,TRUE,FALSE)),IF(ISNUMBER('#_C'!G23),IF('#_C'!G23&gt;'C'!G23,"TooLow","TooHigh"),"WrongAnswer"),NOT(_xlfn.ISFORMULA('#_C'!G23)),IF(_xlfn.IFS(ISTEXT('#_C'!G23),FALSE,ISLOGICAL('#_C'!G23),FALSE,SUBSTITUTE(CELL("format",'#_C'!G23),"-","")=SUBSTITUTE(CELL("format",'C'!G23),"-",""),FALSE,CELL("format",'#_C'!G23)="G",FALSE,AND(CELL("format",'#_C'!G23)="F0",CELL("format",'C'!G23)="G"),FALSE,TRUE,IFERROR(IF(MATCH(CELL("format",'#_C'!G23)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C'!G23),_xlfn.FORMULATEXT('C'!G23),'C'!G23),"9","#"),"8","#"),"7","#"),"6","#"),"5","#"),"4","#"),"3","#"),"2","#"),"1","#"),"0","#"),"$","")," ",""),",","@"),"&gt;","@"),"&lt;","@"),"=","@"),")","@"),"(","@"),"^","@"),"/","@"),"+","@"),"*","@"),"-","@"))-LEN(SUBSTITUTE(SUBSTITUTE(SUBSTITUTE(SUBSTITUTE(SUBSTITUTE(SUBSTITUTE(SUBSTITUTE(SUBSTITUTE(SUBSTITUTE(SUBSTITUTE(SUBSTITUTE(SUBSTITUTE(SUBSTITUTE(SUBSTITUTE(SUBSTITUTE(SUBSTITUTE(SUBSTITUTE(SUBSTITUTE(SUBSTITUTE(SUBSTITUTE(SUBSTITUTE(SUBSTITUTE(SUBSTITUTE(SUBSTITUTE(IF(_xlfn.ISFORMULA('C'!G23),_xlfn.FORMULATEXT('C'!G23),'C'!G23),"9","#"),"8","#"),"7","#"),"6","#"),"5","#"),"4","#"),"3","#"),"2","#"),"1","#"),"0","#"),"$","")," ",""),",","@"),"&gt;","@"),"&lt;","@"),"=","@"),")","@"),"(","@"),"^","@"),"/","@"),"+","@"),"*","@"),"-","@"),"@#","")))/2&gt;(LEN(SUBSTITUTE(SUBSTITUTE(SUBSTITUTE(SUBSTITUTE(SUBSTITUTE(SUBSTITUTE(SUBSTITUTE(SUBSTITUTE(SUBSTITUTE(SUBSTITUTE(SUBSTITUTE(SUBSTITUTE(SUBSTITUTE(SUBSTITUTE(SUBSTITUTE(SUBSTITUTE(SUBSTITUTE(SUBSTITUTE(SUBSTITUTE(SUBSTITUTE(SUBSTITUTE(SUBSTITUTE(SUBSTITUTE(IF(_xlfn.ISFORMULA('#_C'!G23),_xlfn.FORMULATEXT('#_C'!G23),'#_C'!G23),"9","#"),"8","#"),"7","#"),"6","#"),"5","#"),"4","#"),"3","#"),"2","#"),"1","#"),"0","#"),"$","")," ",""),",","@"),"&gt;","@"),"&lt;","@"),"=","@"),")","@"),"(","@"),"^","@"),"/","@"),"+","@"),"*","@"),"-","@"))-LEN(SUBSTITUTE(SUBSTITUTE(SUBSTITUTE(SUBSTITUTE(SUBSTITUTE(SUBSTITUTE(SUBSTITUTE(SUBSTITUTE(SUBSTITUTE(SUBSTITUTE(SUBSTITUTE(SUBSTITUTE(SUBSTITUTE(SUBSTITUTE(SUBSTITUTE(SUBSTITUTE(SUBSTITUTE(SUBSTITUTE(SUBSTITUTE(SUBSTITUTE(SUBSTITUTE(SUBSTITUTE(SUBSTITUTE(SUBSTITUTE(IF(_xlfn.ISFORMULA('#_C'!G23),_xlfn.FORMULATEXT('#_C'!G23),'#_C'!G23),"9","#"),"8","#"),"7","#"),"6","#"),"5","#"),"4","#"),"3","#"),"2","#"),"1","#"),"0","#"),"$","")," ",""),",","@"),"&gt;","@"),"&lt;","@"),"=","@"),")","@"),"(","@"),"^","@"),"/","@"),"+","@"),"*","@"),"-","@"),"@#","")))/2,TRUE,FALSE),"HardCodeMsg",IF(LEN(IF(_xlfn.ISFORMULA('C'!G23),_xlfn.FORMULATEXT('C'!G23),'C'!G23))-LEN(SUBSTITUTE(IF(_xlfn.ISFORMULA('C'!G23),_xlfn.FORMULATEXT('C'!G23),'C'!G23),"""",""))&gt;LEN(IF(_xlfn.ISFORMULA('#_C'!G23),_xlfn.FORMULATEXT('#_C'!G23),'#_C'!G23))-LEN(SUBSTITUTE(IF(_xlfn.ISFORMULA('#_C'!G23),_xlfn.FORMULATEXT('#_C'!G23),'#_C'!G23),"""","")),TRUE,FALSE),"HardQuoteMsg",IF(LEN(IF(_xlfn.ISFORMULA('C'!G23),_xlfn.FORMULATEXT('C'!G23),'C'!G23))-LEN(SUBSTITUTE(IF(_xlfn.ISFORMULA('C'!G23),_xlfn.FORMULATEXT('C'!G23),'C'!G23),"$",""))&lt;LEN(IF(_xlfn.ISFORMULA('#_C'!G23),_xlfn.FORMULATEXT('#_C'!G23),'#_C'!G23))-LEN(SUBSTITUTE(IF(_xlfn.ISFORMULA('#_C'!G23),_xlfn.FORMULATEXT('#_C'!G23),'#_C'!G23),"$","")),TRUE,FALSE),"MissingAbsMsg",_xlfn.IFS(ISTEXT('#_C'!G23),FALSE,ISLOGICAL('#_C'!G23),FALSE,SUBSTITUTE(CELL("format",'#_C'!G23),"-","")=SUBSTITUTE(CELL("format",'C'!G23),"-",""),FALSE,CELL("format",'#_C'!G23)="G",FALSE,AND(CELL("format",'#_C'!G23)="F0",CELL("format",'C'!G23)="G"),FALSE,TRUE,IFERROR(IF(MATCH(CELL("format",'#_C'!G23),FormatCodes_SFX!$A$4:$A$53,0)&gt;0,TRUE),FALSE),TRUE,TRUE),"FormatMsg",TRUE,"PerfectMsg")</f>
        <v>PerfectMsg</v>
      </c>
    </row>
    <row r="24" spans="3:12" x14ac:dyDescent="0.25">
      <c r="D24" s="206" t="str">
        <f ca="1">_xlfn.IFS(ISBLANK('C'!D24),"",IF(NOT(ISNA('#_C'!D24)),IF(ISNA('C'!D24),TRUE,FALSE),FALSE),"StuNAMsg",IF(AND(ISNA('#_C'!D24),ISNA('C'!D24)),TRUE,FALSE),"PerfectMsg",IF(NOT(ISERROR('#_C'!D24)),IF(ISERROR('C'!D24),TRUE,FALSE),FALSE),"StuErrorMsg",IF(TYPE('#_C'!D24)&lt;&gt;TYPE('C'!D24),TRUE,FALSE),"WrongTypeMsg",IF(_xlfn.ISFORMULA('#_C'!D24),IF(NOT(_xlfn.ISFORMULA('C'!D24)),TRUE),FALSE),"MissingFormulaMsg",IF(NOT(AND(ISNUMBER(FIND("[",_xlfn.FORMULATEXT('#_C'!D24))),ISNUMBER(FIND("!",_xlfn.FORMULATEXT('#_C'!D24))))),AND(ISNUMBER(FIND("[",_xlfn.FORMULATEXT('C'!D24))),ISNUMBER(FIND("!",_xlfn.FORMULATEXT('C'!D24)))),FALSE),"ExternalRefsMsg",IF(ISNUMBER('#_C'!D24),IF(ABS('#_C'!D24-'C'!D24)&gt;0.00001,TRUE,FALSE),IF('#_C'!D24&lt;&gt;'C'!D24,TRUE,FALSE)),IF(ISNUMBER('#_C'!D24),IF('#_C'!D24&gt;'C'!D24,"TooLow","TooHigh"),"WrongAnswer"),NOT(_xlfn.ISFORMULA('#_C'!D24)),IF(_xlfn.IFS(ISTEXT('#_C'!D24),FALSE,ISLOGICAL('#_C'!D24),FALSE,SUBSTITUTE(CELL("format",'#_C'!D24),"-","")=SUBSTITUTE(CELL("format",'C'!D24),"-",""),FALSE,CELL("format",'#_C'!D24)="G",FALSE,AND(CELL("format",'#_C'!D24)="F0",CELL("format",'C'!D24)="G"),FALSE,TRUE,IFERROR(IF(MATCH(CELL("format",'#_C'!D24)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C'!D24),_xlfn.FORMULATEXT('C'!D24),'C'!D24),"9","#"),"8","#"),"7","#"),"6","#"),"5","#"),"4","#"),"3","#"),"2","#"),"1","#"),"0","#"),"$","")," ",""),",","@"),"&gt;","@"),"&lt;","@"),"=","@"),")","@"),"(","@"),"^","@"),"/","@"),"+","@"),"*","@"),"-","@"))-LEN(SUBSTITUTE(SUBSTITUTE(SUBSTITUTE(SUBSTITUTE(SUBSTITUTE(SUBSTITUTE(SUBSTITUTE(SUBSTITUTE(SUBSTITUTE(SUBSTITUTE(SUBSTITUTE(SUBSTITUTE(SUBSTITUTE(SUBSTITUTE(SUBSTITUTE(SUBSTITUTE(SUBSTITUTE(SUBSTITUTE(SUBSTITUTE(SUBSTITUTE(SUBSTITUTE(SUBSTITUTE(SUBSTITUTE(SUBSTITUTE(IF(_xlfn.ISFORMULA('C'!D24),_xlfn.FORMULATEXT('C'!D24),'C'!D24),"9","#"),"8","#"),"7","#"),"6","#"),"5","#"),"4","#"),"3","#"),"2","#"),"1","#"),"0","#"),"$","")," ",""),",","@"),"&gt;","@"),"&lt;","@"),"=","@"),")","@"),"(","@"),"^","@"),"/","@"),"+","@"),"*","@"),"-","@"),"@#","")))/2&gt;(LEN(SUBSTITUTE(SUBSTITUTE(SUBSTITUTE(SUBSTITUTE(SUBSTITUTE(SUBSTITUTE(SUBSTITUTE(SUBSTITUTE(SUBSTITUTE(SUBSTITUTE(SUBSTITUTE(SUBSTITUTE(SUBSTITUTE(SUBSTITUTE(SUBSTITUTE(SUBSTITUTE(SUBSTITUTE(SUBSTITUTE(SUBSTITUTE(SUBSTITUTE(SUBSTITUTE(SUBSTITUTE(SUBSTITUTE(IF(_xlfn.ISFORMULA('#_C'!D24),_xlfn.FORMULATEXT('#_C'!D24),'#_C'!D24),"9","#"),"8","#"),"7","#"),"6","#"),"5","#"),"4","#"),"3","#"),"2","#"),"1","#"),"0","#"),"$","")," ",""),",","@"),"&gt;","@"),"&lt;","@"),"=","@"),")","@"),"(","@"),"^","@"),"/","@"),"+","@"),"*","@"),"-","@"))-LEN(SUBSTITUTE(SUBSTITUTE(SUBSTITUTE(SUBSTITUTE(SUBSTITUTE(SUBSTITUTE(SUBSTITUTE(SUBSTITUTE(SUBSTITUTE(SUBSTITUTE(SUBSTITUTE(SUBSTITUTE(SUBSTITUTE(SUBSTITUTE(SUBSTITUTE(SUBSTITUTE(SUBSTITUTE(SUBSTITUTE(SUBSTITUTE(SUBSTITUTE(SUBSTITUTE(SUBSTITUTE(SUBSTITUTE(SUBSTITUTE(IF(_xlfn.ISFORMULA('#_C'!D24),_xlfn.FORMULATEXT('#_C'!D24),'#_C'!D24),"9","#"),"8","#"),"7","#"),"6","#"),"5","#"),"4","#"),"3","#"),"2","#"),"1","#"),"0","#"),"$","")," ",""),",","@"),"&gt;","@"),"&lt;","@"),"=","@"),")","@"),"(","@"),"^","@"),"/","@"),"+","@"),"*","@"),"-","@"),"@#","")))/2,TRUE,FALSE),"HardCodeMsg",IF(LEN(IF(_xlfn.ISFORMULA('C'!D24),_xlfn.FORMULATEXT('C'!D24),'C'!D24))-LEN(SUBSTITUTE(IF(_xlfn.ISFORMULA('C'!D24),_xlfn.FORMULATEXT('C'!D24),'C'!D24),"""",""))&gt;LEN(IF(_xlfn.ISFORMULA('#_C'!D24),_xlfn.FORMULATEXT('#_C'!D24),'#_C'!D24))-LEN(SUBSTITUTE(IF(_xlfn.ISFORMULA('#_C'!D24),_xlfn.FORMULATEXT('#_C'!D24),'#_C'!D24),"""","")),TRUE,FALSE),"HardQuoteMsg",IF(LEN(IF(_xlfn.ISFORMULA('C'!D24),_xlfn.FORMULATEXT('C'!D24),'C'!D24))-LEN(SUBSTITUTE(IF(_xlfn.ISFORMULA('C'!D24),_xlfn.FORMULATEXT('C'!D24),'C'!D24),"$",""))&lt;LEN(IF(_xlfn.ISFORMULA('#_C'!D24),_xlfn.FORMULATEXT('#_C'!D24),'#_C'!D24))-LEN(SUBSTITUTE(IF(_xlfn.ISFORMULA('#_C'!D24),_xlfn.FORMULATEXT('#_C'!D24),'#_C'!D24),"$","")),TRUE,FALSE),"MissingAbsMsg",_xlfn.IFS(ISTEXT('#_C'!D24),FALSE,ISLOGICAL('#_C'!D24),FALSE,SUBSTITUTE(CELL("format",'#_C'!D24),"-","")=SUBSTITUTE(CELL("format",'C'!D24),"-",""),FALSE,CELL("format",'#_C'!D24)="G",FALSE,AND(CELL("format",'#_C'!D24)="F0",CELL("format",'C'!D24)="G"),FALSE,TRUE,IFERROR(IF(MATCH(CELL("format",'#_C'!D24),FormatCodes_SFX!$A$4:$A$53,0)&gt;0,TRUE),FALSE),TRUE,TRUE),"FormatMsg",TRUE,"PerfectMsg")</f>
        <v>PerfectMsg</v>
      </c>
      <c r="E24" s="206" t="str">
        <f ca="1">_xlfn.IFS(ISBLANK('C'!E24),"",IF(NOT(ISNA('#_C'!E24)),IF(ISNA('C'!E24),TRUE,FALSE),FALSE),"StuNAMsg",IF(AND(ISNA('#_C'!E24),ISNA('C'!E24)),TRUE,FALSE),"PerfectMsg",IF(NOT(ISERROR('#_C'!E24)),IF(ISERROR('C'!E24),TRUE,FALSE),FALSE),"StuErrorMsg",IF(TYPE('#_C'!E24)&lt;&gt;TYPE('C'!E24),TRUE,FALSE),"WrongTypeMsg",IF(_xlfn.ISFORMULA('#_C'!E24),IF(NOT(_xlfn.ISFORMULA('C'!E24)),TRUE),FALSE),"MissingFormulaMsg",IF(NOT(AND(ISNUMBER(FIND("[",_xlfn.FORMULATEXT('#_C'!E24))),ISNUMBER(FIND("!",_xlfn.FORMULATEXT('#_C'!E24))))),AND(ISNUMBER(FIND("[",_xlfn.FORMULATEXT('C'!E24))),ISNUMBER(FIND("!",_xlfn.FORMULATEXT('C'!E24)))),FALSE),"ExternalRefsMsg",IF(ISNUMBER('#_C'!E24),IF(ABS('#_C'!E24-'C'!E24)&gt;0.00001,TRUE,FALSE),IF('#_C'!E24&lt;&gt;'C'!E24,TRUE,FALSE)),IF(ISNUMBER('#_C'!E24),IF('#_C'!E24&gt;'C'!E24,"TooLow","TooHigh"),"WrongAnswer"),NOT(_xlfn.ISFORMULA('#_C'!E24)),IF(_xlfn.IFS(ISTEXT('#_C'!E24),FALSE,ISLOGICAL('#_C'!E24),FALSE,SUBSTITUTE(CELL("format",'#_C'!E24),"-","")=SUBSTITUTE(CELL("format",'C'!E24),"-",""),FALSE,CELL("format",'#_C'!E24)="G",FALSE,AND(CELL("format",'#_C'!E24)="F0",CELL("format",'C'!E24)="G"),FALSE,TRUE,IFERROR(IF(MATCH(CELL("format",'#_C'!E24)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C'!E24),_xlfn.FORMULATEXT('C'!E24),'C'!E24),"9","#"),"8","#"),"7","#"),"6","#"),"5","#"),"4","#"),"3","#"),"2","#"),"1","#"),"0","#"),"$","")," ",""),",","@"),"&gt;","@"),"&lt;","@"),"=","@"),")","@"),"(","@"),"^","@"),"/","@"),"+","@"),"*","@"),"-","@"))-LEN(SUBSTITUTE(SUBSTITUTE(SUBSTITUTE(SUBSTITUTE(SUBSTITUTE(SUBSTITUTE(SUBSTITUTE(SUBSTITUTE(SUBSTITUTE(SUBSTITUTE(SUBSTITUTE(SUBSTITUTE(SUBSTITUTE(SUBSTITUTE(SUBSTITUTE(SUBSTITUTE(SUBSTITUTE(SUBSTITUTE(SUBSTITUTE(SUBSTITUTE(SUBSTITUTE(SUBSTITUTE(SUBSTITUTE(SUBSTITUTE(IF(_xlfn.ISFORMULA('C'!E24),_xlfn.FORMULATEXT('C'!E24),'C'!E24),"9","#"),"8","#"),"7","#"),"6","#"),"5","#"),"4","#"),"3","#"),"2","#"),"1","#"),"0","#"),"$","")," ",""),",","@"),"&gt;","@"),"&lt;","@"),"=","@"),")","@"),"(","@"),"^","@"),"/","@"),"+","@"),"*","@"),"-","@"),"@#","")))/2&gt;(LEN(SUBSTITUTE(SUBSTITUTE(SUBSTITUTE(SUBSTITUTE(SUBSTITUTE(SUBSTITUTE(SUBSTITUTE(SUBSTITUTE(SUBSTITUTE(SUBSTITUTE(SUBSTITUTE(SUBSTITUTE(SUBSTITUTE(SUBSTITUTE(SUBSTITUTE(SUBSTITUTE(SUBSTITUTE(SUBSTITUTE(SUBSTITUTE(SUBSTITUTE(SUBSTITUTE(SUBSTITUTE(SUBSTITUTE(IF(_xlfn.ISFORMULA('#_C'!E24),_xlfn.FORMULATEXT('#_C'!E24),'#_C'!E24),"9","#"),"8","#"),"7","#"),"6","#"),"5","#"),"4","#"),"3","#"),"2","#"),"1","#"),"0","#"),"$","")," ",""),",","@"),"&gt;","@"),"&lt;","@"),"=","@"),")","@"),"(","@"),"^","@"),"/","@"),"+","@"),"*","@"),"-","@"))-LEN(SUBSTITUTE(SUBSTITUTE(SUBSTITUTE(SUBSTITUTE(SUBSTITUTE(SUBSTITUTE(SUBSTITUTE(SUBSTITUTE(SUBSTITUTE(SUBSTITUTE(SUBSTITUTE(SUBSTITUTE(SUBSTITUTE(SUBSTITUTE(SUBSTITUTE(SUBSTITUTE(SUBSTITUTE(SUBSTITUTE(SUBSTITUTE(SUBSTITUTE(SUBSTITUTE(SUBSTITUTE(SUBSTITUTE(SUBSTITUTE(IF(_xlfn.ISFORMULA('#_C'!E24),_xlfn.FORMULATEXT('#_C'!E24),'#_C'!E24),"9","#"),"8","#"),"7","#"),"6","#"),"5","#"),"4","#"),"3","#"),"2","#"),"1","#"),"0","#"),"$","")," ",""),",","@"),"&gt;","@"),"&lt;","@"),"=","@"),")","@"),"(","@"),"^","@"),"/","@"),"+","@"),"*","@"),"-","@"),"@#","")))/2,TRUE,FALSE),"HardCodeMsg",IF(LEN(IF(_xlfn.ISFORMULA('C'!E24),_xlfn.FORMULATEXT('C'!E24),'C'!E24))-LEN(SUBSTITUTE(IF(_xlfn.ISFORMULA('C'!E24),_xlfn.FORMULATEXT('C'!E24),'C'!E24),"""",""))&gt;LEN(IF(_xlfn.ISFORMULA('#_C'!E24),_xlfn.FORMULATEXT('#_C'!E24),'#_C'!E24))-LEN(SUBSTITUTE(IF(_xlfn.ISFORMULA('#_C'!E24),_xlfn.FORMULATEXT('#_C'!E24),'#_C'!E24),"""","")),TRUE,FALSE),"HardQuoteMsg",IF(LEN(IF(_xlfn.ISFORMULA('C'!E24),_xlfn.FORMULATEXT('C'!E24),'C'!E24))-LEN(SUBSTITUTE(IF(_xlfn.ISFORMULA('C'!E24),_xlfn.FORMULATEXT('C'!E24),'C'!E24),"$",""))&lt;LEN(IF(_xlfn.ISFORMULA('#_C'!E24),_xlfn.FORMULATEXT('#_C'!E24),'#_C'!E24))-LEN(SUBSTITUTE(IF(_xlfn.ISFORMULA('#_C'!E24),_xlfn.FORMULATEXT('#_C'!E24),'#_C'!E24),"$","")),TRUE,FALSE),"MissingAbsMsg",_xlfn.IFS(ISTEXT('#_C'!E24),FALSE,ISLOGICAL('#_C'!E24),FALSE,SUBSTITUTE(CELL("format",'#_C'!E24),"-","")=SUBSTITUTE(CELL("format",'C'!E24),"-",""),FALSE,CELL("format",'#_C'!E24)="G",FALSE,AND(CELL("format",'#_C'!E24)="F0",CELL("format",'C'!E24)="G"),FALSE,TRUE,IFERROR(IF(MATCH(CELL("format",'#_C'!E24),FormatCodes_SFX!$A$4:$A$53,0)&gt;0,TRUE),FALSE),TRUE,TRUE),"FormatMsg",TRUE,"PerfectMsg")</f>
        <v>PerfectMsg</v>
      </c>
      <c r="F24" s="206" t="str">
        <f ca="1">_xlfn.IFS(ISBLANK('C'!F24),"",IF(NOT(ISNA('#_C'!F24)),IF(ISNA('C'!F24),TRUE,FALSE),FALSE),"StuNAMsg",IF(AND(ISNA('#_C'!F24),ISNA('C'!F24)),TRUE,FALSE),"PerfectMsg",IF(NOT(ISERROR('#_C'!F24)),IF(ISERROR('C'!F24),TRUE,FALSE),FALSE),"StuErrorMsg",IF(TYPE('#_C'!F24)&lt;&gt;TYPE('C'!F24),TRUE,FALSE),"WrongTypeMsg",IF(_xlfn.ISFORMULA('#_C'!F24),IF(NOT(_xlfn.ISFORMULA('C'!F24)),TRUE),FALSE),"MissingFormulaMsg",IF(NOT(AND(ISNUMBER(FIND("[",_xlfn.FORMULATEXT('#_C'!F24))),ISNUMBER(FIND("!",_xlfn.FORMULATEXT('#_C'!F24))))),AND(ISNUMBER(FIND("[",_xlfn.FORMULATEXT('C'!F24))),ISNUMBER(FIND("!",_xlfn.FORMULATEXT('C'!F24)))),FALSE),"ExternalRefsMsg",IF(ISNUMBER('#_C'!F24),IF(ABS('#_C'!F24-'C'!F24)&gt;0.00001,TRUE,FALSE),IF('#_C'!F24&lt;&gt;'C'!F24,TRUE,FALSE)),IF(ISNUMBER('#_C'!F24),IF('#_C'!F24&gt;'C'!F24,"TooLow","TooHigh"),"WrongAnswer"),NOT(_xlfn.ISFORMULA('#_C'!F24)),IF(_xlfn.IFS(ISTEXT('#_C'!F24),FALSE,ISLOGICAL('#_C'!F24),FALSE,SUBSTITUTE(CELL("format",'#_C'!F24),"-","")=SUBSTITUTE(CELL("format",'C'!F24),"-",""),FALSE,CELL("format",'#_C'!F24)="G",FALSE,AND(CELL("format",'#_C'!F24)="F0",CELL("format",'C'!F24)="G"),FALSE,TRUE,IFERROR(IF(MATCH(CELL("format",'#_C'!F24)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C'!F24),_xlfn.FORMULATEXT('C'!F24),'C'!F24),"9","#"),"8","#"),"7","#"),"6","#"),"5","#"),"4","#"),"3","#"),"2","#"),"1","#"),"0","#"),"$","")," ",""),",","@"),"&gt;","@"),"&lt;","@"),"=","@"),")","@"),"(","@"),"^","@"),"/","@"),"+","@"),"*","@"),"-","@"))-LEN(SUBSTITUTE(SUBSTITUTE(SUBSTITUTE(SUBSTITUTE(SUBSTITUTE(SUBSTITUTE(SUBSTITUTE(SUBSTITUTE(SUBSTITUTE(SUBSTITUTE(SUBSTITUTE(SUBSTITUTE(SUBSTITUTE(SUBSTITUTE(SUBSTITUTE(SUBSTITUTE(SUBSTITUTE(SUBSTITUTE(SUBSTITUTE(SUBSTITUTE(SUBSTITUTE(SUBSTITUTE(SUBSTITUTE(SUBSTITUTE(IF(_xlfn.ISFORMULA('C'!F24),_xlfn.FORMULATEXT('C'!F24),'C'!F24),"9","#"),"8","#"),"7","#"),"6","#"),"5","#"),"4","#"),"3","#"),"2","#"),"1","#"),"0","#"),"$","")," ",""),",","@"),"&gt;","@"),"&lt;","@"),"=","@"),")","@"),"(","@"),"^","@"),"/","@"),"+","@"),"*","@"),"-","@"),"@#","")))/2&gt;(LEN(SUBSTITUTE(SUBSTITUTE(SUBSTITUTE(SUBSTITUTE(SUBSTITUTE(SUBSTITUTE(SUBSTITUTE(SUBSTITUTE(SUBSTITUTE(SUBSTITUTE(SUBSTITUTE(SUBSTITUTE(SUBSTITUTE(SUBSTITUTE(SUBSTITUTE(SUBSTITUTE(SUBSTITUTE(SUBSTITUTE(SUBSTITUTE(SUBSTITUTE(SUBSTITUTE(SUBSTITUTE(SUBSTITUTE(IF(_xlfn.ISFORMULA('#_C'!F24),_xlfn.FORMULATEXT('#_C'!F24),'#_C'!F24),"9","#"),"8","#"),"7","#"),"6","#"),"5","#"),"4","#"),"3","#"),"2","#"),"1","#"),"0","#"),"$","")," ",""),",","@"),"&gt;","@"),"&lt;","@"),"=","@"),")","@"),"(","@"),"^","@"),"/","@"),"+","@"),"*","@"),"-","@"))-LEN(SUBSTITUTE(SUBSTITUTE(SUBSTITUTE(SUBSTITUTE(SUBSTITUTE(SUBSTITUTE(SUBSTITUTE(SUBSTITUTE(SUBSTITUTE(SUBSTITUTE(SUBSTITUTE(SUBSTITUTE(SUBSTITUTE(SUBSTITUTE(SUBSTITUTE(SUBSTITUTE(SUBSTITUTE(SUBSTITUTE(SUBSTITUTE(SUBSTITUTE(SUBSTITUTE(SUBSTITUTE(SUBSTITUTE(SUBSTITUTE(IF(_xlfn.ISFORMULA('#_C'!F24),_xlfn.FORMULATEXT('#_C'!F24),'#_C'!F24),"9","#"),"8","#"),"7","#"),"6","#"),"5","#"),"4","#"),"3","#"),"2","#"),"1","#"),"0","#"),"$","")," ",""),",","@"),"&gt;","@"),"&lt;","@"),"=","@"),")","@"),"(","@"),"^","@"),"/","@"),"+","@"),"*","@"),"-","@"),"@#","")))/2,TRUE,FALSE),"HardCodeMsg",IF(LEN(IF(_xlfn.ISFORMULA('C'!F24),_xlfn.FORMULATEXT('C'!F24),'C'!F24))-LEN(SUBSTITUTE(IF(_xlfn.ISFORMULA('C'!F24),_xlfn.FORMULATEXT('C'!F24),'C'!F24),"""",""))&gt;LEN(IF(_xlfn.ISFORMULA('#_C'!F24),_xlfn.FORMULATEXT('#_C'!F24),'#_C'!F24))-LEN(SUBSTITUTE(IF(_xlfn.ISFORMULA('#_C'!F24),_xlfn.FORMULATEXT('#_C'!F24),'#_C'!F24),"""","")),TRUE,FALSE),"HardQuoteMsg",IF(LEN(IF(_xlfn.ISFORMULA('C'!F24),_xlfn.FORMULATEXT('C'!F24),'C'!F24))-LEN(SUBSTITUTE(IF(_xlfn.ISFORMULA('C'!F24),_xlfn.FORMULATEXT('C'!F24),'C'!F24),"$",""))&lt;LEN(IF(_xlfn.ISFORMULA('#_C'!F24),_xlfn.FORMULATEXT('#_C'!F24),'#_C'!F24))-LEN(SUBSTITUTE(IF(_xlfn.ISFORMULA('#_C'!F24),_xlfn.FORMULATEXT('#_C'!F24),'#_C'!F24),"$","")),TRUE,FALSE),"MissingAbsMsg",_xlfn.IFS(ISTEXT('#_C'!F24),FALSE,ISLOGICAL('#_C'!F24),FALSE,SUBSTITUTE(CELL("format",'#_C'!F24),"-","")=SUBSTITUTE(CELL("format",'C'!F24),"-",""),FALSE,CELL("format",'#_C'!F24)="G",FALSE,AND(CELL("format",'#_C'!F24)="F0",CELL("format",'C'!F24)="G"),FALSE,TRUE,IFERROR(IF(MATCH(CELL("format",'#_C'!F24),FormatCodes_SFX!$A$4:$A$53,0)&gt;0,TRUE),FALSE),TRUE,TRUE),"FormatMsg",TRUE,"PerfectMsg")</f>
        <v>PerfectMsg</v>
      </c>
      <c r="G24" s="206" t="str">
        <f ca="1">_xlfn.IFS(ISBLANK('C'!G24),"",IF(NOT(ISNA('#_C'!G24)),IF(ISNA('C'!G24),TRUE,FALSE),FALSE),"StuNAMsg",IF(AND(ISNA('#_C'!G24),ISNA('C'!G24)),TRUE,FALSE),"PerfectMsg",IF(NOT(ISERROR('#_C'!G24)),IF(ISERROR('C'!G24),TRUE,FALSE),FALSE),"StuErrorMsg",IF(TYPE('#_C'!G24)&lt;&gt;TYPE('C'!G24),TRUE,FALSE),"WrongTypeMsg",IF(_xlfn.ISFORMULA('#_C'!G24),IF(NOT(_xlfn.ISFORMULA('C'!G24)),TRUE),FALSE),"MissingFormulaMsg",IF(NOT(AND(ISNUMBER(FIND("[",_xlfn.FORMULATEXT('#_C'!G24))),ISNUMBER(FIND("!",_xlfn.FORMULATEXT('#_C'!G24))))),AND(ISNUMBER(FIND("[",_xlfn.FORMULATEXT('C'!G24))),ISNUMBER(FIND("!",_xlfn.FORMULATEXT('C'!G24)))),FALSE),"ExternalRefsMsg",IF(ISNUMBER('#_C'!G24),IF(ABS('#_C'!G24-'C'!G24)&gt;0.00001,TRUE,FALSE),IF('#_C'!G24&lt;&gt;'C'!G24,TRUE,FALSE)),IF(ISNUMBER('#_C'!G24),IF('#_C'!G24&gt;'C'!G24,"TooLow","TooHigh"),"WrongAnswer"),NOT(_xlfn.ISFORMULA('#_C'!G24)),IF(_xlfn.IFS(ISTEXT('#_C'!G24),FALSE,ISLOGICAL('#_C'!G24),FALSE,SUBSTITUTE(CELL("format",'#_C'!G24),"-","")=SUBSTITUTE(CELL("format",'C'!G24),"-",""),FALSE,CELL("format",'#_C'!G24)="G",FALSE,AND(CELL("format",'#_C'!G24)="F0",CELL("format",'C'!G24)="G"),FALSE,TRUE,IFERROR(IF(MATCH(CELL("format",'#_C'!G24)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C'!G24),_xlfn.FORMULATEXT('C'!G24),'C'!G24),"9","#"),"8","#"),"7","#"),"6","#"),"5","#"),"4","#"),"3","#"),"2","#"),"1","#"),"0","#"),"$","")," ",""),",","@"),"&gt;","@"),"&lt;","@"),"=","@"),")","@"),"(","@"),"^","@"),"/","@"),"+","@"),"*","@"),"-","@"))-LEN(SUBSTITUTE(SUBSTITUTE(SUBSTITUTE(SUBSTITUTE(SUBSTITUTE(SUBSTITUTE(SUBSTITUTE(SUBSTITUTE(SUBSTITUTE(SUBSTITUTE(SUBSTITUTE(SUBSTITUTE(SUBSTITUTE(SUBSTITUTE(SUBSTITUTE(SUBSTITUTE(SUBSTITUTE(SUBSTITUTE(SUBSTITUTE(SUBSTITUTE(SUBSTITUTE(SUBSTITUTE(SUBSTITUTE(SUBSTITUTE(IF(_xlfn.ISFORMULA('C'!G24),_xlfn.FORMULATEXT('C'!G24),'C'!G24),"9","#"),"8","#"),"7","#"),"6","#"),"5","#"),"4","#"),"3","#"),"2","#"),"1","#"),"0","#"),"$","")," ",""),",","@"),"&gt;","@"),"&lt;","@"),"=","@"),")","@"),"(","@"),"^","@"),"/","@"),"+","@"),"*","@"),"-","@"),"@#","")))/2&gt;(LEN(SUBSTITUTE(SUBSTITUTE(SUBSTITUTE(SUBSTITUTE(SUBSTITUTE(SUBSTITUTE(SUBSTITUTE(SUBSTITUTE(SUBSTITUTE(SUBSTITUTE(SUBSTITUTE(SUBSTITUTE(SUBSTITUTE(SUBSTITUTE(SUBSTITUTE(SUBSTITUTE(SUBSTITUTE(SUBSTITUTE(SUBSTITUTE(SUBSTITUTE(SUBSTITUTE(SUBSTITUTE(SUBSTITUTE(IF(_xlfn.ISFORMULA('#_C'!G24),_xlfn.FORMULATEXT('#_C'!G24),'#_C'!G24),"9","#"),"8","#"),"7","#"),"6","#"),"5","#"),"4","#"),"3","#"),"2","#"),"1","#"),"0","#"),"$","")," ",""),",","@"),"&gt;","@"),"&lt;","@"),"=","@"),")","@"),"(","@"),"^","@"),"/","@"),"+","@"),"*","@"),"-","@"))-LEN(SUBSTITUTE(SUBSTITUTE(SUBSTITUTE(SUBSTITUTE(SUBSTITUTE(SUBSTITUTE(SUBSTITUTE(SUBSTITUTE(SUBSTITUTE(SUBSTITUTE(SUBSTITUTE(SUBSTITUTE(SUBSTITUTE(SUBSTITUTE(SUBSTITUTE(SUBSTITUTE(SUBSTITUTE(SUBSTITUTE(SUBSTITUTE(SUBSTITUTE(SUBSTITUTE(SUBSTITUTE(SUBSTITUTE(SUBSTITUTE(IF(_xlfn.ISFORMULA('#_C'!G24),_xlfn.FORMULATEXT('#_C'!G24),'#_C'!G24),"9","#"),"8","#"),"7","#"),"6","#"),"5","#"),"4","#"),"3","#"),"2","#"),"1","#"),"0","#"),"$","")," ",""),",","@"),"&gt;","@"),"&lt;","@"),"=","@"),")","@"),"(","@"),"^","@"),"/","@"),"+","@"),"*","@"),"-","@"),"@#","")))/2,TRUE,FALSE),"HardCodeMsg",IF(LEN(IF(_xlfn.ISFORMULA('C'!G24),_xlfn.FORMULATEXT('C'!G24),'C'!G24))-LEN(SUBSTITUTE(IF(_xlfn.ISFORMULA('C'!G24),_xlfn.FORMULATEXT('C'!G24),'C'!G24),"""",""))&gt;LEN(IF(_xlfn.ISFORMULA('#_C'!G24),_xlfn.FORMULATEXT('#_C'!G24),'#_C'!G24))-LEN(SUBSTITUTE(IF(_xlfn.ISFORMULA('#_C'!G24),_xlfn.FORMULATEXT('#_C'!G24),'#_C'!G24),"""","")),TRUE,FALSE),"HardQuoteMsg",IF(LEN(IF(_xlfn.ISFORMULA('C'!G24),_xlfn.FORMULATEXT('C'!G24),'C'!G24))-LEN(SUBSTITUTE(IF(_xlfn.ISFORMULA('C'!G24),_xlfn.FORMULATEXT('C'!G24),'C'!G24),"$",""))&lt;LEN(IF(_xlfn.ISFORMULA('#_C'!G24),_xlfn.FORMULATEXT('#_C'!G24),'#_C'!G24))-LEN(SUBSTITUTE(IF(_xlfn.ISFORMULA('#_C'!G24),_xlfn.FORMULATEXT('#_C'!G24),'#_C'!G24),"$","")),TRUE,FALSE),"MissingAbsMsg",_xlfn.IFS(ISTEXT('#_C'!G24),FALSE,ISLOGICAL('#_C'!G24),FALSE,SUBSTITUTE(CELL("format",'#_C'!G24),"-","")=SUBSTITUTE(CELL("format",'C'!G24),"-",""),FALSE,CELL("format",'#_C'!G24)="G",FALSE,AND(CELL("format",'#_C'!G24)="F0",CELL("format",'C'!G24)="G"),FALSE,TRUE,IFERROR(IF(MATCH(CELL("format",'#_C'!G24),FormatCodes_SFX!$A$4:$A$53,0)&gt;0,TRUE),FALSE),TRUE,TRUE),"FormatMsg",TRUE,"PerfectMsg")</f>
        <v>PerfectMsg</v>
      </c>
    </row>
    <row r="25" spans="3:12" x14ac:dyDescent="0.25">
      <c r="F25" s="205"/>
      <c r="G25" s="170"/>
    </row>
    <row r="26" spans="3:12" x14ac:dyDescent="0.25">
      <c r="F26" s="205"/>
      <c r="G26" s="170"/>
    </row>
    <row r="29" spans="3:12" x14ac:dyDescent="0.25">
      <c r="C29" s="307">
        <v>0</v>
      </c>
      <c r="D29" s="307"/>
      <c r="E29" s="307"/>
      <c r="F29" s="307"/>
      <c r="G29" s="307"/>
      <c r="H29" s="307"/>
      <c r="K29" s="179">
        <v>0</v>
      </c>
      <c r="L29" s="179">
        <v>0</v>
      </c>
    </row>
    <row r="30" spans="3:12" x14ac:dyDescent="0.25">
      <c r="C30" s="179">
        <v>0</v>
      </c>
      <c r="D30" s="179">
        <v>0</v>
      </c>
      <c r="E30" s="179">
        <v>0</v>
      </c>
      <c r="F30" s="179">
        <v>0</v>
      </c>
      <c r="G30" s="179">
        <v>0</v>
      </c>
      <c r="H30" s="179">
        <v>0</v>
      </c>
      <c r="K30" s="207">
        <v>0</v>
      </c>
      <c r="L30" s="208"/>
    </row>
    <row r="31" spans="3:12" x14ac:dyDescent="0.15">
      <c r="C31" s="174">
        <v>0</v>
      </c>
      <c r="D31" s="174">
        <v>0</v>
      </c>
      <c r="E31" s="174">
        <v>0</v>
      </c>
      <c r="F31" s="181">
        <v>0</v>
      </c>
      <c r="G31" s="181">
        <v>0</v>
      </c>
      <c r="H31" s="174">
        <v>0</v>
      </c>
      <c r="K31" s="207">
        <v>0</v>
      </c>
      <c r="L31" s="208"/>
    </row>
    <row r="32" spans="3:12" x14ac:dyDescent="0.15">
      <c r="C32" s="174">
        <v>0</v>
      </c>
      <c r="D32" s="174">
        <v>0</v>
      </c>
      <c r="E32" s="174">
        <v>0</v>
      </c>
      <c r="F32" s="181">
        <v>0</v>
      </c>
      <c r="G32" s="181">
        <v>0</v>
      </c>
      <c r="H32" s="174">
        <v>0</v>
      </c>
      <c r="K32" s="207">
        <v>0</v>
      </c>
      <c r="L32" s="208"/>
    </row>
    <row r="33" spans="3:13" x14ac:dyDescent="0.15">
      <c r="C33" s="174">
        <v>0</v>
      </c>
      <c r="D33" s="174">
        <v>0</v>
      </c>
      <c r="E33" s="174">
        <v>0</v>
      </c>
      <c r="F33" s="181">
        <v>0</v>
      </c>
      <c r="G33" s="181">
        <v>0</v>
      </c>
      <c r="H33" s="174">
        <v>0</v>
      </c>
      <c r="L33" s="209" t="str">
        <f ca="1">_xlfn.IFS(ISBLANK('C'!L33),"",IF(NOT(ISNA('#_C'!L33)),IF(ISNA('C'!L33),TRUE,FALSE),FALSE),"StuNAMsg",IF(AND(ISNA('#_C'!L33),ISNA('C'!L33)),TRUE,FALSE),"PerfectMsg",IF(NOT(ISERROR('#_C'!L33)),IF(ISERROR('C'!L33),TRUE,FALSE),FALSE),"StuErrorMsg",IF(TYPE('#_C'!L33)&lt;&gt;TYPE('C'!L33),TRUE,FALSE),"WrongTypeMsg",IF(_xlfn.ISFORMULA('#_C'!L33),IF(NOT(_xlfn.ISFORMULA('C'!L33)),TRUE),FALSE),"MissingFormulaMsg",IF(NOT(AND(ISNUMBER(FIND("[",_xlfn.FORMULATEXT('#_C'!L33))),ISNUMBER(FIND("!",_xlfn.FORMULATEXT('#_C'!L33))))),AND(ISNUMBER(FIND("[",_xlfn.FORMULATEXT('C'!L33))),ISNUMBER(FIND("!",_xlfn.FORMULATEXT('C'!L33)))),FALSE),"ExternalRefsMsg",IF(ISNUMBER('#_C'!L33),IF(ABS('#_C'!L33-'C'!L33)&gt;0.00001,TRUE,FALSE),IF('#_C'!L33&lt;&gt;'C'!L33,TRUE,FALSE)),IF(ISNUMBER('#_C'!L33),IF('#_C'!L33&gt;'C'!L33,"TooLow","TooHigh"),"WrongAnswer"),NOT(_xlfn.ISFORMULA('#_C'!L33)),IF(_xlfn.IFS(ISTEXT('#_C'!L33),FALSE,ISLOGICAL('#_C'!L33),FALSE,SUBSTITUTE(CELL("format",'#_C'!L33),"-","")=SUBSTITUTE(CELL("format",'C'!L33),"-",""),FALSE,CELL("format",'#_C'!L33)="G",FALSE,AND(CELL("format",'#_C'!L33)="F0",CELL("format",'C'!L33)="G"),FALSE,TRUE,IFERROR(IF(MATCH(CELL("format",'#_C'!L33)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C'!L33),_xlfn.FORMULATEXT('C'!L33),'C'!L33),"9","#"),"8","#"),"7","#"),"6","#"),"5","#"),"4","#"),"3","#"),"2","#"),"1","#"),"0","#"),"$","")," ",""),",","@"),"&gt;","@"),"&lt;","@"),"=","@"),")","@"),"(","@"),"^","@"),"/","@"),"+","@"),"*","@"),"-","@"))-LEN(SUBSTITUTE(SUBSTITUTE(SUBSTITUTE(SUBSTITUTE(SUBSTITUTE(SUBSTITUTE(SUBSTITUTE(SUBSTITUTE(SUBSTITUTE(SUBSTITUTE(SUBSTITUTE(SUBSTITUTE(SUBSTITUTE(SUBSTITUTE(SUBSTITUTE(SUBSTITUTE(SUBSTITUTE(SUBSTITUTE(SUBSTITUTE(SUBSTITUTE(SUBSTITUTE(SUBSTITUTE(SUBSTITUTE(SUBSTITUTE(IF(_xlfn.ISFORMULA('C'!L33),_xlfn.FORMULATEXT('C'!L33),'C'!L33),"9","#"),"8","#"),"7","#"),"6","#"),"5","#"),"4","#"),"3","#"),"2","#"),"1","#"),"0","#"),"$","")," ",""),",","@"),"&gt;","@"),"&lt;","@"),"=","@"),")","@"),"(","@"),"^","@"),"/","@"),"+","@"),"*","@"),"-","@"),"@#","")))/2&gt;(LEN(SUBSTITUTE(SUBSTITUTE(SUBSTITUTE(SUBSTITUTE(SUBSTITUTE(SUBSTITUTE(SUBSTITUTE(SUBSTITUTE(SUBSTITUTE(SUBSTITUTE(SUBSTITUTE(SUBSTITUTE(SUBSTITUTE(SUBSTITUTE(SUBSTITUTE(SUBSTITUTE(SUBSTITUTE(SUBSTITUTE(SUBSTITUTE(SUBSTITUTE(SUBSTITUTE(SUBSTITUTE(SUBSTITUTE(IF(_xlfn.ISFORMULA('#_C'!L33),_xlfn.FORMULATEXT('#_C'!L33),'#_C'!L33),"9","#"),"8","#"),"7","#"),"6","#"),"5","#"),"4","#"),"3","#"),"2","#"),"1","#"),"0","#"),"$","")," ",""),",","@"),"&gt;","@"),"&lt;","@"),"=","@"),")","@"),"(","@"),"^","@"),"/","@"),"+","@"),"*","@"),"-","@"))-LEN(SUBSTITUTE(SUBSTITUTE(SUBSTITUTE(SUBSTITUTE(SUBSTITUTE(SUBSTITUTE(SUBSTITUTE(SUBSTITUTE(SUBSTITUTE(SUBSTITUTE(SUBSTITUTE(SUBSTITUTE(SUBSTITUTE(SUBSTITUTE(SUBSTITUTE(SUBSTITUTE(SUBSTITUTE(SUBSTITUTE(SUBSTITUTE(SUBSTITUTE(SUBSTITUTE(SUBSTITUTE(SUBSTITUTE(SUBSTITUTE(IF(_xlfn.ISFORMULA('#_C'!L33),_xlfn.FORMULATEXT('#_C'!L33),'#_C'!L33),"9","#"),"8","#"),"7","#"),"6","#"),"5","#"),"4","#"),"3","#"),"2","#"),"1","#"),"0","#"),"$","")," ",""),",","@"),"&gt;","@"),"&lt;","@"),"=","@"),")","@"),"(","@"),"^","@"),"/","@"),"+","@"),"*","@"),"-","@"),"@#","")))/2,TRUE,FALSE),"HardCodeMsg",IF(LEN(IF(_xlfn.ISFORMULA('C'!L33),_xlfn.FORMULATEXT('C'!L33),'C'!L33))-LEN(SUBSTITUTE(IF(_xlfn.ISFORMULA('C'!L33),_xlfn.FORMULATEXT('C'!L33),'C'!L33),"""",""))&gt;LEN(IF(_xlfn.ISFORMULA('#_C'!L33),_xlfn.FORMULATEXT('#_C'!L33),'#_C'!L33))-LEN(SUBSTITUTE(IF(_xlfn.ISFORMULA('#_C'!L33),_xlfn.FORMULATEXT('#_C'!L33),'#_C'!L33),"""","")),TRUE,FALSE),"HardQuoteMsg",IF(LEN(IF(_xlfn.ISFORMULA('C'!L33),_xlfn.FORMULATEXT('C'!L33),'C'!L33))-LEN(SUBSTITUTE(IF(_xlfn.ISFORMULA('C'!L33),_xlfn.FORMULATEXT('C'!L33),'C'!L33),"$",""))&lt;LEN(IF(_xlfn.ISFORMULA('#_C'!L33),_xlfn.FORMULATEXT('#_C'!L33),'#_C'!L33))-LEN(SUBSTITUTE(IF(_xlfn.ISFORMULA('#_C'!L33),_xlfn.FORMULATEXT('#_C'!L33),'#_C'!L33),"$","")),TRUE,FALSE),"MissingAbsMsg",_xlfn.IFS(ISTEXT('#_C'!L33),FALSE,ISLOGICAL('#_C'!L33),FALSE,SUBSTITUTE(CELL("format",'#_C'!L33),"-","")=SUBSTITUTE(CELL("format",'C'!L33),"-",""),FALSE,CELL("format",'#_C'!L33)="G",FALSE,AND(CELL("format",'#_C'!L33)="F0",CELL("format",'C'!L33)="G"),FALSE,TRUE,IFERROR(IF(MATCH(CELL("format",'#_C'!L33),FormatCodes_SFX!$A$4:$A$53,0)&gt;0,TRUE),FALSE),TRUE,TRUE),"FormatMsg",TRUE,"PerfectMsg")</f>
        <v>PerfectMsg</v>
      </c>
      <c r="M33" s="170">
        <v>0</v>
      </c>
    </row>
    <row r="34" spans="3:13" x14ac:dyDescent="0.15">
      <c r="C34" s="174">
        <v>0</v>
      </c>
      <c r="D34" s="174">
        <v>0</v>
      </c>
      <c r="E34" s="174">
        <v>0</v>
      </c>
      <c r="F34" s="181">
        <v>0</v>
      </c>
      <c r="G34" s="181">
        <v>0</v>
      </c>
      <c r="H34" s="174">
        <v>0</v>
      </c>
    </row>
    <row r="35" spans="3:13" x14ac:dyDescent="0.15">
      <c r="C35" s="174">
        <v>0</v>
      </c>
      <c r="D35" s="174">
        <v>0</v>
      </c>
      <c r="E35" s="174">
        <v>0</v>
      </c>
      <c r="F35" s="181">
        <v>0</v>
      </c>
      <c r="G35" s="181">
        <v>0</v>
      </c>
      <c r="H35" s="174">
        <v>0</v>
      </c>
    </row>
    <row r="36" spans="3:13" x14ac:dyDescent="0.15">
      <c r="C36" s="174">
        <v>0</v>
      </c>
      <c r="D36" s="174">
        <v>0</v>
      </c>
      <c r="E36" s="174">
        <v>0</v>
      </c>
      <c r="F36" s="181">
        <v>0</v>
      </c>
      <c r="G36" s="181">
        <v>0</v>
      </c>
      <c r="H36" s="174">
        <v>0</v>
      </c>
    </row>
    <row r="37" spans="3:13" x14ac:dyDescent="0.15">
      <c r="C37" s="174">
        <v>0</v>
      </c>
      <c r="D37" s="174">
        <v>0</v>
      </c>
      <c r="E37" s="174">
        <v>0</v>
      </c>
      <c r="F37" s="181">
        <v>0</v>
      </c>
      <c r="G37" s="181">
        <v>0</v>
      </c>
      <c r="H37" s="174">
        <v>0</v>
      </c>
    </row>
    <row r="38" spans="3:13" x14ac:dyDescent="0.15">
      <c r="C38" s="174">
        <v>0</v>
      </c>
      <c r="D38" s="174">
        <v>0</v>
      </c>
      <c r="E38" s="174">
        <v>0</v>
      </c>
      <c r="F38" s="181">
        <v>0</v>
      </c>
      <c r="G38" s="181">
        <v>0</v>
      </c>
      <c r="H38" s="174">
        <v>0</v>
      </c>
    </row>
    <row r="39" spans="3:13" x14ac:dyDescent="0.15">
      <c r="C39" s="174">
        <v>0</v>
      </c>
      <c r="D39" s="174">
        <v>0</v>
      </c>
      <c r="E39" s="174">
        <v>0</v>
      </c>
      <c r="F39" s="181">
        <v>0</v>
      </c>
      <c r="G39" s="181">
        <v>0</v>
      </c>
      <c r="H39" s="174">
        <v>0</v>
      </c>
    </row>
    <row r="40" spans="3:13" x14ac:dyDescent="0.15">
      <c r="C40" s="174">
        <v>0</v>
      </c>
      <c r="D40" s="174">
        <v>0</v>
      </c>
      <c r="E40" s="174">
        <v>0</v>
      </c>
      <c r="F40" s="181">
        <v>0</v>
      </c>
      <c r="G40" s="181">
        <v>0</v>
      </c>
      <c r="H40" s="174">
        <v>0</v>
      </c>
    </row>
    <row r="41" spans="3:13" x14ac:dyDescent="0.15">
      <c r="C41" s="174">
        <v>0</v>
      </c>
      <c r="D41" s="174">
        <v>0</v>
      </c>
      <c r="E41" s="174">
        <v>0</v>
      </c>
      <c r="F41" s="181">
        <v>0</v>
      </c>
      <c r="G41" s="181">
        <v>0</v>
      </c>
      <c r="H41" s="174">
        <v>0</v>
      </c>
    </row>
    <row r="42" spans="3:13" x14ac:dyDescent="0.15">
      <c r="C42" s="174">
        <v>0</v>
      </c>
      <c r="D42" s="174">
        <v>0</v>
      </c>
      <c r="E42" s="174">
        <v>0</v>
      </c>
      <c r="F42" s="181">
        <v>0</v>
      </c>
      <c r="G42" s="181">
        <v>0</v>
      </c>
      <c r="H42" s="174">
        <v>0</v>
      </c>
    </row>
    <row r="43" spans="3:13" x14ac:dyDescent="0.15">
      <c r="C43" s="174">
        <v>0</v>
      </c>
      <c r="D43" s="174">
        <v>0</v>
      </c>
      <c r="E43" s="174">
        <v>0</v>
      </c>
      <c r="F43" s="181">
        <v>0</v>
      </c>
      <c r="G43" s="181">
        <v>0</v>
      </c>
      <c r="H43" s="174">
        <v>0</v>
      </c>
    </row>
    <row r="44" spans="3:13" x14ac:dyDescent="0.15">
      <c r="C44" s="174">
        <v>0</v>
      </c>
      <c r="D44" s="174">
        <v>0</v>
      </c>
      <c r="E44" s="174">
        <v>0</v>
      </c>
      <c r="F44" s="181">
        <v>0</v>
      </c>
      <c r="G44" s="181">
        <v>0</v>
      </c>
      <c r="H44" s="174">
        <v>0</v>
      </c>
    </row>
    <row r="45" spans="3:13" x14ac:dyDescent="0.15">
      <c r="C45" s="174">
        <v>0</v>
      </c>
      <c r="D45" s="174">
        <v>0</v>
      </c>
      <c r="E45" s="174">
        <v>0</v>
      </c>
      <c r="F45" s="181">
        <v>0</v>
      </c>
      <c r="G45" s="181">
        <v>0</v>
      </c>
      <c r="H45" s="174">
        <v>0</v>
      </c>
    </row>
    <row r="46" spans="3:13" x14ac:dyDescent="0.15">
      <c r="C46" s="174">
        <v>0</v>
      </c>
      <c r="D46" s="174">
        <v>0</v>
      </c>
      <c r="E46" s="174">
        <v>0</v>
      </c>
      <c r="F46" s="181">
        <v>0</v>
      </c>
      <c r="G46" s="181">
        <v>0</v>
      </c>
      <c r="H46" s="174">
        <v>0</v>
      </c>
    </row>
    <row r="47" spans="3:13" x14ac:dyDescent="0.15">
      <c r="C47" s="174">
        <v>0</v>
      </c>
      <c r="D47" s="174">
        <v>0</v>
      </c>
      <c r="E47" s="174">
        <v>0</v>
      </c>
      <c r="F47" s="181">
        <v>0</v>
      </c>
      <c r="G47" s="181">
        <v>0</v>
      </c>
      <c r="H47" s="174">
        <v>0</v>
      </c>
    </row>
    <row r="48" spans="3:13" x14ac:dyDescent="0.15">
      <c r="C48" s="174">
        <v>0</v>
      </c>
      <c r="D48" s="174">
        <v>0</v>
      </c>
      <c r="E48" s="174">
        <v>0</v>
      </c>
      <c r="F48" s="181">
        <v>0</v>
      </c>
      <c r="G48" s="181">
        <v>0</v>
      </c>
      <c r="H48" s="174">
        <v>0</v>
      </c>
    </row>
    <row r="49" spans="3:8" x14ac:dyDescent="0.15">
      <c r="C49" s="174">
        <v>0</v>
      </c>
      <c r="D49" s="174">
        <v>0</v>
      </c>
      <c r="E49" s="174">
        <v>0</v>
      </c>
      <c r="F49" s="181">
        <v>0</v>
      </c>
      <c r="G49" s="181">
        <v>0</v>
      </c>
      <c r="H49" s="174">
        <v>0</v>
      </c>
    </row>
    <row r="50" spans="3:8" x14ac:dyDescent="0.15">
      <c r="C50" s="174">
        <v>0</v>
      </c>
      <c r="D50" s="174">
        <v>0</v>
      </c>
      <c r="E50" s="174">
        <v>0</v>
      </c>
      <c r="F50" s="181">
        <v>0</v>
      </c>
      <c r="G50" s="181">
        <v>0</v>
      </c>
      <c r="H50" s="174">
        <v>0</v>
      </c>
    </row>
    <row r="51" spans="3:8" x14ac:dyDescent="0.15">
      <c r="C51" s="174">
        <v>0</v>
      </c>
      <c r="D51" s="174">
        <v>0</v>
      </c>
      <c r="E51" s="174">
        <v>0</v>
      </c>
      <c r="F51" s="181">
        <v>0</v>
      </c>
      <c r="G51" s="181">
        <v>0</v>
      </c>
      <c r="H51" s="174">
        <v>0</v>
      </c>
    </row>
    <row r="52" spans="3:8" x14ac:dyDescent="0.15">
      <c r="C52" s="174">
        <v>0</v>
      </c>
      <c r="D52" s="174">
        <v>0</v>
      </c>
      <c r="E52" s="174">
        <v>0</v>
      </c>
      <c r="F52" s="181">
        <v>0</v>
      </c>
      <c r="G52" s="181">
        <v>0</v>
      </c>
      <c r="H52" s="174">
        <v>0</v>
      </c>
    </row>
    <row r="53" spans="3:8" x14ac:dyDescent="0.15">
      <c r="C53" s="174">
        <v>0</v>
      </c>
      <c r="D53" s="174">
        <v>0</v>
      </c>
      <c r="E53" s="174">
        <v>0</v>
      </c>
      <c r="F53" s="181">
        <v>0</v>
      </c>
      <c r="G53" s="181">
        <v>0</v>
      </c>
      <c r="H53" s="174">
        <v>0</v>
      </c>
    </row>
    <row r="54" spans="3:8" x14ac:dyDescent="0.15">
      <c r="C54" s="174">
        <v>0</v>
      </c>
      <c r="D54" s="174">
        <v>0</v>
      </c>
      <c r="E54" s="174">
        <v>0</v>
      </c>
      <c r="F54" s="181">
        <v>0</v>
      </c>
      <c r="G54" s="181">
        <v>0</v>
      </c>
      <c r="H54" s="174">
        <v>0</v>
      </c>
    </row>
    <row r="55" spans="3:8" x14ac:dyDescent="0.15">
      <c r="C55" s="174">
        <v>0</v>
      </c>
      <c r="D55" s="174">
        <v>0</v>
      </c>
      <c r="E55" s="174">
        <v>0</v>
      </c>
      <c r="F55" s="181">
        <v>0</v>
      </c>
      <c r="G55" s="181">
        <v>0</v>
      </c>
      <c r="H55" s="174">
        <v>0</v>
      </c>
    </row>
    <row r="56" spans="3:8" x14ac:dyDescent="0.15">
      <c r="C56" s="174">
        <v>0</v>
      </c>
      <c r="D56" s="174">
        <v>0</v>
      </c>
      <c r="E56" s="174">
        <v>0</v>
      </c>
      <c r="F56" s="181">
        <v>0</v>
      </c>
      <c r="G56" s="181">
        <v>0</v>
      </c>
      <c r="H56" s="174">
        <v>0</v>
      </c>
    </row>
    <row r="57" spans="3:8" x14ac:dyDescent="0.15">
      <c r="C57" s="174">
        <v>0</v>
      </c>
      <c r="D57" s="174">
        <v>0</v>
      </c>
      <c r="E57" s="174">
        <v>0</v>
      </c>
      <c r="F57" s="181">
        <v>0</v>
      </c>
      <c r="G57" s="181">
        <v>0</v>
      </c>
      <c r="H57" s="174">
        <v>0</v>
      </c>
    </row>
    <row r="58" spans="3:8" x14ac:dyDescent="0.15">
      <c r="C58" s="174">
        <v>0</v>
      </c>
      <c r="D58" s="174">
        <v>0</v>
      </c>
      <c r="E58" s="174">
        <v>0</v>
      </c>
      <c r="F58" s="181">
        <v>0</v>
      </c>
      <c r="G58" s="181">
        <v>0</v>
      </c>
      <c r="H58" s="174">
        <v>0</v>
      </c>
    </row>
    <row r="59" spans="3:8" x14ac:dyDescent="0.15">
      <c r="C59" s="174">
        <v>0</v>
      </c>
      <c r="D59" s="174">
        <v>0</v>
      </c>
      <c r="E59" s="174">
        <v>0</v>
      </c>
      <c r="F59" s="181">
        <v>0</v>
      </c>
      <c r="G59" s="181">
        <v>0</v>
      </c>
      <c r="H59" s="174">
        <v>0</v>
      </c>
    </row>
    <row r="60" spans="3:8" x14ac:dyDescent="0.15">
      <c r="C60" s="174">
        <v>0</v>
      </c>
      <c r="D60" s="174">
        <v>0</v>
      </c>
      <c r="E60" s="174">
        <v>0</v>
      </c>
      <c r="F60" s="181">
        <v>0</v>
      </c>
      <c r="G60" s="181">
        <v>0</v>
      </c>
      <c r="H60" s="174">
        <v>0</v>
      </c>
    </row>
    <row r="61" spans="3:8" x14ac:dyDescent="0.15">
      <c r="C61" s="174">
        <v>0</v>
      </c>
      <c r="D61" s="174">
        <v>0</v>
      </c>
      <c r="E61" s="174">
        <v>0</v>
      </c>
      <c r="F61" s="181">
        <v>0</v>
      </c>
      <c r="G61" s="181">
        <v>0</v>
      </c>
      <c r="H61" s="174">
        <v>0</v>
      </c>
    </row>
    <row r="62" spans="3:8" x14ac:dyDescent="0.15">
      <c r="C62" s="174">
        <v>0</v>
      </c>
      <c r="D62" s="174">
        <v>0</v>
      </c>
      <c r="E62" s="174">
        <v>0</v>
      </c>
      <c r="F62" s="181">
        <v>0</v>
      </c>
      <c r="G62" s="181">
        <v>0</v>
      </c>
      <c r="H62" s="174">
        <v>0</v>
      </c>
    </row>
    <row r="63" spans="3:8" x14ac:dyDescent="0.15">
      <c r="C63" s="174">
        <v>0</v>
      </c>
      <c r="D63" s="174">
        <v>0</v>
      </c>
      <c r="E63" s="174">
        <v>0</v>
      </c>
      <c r="F63" s="181">
        <v>0</v>
      </c>
      <c r="G63" s="181">
        <v>0</v>
      </c>
      <c r="H63" s="174">
        <v>0</v>
      </c>
    </row>
    <row r="64" spans="3:8" x14ac:dyDescent="0.15">
      <c r="C64" s="174">
        <v>0</v>
      </c>
      <c r="D64" s="174">
        <v>0</v>
      </c>
      <c r="E64" s="174">
        <v>0</v>
      </c>
      <c r="F64" s="181">
        <v>0</v>
      </c>
      <c r="G64" s="181">
        <v>0</v>
      </c>
      <c r="H64" s="174">
        <v>0</v>
      </c>
    </row>
    <row r="65" spans="3:8" x14ac:dyDescent="0.15">
      <c r="C65" s="174">
        <v>0</v>
      </c>
      <c r="D65" s="174">
        <v>0</v>
      </c>
      <c r="E65" s="174">
        <v>0</v>
      </c>
      <c r="F65" s="181">
        <v>0</v>
      </c>
      <c r="G65" s="181">
        <v>0</v>
      </c>
      <c r="H65" s="174">
        <v>0</v>
      </c>
    </row>
    <row r="66" spans="3:8" x14ac:dyDescent="0.15">
      <c r="C66" s="174">
        <v>0</v>
      </c>
      <c r="D66" s="174">
        <v>0</v>
      </c>
      <c r="E66" s="174">
        <v>0</v>
      </c>
      <c r="F66" s="181">
        <v>0</v>
      </c>
      <c r="G66" s="181">
        <v>0</v>
      </c>
      <c r="H66" s="174">
        <v>0</v>
      </c>
    </row>
    <row r="67" spans="3:8" x14ac:dyDescent="0.15">
      <c r="C67" s="174">
        <v>0</v>
      </c>
      <c r="D67" s="174">
        <v>0</v>
      </c>
      <c r="E67" s="174">
        <v>0</v>
      </c>
      <c r="F67" s="181">
        <v>0</v>
      </c>
      <c r="G67" s="181">
        <v>0</v>
      </c>
      <c r="H67" s="174">
        <v>0</v>
      </c>
    </row>
    <row r="68" spans="3:8" x14ac:dyDescent="0.15">
      <c r="C68" s="174">
        <v>0</v>
      </c>
      <c r="D68" s="174">
        <v>0</v>
      </c>
      <c r="E68" s="174">
        <v>0</v>
      </c>
      <c r="F68" s="181">
        <v>0</v>
      </c>
      <c r="G68" s="181">
        <v>0</v>
      </c>
      <c r="H68" s="174">
        <v>0</v>
      </c>
    </row>
    <row r="69" spans="3:8" x14ac:dyDescent="0.15">
      <c r="C69" s="174">
        <v>0</v>
      </c>
      <c r="D69" s="174">
        <v>0</v>
      </c>
      <c r="E69" s="174">
        <v>0</v>
      </c>
      <c r="F69" s="181">
        <v>0</v>
      </c>
      <c r="G69" s="181">
        <v>0</v>
      </c>
      <c r="H69" s="174">
        <v>0</v>
      </c>
    </row>
    <row r="70" spans="3:8" x14ac:dyDescent="0.15">
      <c r="C70" s="174">
        <v>0</v>
      </c>
      <c r="D70" s="174">
        <v>0</v>
      </c>
      <c r="E70" s="174">
        <v>0</v>
      </c>
      <c r="F70" s="181">
        <v>0</v>
      </c>
      <c r="G70" s="181">
        <v>0</v>
      </c>
      <c r="H70" s="174">
        <v>0</v>
      </c>
    </row>
    <row r="71" spans="3:8" x14ac:dyDescent="0.15">
      <c r="C71" s="174">
        <v>0</v>
      </c>
      <c r="D71" s="174">
        <v>0</v>
      </c>
      <c r="E71" s="174">
        <v>0</v>
      </c>
      <c r="F71" s="181">
        <v>0</v>
      </c>
      <c r="G71" s="181">
        <v>0</v>
      </c>
      <c r="H71" s="174">
        <v>0</v>
      </c>
    </row>
    <row r="72" spans="3:8" x14ac:dyDescent="0.15">
      <c r="C72" s="174">
        <v>0</v>
      </c>
      <c r="D72" s="174">
        <v>0</v>
      </c>
      <c r="E72" s="174">
        <v>0</v>
      </c>
      <c r="F72" s="181">
        <v>0</v>
      </c>
      <c r="G72" s="181">
        <v>0</v>
      </c>
      <c r="H72" s="174">
        <v>0</v>
      </c>
    </row>
    <row r="73" spans="3:8" x14ac:dyDescent="0.15">
      <c r="C73" s="174">
        <v>0</v>
      </c>
      <c r="D73" s="174">
        <v>0</v>
      </c>
      <c r="E73" s="174">
        <v>0</v>
      </c>
      <c r="F73" s="181">
        <v>0</v>
      </c>
      <c r="G73" s="181">
        <v>0</v>
      </c>
      <c r="H73" s="174">
        <v>0</v>
      </c>
    </row>
    <row r="74" spans="3:8" x14ac:dyDescent="0.15">
      <c r="C74" s="174">
        <v>0</v>
      </c>
      <c r="D74" s="174">
        <v>0</v>
      </c>
      <c r="E74" s="174">
        <v>0</v>
      </c>
      <c r="F74" s="181">
        <v>0</v>
      </c>
      <c r="G74" s="181">
        <v>0</v>
      </c>
      <c r="H74" s="174">
        <v>0</v>
      </c>
    </row>
    <row r="75" spans="3:8" x14ac:dyDescent="0.15">
      <c r="C75" s="174">
        <v>0</v>
      </c>
      <c r="D75" s="174">
        <v>0</v>
      </c>
      <c r="E75" s="174">
        <v>0</v>
      </c>
      <c r="F75" s="181">
        <v>0</v>
      </c>
      <c r="G75" s="181">
        <v>0</v>
      </c>
      <c r="H75" s="174">
        <v>0</v>
      </c>
    </row>
    <row r="76" spans="3:8" x14ac:dyDescent="0.15">
      <c r="C76" s="174">
        <v>0</v>
      </c>
      <c r="D76" s="174">
        <v>0</v>
      </c>
      <c r="E76" s="174">
        <v>0</v>
      </c>
      <c r="F76" s="181">
        <v>0</v>
      </c>
      <c r="G76" s="181">
        <v>0</v>
      </c>
      <c r="H76" s="174">
        <v>0</v>
      </c>
    </row>
    <row r="77" spans="3:8" x14ac:dyDescent="0.15">
      <c r="C77" s="174">
        <v>0</v>
      </c>
      <c r="D77" s="174">
        <v>0</v>
      </c>
      <c r="E77" s="174">
        <v>0</v>
      </c>
      <c r="F77" s="181">
        <v>0</v>
      </c>
      <c r="G77" s="181">
        <v>0</v>
      </c>
      <c r="H77" s="174">
        <v>0</v>
      </c>
    </row>
    <row r="78" spans="3:8" x14ac:dyDescent="0.15">
      <c r="C78" s="174">
        <v>0</v>
      </c>
      <c r="D78" s="174">
        <v>0</v>
      </c>
      <c r="E78" s="174">
        <v>0</v>
      </c>
      <c r="F78" s="181">
        <v>0</v>
      </c>
      <c r="G78" s="181">
        <v>0</v>
      </c>
      <c r="H78" s="174">
        <v>0</v>
      </c>
    </row>
    <row r="79" spans="3:8" x14ac:dyDescent="0.15">
      <c r="C79" s="174">
        <v>0</v>
      </c>
      <c r="D79" s="174">
        <v>0</v>
      </c>
      <c r="E79" s="174">
        <v>0</v>
      </c>
      <c r="F79" s="181">
        <v>0</v>
      </c>
      <c r="G79" s="181">
        <v>0</v>
      </c>
      <c r="H79" s="174">
        <v>0</v>
      </c>
    </row>
  </sheetData>
  <mergeCells count="6">
    <mergeCell ref="C29:H29"/>
    <mergeCell ref="C9:I10"/>
    <mergeCell ref="C14:I15"/>
    <mergeCell ref="C16:I16"/>
    <mergeCell ref="C17:I17"/>
    <mergeCell ref="C20:G20"/>
  </mergeCells>
  <pageMargins left="0.7" right="0.7" top="0.75" bottom="0.75" header="0.3" footer="0.3"/>
  <pageSetup orientation="portrait" horizontalDpi="360" verticalDpi="360"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8363D-44F7-4AD8-9B91-8730FE00AEC8}">
  <dimension ref="B1:AP79"/>
  <sheetViews>
    <sheetView showGridLines="0" zoomScaleNormal="100" workbookViewId="0">
      <pane ySplit="2" topLeftCell="A3" activePane="bottomLeft" state="frozen"/>
      <selection pane="bottomLeft" activeCell="D22" sqref="D22"/>
    </sheetView>
  </sheetViews>
  <sheetFormatPr defaultColWidth="9.140625" defaultRowHeight="15.75" x14ac:dyDescent="0.25"/>
  <cols>
    <col min="1" max="1" width="0.85546875" style="41" customWidth="1"/>
    <col min="2" max="2" width="8.7109375" style="41" customWidth="1"/>
    <col min="3" max="3" width="20.140625" style="41" customWidth="1"/>
    <col min="4" max="4" width="19.28515625" style="41" bestFit="1" customWidth="1"/>
    <col min="5" max="5" width="18.7109375" style="41" bestFit="1" customWidth="1"/>
    <col min="6" max="6" width="19.7109375" style="41" bestFit="1" customWidth="1"/>
    <col min="7" max="7" width="16.140625" style="79" bestFit="1" customWidth="1"/>
    <col min="8" max="8" width="15.7109375" style="41" customWidth="1"/>
    <col min="9" max="9" width="3.7109375" style="41" customWidth="1"/>
    <col min="10" max="10" width="3.28515625" style="41" customWidth="1"/>
    <col min="11" max="11" width="50" style="41" customWidth="1"/>
    <col min="12" max="12" width="31.42578125" style="41" customWidth="1"/>
    <col min="13" max="16" width="12.28515625" style="41" customWidth="1"/>
    <col min="17" max="17" width="25.140625" style="41" customWidth="1"/>
    <col min="18" max="16384" width="9.140625" style="41"/>
  </cols>
  <sheetData>
    <row r="1" spans="2:42" ht="22.15" customHeight="1" x14ac:dyDescent="0.25">
      <c r="B1" s="150" t="s">
        <v>1932</v>
      </c>
      <c r="C1" s="150" t="s">
        <v>1933</v>
      </c>
      <c r="D1" s="150" t="s">
        <v>1934</v>
      </c>
      <c r="E1" s="151" t="str" cm="1">
        <f t="array" aca="1" ref="E1" ca="1">IFERROR(
    _xlfn.LET(
        _xlpm.FileName, MID(CELL("filename", B1), FIND("]", CELL("filename", B1)) + 1, 255),
        _xlpm.DynamicRef, INDIRECT("'#_" &amp; _xlpm.FileName &amp; "'!" &amp; D2),
        IF(
            TYPE(_xlpm.DynamicRef) = 1,
            VLOOKUP(
                CELL("format", _xlpm.DynamicRef),
                FormatCodes_SFX!$A$4:$B$53,
                2,
                FALSE
            ),
            _xlfn.SWITCH(
                TYPE(_xlpm.DynamicRef),
                2, "short text",
                4, "logical",
                16, "error",
                64, "long text",
                "Other"
            )
        )
    ),
    "Error in formula"
)</f>
        <v>error</v>
      </c>
      <c r="F1" s="150"/>
      <c r="G1" s="150"/>
      <c r="H1" s="150"/>
      <c r="I1" s="150"/>
      <c r="J1" s="151" t="str" cm="1">
        <f t="array" ref="J1">_xlfn.IFS(ROW(A100)&lt;100,"Undo deleted row or quit without saving",COLUMN(AZ1)&lt;52,"Undo deleted column or quit without saving",ROW(A100)&gt;100,"Undo inserted row or quit without saving",COLUMN(AZ1)&gt;52,"Undo inserted column or quit without saving",Scoreboard!$F$23&lt;&gt;"","Security compromised: Undo last action or quit without saving",TRUE=TRUE,"Connor Guarino")</f>
        <v>Connor Guarino</v>
      </c>
      <c r="K1" s="151"/>
      <c r="L1" s="151"/>
      <c r="M1" s="151" t="s">
        <v>1935</v>
      </c>
      <c r="N1" s="151"/>
      <c r="O1" s="151"/>
      <c r="P1" s="151"/>
      <c r="Q1" s="152" t="s">
        <v>1936</v>
      </c>
      <c r="R1" s="151"/>
      <c r="S1" s="151"/>
      <c r="T1" s="190" t="s">
        <v>1938</v>
      </c>
      <c r="U1" s="154"/>
      <c r="V1" s="153"/>
      <c r="W1" s="154"/>
      <c r="X1" s="153"/>
      <c r="Y1" s="150" t="str">
        <f t="shared" ref="Y1:AB2" si="0">B1</f>
        <v>earned</v>
      </c>
      <c r="Z1" s="150" t="str">
        <f t="shared" si="0"/>
        <v>possible</v>
      </c>
      <c r="AA1" s="150" t="str">
        <f t="shared" si="0"/>
        <v>cell</v>
      </c>
      <c r="AB1" s="151" t="str">
        <f t="shared" ca="1" si="0"/>
        <v>error</v>
      </c>
      <c r="AC1" s="150"/>
      <c r="AD1" s="150"/>
      <c r="AE1" s="155"/>
      <c r="AF1" s="155"/>
      <c r="AG1" s="151" t="str">
        <f>J1</f>
        <v>Connor Guarino</v>
      </c>
      <c r="AH1" s="151"/>
      <c r="AI1" s="155"/>
      <c r="AJ1" s="155"/>
      <c r="AK1" s="155"/>
      <c r="AL1" s="155"/>
      <c r="AM1" s="151" t="s">
        <v>1935</v>
      </c>
      <c r="AN1" s="155"/>
      <c r="AO1" s="155"/>
      <c r="AP1" s="155"/>
    </row>
    <row r="2" spans="2:42" ht="22.9" customHeight="1" thickBot="1" x14ac:dyDescent="0.55000000000000004">
      <c r="B2" s="156">
        <f ca="1">CSC!$B$2</f>
        <v>17</v>
      </c>
      <c r="C2" s="157">
        <f>CSC!$C$2</f>
        <v>17</v>
      </c>
      <c r="D2" s="156" t="str" cm="1">
        <f t="array" aca="1" ref="D2" ca="1">SUBSTITUTE(IF(LEN(CELL("address"))&lt;15,CELL("address"),""),"$","")</f>
        <v/>
      </c>
      <c r="E2" s="158" t="str">
        <f ca="1">IF(ISNUMBER(SEARCH("#REF!",_xlfn.FORMULATEXT(INDIRECT("'CSC'!"&amp;D2)))),"DRAGGING CELLS IS NOT PERMITTED. PLEASE UNDO LAST ACTION!!",IF($Q$1&lt;&gt;"Feedback OFF",IFERROR(HLOOKUP(INDIRECT("'CSC'!"&amp;D2),Feedback_SFX!$B$2:$N$10,IF($Q$1="Feedback ON", 2, Feedback_SFX!B1), FALSE), ""),""))</f>
        <v/>
      </c>
      <c r="F2" s="159"/>
      <c r="G2" s="159"/>
      <c r="H2" s="159"/>
      <c r="I2" s="159"/>
      <c r="J2" s="160"/>
      <c r="K2" s="159"/>
      <c r="L2" s="159"/>
      <c r="M2" s="159"/>
      <c r="N2" s="159"/>
      <c r="O2" s="159"/>
      <c r="P2" s="159"/>
      <c r="Q2" s="166" t="str">
        <f ca="1">IF(Scoreboard!$E$4="Excel version: Invalid","****ERROR: Scoreboard requires Excel 365 or 2021 to run****", "")</f>
        <v/>
      </c>
      <c r="R2" s="159"/>
      <c r="S2" s="159"/>
      <c r="T2" s="161"/>
      <c r="U2" s="162"/>
      <c r="V2" s="163"/>
      <c r="W2" s="162"/>
      <c r="X2" s="163"/>
      <c r="Y2" s="164">
        <f t="shared" ca="1" si="0"/>
        <v>17</v>
      </c>
      <c r="Z2" s="164">
        <f t="shared" si="0"/>
        <v>17</v>
      </c>
      <c r="AA2" s="164" t="str">
        <f t="shared" ca="1" si="0"/>
        <v/>
      </c>
      <c r="AB2" s="158" t="str">
        <f t="shared" ca="1" si="0"/>
        <v/>
      </c>
      <c r="AC2" s="159"/>
      <c r="AD2" s="159"/>
      <c r="AE2" s="165"/>
      <c r="AF2" s="165"/>
      <c r="AG2" s="165"/>
      <c r="AH2" s="165"/>
      <c r="AI2" s="165"/>
      <c r="AJ2" s="165"/>
      <c r="AK2" s="165"/>
      <c r="AL2" s="165"/>
      <c r="AM2" s="165"/>
      <c r="AN2" s="165"/>
      <c r="AO2" s="165"/>
      <c r="AP2" s="165"/>
    </row>
    <row r="3" spans="2:42" ht="4.9000000000000004" customHeight="1" x14ac:dyDescent="0.25"/>
    <row r="4" spans="2:42" ht="4.9000000000000004" customHeight="1" x14ac:dyDescent="0.25"/>
    <row r="5" spans="2:42" ht="4.9000000000000004" customHeight="1" x14ac:dyDescent="0.25"/>
    <row r="6" spans="2:42" ht="4.9000000000000004" customHeight="1" x14ac:dyDescent="0.25"/>
    <row r="8" spans="2:42" ht="18.75" x14ac:dyDescent="0.3">
      <c r="C8" s="2" t="s">
        <v>339</v>
      </c>
      <c r="D8" s="39"/>
      <c r="E8" s="39"/>
      <c r="F8" s="39"/>
      <c r="G8" s="64"/>
      <c r="H8" s="39"/>
      <c r="I8" s="40"/>
    </row>
    <row r="9" spans="2:42" x14ac:dyDescent="0.25">
      <c r="C9" s="308" t="s">
        <v>340</v>
      </c>
      <c r="D9" s="309"/>
      <c r="E9" s="309"/>
      <c r="F9" s="309"/>
      <c r="G9" s="309"/>
      <c r="H9" s="309"/>
      <c r="I9" s="310"/>
    </row>
    <row r="10" spans="2:42" x14ac:dyDescent="0.25">
      <c r="C10" s="308"/>
      <c r="D10" s="309"/>
      <c r="E10" s="309"/>
      <c r="F10" s="309"/>
      <c r="G10" s="309"/>
      <c r="H10" s="309"/>
      <c r="I10" s="310"/>
    </row>
    <row r="11" spans="2:42" x14ac:dyDescent="0.25">
      <c r="C11" s="66"/>
      <c r="D11" s="46"/>
      <c r="E11" s="46"/>
      <c r="F11" s="46"/>
      <c r="G11" s="67"/>
      <c r="H11" s="46"/>
      <c r="I11" s="47"/>
    </row>
    <row r="12" spans="2:42" x14ac:dyDescent="0.25">
      <c r="C12" s="12" t="s">
        <v>3</v>
      </c>
      <c r="D12" s="46"/>
      <c r="E12" s="46"/>
      <c r="F12" s="46"/>
      <c r="G12" s="67"/>
      <c r="H12" s="46"/>
      <c r="I12" s="47"/>
    </row>
    <row r="13" spans="2:42" x14ac:dyDescent="0.25">
      <c r="C13" s="68" t="s">
        <v>341</v>
      </c>
      <c r="D13" s="10"/>
      <c r="E13" s="10"/>
      <c r="F13" s="10"/>
      <c r="G13" s="10"/>
      <c r="H13" s="10"/>
      <c r="I13" s="65"/>
    </row>
    <row r="14" spans="2:42" x14ac:dyDescent="0.25">
      <c r="C14" s="308" t="s">
        <v>342</v>
      </c>
      <c r="D14" s="309"/>
      <c r="E14" s="309"/>
      <c r="F14" s="309"/>
      <c r="G14" s="309"/>
      <c r="H14" s="309"/>
      <c r="I14" s="310"/>
    </row>
    <row r="15" spans="2:42" x14ac:dyDescent="0.25">
      <c r="C15" s="308"/>
      <c r="D15" s="309"/>
      <c r="E15" s="309"/>
      <c r="F15" s="309"/>
      <c r="G15" s="309"/>
      <c r="H15" s="309"/>
      <c r="I15" s="310"/>
    </row>
    <row r="16" spans="2:42" x14ac:dyDescent="0.25">
      <c r="C16" s="318" t="s">
        <v>343</v>
      </c>
      <c r="D16" s="319"/>
      <c r="E16" s="319"/>
      <c r="F16" s="319"/>
      <c r="G16" s="319"/>
      <c r="H16" s="319"/>
      <c r="I16" s="320"/>
    </row>
    <row r="17" spans="3:12" x14ac:dyDescent="0.25">
      <c r="C17" s="318" t="s">
        <v>344</v>
      </c>
      <c r="D17" s="319"/>
      <c r="E17" s="319"/>
      <c r="F17" s="319"/>
      <c r="G17" s="319"/>
      <c r="H17" s="319"/>
      <c r="I17" s="320"/>
    </row>
    <row r="18" spans="3:12" x14ac:dyDescent="0.25">
      <c r="C18" s="69"/>
      <c r="D18" s="70"/>
      <c r="E18" s="70"/>
      <c r="F18" s="70"/>
      <c r="G18" s="71"/>
      <c r="H18" s="70"/>
      <c r="I18" s="72"/>
    </row>
    <row r="20" spans="3:12" x14ac:dyDescent="0.25">
      <c r="C20" s="321" t="s">
        <v>345</v>
      </c>
      <c r="D20" s="322"/>
      <c r="E20" s="322"/>
      <c r="F20" s="322"/>
      <c r="G20" s="322"/>
    </row>
    <row r="21" spans="3:12" x14ac:dyDescent="0.25">
      <c r="C21" s="73" t="s">
        <v>346</v>
      </c>
      <c r="D21" s="73" t="s">
        <v>347</v>
      </c>
      <c r="E21" s="73" t="s">
        <v>348</v>
      </c>
      <c r="F21" s="73" t="s">
        <v>349</v>
      </c>
      <c r="G21" s="73" t="s">
        <v>350</v>
      </c>
    </row>
    <row r="22" spans="3:12" x14ac:dyDescent="0.25">
      <c r="C22" s="201">
        <v>1</v>
      </c>
      <c r="D22" s="202" t="str">
        <f>INDEX($C$30:$H$79,MATCH($C22,$E$30:$E$79,0),MATCH(D$21,$C$30:$H$30,0))</f>
        <v>Apple</v>
      </c>
      <c r="E22" s="202" t="str">
        <f>INDEX($C$30:$H$79,MATCH($C$22,$E$30:$E$79,0),MATCH(E$21,$C$30:$H$30,0))</f>
        <v>AAPL</v>
      </c>
      <c r="F22" s="202">
        <f t="shared" ref="F22:G24" si="1">INDEX($C$30:$H$79,MATCH($C22,$E$30:$E$79,0),MATCH(F$21,$C$30:$H$30,0))</f>
        <v>159.69</v>
      </c>
      <c r="G22" s="202" t="str">
        <f t="shared" si="1"/>
        <v>United States</v>
      </c>
    </row>
    <row r="23" spans="3:12" x14ac:dyDescent="0.25">
      <c r="C23" s="201">
        <v>2</v>
      </c>
      <c r="D23" s="202" t="str">
        <f>INDEX($C$30:$H$79,MATCH($C23,$E$30:$E$79,0),MATCH(D$21,$C$30:$H$30,0))</f>
        <v>Microsoft</v>
      </c>
      <c r="E23" s="202" t="str">
        <f>INDEX($C$30:$H$79,MATCH($C23,$E$30:$E$79,0),MATCH(E$21,$C$30:$H$30,0))</f>
        <v>MSFT</v>
      </c>
      <c r="F23" s="202">
        <f t="shared" si="1"/>
        <v>296.70999999999998</v>
      </c>
      <c r="G23" s="202" t="str">
        <f t="shared" si="1"/>
        <v>United States</v>
      </c>
    </row>
    <row r="24" spans="3:12" x14ac:dyDescent="0.25">
      <c r="C24" s="201">
        <v>3</v>
      </c>
      <c r="D24" s="202" t="str">
        <f>INDEX($C$30:$H$79,MATCH($C24,$E$30:$E$79,0),MATCH(D$21,$C$30:$H$30,0))</f>
        <v>Saudi Aramco</v>
      </c>
      <c r="E24" s="202" t="str">
        <f>INDEX($C$30:$H$79,MATCH($C24,$E$30:$E$79,0),MATCH(E$21,$C$30:$H$30,0))</f>
        <v>2222.SR</v>
      </c>
      <c r="F24" s="202">
        <f t="shared" si="1"/>
        <v>9.84</v>
      </c>
      <c r="G24" s="202" t="str">
        <f t="shared" si="1"/>
        <v>Saudi Arabia</v>
      </c>
    </row>
    <row r="25" spans="3:12" x14ac:dyDescent="0.25">
      <c r="F25" s="74"/>
      <c r="G25" s="41"/>
    </row>
    <row r="26" spans="3:12" x14ac:dyDescent="0.25">
      <c r="F26" s="74"/>
      <c r="G26" s="41"/>
    </row>
    <row r="29" spans="3:12" x14ac:dyDescent="0.25">
      <c r="C29" s="314" t="s">
        <v>351</v>
      </c>
      <c r="D29" s="315"/>
      <c r="E29" s="315"/>
      <c r="F29" s="315"/>
      <c r="G29" s="315"/>
      <c r="H29" s="316"/>
      <c r="K29" s="75" t="s">
        <v>352</v>
      </c>
      <c r="L29" s="75" t="s">
        <v>353</v>
      </c>
    </row>
    <row r="30" spans="3:12" ht="90" x14ac:dyDescent="0.25">
      <c r="C30" s="76" t="s">
        <v>348</v>
      </c>
      <c r="D30" s="76" t="s">
        <v>347</v>
      </c>
      <c r="E30" s="76" t="s">
        <v>346</v>
      </c>
      <c r="F30" s="76" t="s">
        <v>354</v>
      </c>
      <c r="G30" s="76" t="s">
        <v>349</v>
      </c>
      <c r="H30" s="76" t="s">
        <v>350</v>
      </c>
      <c r="K30" s="200" t="s">
        <v>1939</v>
      </c>
      <c r="L30" s="203" t="s">
        <v>359</v>
      </c>
    </row>
    <row r="31" spans="3:12" ht="90" x14ac:dyDescent="0.25">
      <c r="C31" s="77" t="s">
        <v>356</v>
      </c>
      <c r="D31" s="77" t="s">
        <v>357</v>
      </c>
      <c r="E31" s="77">
        <v>8</v>
      </c>
      <c r="F31" s="78">
        <v>690.54935859199998</v>
      </c>
      <c r="G31" s="78">
        <v>463652</v>
      </c>
      <c r="H31" s="77" t="s">
        <v>358</v>
      </c>
      <c r="K31" s="200" t="s">
        <v>1940</v>
      </c>
      <c r="L31" s="203" t="s">
        <v>355</v>
      </c>
    </row>
    <row r="32" spans="3:12" ht="195" x14ac:dyDescent="0.25">
      <c r="C32" s="77" t="s">
        <v>360</v>
      </c>
      <c r="D32" s="77" t="s">
        <v>361</v>
      </c>
      <c r="E32" s="77">
        <v>5</v>
      </c>
      <c r="F32" s="78">
        <v>1408.5782241280001</v>
      </c>
      <c r="G32" s="78">
        <v>2777.45</v>
      </c>
      <c r="H32" s="77" t="s">
        <v>358</v>
      </c>
      <c r="K32" s="200" t="s">
        <v>1941</v>
      </c>
      <c r="L32" s="203" t="s">
        <v>359</v>
      </c>
    </row>
    <row r="33" spans="3:13" x14ac:dyDescent="0.25">
      <c r="C33" s="77" t="s">
        <v>362</v>
      </c>
      <c r="D33" s="77" t="s">
        <v>363</v>
      </c>
      <c r="E33" s="77">
        <v>4</v>
      </c>
      <c r="F33" s="78">
        <v>1715.6482007039999</v>
      </c>
      <c r="G33" s="78">
        <v>2584.8000000000002</v>
      </c>
      <c r="H33" s="77" t="s">
        <v>358</v>
      </c>
      <c r="L33" s="204" t="str">
        <f>_xlfn.CONCAT(L30:L32)</f>
        <v>BAB</v>
      </c>
      <c r="M33" s="41" t="s">
        <v>364</v>
      </c>
    </row>
    <row r="34" spans="3:13" x14ac:dyDescent="0.25">
      <c r="C34" s="77" t="s">
        <v>365</v>
      </c>
      <c r="D34" s="77" t="s">
        <v>366</v>
      </c>
      <c r="E34" s="77">
        <v>6</v>
      </c>
      <c r="F34" s="78">
        <v>941.40334080000002</v>
      </c>
      <c r="G34" s="78">
        <v>937.41</v>
      </c>
      <c r="H34" s="77" t="s">
        <v>358</v>
      </c>
    </row>
    <row r="35" spans="3:13" x14ac:dyDescent="0.25">
      <c r="C35" s="77" t="s">
        <v>367</v>
      </c>
      <c r="D35" s="77" t="s">
        <v>367</v>
      </c>
      <c r="E35" s="77">
        <v>29</v>
      </c>
      <c r="F35" s="78">
        <v>271.11464960000001</v>
      </c>
      <c r="G35" s="78">
        <v>653.26</v>
      </c>
      <c r="H35" s="77" t="s">
        <v>368</v>
      </c>
    </row>
    <row r="36" spans="3:13" x14ac:dyDescent="0.25">
      <c r="C36" s="77" t="s">
        <v>369</v>
      </c>
      <c r="D36" s="77" t="s">
        <v>370</v>
      </c>
      <c r="E36" s="77">
        <v>42</v>
      </c>
      <c r="F36" s="78">
        <v>221.80962303999999</v>
      </c>
      <c r="G36" s="78">
        <v>562.9</v>
      </c>
      <c r="H36" s="77" t="s">
        <v>358</v>
      </c>
    </row>
    <row r="37" spans="3:13" x14ac:dyDescent="0.25">
      <c r="C37" s="77" t="s">
        <v>371</v>
      </c>
      <c r="D37" s="77" t="s">
        <v>372</v>
      </c>
      <c r="E37" s="77">
        <v>39</v>
      </c>
      <c r="F37" s="78">
        <v>230.020349952</v>
      </c>
      <c r="G37" s="78">
        <v>557.12</v>
      </c>
      <c r="H37" s="77" t="s">
        <v>358</v>
      </c>
    </row>
    <row r="38" spans="3:13" x14ac:dyDescent="0.25">
      <c r="C38" s="77" t="s">
        <v>373</v>
      </c>
      <c r="D38" s="77" t="s">
        <v>374</v>
      </c>
      <c r="E38" s="77">
        <v>36</v>
      </c>
      <c r="F38" s="78">
        <v>236.232081408</v>
      </c>
      <c r="G38" s="78">
        <v>500.81</v>
      </c>
      <c r="H38" s="77" t="s">
        <v>358</v>
      </c>
    </row>
    <row r="39" spans="3:13" x14ac:dyDescent="0.25">
      <c r="C39" s="77" t="s">
        <v>375</v>
      </c>
      <c r="D39" s="77" t="s">
        <v>376</v>
      </c>
      <c r="E39" s="77">
        <v>46</v>
      </c>
      <c r="F39" s="78">
        <v>214.38606540800001</v>
      </c>
      <c r="G39" s="78">
        <v>483.47</v>
      </c>
      <c r="H39" s="77" t="s">
        <v>358</v>
      </c>
    </row>
    <row r="40" spans="3:13" x14ac:dyDescent="0.25">
      <c r="C40" s="77" t="s">
        <v>377</v>
      </c>
      <c r="D40" s="77" t="s">
        <v>378</v>
      </c>
      <c r="E40" s="77">
        <v>15</v>
      </c>
      <c r="F40" s="78">
        <v>431.77276211200001</v>
      </c>
      <c r="G40" s="78">
        <v>458.43</v>
      </c>
      <c r="H40" s="77" t="s">
        <v>358</v>
      </c>
    </row>
    <row r="41" spans="3:13" x14ac:dyDescent="0.25">
      <c r="C41" s="77" t="s">
        <v>379</v>
      </c>
      <c r="D41" s="77" t="s">
        <v>380</v>
      </c>
      <c r="E41" s="77">
        <v>43</v>
      </c>
      <c r="F41" s="78">
        <v>221.768466209</v>
      </c>
      <c r="G41" s="78">
        <v>414.2</v>
      </c>
      <c r="H41" s="77" t="s">
        <v>381</v>
      </c>
    </row>
    <row r="42" spans="3:13" x14ac:dyDescent="0.25">
      <c r="C42" s="77" t="s">
        <v>382</v>
      </c>
      <c r="D42" s="77" t="s">
        <v>383</v>
      </c>
      <c r="E42" s="77">
        <v>21</v>
      </c>
      <c r="F42" s="78">
        <v>373.08606054400002</v>
      </c>
      <c r="G42" s="78">
        <v>357.28</v>
      </c>
      <c r="H42" s="77" t="s">
        <v>358</v>
      </c>
    </row>
    <row r="43" spans="3:13" x14ac:dyDescent="0.25">
      <c r="C43" s="77" t="s">
        <v>384</v>
      </c>
      <c r="D43" s="77" t="s">
        <v>385</v>
      </c>
      <c r="E43" s="77">
        <v>24</v>
      </c>
      <c r="F43" s="78">
        <v>338.64810496000001</v>
      </c>
      <c r="G43" s="78">
        <v>344.66</v>
      </c>
      <c r="H43" s="77" t="s">
        <v>358</v>
      </c>
    </row>
    <row r="44" spans="3:13" x14ac:dyDescent="0.25">
      <c r="C44" s="77" t="s">
        <v>386</v>
      </c>
      <c r="D44" s="77" t="s">
        <v>387</v>
      </c>
      <c r="E44" s="77">
        <v>17</v>
      </c>
      <c r="F44" s="78">
        <v>387.88667565600002</v>
      </c>
      <c r="G44" s="78">
        <v>308.77999999999997</v>
      </c>
      <c r="H44" s="77" t="s">
        <v>388</v>
      </c>
    </row>
    <row r="45" spans="3:13" x14ac:dyDescent="0.25">
      <c r="C45" s="77" t="s">
        <v>389</v>
      </c>
      <c r="D45" s="77" t="s">
        <v>390</v>
      </c>
      <c r="E45" s="77">
        <v>2</v>
      </c>
      <c r="F45" s="78">
        <v>2224.396173312</v>
      </c>
      <c r="G45" s="78">
        <v>296.70999999999998</v>
      </c>
      <c r="H45" s="77" t="s">
        <v>358</v>
      </c>
    </row>
    <row r="46" spans="3:13" x14ac:dyDescent="0.25">
      <c r="C46" s="77" t="s">
        <v>391</v>
      </c>
      <c r="D46" s="77" t="s">
        <v>392</v>
      </c>
      <c r="E46" s="77">
        <v>7</v>
      </c>
      <c r="F46" s="78">
        <v>819.5899392</v>
      </c>
      <c r="G46" s="78">
        <v>294.63</v>
      </c>
      <c r="H46" s="77" t="s">
        <v>358</v>
      </c>
    </row>
    <row r="47" spans="3:13" x14ac:dyDescent="0.25">
      <c r="C47" s="77" t="s">
        <v>393</v>
      </c>
      <c r="D47" s="77" t="s">
        <v>394</v>
      </c>
      <c r="E47" s="77">
        <v>41</v>
      </c>
      <c r="F47" s="78">
        <v>227.534979072</v>
      </c>
      <c r="G47" s="78">
        <v>237.86</v>
      </c>
      <c r="H47" s="77" t="s">
        <v>358</v>
      </c>
    </row>
    <row r="48" spans="3:13" x14ac:dyDescent="0.25">
      <c r="C48" s="77" t="s">
        <v>395</v>
      </c>
      <c r="D48" s="77" t="s">
        <v>396</v>
      </c>
      <c r="E48" s="77">
        <v>11</v>
      </c>
      <c r="F48" s="78">
        <v>567.47825561599996</v>
      </c>
      <c r="G48" s="78">
        <v>227.72</v>
      </c>
      <c r="H48" s="77" t="s">
        <v>358</v>
      </c>
    </row>
    <row r="49" spans="3:8" x14ac:dyDescent="0.25">
      <c r="C49" s="77" t="s">
        <v>397</v>
      </c>
      <c r="D49" s="77" t="s">
        <v>398</v>
      </c>
      <c r="E49" s="77">
        <v>12</v>
      </c>
      <c r="F49" s="78">
        <v>447.52224256</v>
      </c>
      <c r="G49" s="78">
        <v>205.87</v>
      </c>
      <c r="H49" s="77" t="s">
        <v>358</v>
      </c>
    </row>
    <row r="50" spans="3:8" x14ac:dyDescent="0.25">
      <c r="C50" s="77" t="s">
        <v>399</v>
      </c>
      <c r="D50" s="77" t="s">
        <v>400</v>
      </c>
      <c r="E50" s="77">
        <v>30</v>
      </c>
      <c r="F50" s="78">
        <v>269.48463820799998</v>
      </c>
      <c r="G50" s="78">
        <v>194.17</v>
      </c>
      <c r="H50" s="77" t="s">
        <v>401</v>
      </c>
    </row>
    <row r="51" spans="3:8" x14ac:dyDescent="0.25">
      <c r="C51" s="77" t="s">
        <v>402</v>
      </c>
      <c r="D51" s="77" t="s">
        <v>403</v>
      </c>
      <c r="E51" s="77">
        <v>37</v>
      </c>
      <c r="F51" s="78">
        <v>234.40064512000001</v>
      </c>
      <c r="G51" s="78">
        <v>169.53</v>
      </c>
      <c r="H51" s="77" t="s">
        <v>358</v>
      </c>
    </row>
    <row r="52" spans="3:8" x14ac:dyDescent="0.25">
      <c r="C52" s="77" t="s">
        <v>404</v>
      </c>
      <c r="D52" s="77" t="s">
        <v>405</v>
      </c>
      <c r="E52" s="77">
        <v>13</v>
      </c>
      <c r="F52" s="78">
        <v>443.27721369599999</v>
      </c>
      <c r="G52" s="78">
        <v>168.38</v>
      </c>
      <c r="H52" s="77" t="s">
        <v>358</v>
      </c>
    </row>
    <row r="53" spans="3:8" x14ac:dyDescent="0.25">
      <c r="C53" s="77" t="s">
        <v>406</v>
      </c>
      <c r="D53" s="77" t="s">
        <v>407</v>
      </c>
      <c r="E53" s="77">
        <v>1</v>
      </c>
      <c r="F53" s="78">
        <v>2608.44027904</v>
      </c>
      <c r="G53" s="78">
        <v>159.69</v>
      </c>
      <c r="H53" s="77" t="s">
        <v>358</v>
      </c>
    </row>
    <row r="54" spans="3:8" x14ac:dyDescent="0.25">
      <c r="C54" s="77" t="s">
        <v>408</v>
      </c>
      <c r="D54" s="77" t="s">
        <v>409</v>
      </c>
      <c r="E54" s="77">
        <v>19</v>
      </c>
      <c r="F54" s="78">
        <v>379.096629248</v>
      </c>
      <c r="G54" s="78">
        <v>158.15</v>
      </c>
      <c r="H54" s="77" t="s">
        <v>358</v>
      </c>
    </row>
    <row r="55" spans="3:8" x14ac:dyDescent="0.25">
      <c r="C55" s="77" t="s">
        <v>410</v>
      </c>
      <c r="D55" s="77" t="s">
        <v>411</v>
      </c>
      <c r="E55" s="77">
        <v>18</v>
      </c>
      <c r="F55" s="78">
        <v>383.71210035199999</v>
      </c>
      <c r="G55" s="78">
        <v>152.51</v>
      </c>
      <c r="H55" s="77" t="s">
        <v>381</v>
      </c>
    </row>
    <row r="56" spans="3:8" x14ac:dyDescent="0.25">
      <c r="C56" s="77" t="s">
        <v>412</v>
      </c>
      <c r="D56" s="77" t="s">
        <v>413</v>
      </c>
      <c r="E56" s="77">
        <v>14</v>
      </c>
      <c r="F56" s="78">
        <v>435.49127475199998</v>
      </c>
      <c r="G56" s="78">
        <v>147.91999999999999</v>
      </c>
      <c r="H56" s="77" t="s">
        <v>358</v>
      </c>
    </row>
    <row r="57" spans="3:8" x14ac:dyDescent="0.25">
      <c r="C57" s="77" t="s">
        <v>414</v>
      </c>
      <c r="D57" s="77" t="s">
        <v>415</v>
      </c>
      <c r="E57" s="77">
        <v>40</v>
      </c>
      <c r="F57" s="78">
        <v>227.69139712</v>
      </c>
      <c r="G57" s="78">
        <v>143.99</v>
      </c>
      <c r="H57" s="77" t="s">
        <v>358</v>
      </c>
    </row>
    <row r="58" spans="3:8" x14ac:dyDescent="0.25">
      <c r="C58" s="77" t="s">
        <v>416</v>
      </c>
      <c r="D58" s="77" t="s">
        <v>417</v>
      </c>
      <c r="E58" s="77">
        <v>20</v>
      </c>
      <c r="F58" s="78">
        <v>376.554225664</v>
      </c>
      <c r="G58" s="78">
        <v>135.75</v>
      </c>
      <c r="H58" s="77" t="s">
        <v>358</v>
      </c>
    </row>
    <row r="59" spans="3:8" x14ac:dyDescent="0.25">
      <c r="C59" s="77" t="s">
        <v>418</v>
      </c>
      <c r="D59" s="77" t="s">
        <v>419</v>
      </c>
      <c r="E59" s="77">
        <v>35</v>
      </c>
      <c r="F59" s="78">
        <v>237.302513664</v>
      </c>
      <c r="G59" s="78">
        <v>134.22999999999999</v>
      </c>
      <c r="H59" s="77" t="s">
        <v>358</v>
      </c>
    </row>
    <row r="60" spans="3:8" x14ac:dyDescent="0.25">
      <c r="C60" s="77" t="s">
        <v>420</v>
      </c>
      <c r="D60" s="77" t="s">
        <v>421</v>
      </c>
      <c r="E60" s="77">
        <v>34</v>
      </c>
      <c r="F60" s="78">
        <v>243.21481113600001</v>
      </c>
      <c r="G60" s="78">
        <v>133.6</v>
      </c>
      <c r="H60" s="77" t="s">
        <v>358</v>
      </c>
    </row>
    <row r="61" spans="3:8" x14ac:dyDescent="0.25">
      <c r="C61" s="77" t="s">
        <v>422</v>
      </c>
      <c r="D61" s="77" t="s">
        <v>423</v>
      </c>
      <c r="E61" s="77">
        <v>32</v>
      </c>
      <c r="F61" s="78">
        <v>255.78518937600001</v>
      </c>
      <c r="G61" s="78">
        <v>132.69</v>
      </c>
      <c r="H61" s="77" t="s">
        <v>358</v>
      </c>
    </row>
    <row r="62" spans="3:8" x14ac:dyDescent="0.25">
      <c r="C62" s="77" t="s">
        <v>424</v>
      </c>
      <c r="D62" s="77" t="s">
        <v>425</v>
      </c>
      <c r="E62" s="77">
        <v>23</v>
      </c>
      <c r="F62" s="78">
        <v>353.31207987200003</v>
      </c>
      <c r="G62" s="78">
        <v>127.13</v>
      </c>
      <c r="H62" s="77" t="s">
        <v>426</v>
      </c>
    </row>
    <row r="63" spans="3:8" x14ac:dyDescent="0.25">
      <c r="C63" s="77" t="s">
        <v>427</v>
      </c>
      <c r="D63" s="77" t="s">
        <v>428</v>
      </c>
      <c r="E63" s="77">
        <v>9</v>
      </c>
      <c r="F63" s="78">
        <v>638.29285273599999</v>
      </c>
      <c r="G63" s="78">
        <v>123.08</v>
      </c>
      <c r="H63" s="77" t="s">
        <v>429</v>
      </c>
    </row>
    <row r="64" spans="3:8" x14ac:dyDescent="0.25">
      <c r="C64" s="77" t="s">
        <v>430</v>
      </c>
      <c r="D64" s="77" t="s">
        <v>431</v>
      </c>
      <c r="E64" s="77">
        <v>45</v>
      </c>
      <c r="F64" s="78">
        <v>217.976291328</v>
      </c>
      <c r="G64" s="78">
        <v>120.07</v>
      </c>
      <c r="H64" s="77" t="s">
        <v>358</v>
      </c>
    </row>
    <row r="65" spans="3:8" x14ac:dyDescent="0.25">
      <c r="C65" s="77" t="s">
        <v>432</v>
      </c>
      <c r="D65" s="77" t="s">
        <v>433</v>
      </c>
      <c r="E65" s="77">
        <v>26</v>
      </c>
      <c r="F65" s="78">
        <v>325.623578624</v>
      </c>
      <c r="G65" s="78">
        <v>113.37</v>
      </c>
      <c r="H65" s="77" t="s">
        <v>388</v>
      </c>
    </row>
    <row r="66" spans="3:8" x14ac:dyDescent="0.25">
      <c r="C66" s="77" t="s">
        <v>434</v>
      </c>
      <c r="D66" s="77" t="s">
        <v>435</v>
      </c>
      <c r="E66" s="77">
        <v>48</v>
      </c>
      <c r="F66" s="78">
        <v>213.808791552</v>
      </c>
      <c r="G66" s="78">
        <v>93.1</v>
      </c>
      <c r="H66" s="77" t="s">
        <v>436</v>
      </c>
    </row>
    <row r="67" spans="3:8" x14ac:dyDescent="0.25">
      <c r="C67" s="77" t="s">
        <v>437</v>
      </c>
      <c r="D67" s="77" t="s">
        <v>438</v>
      </c>
      <c r="E67" s="77">
        <v>49</v>
      </c>
      <c r="F67" s="78">
        <v>212.541095936</v>
      </c>
      <c r="G67" s="78">
        <v>79.59</v>
      </c>
      <c r="H67" s="77" t="s">
        <v>358</v>
      </c>
    </row>
    <row r="68" spans="3:8" x14ac:dyDescent="0.25">
      <c r="C68" s="77" t="s">
        <v>439</v>
      </c>
      <c r="D68" s="77" t="s">
        <v>440</v>
      </c>
      <c r="E68" s="77">
        <v>27</v>
      </c>
      <c r="F68" s="78">
        <v>316.01462476799998</v>
      </c>
      <c r="G68" s="78">
        <v>74.17</v>
      </c>
      <c r="H68" s="77" t="s">
        <v>358</v>
      </c>
    </row>
    <row r="69" spans="3:8" x14ac:dyDescent="0.25">
      <c r="C69" s="77" t="s">
        <v>441</v>
      </c>
      <c r="D69" s="77" t="s">
        <v>442</v>
      </c>
      <c r="E69" s="77">
        <v>31</v>
      </c>
      <c r="F69" s="78">
        <v>257.43741747199999</v>
      </c>
      <c r="G69" s="78">
        <v>59.6</v>
      </c>
      <c r="H69" s="77" t="s">
        <v>358</v>
      </c>
    </row>
    <row r="70" spans="3:8" x14ac:dyDescent="0.25">
      <c r="C70" s="77" t="s">
        <v>443</v>
      </c>
      <c r="D70" s="77" t="s">
        <v>444</v>
      </c>
      <c r="E70" s="77">
        <v>10</v>
      </c>
      <c r="F70" s="78">
        <v>584.23967744000004</v>
      </c>
      <c r="G70" s="78">
        <v>59.43</v>
      </c>
      <c r="H70" s="77" t="s">
        <v>388</v>
      </c>
    </row>
    <row r="71" spans="3:8" x14ac:dyDescent="0.25">
      <c r="C71" s="77" t="s">
        <v>445</v>
      </c>
      <c r="D71" s="77" t="s">
        <v>446</v>
      </c>
      <c r="E71" s="77">
        <v>16</v>
      </c>
      <c r="F71" s="78">
        <v>397.50284965700001</v>
      </c>
      <c r="G71" s="78">
        <v>59.15</v>
      </c>
      <c r="H71" s="77" t="s">
        <v>447</v>
      </c>
    </row>
    <row r="72" spans="3:8" x14ac:dyDescent="0.25">
      <c r="C72" s="77" t="s">
        <v>448</v>
      </c>
      <c r="D72" s="77" t="s">
        <v>449</v>
      </c>
      <c r="E72" s="77">
        <v>38</v>
      </c>
      <c r="F72" s="78">
        <v>233.36037580799999</v>
      </c>
      <c r="G72" s="78">
        <v>55.33</v>
      </c>
      <c r="H72" s="77" t="s">
        <v>358</v>
      </c>
    </row>
    <row r="73" spans="3:8" x14ac:dyDescent="0.25">
      <c r="C73" s="77" t="s">
        <v>450</v>
      </c>
      <c r="D73" s="77" t="s">
        <v>451</v>
      </c>
      <c r="E73" s="77">
        <v>28</v>
      </c>
      <c r="F73" s="78">
        <v>297.53822412800002</v>
      </c>
      <c r="G73" s="78">
        <v>53.01</v>
      </c>
      <c r="H73" s="77" t="s">
        <v>358</v>
      </c>
    </row>
    <row r="74" spans="3:8" x14ac:dyDescent="0.25">
      <c r="C74" s="77" t="s">
        <v>452</v>
      </c>
      <c r="D74" s="77" t="s">
        <v>453</v>
      </c>
      <c r="E74" s="77">
        <v>47</v>
      </c>
      <c r="F74" s="78">
        <v>214.169714688</v>
      </c>
      <c r="G74" s="78">
        <v>51.02</v>
      </c>
      <c r="H74" s="77" t="s">
        <v>358</v>
      </c>
    </row>
    <row r="75" spans="3:8" x14ac:dyDescent="0.25">
      <c r="C75" s="77" t="s">
        <v>454</v>
      </c>
      <c r="D75" s="77" t="s">
        <v>455</v>
      </c>
      <c r="E75" s="77">
        <v>44</v>
      </c>
      <c r="F75" s="78">
        <v>221.409869824</v>
      </c>
      <c r="G75" s="78">
        <v>48.46</v>
      </c>
      <c r="H75" s="77" t="s">
        <v>358</v>
      </c>
    </row>
    <row r="76" spans="3:8" x14ac:dyDescent="0.25">
      <c r="C76" s="77" t="s">
        <v>456</v>
      </c>
      <c r="D76" s="77" t="s">
        <v>457</v>
      </c>
      <c r="E76" s="77">
        <v>25</v>
      </c>
      <c r="F76" s="78">
        <v>328.852406272</v>
      </c>
      <c r="G76" s="78">
        <v>47</v>
      </c>
      <c r="H76" s="77" t="s">
        <v>426</v>
      </c>
    </row>
    <row r="77" spans="3:8" x14ac:dyDescent="0.25">
      <c r="C77" s="77" t="s">
        <v>458</v>
      </c>
      <c r="D77" s="77" t="s">
        <v>459</v>
      </c>
      <c r="E77" s="77">
        <v>22</v>
      </c>
      <c r="F77" s="78">
        <v>370.77241036800001</v>
      </c>
      <c r="G77" s="78">
        <v>45.9</v>
      </c>
      <c r="H77" s="77" t="s">
        <v>358</v>
      </c>
    </row>
    <row r="78" spans="3:8" x14ac:dyDescent="0.25">
      <c r="C78" s="77" t="s">
        <v>460</v>
      </c>
      <c r="D78" s="77" t="s">
        <v>461</v>
      </c>
      <c r="E78" s="77">
        <v>3</v>
      </c>
      <c r="F78" s="78">
        <v>1965.9324292870001</v>
      </c>
      <c r="G78" s="78">
        <v>9.84</v>
      </c>
      <c r="H78" s="77" t="s">
        <v>462</v>
      </c>
    </row>
    <row r="79" spans="3:8" x14ac:dyDescent="0.25">
      <c r="C79" s="77" t="s">
        <v>463</v>
      </c>
      <c r="D79" s="77" t="s">
        <v>464</v>
      </c>
      <c r="E79" s="77">
        <v>33</v>
      </c>
      <c r="F79" s="78">
        <v>251.485837656</v>
      </c>
      <c r="G79" s="78">
        <v>0.61</v>
      </c>
      <c r="H79" s="77" t="s">
        <v>388</v>
      </c>
    </row>
  </sheetData>
  <mergeCells count="6">
    <mergeCell ref="C29:H29"/>
    <mergeCell ref="C9:I10"/>
    <mergeCell ref="C14:I15"/>
    <mergeCell ref="C16:I16"/>
    <mergeCell ref="C17:I17"/>
    <mergeCell ref="C20:G20"/>
  </mergeCells>
  <conditionalFormatting sqref="A3:AA100">
    <cfRule type="expression" dxfId="28" priority="2" stopIfTrue="1">
      <formula>$E$2="DRAGGING CELLS IS NOT PERMITTED. PLEASE UNDO LAST ACTION!!"</formula>
    </cfRule>
  </conditionalFormatting>
  <conditionalFormatting sqref="B1:B2">
    <cfRule type="expression" dxfId="257" priority="12">
      <formula>$B$2/$C$2&gt;=0.076</formula>
    </cfRule>
  </conditionalFormatting>
  <conditionalFormatting sqref="B1:P2 R1:S1 Y1:AP2 Q2:S2">
    <cfRule type="expression" dxfId="256" priority="5">
      <formula>$Q$1="Feedback OFF"</formula>
    </cfRule>
  </conditionalFormatting>
  <conditionalFormatting sqref="C1:C2">
    <cfRule type="expression" dxfId="255" priority="13">
      <formula>$B$2/$C$2&gt;=0.153</formula>
    </cfRule>
  </conditionalFormatting>
  <conditionalFormatting sqref="D1:D2">
    <cfRule type="expression" dxfId="254" priority="14">
      <formula>$B$2/$C$2&gt;=0.23</formula>
    </cfRule>
  </conditionalFormatting>
  <conditionalFormatting sqref="E1:E2">
    <cfRule type="expression" dxfId="253" priority="15">
      <formula>$B$2/$C$2&gt;=0.307</formula>
    </cfRule>
  </conditionalFormatting>
  <conditionalFormatting sqref="F1:F2">
    <cfRule type="expression" dxfId="252" priority="16">
      <formula>$B$2/$C$2&gt;=0.384</formula>
    </cfRule>
  </conditionalFormatting>
  <conditionalFormatting sqref="G1:G2">
    <cfRule type="expression" dxfId="251" priority="17">
      <formula>$B$2/$C$2&gt;=0.461</formula>
    </cfRule>
  </conditionalFormatting>
  <conditionalFormatting sqref="H1:H2">
    <cfRule type="expression" dxfId="250" priority="18">
      <formula>$B$2/$C$2&gt;=0.538</formula>
    </cfRule>
  </conditionalFormatting>
  <conditionalFormatting sqref="I1:I2">
    <cfRule type="expression" dxfId="249" priority="19">
      <formula>$B$2/$C$2&gt;=0.615</formula>
    </cfRule>
  </conditionalFormatting>
  <conditionalFormatting sqref="J1:Q2">
    <cfRule type="expression" dxfId="247" priority="20">
      <formula>$B$2/$C$2&gt;=0.692</formula>
    </cfRule>
  </conditionalFormatting>
  <conditionalFormatting sqref="M1">
    <cfRule type="expression" dxfId="246" priority="8">
      <formula>$B$2/$C$2&gt;=0.846</formula>
    </cfRule>
  </conditionalFormatting>
  <conditionalFormatting sqref="P1">
    <cfRule type="expression" dxfId="245" priority="11">
      <formula>$B$2/$C$2&gt;=0.846</formula>
    </cfRule>
  </conditionalFormatting>
  <conditionalFormatting sqref="Q1">
    <cfRule type="expression" dxfId="244" priority="6">
      <formula>$Q$1&lt;&gt;""</formula>
    </cfRule>
  </conditionalFormatting>
  <conditionalFormatting sqref="R1:S2">
    <cfRule type="expression" dxfId="243" priority="7">
      <formula>$B$2/$C$2&gt;=0.846</formula>
    </cfRule>
  </conditionalFormatting>
  <conditionalFormatting sqref="Y1:AG1 AI1:AL1 AN1:AP1 Y2:AP2">
    <cfRule type="expression" dxfId="242" priority="21">
      <formula>$B$2/$C$2&gt;=1</formula>
    </cfRule>
  </conditionalFormatting>
  <conditionalFormatting sqref="AH1">
    <cfRule type="expression" dxfId="241" priority="10">
      <formula>$B$2/$C$2&gt;=0.846</formula>
    </cfRule>
  </conditionalFormatting>
  <conditionalFormatting sqref="AM1">
    <cfRule type="expression" dxfId="240" priority="9">
      <formula>$B$2/$C$2&gt;=0.846</formula>
    </cfRule>
  </conditionalFormatting>
  <dataValidations count="2">
    <dataValidation type="list" allowBlank="1" showInputMessage="1" showErrorMessage="1" sqref="L30:L32" xr:uid="{6E09138B-5589-4F63-95BD-7C79407FC783}">
      <formula1>"A,B,C,D"</formula1>
    </dataValidation>
    <dataValidation type="list" allowBlank="1" showInputMessage="1" showErrorMessage="1" sqref="Q1" xr:uid="{E6B14138-DD61-4091-B5BC-53A1EC945AF6}">
      <formula1>"Feedback ON, Taunting ON, Feedback OFF"</formula1>
    </dataValidation>
  </dataValidations>
  <pageMargins left="0.7" right="0.7" top="0.75" bottom="0.75" header="0.3" footer="0.3"/>
  <pageSetup orientation="portrait" horizontalDpi="360" verticalDpi="360" r:id="rId1"/>
  <legacyDrawing r:id="rId2"/>
  <extLst>
    <ext xmlns:x14="http://schemas.microsoft.com/office/spreadsheetml/2009/9/main" uri="{78C0D931-6437-407d-A8EE-F0AAD7539E65}">
      <x14:conditionalFormattings>
        <x14:conditionalFormatting xmlns:xm="http://schemas.microsoft.com/office/excel/2006/main">
          <x14:cfRule type="expression" priority="1" stopIfTrue="1" id="{20F3AC7A-7BBC-4F44-B4D6-BAA5747C6D26}">
            <xm:f>Scoreboard!$E$4="Excel version: Invalid"</xm:f>
            <x14:dxf>
              <font>
                <color rgb="FF9C0006"/>
              </font>
              <fill>
                <patternFill>
                  <fgColor indexed="64"/>
                  <bgColor rgb="FFFFC7CE"/>
                </patternFill>
              </fill>
            </x14:dxf>
          </x14:cfRule>
          <x14:cfRule type="expression" priority="3" stopIfTrue="1" id="{9CF2F6D6-DF48-4555-B1B0-48EC39081F6A}">
            <xm:f>Scoreboard!$F$23&lt;&gt;""</xm:f>
            <x14:dxf>
              <font>
                <color rgb="FF9C0006"/>
              </font>
              <fill>
                <patternFill>
                  <fgColor indexed="64"/>
                  <bgColor rgb="FFFFC7CE"/>
                </patternFill>
              </fill>
            </x14:dxf>
          </x14:cfRule>
          <xm:sqref>A3:AA100</xm:sqref>
        </x14:conditionalFormatting>
        <x14:conditionalFormatting xmlns:xm="http://schemas.microsoft.com/office/excel/2006/main">
          <x14:cfRule type="expression" priority="22" stopIfTrue="1" id="{AEC10169-65C6-4F99-A9D0-2680C5E36849}">
            <xm:f>AND($Q$1&lt;&gt;"Feedback OFF",IF(CSC!A3=Feedback_SFX!$C$2, TRUE, FALSE))</xm:f>
            <x14:dxf>
              <fill>
                <patternFill>
                  <bgColor rgb="FFCEEED0"/>
                </patternFill>
              </fill>
            </x14:dxf>
          </x14:cfRule>
          <x14:cfRule type="expression" priority="23" stopIfTrue="1" id="{02430204-CC6D-4030-89E3-496C51BD6A27}">
            <xm:f>AND($Q$1&lt;&gt;"Feedback OFF",IF(CSC!A3=Feedback_SFX!$K$2, TRUE, FALSE))</xm:f>
            <x14:dxf>
              <fill>
                <patternFill>
                  <bgColor rgb="FFFFFF64"/>
                </patternFill>
              </fill>
            </x14:dxf>
          </x14:cfRule>
          <x14:cfRule type="expression" priority="24" stopIfTrue="1" id="{5014B8F3-787C-440A-BE62-F760E4B3521C}">
            <xm:f>AND($Q$1&lt;&gt;"Feedback OFF",AND(IF(CSC!A3&lt;&gt;Feedback_SFX!$C$2, TRUE, FALSE),CSC!A3&lt;&gt;"",_xlfn.ISFORMULA(CSC!A3)))</xm:f>
            <x14:dxf>
              <fill>
                <patternFill>
                  <bgColor rgb="FFFF99CC"/>
                </patternFill>
              </fill>
            </x14:dxf>
          </x14:cfRule>
          <xm:sqref>A3:AM79</xm:sqref>
        </x14:conditionalFormatting>
        <x14:conditionalFormatting xmlns:xm="http://schemas.microsoft.com/office/excel/2006/main">
          <x14:cfRule type="expression" priority="4" stopIfTrue="1" id="{4782DACB-13BD-46AB-8583-51A53D4DFFC6}">
            <xm:f>Scoreboard!$F$23&lt;&gt;""</xm:f>
            <x14:dxf>
              <font>
                <color rgb="FF9C0006"/>
              </font>
              <fill>
                <patternFill>
                  <fgColor indexed="64"/>
                  <bgColor rgb="FFFFC7CE"/>
                </patternFill>
              </fill>
            </x14:dxf>
          </x14:cfRule>
          <xm:sqref>J1:O1</xm:sqref>
        </x14:conditionalFormatting>
      </x14:conditionalFormatting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1ABFF-B0BB-46D8-8100-932B9749D9AD}">
  <sheetPr>
    <tabColor rgb="FF4FADEA"/>
  </sheetPr>
  <dimension ref="B1:AP79"/>
  <sheetViews>
    <sheetView showGridLines="0" zoomScale="55" zoomScaleNormal="55" workbookViewId="0">
      <pane ySplit="2" topLeftCell="A3" activePane="bottomLeft" state="frozen"/>
      <selection pane="bottomLeft" activeCell="A3" sqref="A3:XFD3"/>
    </sheetView>
  </sheetViews>
  <sheetFormatPr defaultColWidth="9.140625" defaultRowHeight="8.25" x14ac:dyDescent="0.25"/>
  <cols>
    <col min="1" max="1" width="0.85546875" style="170" customWidth="1"/>
    <col min="2" max="2" width="1" style="170" customWidth="1"/>
    <col min="3" max="3" width="20.140625" style="170" customWidth="1"/>
    <col min="4" max="4" width="19.28515625" style="170" bestFit="1" customWidth="1"/>
    <col min="5" max="5" width="18.7109375" style="170" bestFit="1" customWidth="1"/>
    <col min="6" max="6" width="20.28515625" style="170" bestFit="1" customWidth="1"/>
    <col min="7" max="7" width="19.7109375" style="167" bestFit="1" customWidth="1"/>
    <col min="8" max="8" width="15.7109375" style="170" customWidth="1"/>
    <col min="9" max="9" width="3.7109375" style="170" customWidth="1"/>
    <col min="10" max="10" width="3.28515625" style="170" customWidth="1"/>
    <col min="11" max="11" width="50" style="170" customWidth="1"/>
    <col min="12" max="12" width="31.42578125" style="170" customWidth="1"/>
    <col min="13" max="16" width="12.28515625" style="170" customWidth="1"/>
    <col min="17" max="17" width="25.140625" style="170" customWidth="1"/>
    <col min="18" max="32" width="9.140625" style="170"/>
    <col min="33" max="33" width="9.28515625" style="170" bestFit="1" customWidth="1"/>
    <col min="34" max="16384" width="9.140625" style="170"/>
  </cols>
  <sheetData>
    <row r="1" spans="2:42" ht="22.15" customHeight="1" x14ac:dyDescent="0.15">
      <c r="B1" s="174" t="s">
        <v>1932</v>
      </c>
      <c r="C1" s="174" t="s">
        <v>1933</v>
      </c>
      <c r="D1" s="174" t="s">
        <v>1934</v>
      </c>
      <c r="E1" s="172" t="str" cm="1">
        <f t="array" aca="1" ref="E1" ca="1">IFERROR(
    _xlfn.LET(
        _xlpm.FileName, MID(CELL("filename", B1), FIND("]", CELL("filename", B1)) + 1, 255),
        _xlpm.DynamicRef, INDIRECT("'#_" &amp; _xlpm.FileName &amp; "'!" &amp; D2),
        IF(
            TYPE(_xlpm.DynamicRef) = 1,
            VLOOKUP(
                CELL("format", _xlpm.DynamicRef),
                FormatCodes_SFX!$A$4:$B$53,
                2,
                FALSE
            ),
            _xlfn.SWITCH(
                TYPE(_xlpm.DynamicRef),
                2, "short text",
                4, "logical",
                16, "error",
                64, "long text",
                "Other"
            )
        )
    ),
    "Error in formula"
)</f>
        <v>error</v>
      </c>
      <c r="F1" s="174"/>
      <c r="G1" s="174"/>
      <c r="H1" s="174"/>
      <c r="I1" s="174"/>
      <c r="J1" s="172" t="str">
        <f>CSC!$J$1</f>
        <v>Connor Guarino</v>
      </c>
      <c r="K1" s="172"/>
      <c r="L1" s="172"/>
      <c r="M1" s="172" t="s">
        <v>1935</v>
      </c>
      <c r="N1" s="172"/>
      <c r="O1" s="172"/>
      <c r="P1" s="172"/>
      <c r="Q1" s="172" t="s">
        <v>1936</v>
      </c>
      <c r="R1" s="172"/>
      <c r="S1" s="172"/>
      <c r="T1" s="168"/>
      <c r="U1" s="168"/>
      <c r="V1" s="168"/>
      <c r="W1" s="168"/>
      <c r="X1" s="168"/>
      <c r="Y1" s="174" t="str">
        <f t="shared" ref="Y1:AB2" si="0">B1</f>
        <v>earned</v>
      </c>
      <c r="Z1" s="174" t="str">
        <f t="shared" si="0"/>
        <v>possible</v>
      </c>
      <c r="AA1" s="174" t="str">
        <f t="shared" si="0"/>
        <v>cell</v>
      </c>
      <c r="AB1" s="172" t="str">
        <f t="shared" ca="1" si="0"/>
        <v>error</v>
      </c>
      <c r="AC1" s="174"/>
      <c r="AD1" s="174"/>
      <c r="AE1" s="168"/>
      <c r="AF1" s="168"/>
      <c r="AG1" s="172" t="str">
        <f>J1</f>
        <v>Connor Guarino</v>
      </c>
      <c r="AH1" s="172"/>
      <c r="AI1" s="168"/>
      <c r="AJ1" s="168"/>
      <c r="AK1" s="168"/>
      <c r="AL1" s="168"/>
      <c r="AM1" s="172" t="s">
        <v>1935</v>
      </c>
      <c r="AN1" s="168"/>
      <c r="AO1" s="168"/>
      <c r="AP1" s="168"/>
    </row>
    <row r="2" spans="2:42" ht="22.9" customHeight="1" x14ac:dyDescent="0.15">
      <c r="B2" s="174">
        <f ca="1">CSC!$B$2</f>
        <v>17</v>
      </c>
      <c r="C2" s="176">
        <f>CSC!$C$2</f>
        <v>17</v>
      </c>
      <c r="D2" s="174" t="str" cm="1">
        <f t="array" aca="1" ref="D2" ca="1">SUBSTITUTE(IF(LEN(CELL("address"))&lt;15,CELL("address"),""),"$","")</f>
        <v/>
      </c>
      <c r="E2" s="172" t="str">
        <f ca="1">IF(ISNUMBER(SEARCH("#REF!",_xlfn.FORMULATEXT(INDIRECT("'CSC'!"&amp;D2)))),"DRAGGING CELLS IS NOT PERMITTED. PLEASE UNDO LAST ACTION!!",IF($Q$1&lt;&gt;"Feedback OFF",IFERROR(HLOOKUP(INDIRECT("'CSC'!"&amp;D2),Feedback_SFX!$B$2:$N$10,IF($Q$1="Feedback ON", 2, Feedback_SFX!B1), FALSE), ""),""))</f>
        <v/>
      </c>
      <c r="F2" s="174"/>
      <c r="G2" s="174"/>
      <c r="H2" s="174"/>
      <c r="I2" s="174"/>
      <c r="J2" s="177"/>
      <c r="K2" s="174"/>
      <c r="L2" s="174"/>
      <c r="M2" s="174"/>
      <c r="N2" s="174"/>
      <c r="O2" s="174"/>
      <c r="P2" s="174"/>
      <c r="Q2" s="174"/>
      <c r="R2" s="174"/>
      <c r="S2" s="174"/>
      <c r="T2" s="168"/>
      <c r="U2" s="168"/>
      <c r="V2" s="168"/>
      <c r="W2" s="168"/>
      <c r="X2" s="168"/>
      <c r="Y2" s="178">
        <f t="shared" ca="1" si="0"/>
        <v>17</v>
      </c>
      <c r="Z2" s="178">
        <f t="shared" si="0"/>
        <v>17</v>
      </c>
      <c r="AA2" s="178" t="str">
        <f t="shared" ca="1" si="0"/>
        <v/>
      </c>
      <c r="AB2" s="172" t="str">
        <f t="shared" ca="1" si="0"/>
        <v/>
      </c>
      <c r="AC2" s="174"/>
      <c r="AD2" s="174"/>
      <c r="AE2" s="168"/>
      <c r="AF2" s="168"/>
      <c r="AG2" s="168"/>
      <c r="AH2" s="168"/>
      <c r="AI2" s="168"/>
      <c r="AJ2" s="168"/>
      <c r="AK2" s="168"/>
      <c r="AL2" s="168"/>
      <c r="AM2" s="168"/>
      <c r="AN2" s="168"/>
      <c r="AO2" s="168"/>
      <c r="AP2" s="168"/>
    </row>
    <row r="3" spans="2:42" ht="4.9000000000000004" customHeight="1" x14ac:dyDescent="0.25"/>
    <row r="4" spans="2:42" ht="4.9000000000000004" customHeight="1" x14ac:dyDescent="0.25"/>
    <row r="5" spans="2:42" ht="4.9000000000000004" customHeight="1" x14ac:dyDescent="0.25"/>
    <row r="6" spans="2:42" ht="4.9000000000000004" customHeight="1" x14ac:dyDescent="0.25"/>
    <row r="8" spans="2:42" x14ac:dyDescent="0.15">
      <c r="C8" s="175" t="s">
        <v>339</v>
      </c>
    </row>
    <row r="9" spans="2:42" x14ac:dyDescent="0.25">
      <c r="C9" s="305" t="s">
        <v>340</v>
      </c>
      <c r="D9" s="305"/>
      <c r="E9" s="305"/>
      <c r="F9" s="305"/>
      <c r="G9" s="305"/>
      <c r="H9" s="305"/>
      <c r="I9" s="305"/>
    </row>
    <row r="10" spans="2:42" x14ac:dyDescent="0.25">
      <c r="C10" s="305"/>
      <c r="D10" s="305"/>
      <c r="E10" s="305"/>
      <c r="F10" s="305"/>
      <c r="G10" s="305"/>
      <c r="H10" s="305"/>
      <c r="I10" s="305"/>
    </row>
    <row r="11" spans="2:42" x14ac:dyDescent="0.15">
      <c r="C11" s="168"/>
    </row>
    <row r="12" spans="2:42" x14ac:dyDescent="0.15">
      <c r="C12" s="175" t="s">
        <v>3</v>
      </c>
    </row>
    <row r="13" spans="2:42" x14ac:dyDescent="0.15">
      <c r="C13" s="172" t="s">
        <v>1942</v>
      </c>
      <c r="D13" s="169"/>
      <c r="E13" s="169"/>
      <c r="F13" s="169"/>
      <c r="G13" s="169"/>
      <c r="H13" s="169"/>
      <c r="I13" s="169"/>
    </row>
    <row r="14" spans="2:42" x14ac:dyDescent="0.25">
      <c r="C14" s="305" t="s">
        <v>342</v>
      </c>
      <c r="D14" s="305"/>
      <c r="E14" s="305"/>
      <c r="F14" s="305"/>
      <c r="G14" s="305"/>
      <c r="H14" s="305"/>
      <c r="I14" s="305"/>
    </row>
    <row r="15" spans="2:42" x14ac:dyDescent="0.25">
      <c r="C15" s="305"/>
      <c r="D15" s="305"/>
      <c r="E15" s="305"/>
      <c r="F15" s="305"/>
      <c r="G15" s="305"/>
      <c r="H15" s="305"/>
      <c r="I15" s="305"/>
    </row>
    <row r="16" spans="2:42" x14ac:dyDescent="0.15">
      <c r="C16" s="317" t="s">
        <v>343</v>
      </c>
      <c r="D16" s="317"/>
      <c r="E16" s="317"/>
      <c r="F16" s="317"/>
      <c r="G16" s="317"/>
      <c r="H16" s="317"/>
      <c r="I16" s="317"/>
    </row>
    <row r="17" spans="3:12" x14ac:dyDescent="0.15">
      <c r="C17" s="317" t="s">
        <v>344</v>
      </c>
      <c r="D17" s="317"/>
      <c r="E17" s="317"/>
      <c r="F17" s="317"/>
      <c r="G17" s="317"/>
      <c r="H17" s="317"/>
      <c r="I17" s="317"/>
    </row>
    <row r="18" spans="3:12" x14ac:dyDescent="0.25">
      <c r="C18" s="206"/>
    </row>
    <row r="20" spans="3:12" x14ac:dyDescent="0.25">
      <c r="C20" s="307" t="s">
        <v>345</v>
      </c>
      <c r="D20" s="307"/>
      <c r="E20" s="307"/>
      <c r="F20" s="307"/>
      <c r="G20" s="307"/>
    </row>
    <row r="21" spans="3:12" x14ac:dyDescent="0.25">
      <c r="C21" s="179" t="s">
        <v>346</v>
      </c>
      <c r="D21" s="179" t="s">
        <v>347</v>
      </c>
      <c r="E21" s="179" t="s">
        <v>348</v>
      </c>
      <c r="F21" s="179" t="s">
        <v>349</v>
      </c>
      <c r="G21" s="179" t="s">
        <v>350</v>
      </c>
    </row>
    <row r="22" spans="3:12" x14ac:dyDescent="0.25">
      <c r="C22" s="170">
        <f>'C'!C22</f>
        <v>1</v>
      </c>
      <c r="D22" s="206" t="str">
        <f>INDEX(C31:H79,MATCH(C22,E31:E79,0),MATCH(D21,C30:H30,0))</f>
        <v>Apple</v>
      </c>
      <c r="E22" s="206" t="str">
        <f t="shared" ref="E22:G22" si="1">INDEX($C$31:$H$79,MATCH($C22,$E$31:$E$79,0),MATCH(E$21,$C$30:$H$30,0))</f>
        <v>AAPL</v>
      </c>
      <c r="F22" s="206">
        <f t="shared" si="1"/>
        <v>159.69</v>
      </c>
      <c r="G22" s="206" t="str">
        <f t="shared" si="1"/>
        <v>United States</v>
      </c>
    </row>
    <row r="23" spans="3:12" x14ac:dyDescent="0.25">
      <c r="C23" s="170">
        <f>'C'!C23</f>
        <v>2</v>
      </c>
      <c r="D23" s="206" t="str">
        <f t="shared" ref="D23:G24" si="2">INDEX($C$31:$H$79,MATCH($C23,$E$31:$E$79,0),MATCH(D$21,$C$30:$H$30,0))</f>
        <v>Microsoft</v>
      </c>
      <c r="E23" s="206" t="str">
        <f t="shared" si="2"/>
        <v>MSFT</v>
      </c>
      <c r="F23" s="206">
        <f t="shared" si="2"/>
        <v>296.70999999999998</v>
      </c>
      <c r="G23" s="206" t="str">
        <f t="shared" si="2"/>
        <v>United States</v>
      </c>
    </row>
    <row r="24" spans="3:12" x14ac:dyDescent="0.25">
      <c r="C24" s="170">
        <f>'C'!C24</f>
        <v>3</v>
      </c>
      <c r="D24" s="206" t="str">
        <f t="shared" si="2"/>
        <v>Saudi Aramco</v>
      </c>
      <c r="E24" s="206" t="str">
        <f t="shared" si="2"/>
        <v>2222.SR</v>
      </c>
      <c r="F24" s="206">
        <f t="shared" si="2"/>
        <v>9.84</v>
      </c>
      <c r="G24" s="206" t="str">
        <f t="shared" si="2"/>
        <v>Saudi Arabia</v>
      </c>
    </row>
    <row r="25" spans="3:12" x14ac:dyDescent="0.25">
      <c r="F25" s="205"/>
      <c r="G25" s="170"/>
    </row>
    <row r="26" spans="3:12" x14ac:dyDescent="0.25">
      <c r="F26" s="205"/>
      <c r="G26" s="170"/>
    </row>
    <row r="29" spans="3:12" x14ac:dyDescent="0.25">
      <c r="C29" s="307" t="s">
        <v>351</v>
      </c>
      <c r="D29" s="307"/>
      <c r="E29" s="307"/>
      <c r="F29" s="307"/>
      <c r="G29" s="307"/>
      <c r="H29" s="307"/>
      <c r="K29" s="179" t="s">
        <v>352</v>
      </c>
      <c r="L29" s="179" t="s">
        <v>353</v>
      </c>
    </row>
    <row r="30" spans="3:12" ht="49.5" x14ac:dyDescent="0.25">
      <c r="C30" s="179" t="s">
        <v>348</v>
      </c>
      <c r="D30" s="179" t="s">
        <v>347</v>
      </c>
      <c r="E30" s="179" t="s">
        <v>346</v>
      </c>
      <c r="F30" s="179" t="s">
        <v>354</v>
      </c>
      <c r="G30" s="179" t="s">
        <v>349</v>
      </c>
      <c r="H30" s="179" t="s">
        <v>350</v>
      </c>
      <c r="K30" s="207" t="s">
        <v>1939</v>
      </c>
      <c r="L30" s="208" t="s">
        <v>359</v>
      </c>
    </row>
    <row r="31" spans="3:12" ht="49.5" x14ac:dyDescent="0.15">
      <c r="C31" s="174" t="s">
        <v>356</v>
      </c>
      <c r="D31" s="174" t="s">
        <v>357</v>
      </c>
      <c r="E31" s="174">
        <v>8</v>
      </c>
      <c r="F31" s="181">
        <v>690.54935859199998</v>
      </c>
      <c r="G31" s="181">
        <v>463652</v>
      </c>
      <c r="H31" s="174" t="s">
        <v>358</v>
      </c>
      <c r="K31" s="207" t="s">
        <v>1940</v>
      </c>
      <c r="L31" s="208" t="s">
        <v>355</v>
      </c>
    </row>
    <row r="32" spans="3:12" ht="107.25" x14ac:dyDescent="0.15">
      <c r="C32" s="174" t="s">
        <v>360</v>
      </c>
      <c r="D32" s="174" t="s">
        <v>361</v>
      </c>
      <c r="E32" s="174">
        <v>5</v>
      </c>
      <c r="F32" s="181">
        <v>1408.5782241280001</v>
      </c>
      <c r="G32" s="181">
        <v>2777.45</v>
      </c>
      <c r="H32" s="174" t="s">
        <v>358</v>
      </c>
      <c r="K32" s="207" t="s">
        <v>1941</v>
      </c>
      <c r="L32" s="208" t="s">
        <v>359</v>
      </c>
    </row>
    <row r="33" spans="3:13" x14ac:dyDescent="0.15">
      <c r="C33" s="174" t="s">
        <v>362</v>
      </c>
      <c r="D33" s="174" t="s">
        <v>363</v>
      </c>
      <c r="E33" s="174">
        <v>4</v>
      </c>
      <c r="F33" s="181">
        <v>1715.6482007039999</v>
      </c>
      <c r="G33" s="181">
        <v>2584.8000000000002</v>
      </c>
      <c r="H33" s="174" t="s">
        <v>358</v>
      </c>
      <c r="L33" s="209" t="str">
        <f>_xlfn.CONCAT(L30:L32)</f>
        <v>BAB</v>
      </c>
      <c r="M33" s="170" t="s">
        <v>364</v>
      </c>
    </row>
    <row r="34" spans="3:13" x14ac:dyDescent="0.15">
      <c r="C34" s="174" t="s">
        <v>365</v>
      </c>
      <c r="D34" s="174" t="s">
        <v>366</v>
      </c>
      <c r="E34" s="174">
        <v>6</v>
      </c>
      <c r="F34" s="181">
        <v>941.40334080000002</v>
      </c>
      <c r="G34" s="181">
        <v>937.41</v>
      </c>
      <c r="H34" s="174" t="s">
        <v>358</v>
      </c>
    </row>
    <row r="35" spans="3:13" x14ac:dyDescent="0.15">
      <c r="C35" s="174" t="s">
        <v>367</v>
      </c>
      <c r="D35" s="174" t="s">
        <v>367</v>
      </c>
      <c r="E35" s="174">
        <v>29</v>
      </c>
      <c r="F35" s="181">
        <v>271.11464960000001</v>
      </c>
      <c r="G35" s="181">
        <v>653.26</v>
      </c>
      <c r="H35" s="174" t="s">
        <v>368</v>
      </c>
    </row>
    <row r="36" spans="3:13" x14ac:dyDescent="0.15">
      <c r="C36" s="174" t="s">
        <v>369</v>
      </c>
      <c r="D36" s="174" t="s">
        <v>370</v>
      </c>
      <c r="E36" s="174">
        <v>42</v>
      </c>
      <c r="F36" s="181">
        <v>221.80962303999999</v>
      </c>
      <c r="G36" s="181">
        <v>562.9</v>
      </c>
      <c r="H36" s="174" t="s">
        <v>358</v>
      </c>
    </row>
    <row r="37" spans="3:13" x14ac:dyDescent="0.15">
      <c r="C37" s="174" t="s">
        <v>371</v>
      </c>
      <c r="D37" s="174" t="s">
        <v>372</v>
      </c>
      <c r="E37" s="174">
        <v>39</v>
      </c>
      <c r="F37" s="181">
        <v>230.020349952</v>
      </c>
      <c r="G37" s="181">
        <v>557.12</v>
      </c>
      <c r="H37" s="174" t="s">
        <v>358</v>
      </c>
    </row>
    <row r="38" spans="3:13" x14ac:dyDescent="0.15">
      <c r="C38" s="174" t="s">
        <v>373</v>
      </c>
      <c r="D38" s="174" t="s">
        <v>374</v>
      </c>
      <c r="E38" s="174">
        <v>36</v>
      </c>
      <c r="F38" s="181">
        <v>236.232081408</v>
      </c>
      <c r="G38" s="181">
        <v>500.81</v>
      </c>
      <c r="H38" s="174" t="s">
        <v>358</v>
      </c>
    </row>
    <row r="39" spans="3:13" x14ac:dyDescent="0.15">
      <c r="C39" s="174" t="s">
        <v>375</v>
      </c>
      <c r="D39" s="174" t="s">
        <v>376</v>
      </c>
      <c r="E39" s="174">
        <v>46</v>
      </c>
      <c r="F39" s="181">
        <v>214.38606540800001</v>
      </c>
      <c r="G39" s="181">
        <v>483.47</v>
      </c>
      <c r="H39" s="174" t="s">
        <v>358</v>
      </c>
    </row>
    <row r="40" spans="3:13" x14ac:dyDescent="0.15">
      <c r="C40" s="174" t="s">
        <v>377</v>
      </c>
      <c r="D40" s="174" t="s">
        <v>378</v>
      </c>
      <c r="E40" s="174">
        <v>15</v>
      </c>
      <c r="F40" s="181">
        <v>431.77276211200001</v>
      </c>
      <c r="G40" s="181">
        <v>458.43</v>
      </c>
      <c r="H40" s="174" t="s">
        <v>358</v>
      </c>
    </row>
    <row r="41" spans="3:13" x14ac:dyDescent="0.15">
      <c r="C41" s="174" t="s">
        <v>379</v>
      </c>
      <c r="D41" s="174" t="s">
        <v>380</v>
      </c>
      <c r="E41" s="174">
        <v>43</v>
      </c>
      <c r="F41" s="181">
        <v>221.768466209</v>
      </c>
      <c r="G41" s="181">
        <v>414.2</v>
      </c>
      <c r="H41" s="174" t="s">
        <v>381</v>
      </c>
    </row>
    <row r="42" spans="3:13" x14ac:dyDescent="0.15">
      <c r="C42" s="174" t="s">
        <v>382</v>
      </c>
      <c r="D42" s="174" t="s">
        <v>383</v>
      </c>
      <c r="E42" s="174">
        <v>21</v>
      </c>
      <c r="F42" s="181">
        <v>373.08606054400002</v>
      </c>
      <c r="G42" s="181">
        <v>357.28</v>
      </c>
      <c r="H42" s="174" t="s">
        <v>358</v>
      </c>
    </row>
    <row r="43" spans="3:13" x14ac:dyDescent="0.15">
      <c r="C43" s="174" t="s">
        <v>384</v>
      </c>
      <c r="D43" s="174" t="s">
        <v>385</v>
      </c>
      <c r="E43" s="174">
        <v>24</v>
      </c>
      <c r="F43" s="181">
        <v>338.64810496000001</v>
      </c>
      <c r="G43" s="181">
        <v>344.66</v>
      </c>
      <c r="H43" s="174" t="s">
        <v>358</v>
      </c>
    </row>
    <row r="44" spans="3:13" x14ac:dyDescent="0.15">
      <c r="C44" s="174" t="s">
        <v>386</v>
      </c>
      <c r="D44" s="174" t="s">
        <v>387</v>
      </c>
      <c r="E44" s="174">
        <v>17</v>
      </c>
      <c r="F44" s="181">
        <v>387.88667565600002</v>
      </c>
      <c r="G44" s="181">
        <v>308.77999999999997</v>
      </c>
      <c r="H44" s="174" t="s">
        <v>388</v>
      </c>
    </row>
    <row r="45" spans="3:13" x14ac:dyDescent="0.15">
      <c r="C45" s="174" t="s">
        <v>389</v>
      </c>
      <c r="D45" s="174" t="s">
        <v>390</v>
      </c>
      <c r="E45" s="174">
        <v>2</v>
      </c>
      <c r="F45" s="181">
        <v>2224.396173312</v>
      </c>
      <c r="G45" s="181">
        <v>296.70999999999998</v>
      </c>
      <c r="H45" s="174" t="s">
        <v>358</v>
      </c>
    </row>
    <row r="46" spans="3:13" x14ac:dyDescent="0.15">
      <c r="C46" s="174" t="s">
        <v>391</v>
      </c>
      <c r="D46" s="174" t="s">
        <v>392</v>
      </c>
      <c r="E46" s="174">
        <v>7</v>
      </c>
      <c r="F46" s="181">
        <v>819.5899392</v>
      </c>
      <c r="G46" s="181">
        <v>294.63</v>
      </c>
      <c r="H46" s="174" t="s">
        <v>358</v>
      </c>
    </row>
    <row r="47" spans="3:13" x14ac:dyDescent="0.15">
      <c r="C47" s="174" t="s">
        <v>393</v>
      </c>
      <c r="D47" s="174" t="s">
        <v>394</v>
      </c>
      <c r="E47" s="174">
        <v>41</v>
      </c>
      <c r="F47" s="181">
        <v>227.534979072</v>
      </c>
      <c r="G47" s="181">
        <v>237.86</v>
      </c>
      <c r="H47" s="174" t="s">
        <v>358</v>
      </c>
    </row>
    <row r="48" spans="3:13" x14ac:dyDescent="0.15">
      <c r="C48" s="174" t="s">
        <v>395</v>
      </c>
      <c r="D48" s="174" t="s">
        <v>396</v>
      </c>
      <c r="E48" s="174">
        <v>11</v>
      </c>
      <c r="F48" s="181">
        <v>567.47825561599996</v>
      </c>
      <c r="G48" s="181">
        <v>227.72</v>
      </c>
      <c r="H48" s="174" t="s">
        <v>358</v>
      </c>
    </row>
    <row r="49" spans="3:8" x14ac:dyDescent="0.15">
      <c r="C49" s="174" t="s">
        <v>397</v>
      </c>
      <c r="D49" s="174" t="s">
        <v>398</v>
      </c>
      <c r="E49" s="174">
        <v>12</v>
      </c>
      <c r="F49" s="181">
        <v>447.52224256</v>
      </c>
      <c r="G49" s="181">
        <v>205.87</v>
      </c>
      <c r="H49" s="174" t="s">
        <v>358</v>
      </c>
    </row>
    <row r="50" spans="3:8" x14ac:dyDescent="0.15">
      <c r="C50" s="174" t="s">
        <v>399</v>
      </c>
      <c r="D50" s="174" t="s">
        <v>400</v>
      </c>
      <c r="E50" s="174">
        <v>30</v>
      </c>
      <c r="F50" s="181">
        <v>269.48463820799998</v>
      </c>
      <c r="G50" s="181">
        <v>194.17</v>
      </c>
      <c r="H50" s="174" t="s">
        <v>401</v>
      </c>
    </row>
    <row r="51" spans="3:8" x14ac:dyDescent="0.15">
      <c r="C51" s="174" t="s">
        <v>402</v>
      </c>
      <c r="D51" s="174" t="s">
        <v>403</v>
      </c>
      <c r="E51" s="174">
        <v>37</v>
      </c>
      <c r="F51" s="181">
        <v>234.40064512000001</v>
      </c>
      <c r="G51" s="181">
        <v>169.53</v>
      </c>
      <c r="H51" s="174" t="s">
        <v>358</v>
      </c>
    </row>
    <row r="52" spans="3:8" x14ac:dyDescent="0.15">
      <c r="C52" s="174" t="s">
        <v>404</v>
      </c>
      <c r="D52" s="174" t="s">
        <v>405</v>
      </c>
      <c r="E52" s="174">
        <v>13</v>
      </c>
      <c r="F52" s="181">
        <v>443.27721369599999</v>
      </c>
      <c r="G52" s="181">
        <v>168.38</v>
      </c>
      <c r="H52" s="174" t="s">
        <v>358</v>
      </c>
    </row>
    <row r="53" spans="3:8" x14ac:dyDescent="0.15">
      <c r="C53" s="174" t="s">
        <v>406</v>
      </c>
      <c r="D53" s="174" t="s">
        <v>407</v>
      </c>
      <c r="E53" s="174">
        <v>1</v>
      </c>
      <c r="F53" s="181">
        <v>2608.44027904</v>
      </c>
      <c r="G53" s="181">
        <v>159.69</v>
      </c>
      <c r="H53" s="174" t="s">
        <v>358</v>
      </c>
    </row>
    <row r="54" spans="3:8" x14ac:dyDescent="0.15">
      <c r="C54" s="174" t="s">
        <v>408</v>
      </c>
      <c r="D54" s="174" t="s">
        <v>409</v>
      </c>
      <c r="E54" s="174">
        <v>19</v>
      </c>
      <c r="F54" s="181">
        <v>379.096629248</v>
      </c>
      <c r="G54" s="181">
        <v>158.15</v>
      </c>
      <c r="H54" s="174" t="s">
        <v>358</v>
      </c>
    </row>
    <row r="55" spans="3:8" x14ac:dyDescent="0.15">
      <c r="C55" s="174" t="s">
        <v>410</v>
      </c>
      <c r="D55" s="174" t="s">
        <v>411</v>
      </c>
      <c r="E55" s="174">
        <v>18</v>
      </c>
      <c r="F55" s="181">
        <v>383.71210035199999</v>
      </c>
      <c r="G55" s="181">
        <v>152.51</v>
      </c>
      <c r="H55" s="174" t="s">
        <v>381</v>
      </c>
    </row>
    <row r="56" spans="3:8" x14ac:dyDescent="0.15">
      <c r="C56" s="174" t="s">
        <v>412</v>
      </c>
      <c r="D56" s="174" t="s">
        <v>413</v>
      </c>
      <c r="E56" s="174">
        <v>14</v>
      </c>
      <c r="F56" s="181">
        <v>435.49127475199998</v>
      </c>
      <c r="G56" s="181">
        <v>147.91999999999999</v>
      </c>
      <c r="H56" s="174" t="s">
        <v>358</v>
      </c>
    </row>
    <row r="57" spans="3:8" x14ac:dyDescent="0.15">
      <c r="C57" s="174" t="s">
        <v>414</v>
      </c>
      <c r="D57" s="174" t="s">
        <v>415</v>
      </c>
      <c r="E57" s="174">
        <v>40</v>
      </c>
      <c r="F57" s="181">
        <v>227.69139712</v>
      </c>
      <c r="G57" s="181">
        <v>143.99</v>
      </c>
      <c r="H57" s="174" t="s">
        <v>358</v>
      </c>
    </row>
    <row r="58" spans="3:8" x14ac:dyDescent="0.15">
      <c r="C58" s="174" t="s">
        <v>416</v>
      </c>
      <c r="D58" s="174" t="s">
        <v>417</v>
      </c>
      <c r="E58" s="174">
        <v>20</v>
      </c>
      <c r="F58" s="181">
        <v>376.554225664</v>
      </c>
      <c r="G58" s="181">
        <v>135.75</v>
      </c>
      <c r="H58" s="174" t="s">
        <v>358</v>
      </c>
    </row>
    <row r="59" spans="3:8" x14ac:dyDescent="0.15">
      <c r="C59" s="174" t="s">
        <v>418</v>
      </c>
      <c r="D59" s="174" t="s">
        <v>419</v>
      </c>
      <c r="E59" s="174">
        <v>35</v>
      </c>
      <c r="F59" s="181">
        <v>237.302513664</v>
      </c>
      <c r="G59" s="181">
        <v>134.22999999999999</v>
      </c>
      <c r="H59" s="174" t="s">
        <v>358</v>
      </c>
    </row>
    <row r="60" spans="3:8" x14ac:dyDescent="0.15">
      <c r="C60" s="174" t="s">
        <v>420</v>
      </c>
      <c r="D60" s="174" t="s">
        <v>421</v>
      </c>
      <c r="E60" s="174">
        <v>34</v>
      </c>
      <c r="F60" s="181">
        <v>243.21481113600001</v>
      </c>
      <c r="G60" s="181">
        <v>133.6</v>
      </c>
      <c r="H60" s="174" t="s">
        <v>358</v>
      </c>
    </row>
    <row r="61" spans="3:8" x14ac:dyDescent="0.15">
      <c r="C61" s="174" t="s">
        <v>422</v>
      </c>
      <c r="D61" s="174" t="s">
        <v>423</v>
      </c>
      <c r="E61" s="174">
        <v>32</v>
      </c>
      <c r="F61" s="181">
        <v>255.78518937600001</v>
      </c>
      <c r="G61" s="181">
        <v>132.69</v>
      </c>
      <c r="H61" s="174" t="s">
        <v>358</v>
      </c>
    </row>
    <row r="62" spans="3:8" x14ac:dyDescent="0.15">
      <c r="C62" s="174" t="s">
        <v>424</v>
      </c>
      <c r="D62" s="174" t="s">
        <v>425</v>
      </c>
      <c r="E62" s="174">
        <v>23</v>
      </c>
      <c r="F62" s="181">
        <v>353.31207987200003</v>
      </c>
      <c r="G62" s="181">
        <v>127.13</v>
      </c>
      <c r="H62" s="174" t="s">
        <v>426</v>
      </c>
    </row>
    <row r="63" spans="3:8" x14ac:dyDescent="0.15">
      <c r="C63" s="174" t="s">
        <v>427</v>
      </c>
      <c r="D63" s="174" t="s">
        <v>428</v>
      </c>
      <c r="E63" s="174">
        <v>9</v>
      </c>
      <c r="F63" s="181">
        <v>638.29285273599999</v>
      </c>
      <c r="G63" s="181">
        <v>123.08</v>
      </c>
      <c r="H63" s="174" t="s">
        <v>429</v>
      </c>
    </row>
    <row r="64" spans="3:8" x14ac:dyDescent="0.15">
      <c r="C64" s="174" t="s">
        <v>430</v>
      </c>
      <c r="D64" s="174" t="s">
        <v>431</v>
      </c>
      <c r="E64" s="174">
        <v>45</v>
      </c>
      <c r="F64" s="181">
        <v>217.976291328</v>
      </c>
      <c r="G64" s="181">
        <v>120.07</v>
      </c>
      <c r="H64" s="174" t="s">
        <v>358</v>
      </c>
    </row>
    <row r="65" spans="3:8" x14ac:dyDescent="0.15">
      <c r="C65" s="174" t="s">
        <v>432</v>
      </c>
      <c r="D65" s="174" t="s">
        <v>433</v>
      </c>
      <c r="E65" s="174">
        <v>26</v>
      </c>
      <c r="F65" s="181">
        <v>325.623578624</v>
      </c>
      <c r="G65" s="181">
        <v>113.37</v>
      </c>
      <c r="H65" s="174" t="s">
        <v>388</v>
      </c>
    </row>
    <row r="66" spans="3:8" x14ac:dyDescent="0.15">
      <c r="C66" s="174" t="s">
        <v>434</v>
      </c>
      <c r="D66" s="174" t="s">
        <v>435</v>
      </c>
      <c r="E66" s="174">
        <v>48</v>
      </c>
      <c r="F66" s="181">
        <v>213.808791552</v>
      </c>
      <c r="G66" s="181">
        <v>93.1</v>
      </c>
      <c r="H66" s="174" t="s">
        <v>436</v>
      </c>
    </row>
    <row r="67" spans="3:8" x14ac:dyDescent="0.15">
      <c r="C67" s="174" t="s">
        <v>437</v>
      </c>
      <c r="D67" s="174" t="s">
        <v>438</v>
      </c>
      <c r="E67" s="174">
        <v>49</v>
      </c>
      <c r="F67" s="181">
        <v>212.541095936</v>
      </c>
      <c r="G67" s="181">
        <v>79.59</v>
      </c>
      <c r="H67" s="174" t="s">
        <v>358</v>
      </c>
    </row>
    <row r="68" spans="3:8" x14ac:dyDescent="0.15">
      <c r="C68" s="174" t="s">
        <v>439</v>
      </c>
      <c r="D68" s="174" t="s">
        <v>440</v>
      </c>
      <c r="E68" s="174">
        <v>27</v>
      </c>
      <c r="F68" s="181">
        <v>316.01462476799998</v>
      </c>
      <c r="G68" s="181">
        <v>74.17</v>
      </c>
      <c r="H68" s="174" t="s">
        <v>358</v>
      </c>
    </row>
    <row r="69" spans="3:8" x14ac:dyDescent="0.15">
      <c r="C69" s="174" t="s">
        <v>441</v>
      </c>
      <c r="D69" s="174" t="s">
        <v>442</v>
      </c>
      <c r="E69" s="174">
        <v>31</v>
      </c>
      <c r="F69" s="181">
        <v>257.43741747199999</v>
      </c>
      <c r="G69" s="181">
        <v>59.6</v>
      </c>
      <c r="H69" s="174" t="s">
        <v>358</v>
      </c>
    </row>
    <row r="70" spans="3:8" x14ac:dyDescent="0.15">
      <c r="C70" s="174" t="s">
        <v>443</v>
      </c>
      <c r="D70" s="174" t="s">
        <v>444</v>
      </c>
      <c r="E70" s="174">
        <v>10</v>
      </c>
      <c r="F70" s="181">
        <v>584.23967744000004</v>
      </c>
      <c r="G70" s="181">
        <v>59.43</v>
      </c>
      <c r="H70" s="174" t="s">
        <v>388</v>
      </c>
    </row>
    <row r="71" spans="3:8" x14ac:dyDescent="0.15">
      <c r="C71" s="174" t="s">
        <v>445</v>
      </c>
      <c r="D71" s="174" t="s">
        <v>446</v>
      </c>
      <c r="E71" s="174">
        <v>16</v>
      </c>
      <c r="F71" s="181">
        <v>397.50284965700001</v>
      </c>
      <c r="G71" s="181">
        <v>59.15</v>
      </c>
      <c r="H71" s="174" t="s">
        <v>447</v>
      </c>
    </row>
    <row r="72" spans="3:8" x14ac:dyDescent="0.15">
      <c r="C72" s="174" t="s">
        <v>448</v>
      </c>
      <c r="D72" s="174" t="s">
        <v>449</v>
      </c>
      <c r="E72" s="174">
        <v>38</v>
      </c>
      <c r="F72" s="181">
        <v>233.36037580799999</v>
      </c>
      <c r="G72" s="181">
        <v>55.33</v>
      </c>
      <c r="H72" s="174" t="s">
        <v>358</v>
      </c>
    </row>
    <row r="73" spans="3:8" x14ac:dyDescent="0.15">
      <c r="C73" s="174" t="s">
        <v>450</v>
      </c>
      <c r="D73" s="174" t="s">
        <v>451</v>
      </c>
      <c r="E73" s="174">
        <v>28</v>
      </c>
      <c r="F73" s="181">
        <v>297.53822412800002</v>
      </c>
      <c r="G73" s="181">
        <v>53.01</v>
      </c>
      <c r="H73" s="174" t="s">
        <v>358</v>
      </c>
    </row>
    <row r="74" spans="3:8" x14ac:dyDescent="0.15">
      <c r="C74" s="174" t="s">
        <v>452</v>
      </c>
      <c r="D74" s="174" t="s">
        <v>453</v>
      </c>
      <c r="E74" s="174">
        <v>47</v>
      </c>
      <c r="F74" s="181">
        <v>214.169714688</v>
      </c>
      <c r="G74" s="181">
        <v>51.02</v>
      </c>
      <c r="H74" s="174" t="s">
        <v>358</v>
      </c>
    </row>
    <row r="75" spans="3:8" x14ac:dyDescent="0.15">
      <c r="C75" s="174" t="s">
        <v>454</v>
      </c>
      <c r="D75" s="174" t="s">
        <v>455</v>
      </c>
      <c r="E75" s="174">
        <v>44</v>
      </c>
      <c r="F75" s="181">
        <v>221.409869824</v>
      </c>
      <c r="G75" s="181">
        <v>48.46</v>
      </c>
      <c r="H75" s="174" t="s">
        <v>358</v>
      </c>
    </row>
    <row r="76" spans="3:8" x14ac:dyDescent="0.15">
      <c r="C76" s="174" t="s">
        <v>456</v>
      </c>
      <c r="D76" s="174" t="s">
        <v>457</v>
      </c>
      <c r="E76" s="174">
        <v>25</v>
      </c>
      <c r="F76" s="181">
        <v>328.852406272</v>
      </c>
      <c r="G76" s="181">
        <v>47</v>
      </c>
      <c r="H76" s="174" t="s">
        <v>426</v>
      </c>
    </row>
    <row r="77" spans="3:8" x14ac:dyDescent="0.15">
      <c r="C77" s="174" t="s">
        <v>458</v>
      </c>
      <c r="D77" s="174" t="s">
        <v>459</v>
      </c>
      <c r="E77" s="174">
        <v>22</v>
      </c>
      <c r="F77" s="181">
        <v>370.77241036800001</v>
      </c>
      <c r="G77" s="181">
        <v>45.9</v>
      </c>
      <c r="H77" s="174" t="s">
        <v>358</v>
      </c>
    </row>
    <row r="78" spans="3:8" x14ac:dyDescent="0.15">
      <c r="C78" s="174" t="s">
        <v>460</v>
      </c>
      <c r="D78" s="174" t="s">
        <v>461</v>
      </c>
      <c r="E78" s="174">
        <v>3</v>
      </c>
      <c r="F78" s="181">
        <v>1965.9324292870001</v>
      </c>
      <c r="G78" s="181">
        <v>9.84</v>
      </c>
      <c r="H78" s="174" t="s">
        <v>462</v>
      </c>
    </row>
    <row r="79" spans="3:8" x14ac:dyDescent="0.15">
      <c r="C79" s="174" t="s">
        <v>463</v>
      </c>
      <c r="D79" s="174" t="s">
        <v>464</v>
      </c>
      <c r="E79" s="174">
        <v>33</v>
      </c>
      <c r="F79" s="181">
        <v>251.485837656</v>
      </c>
      <c r="G79" s="181">
        <v>0.61</v>
      </c>
      <c r="H79" s="174" t="s">
        <v>388</v>
      </c>
    </row>
  </sheetData>
  <mergeCells count="6">
    <mergeCell ref="C29:H29"/>
    <mergeCell ref="C9:I10"/>
    <mergeCell ref="C14:I15"/>
    <mergeCell ref="C16:I16"/>
    <mergeCell ref="C17:I17"/>
    <mergeCell ref="C20:G20"/>
  </mergeCells>
  <conditionalFormatting sqref="B1:B2">
    <cfRule type="expression" dxfId="239" priority="8">
      <formula>$B$2/$C$2&gt;=0.076</formula>
    </cfRule>
  </conditionalFormatting>
  <conditionalFormatting sqref="C1:C2">
    <cfRule type="expression" dxfId="238" priority="9">
      <formula>$B$2/$C$2&gt;=0.153</formula>
    </cfRule>
  </conditionalFormatting>
  <conditionalFormatting sqref="D1:D2">
    <cfRule type="expression" dxfId="237" priority="10">
      <formula>$B$2/$C$2&gt;=0.23</formula>
    </cfRule>
  </conditionalFormatting>
  <conditionalFormatting sqref="E1:E2">
    <cfRule type="expression" dxfId="236" priority="11">
      <formula>$B$2/$C$2&gt;=0.307</formula>
    </cfRule>
  </conditionalFormatting>
  <conditionalFormatting sqref="F1:F2">
    <cfRule type="expression" dxfId="235" priority="12">
      <formula>$B$2/$C$2&gt;=0.384</formula>
    </cfRule>
  </conditionalFormatting>
  <conditionalFormatting sqref="G1:G2">
    <cfRule type="expression" dxfId="234" priority="13">
      <formula>$B$2/$C$2&gt;=0.461</formula>
    </cfRule>
  </conditionalFormatting>
  <conditionalFormatting sqref="H1:H2">
    <cfRule type="expression" dxfId="233" priority="14">
      <formula>$B$2/$C$2&gt;=0.538</formula>
    </cfRule>
  </conditionalFormatting>
  <conditionalFormatting sqref="I1:I2">
    <cfRule type="expression" dxfId="232" priority="15">
      <formula>$B$2/$C$2&gt;=0.615</formula>
    </cfRule>
  </conditionalFormatting>
  <conditionalFormatting sqref="J1:Q2">
    <cfRule type="expression" dxfId="231" priority="16">
      <formula>$B$2/$C$2&gt;=0.692</formula>
    </cfRule>
  </conditionalFormatting>
  <conditionalFormatting sqref="M1">
    <cfRule type="expression" dxfId="230" priority="4">
      <formula>$B$2/$C$2&gt;=0.846</formula>
    </cfRule>
  </conditionalFormatting>
  <conditionalFormatting sqref="P1">
    <cfRule type="expression" dxfId="229" priority="7">
      <formula>$B$2/$C$2&gt;=0.846</formula>
    </cfRule>
  </conditionalFormatting>
  <conditionalFormatting sqref="Q1">
    <cfRule type="expression" dxfId="228" priority="2">
      <formula>$Q$1&lt;&gt;""</formula>
    </cfRule>
  </conditionalFormatting>
  <conditionalFormatting sqref="R1:S1 B1:P2 Y1:AP2 Q2:S2">
    <cfRule type="expression" dxfId="227" priority="1">
      <formula>$Q$1="Feedback OFF"</formula>
    </cfRule>
  </conditionalFormatting>
  <conditionalFormatting sqref="R1:S2">
    <cfRule type="expression" dxfId="226" priority="3">
      <formula>$B$2/$C$2&gt;=0.846</formula>
    </cfRule>
  </conditionalFormatting>
  <conditionalFormatting sqref="Y1:AG1 AI1:AL1 AN1:AP1 Y2:AP2">
    <cfRule type="expression" dxfId="225" priority="17">
      <formula>$B$2/$C$2&gt;=1</formula>
    </cfRule>
  </conditionalFormatting>
  <conditionalFormatting sqref="AH1">
    <cfRule type="expression" dxfId="224" priority="6">
      <formula>$B$2/$C$2&gt;=0.846</formula>
    </cfRule>
  </conditionalFormatting>
  <conditionalFormatting sqref="AM1">
    <cfRule type="expression" dxfId="223" priority="5">
      <formula>$B$2/$C$2&gt;=0.846</formula>
    </cfRule>
  </conditionalFormatting>
  <dataValidations count="3">
    <dataValidation type="list" allowBlank="1" showInputMessage="1" showErrorMessage="1" sqref="L30:L32" xr:uid="{49B96CAE-6F10-4A01-B6EB-F56393CDD73E}">
      <formula1>"A,B,C,D"</formula1>
    </dataValidation>
    <dataValidation type="list" allowBlank="1" showInputMessage="1" showErrorMessage="1" sqref="C22:C24" xr:uid="{21317501-E242-43D3-A227-C88F5B8FAF3B}">
      <formula1>$E$31:$E$79</formula1>
    </dataValidation>
    <dataValidation type="list" allowBlank="1" showInputMessage="1" showErrorMessage="1" sqref="P1" xr:uid="{78CD85D0-8402-44B0-B694-18CB1A26127D}">
      <formula1>"Feedback ON, Taunting ON, Feedback OFF"</formula1>
    </dataValidation>
  </dataValidations>
  <pageMargins left="0.7" right="0.7" top="0.75" bottom="0.75" header="0.3" footer="0.3"/>
  <pageSetup orientation="portrait" horizontalDpi="360" verticalDpi="36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11213-A5C5-4FD4-A4E4-5F6291C635E4}">
  <sheetPr>
    <tabColor rgb="FF4FADEA"/>
  </sheetPr>
  <dimension ref="A3:H376"/>
  <sheetViews>
    <sheetView showGridLines="0" topLeftCell="B1" zoomScale="55" zoomScaleNormal="55" workbookViewId="0">
      <selection activeCell="G14" sqref="G14:G16"/>
    </sheetView>
  </sheetViews>
  <sheetFormatPr defaultColWidth="10.7109375" defaultRowHeight="8.25" x14ac:dyDescent="0.15"/>
  <cols>
    <col min="1" max="1" width="0.85546875" style="168" customWidth="1"/>
    <col min="2" max="2" width="1.140625" style="168" customWidth="1"/>
    <col min="3" max="3" width="38.7109375" style="168" customWidth="1"/>
    <col min="4" max="4" width="16.28515625" style="168" bestFit="1" customWidth="1"/>
    <col min="5" max="5" width="18.7109375" style="168" bestFit="1" customWidth="1"/>
    <col min="6" max="6" width="34.140625" style="168" bestFit="1" customWidth="1"/>
    <col min="7" max="7" width="10.42578125" style="168" customWidth="1"/>
    <col min="8" max="8" width="29" style="168" bestFit="1" customWidth="1"/>
    <col min="9" max="9" width="3.7109375" style="168" customWidth="1"/>
    <col min="10" max="16384" width="10.7109375" style="168"/>
  </cols>
  <sheetData>
    <row r="3" spans="3:8" ht="4.9000000000000004" customHeight="1" x14ac:dyDescent="0.15"/>
    <row r="4" spans="3:8" ht="6" customHeight="1" x14ac:dyDescent="0.15"/>
    <row r="5" spans="3:8" x14ac:dyDescent="0.15">
      <c r="C5" s="175">
        <v>0</v>
      </c>
      <c r="D5" s="170"/>
      <c r="E5" s="170"/>
      <c r="F5" s="170"/>
      <c r="G5" s="170"/>
      <c r="H5" s="170"/>
    </row>
    <row r="6" spans="3:8" ht="16.149999999999999" customHeight="1" x14ac:dyDescent="0.15">
      <c r="C6" s="168">
        <v>0</v>
      </c>
      <c r="D6" s="212"/>
      <c r="E6" s="212"/>
      <c r="F6" s="212"/>
      <c r="G6" s="212"/>
      <c r="H6" s="212"/>
    </row>
    <row r="7" spans="3:8" ht="15" customHeight="1" x14ac:dyDescent="0.15">
      <c r="C7" s="212"/>
      <c r="D7" s="212"/>
      <c r="E7" s="212"/>
      <c r="F7" s="212"/>
      <c r="G7" s="212"/>
      <c r="H7" s="212"/>
    </row>
    <row r="8" spans="3:8" x14ac:dyDescent="0.15">
      <c r="C8" s="175">
        <v>0</v>
      </c>
      <c r="D8" s="170"/>
      <c r="E8" s="170"/>
      <c r="F8" s="170"/>
      <c r="G8" s="170"/>
      <c r="H8" s="170"/>
    </row>
    <row r="9" spans="3:8" ht="15" customHeight="1" x14ac:dyDescent="0.15">
      <c r="C9" s="172">
        <v>0</v>
      </c>
      <c r="D9" s="213"/>
      <c r="E9" s="213"/>
      <c r="H9" s="212"/>
    </row>
    <row r="10" spans="3:8" ht="16.149999999999999" customHeight="1" x14ac:dyDescent="0.15">
      <c r="C10" s="213">
        <v>0</v>
      </c>
      <c r="D10" s="213"/>
      <c r="E10" s="213"/>
      <c r="F10" s="212"/>
      <c r="G10" s="212"/>
      <c r="H10" s="212"/>
    </row>
    <row r="11" spans="3:8" ht="15" customHeight="1" x14ac:dyDescent="0.15">
      <c r="C11" s="172">
        <v>0</v>
      </c>
      <c r="D11" s="212"/>
      <c r="E11" s="212"/>
      <c r="F11" s="212"/>
      <c r="G11" s="212"/>
      <c r="H11" s="212"/>
    </row>
    <row r="12" spans="3:8" ht="15" customHeight="1" x14ac:dyDescent="0.15">
      <c r="C12" s="214"/>
      <c r="D12" s="212"/>
      <c r="E12" s="212"/>
      <c r="F12" s="212"/>
      <c r="G12" s="212"/>
      <c r="H12" s="212"/>
    </row>
    <row r="13" spans="3:8" x14ac:dyDescent="0.15">
      <c r="C13" s="215"/>
      <c r="D13" s="170"/>
      <c r="E13" s="170"/>
      <c r="F13" s="170"/>
      <c r="G13" s="170"/>
      <c r="H13" s="170"/>
    </row>
    <row r="15" spans="3:8" x14ac:dyDescent="0.15">
      <c r="C15" s="323">
        <v>0</v>
      </c>
      <c r="D15" s="323"/>
      <c r="E15" s="323"/>
      <c r="F15" s="323"/>
      <c r="H15" s="216">
        <v>0</v>
      </c>
    </row>
    <row r="16" spans="3:8" x14ac:dyDescent="0.15">
      <c r="C16" s="217">
        <v>0</v>
      </c>
      <c r="D16" s="217">
        <v>0</v>
      </c>
      <c r="E16" s="217">
        <v>0</v>
      </c>
      <c r="F16" s="217">
        <v>0</v>
      </c>
      <c r="H16" s="217">
        <v>0</v>
      </c>
    </row>
    <row r="17" spans="3:8" x14ac:dyDescent="0.15">
      <c r="C17" s="168">
        <v>0</v>
      </c>
      <c r="D17" s="174">
        <v>1</v>
      </c>
      <c r="E17" s="174">
        <v>1</v>
      </c>
      <c r="F17" s="174">
        <v>1</v>
      </c>
      <c r="H17" s="174">
        <v>1</v>
      </c>
    </row>
    <row r="18" spans="3:8" x14ac:dyDescent="0.15">
      <c r="C18" s="168">
        <v>0</v>
      </c>
      <c r="D18" s="174">
        <v>1</v>
      </c>
      <c r="E18" s="174">
        <v>1</v>
      </c>
      <c r="F18" s="174">
        <v>1</v>
      </c>
      <c r="H18" s="174">
        <v>1</v>
      </c>
    </row>
    <row r="19" spans="3:8" x14ac:dyDescent="0.15">
      <c r="C19" s="168">
        <v>0</v>
      </c>
      <c r="D19" s="174">
        <v>1</v>
      </c>
      <c r="E19" s="174">
        <v>1</v>
      </c>
      <c r="F19" s="174">
        <v>1</v>
      </c>
      <c r="H19" s="174">
        <v>1</v>
      </c>
    </row>
    <row r="22" spans="3:8" x14ac:dyDescent="0.15">
      <c r="C22" s="323">
        <v>0</v>
      </c>
      <c r="D22" s="323"/>
      <c r="E22" s="323"/>
      <c r="F22" s="323"/>
      <c r="G22" s="323"/>
      <c r="H22" s="323"/>
    </row>
    <row r="23" spans="3:8" x14ac:dyDescent="0.15">
      <c r="C23" s="218">
        <v>0</v>
      </c>
      <c r="D23" s="217">
        <v>0</v>
      </c>
      <c r="E23" s="217">
        <v>0</v>
      </c>
      <c r="F23" s="217">
        <v>0</v>
      </c>
      <c r="G23" s="217">
        <v>0</v>
      </c>
      <c r="H23" s="217">
        <v>0</v>
      </c>
    </row>
    <row r="24" spans="3:8" x14ac:dyDescent="0.15">
      <c r="C24" s="168">
        <v>0</v>
      </c>
      <c r="D24" s="174">
        <v>0</v>
      </c>
      <c r="E24" s="174">
        <v>0</v>
      </c>
      <c r="F24" s="174">
        <v>0</v>
      </c>
      <c r="G24" s="174">
        <v>0</v>
      </c>
      <c r="H24" s="174">
        <v>0</v>
      </c>
    </row>
    <row r="25" spans="3:8" x14ac:dyDescent="0.15">
      <c r="C25" s="168">
        <v>0</v>
      </c>
      <c r="D25" s="174">
        <v>0</v>
      </c>
      <c r="E25" s="174">
        <v>0</v>
      </c>
      <c r="F25" s="174">
        <v>0</v>
      </c>
      <c r="G25" s="174">
        <v>0</v>
      </c>
      <c r="H25" s="174">
        <v>0</v>
      </c>
    </row>
    <row r="26" spans="3:8" x14ac:dyDescent="0.15">
      <c r="C26" s="168">
        <v>0</v>
      </c>
      <c r="D26" s="174">
        <v>0</v>
      </c>
      <c r="E26" s="174">
        <v>0</v>
      </c>
      <c r="F26" s="174">
        <v>0</v>
      </c>
      <c r="G26" s="174">
        <v>0</v>
      </c>
      <c r="H26" s="174">
        <v>0</v>
      </c>
    </row>
    <row r="27" spans="3:8" x14ac:dyDescent="0.15">
      <c r="C27" s="168">
        <v>0</v>
      </c>
      <c r="D27" s="174">
        <v>0</v>
      </c>
      <c r="E27" s="174">
        <v>0</v>
      </c>
      <c r="F27" s="174">
        <v>0</v>
      </c>
      <c r="G27" s="174">
        <v>0</v>
      </c>
      <c r="H27" s="174">
        <v>0</v>
      </c>
    </row>
    <row r="28" spans="3:8" x14ac:dyDescent="0.15">
      <c r="C28" s="168">
        <v>0</v>
      </c>
      <c r="D28" s="174">
        <v>0</v>
      </c>
      <c r="E28" s="174">
        <v>0</v>
      </c>
      <c r="F28" s="174">
        <v>0</v>
      </c>
      <c r="G28" s="174">
        <v>0</v>
      </c>
      <c r="H28" s="174">
        <v>0</v>
      </c>
    </row>
    <row r="29" spans="3:8" x14ac:dyDescent="0.15">
      <c r="C29" s="168">
        <v>0</v>
      </c>
      <c r="D29" s="174">
        <v>0</v>
      </c>
      <c r="E29" s="174">
        <v>0</v>
      </c>
      <c r="F29" s="174">
        <v>0</v>
      </c>
      <c r="G29" s="174">
        <v>0</v>
      </c>
      <c r="H29" s="174">
        <v>0</v>
      </c>
    </row>
    <row r="30" spans="3:8" x14ac:dyDescent="0.15">
      <c r="C30" s="168">
        <v>0</v>
      </c>
      <c r="D30" s="174">
        <v>0</v>
      </c>
      <c r="E30" s="174">
        <v>0</v>
      </c>
      <c r="F30" s="174">
        <v>0</v>
      </c>
      <c r="G30" s="174">
        <v>0</v>
      </c>
      <c r="H30" s="174">
        <v>0</v>
      </c>
    </row>
    <row r="31" spans="3:8" x14ac:dyDescent="0.15">
      <c r="C31" s="168">
        <v>0</v>
      </c>
      <c r="D31" s="174">
        <v>0</v>
      </c>
      <c r="E31" s="174">
        <v>0</v>
      </c>
      <c r="F31" s="174">
        <v>0</v>
      </c>
      <c r="G31" s="174">
        <v>0</v>
      </c>
      <c r="H31" s="174">
        <v>0</v>
      </c>
    </row>
    <row r="32" spans="3:8" x14ac:dyDescent="0.15">
      <c r="C32" s="168">
        <v>0</v>
      </c>
      <c r="D32" s="174">
        <v>0</v>
      </c>
      <c r="E32" s="174">
        <v>0</v>
      </c>
      <c r="F32" s="174">
        <v>0</v>
      </c>
      <c r="G32" s="174">
        <v>0</v>
      </c>
      <c r="H32" s="174">
        <v>0</v>
      </c>
    </row>
    <row r="33" spans="3:8" x14ac:dyDescent="0.15">
      <c r="C33" s="168">
        <v>0</v>
      </c>
      <c r="D33" s="174">
        <v>0</v>
      </c>
      <c r="E33" s="174">
        <v>0</v>
      </c>
      <c r="F33" s="174">
        <v>0</v>
      </c>
      <c r="G33" s="174">
        <v>0</v>
      </c>
      <c r="H33" s="174">
        <v>0</v>
      </c>
    </row>
    <row r="34" spans="3:8" x14ac:dyDescent="0.15">
      <c r="C34" s="168">
        <v>0</v>
      </c>
      <c r="D34" s="174">
        <v>0</v>
      </c>
      <c r="E34" s="174">
        <v>0</v>
      </c>
      <c r="F34" s="174">
        <v>0</v>
      </c>
      <c r="G34" s="174">
        <v>0</v>
      </c>
      <c r="H34" s="174">
        <v>0</v>
      </c>
    </row>
    <row r="35" spans="3:8" x14ac:dyDescent="0.15">
      <c r="C35" s="168">
        <v>0</v>
      </c>
      <c r="D35" s="174">
        <v>0</v>
      </c>
      <c r="E35" s="174">
        <v>0</v>
      </c>
      <c r="F35" s="174">
        <v>0</v>
      </c>
      <c r="G35" s="174">
        <v>0</v>
      </c>
      <c r="H35" s="174">
        <v>0</v>
      </c>
    </row>
    <row r="36" spans="3:8" x14ac:dyDescent="0.15">
      <c r="C36" s="168">
        <v>0</v>
      </c>
      <c r="D36" s="174">
        <v>0</v>
      </c>
      <c r="E36" s="174">
        <v>0</v>
      </c>
      <c r="F36" s="174">
        <v>0</v>
      </c>
      <c r="G36" s="174">
        <v>0</v>
      </c>
      <c r="H36" s="174">
        <v>0</v>
      </c>
    </row>
    <row r="37" spans="3:8" x14ac:dyDescent="0.15">
      <c r="C37" s="168">
        <v>0</v>
      </c>
      <c r="D37" s="174">
        <v>0</v>
      </c>
      <c r="E37" s="174">
        <v>0</v>
      </c>
      <c r="F37" s="174">
        <v>0</v>
      </c>
      <c r="G37" s="174">
        <v>0</v>
      </c>
      <c r="H37" s="174">
        <v>0</v>
      </c>
    </row>
    <row r="38" spans="3:8" x14ac:dyDescent="0.15">
      <c r="C38" s="168">
        <v>0</v>
      </c>
      <c r="D38" s="174">
        <v>0</v>
      </c>
      <c r="E38" s="174">
        <v>0</v>
      </c>
      <c r="F38" s="174">
        <v>0</v>
      </c>
      <c r="G38" s="174">
        <v>0</v>
      </c>
      <c r="H38" s="174">
        <v>0</v>
      </c>
    </row>
    <row r="39" spans="3:8" x14ac:dyDescent="0.15">
      <c r="C39" s="168">
        <v>0</v>
      </c>
      <c r="D39" s="174">
        <v>0</v>
      </c>
      <c r="E39" s="174">
        <v>0</v>
      </c>
      <c r="F39" s="174">
        <v>0</v>
      </c>
      <c r="G39" s="174">
        <v>0</v>
      </c>
      <c r="H39" s="174">
        <v>0</v>
      </c>
    </row>
    <row r="40" spans="3:8" x14ac:dyDescent="0.15">
      <c r="C40" s="168">
        <v>0</v>
      </c>
      <c r="D40" s="174">
        <v>0</v>
      </c>
      <c r="E40" s="174">
        <v>0</v>
      </c>
      <c r="F40" s="174">
        <v>0</v>
      </c>
      <c r="G40" s="174">
        <v>0</v>
      </c>
      <c r="H40" s="174">
        <v>0</v>
      </c>
    </row>
    <row r="41" spans="3:8" x14ac:dyDescent="0.15">
      <c r="C41" s="168">
        <v>0</v>
      </c>
      <c r="D41" s="174">
        <v>0</v>
      </c>
      <c r="E41" s="174">
        <v>0</v>
      </c>
      <c r="F41" s="174">
        <v>0</v>
      </c>
      <c r="G41" s="174">
        <v>0</v>
      </c>
      <c r="H41" s="174">
        <v>0</v>
      </c>
    </row>
    <row r="42" spans="3:8" x14ac:dyDescent="0.15">
      <c r="C42" s="168">
        <v>0</v>
      </c>
      <c r="D42" s="174">
        <v>0</v>
      </c>
      <c r="E42" s="174">
        <v>0</v>
      </c>
      <c r="F42" s="174">
        <v>0</v>
      </c>
      <c r="G42" s="174">
        <v>0</v>
      </c>
      <c r="H42" s="174">
        <v>0</v>
      </c>
    </row>
    <row r="43" spans="3:8" x14ac:dyDescent="0.15">
      <c r="C43" s="168">
        <v>0</v>
      </c>
      <c r="D43" s="174">
        <v>0</v>
      </c>
      <c r="E43" s="174">
        <v>0</v>
      </c>
      <c r="F43" s="174">
        <v>0</v>
      </c>
      <c r="G43" s="174">
        <v>0</v>
      </c>
      <c r="H43" s="174">
        <v>0</v>
      </c>
    </row>
    <row r="44" spans="3:8" x14ac:dyDescent="0.15">
      <c r="C44" s="168">
        <v>0</v>
      </c>
      <c r="D44" s="174">
        <v>0</v>
      </c>
      <c r="E44" s="174">
        <v>0</v>
      </c>
      <c r="F44" s="174">
        <v>0</v>
      </c>
      <c r="G44" s="174">
        <v>0</v>
      </c>
      <c r="H44" s="174">
        <v>0</v>
      </c>
    </row>
    <row r="45" spans="3:8" x14ac:dyDescent="0.15">
      <c r="C45" s="168">
        <v>0</v>
      </c>
      <c r="D45" s="174">
        <v>0</v>
      </c>
      <c r="E45" s="174">
        <v>0</v>
      </c>
      <c r="F45" s="174">
        <v>0</v>
      </c>
      <c r="G45" s="174">
        <v>0</v>
      </c>
      <c r="H45" s="174">
        <v>0</v>
      </c>
    </row>
    <row r="46" spans="3:8" x14ac:dyDescent="0.15">
      <c r="C46" s="168">
        <v>0</v>
      </c>
      <c r="D46" s="174">
        <v>0</v>
      </c>
      <c r="E46" s="174">
        <v>0</v>
      </c>
      <c r="F46" s="174">
        <v>0</v>
      </c>
      <c r="G46" s="174">
        <v>0</v>
      </c>
      <c r="H46" s="174">
        <v>0</v>
      </c>
    </row>
    <row r="47" spans="3:8" x14ac:dyDescent="0.15">
      <c r="C47" s="168">
        <v>0</v>
      </c>
      <c r="D47" s="174">
        <v>0</v>
      </c>
      <c r="E47" s="174">
        <v>0</v>
      </c>
      <c r="F47" s="174">
        <v>0</v>
      </c>
      <c r="G47" s="174">
        <v>0</v>
      </c>
      <c r="H47" s="174">
        <v>0</v>
      </c>
    </row>
    <row r="48" spans="3:8" x14ac:dyDescent="0.15">
      <c r="C48" s="168">
        <v>0</v>
      </c>
      <c r="D48" s="174">
        <v>0</v>
      </c>
      <c r="E48" s="174">
        <v>0</v>
      </c>
      <c r="F48" s="174">
        <v>0</v>
      </c>
      <c r="G48" s="174">
        <v>0</v>
      </c>
      <c r="H48" s="174">
        <v>0</v>
      </c>
    </row>
    <row r="49" spans="3:8" x14ac:dyDescent="0.15">
      <c r="C49" s="168">
        <v>0</v>
      </c>
      <c r="D49" s="174">
        <v>0</v>
      </c>
      <c r="E49" s="174">
        <v>0</v>
      </c>
      <c r="F49" s="174">
        <v>0</v>
      </c>
      <c r="G49" s="174">
        <v>0</v>
      </c>
      <c r="H49" s="174">
        <v>0</v>
      </c>
    </row>
    <row r="50" spans="3:8" x14ac:dyDescent="0.15">
      <c r="C50" s="168">
        <v>0</v>
      </c>
      <c r="D50" s="174">
        <v>0</v>
      </c>
      <c r="E50" s="174">
        <v>0</v>
      </c>
      <c r="F50" s="174">
        <v>0</v>
      </c>
      <c r="G50" s="174">
        <v>0</v>
      </c>
      <c r="H50" s="174">
        <v>0</v>
      </c>
    </row>
    <row r="51" spans="3:8" x14ac:dyDescent="0.15">
      <c r="C51" s="168">
        <v>0</v>
      </c>
      <c r="D51" s="174">
        <v>0</v>
      </c>
      <c r="E51" s="174">
        <v>0</v>
      </c>
      <c r="F51" s="174">
        <v>0</v>
      </c>
      <c r="G51" s="174">
        <v>0</v>
      </c>
      <c r="H51" s="174">
        <v>0</v>
      </c>
    </row>
    <row r="52" spans="3:8" x14ac:dyDescent="0.15">
      <c r="C52" s="168">
        <v>0</v>
      </c>
      <c r="D52" s="174">
        <v>0</v>
      </c>
      <c r="E52" s="174">
        <v>0</v>
      </c>
      <c r="F52" s="174">
        <v>0</v>
      </c>
      <c r="G52" s="174">
        <v>0</v>
      </c>
      <c r="H52" s="174">
        <v>0</v>
      </c>
    </row>
    <row r="53" spans="3:8" x14ac:dyDescent="0.15">
      <c r="C53" s="168">
        <v>0</v>
      </c>
      <c r="D53" s="174">
        <v>0</v>
      </c>
      <c r="E53" s="174">
        <v>0</v>
      </c>
      <c r="F53" s="174">
        <v>0</v>
      </c>
      <c r="G53" s="174">
        <v>0</v>
      </c>
      <c r="H53" s="174">
        <v>0</v>
      </c>
    </row>
    <row r="54" spans="3:8" x14ac:dyDescent="0.15">
      <c r="C54" s="168">
        <v>0</v>
      </c>
      <c r="D54" s="174">
        <v>0</v>
      </c>
      <c r="E54" s="174">
        <v>0</v>
      </c>
      <c r="F54" s="174">
        <v>0</v>
      </c>
      <c r="G54" s="174">
        <v>0</v>
      </c>
      <c r="H54" s="174">
        <v>0</v>
      </c>
    </row>
    <row r="55" spans="3:8" x14ac:dyDescent="0.15">
      <c r="C55" s="168">
        <v>0</v>
      </c>
      <c r="D55" s="174">
        <v>0</v>
      </c>
      <c r="E55" s="174">
        <v>0</v>
      </c>
      <c r="F55" s="174">
        <v>0</v>
      </c>
      <c r="G55" s="174">
        <v>0</v>
      </c>
      <c r="H55" s="174">
        <v>0</v>
      </c>
    </row>
    <row r="56" spans="3:8" x14ac:dyDescent="0.15">
      <c r="C56" s="168">
        <v>0</v>
      </c>
      <c r="D56" s="174">
        <v>0</v>
      </c>
      <c r="E56" s="174">
        <v>0</v>
      </c>
      <c r="F56" s="174">
        <v>0</v>
      </c>
      <c r="G56" s="174">
        <v>0</v>
      </c>
      <c r="H56" s="174">
        <v>0</v>
      </c>
    </row>
    <row r="57" spans="3:8" x14ac:dyDescent="0.15">
      <c r="C57" s="168">
        <v>0</v>
      </c>
      <c r="D57" s="174">
        <v>0</v>
      </c>
      <c r="E57" s="174">
        <v>0</v>
      </c>
      <c r="F57" s="174">
        <v>0</v>
      </c>
      <c r="G57" s="174">
        <v>0</v>
      </c>
      <c r="H57" s="174">
        <v>0</v>
      </c>
    </row>
    <row r="58" spans="3:8" x14ac:dyDescent="0.15">
      <c r="C58" s="168">
        <v>0</v>
      </c>
      <c r="D58" s="174">
        <v>0</v>
      </c>
      <c r="E58" s="174">
        <v>0</v>
      </c>
      <c r="F58" s="174">
        <v>0</v>
      </c>
      <c r="G58" s="174">
        <v>0</v>
      </c>
      <c r="H58" s="174">
        <v>0</v>
      </c>
    </row>
    <row r="59" spans="3:8" x14ac:dyDescent="0.15">
      <c r="C59" s="168">
        <v>0</v>
      </c>
      <c r="D59" s="174">
        <v>0</v>
      </c>
      <c r="E59" s="174">
        <v>0</v>
      </c>
      <c r="F59" s="174">
        <v>0</v>
      </c>
      <c r="G59" s="174">
        <v>0</v>
      </c>
      <c r="H59" s="174">
        <v>0</v>
      </c>
    </row>
    <row r="60" spans="3:8" x14ac:dyDescent="0.15">
      <c r="C60" s="168">
        <v>0</v>
      </c>
      <c r="D60" s="174">
        <v>0</v>
      </c>
      <c r="E60" s="174">
        <v>0</v>
      </c>
      <c r="F60" s="174">
        <v>0</v>
      </c>
      <c r="G60" s="174">
        <v>0</v>
      </c>
      <c r="H60" s="174">
        <v>0</v>
      </c>
    </row>
    <row r="61" spans="3:8" x14ac:dyDescent="0.15">
      <c r="C61" s="168">
        <v>0</v>
      </c>
      <c r="D61" s="174">
        <v>0</v>
      </c>
      <c r="E61" s="174">
        <v>0</v>
      </c>
      <c r="F61" s="174">
        <v>0</v>
      </c>
      <c r="G61" s="174">
        <v>0</v>
      </c>
      <c r="H61" s="174">
        <v>0</v>
      </c>
    </row>
    <row r="62" spans="3:8" x14ac:dyDescent="0.15">
      <c r="C62" s="168">
        <v>0</v>
      </c>
      <c r="D62" s="174">
        <v>0</v>
      </c>
      <c r="E62" s="174">
        <v>0</v>
      </c>
      <c r="F62" s="174">
        <v>0</v>
      </c>
      <c r="G62" s="174">
        <v>0</v>
      </c>
      <c r="H62" s="174">
        <v>0</v>
      </c>
    </row>
    <row r="63" spans="3:8" x14ac:dyDescent="0.15">
      <c r="C63" s="168">
        <v>0</v>
      </c>
      <c r="D63" s="174">
        <v>0</v>
      </c>
      <c r="E63" s="174">
        <v>0</v>
      </c>
      <c r="F63" s="174">
        <v>0</v>
      </c>
      <c r="G63" s="174">
        <v>0</v>
      </c>
      <c r="H63" s="174">
        <v>0</v>
      </c>
    </row>
    <row r="64" spans="3:8" x14ac:dyDescent="0.15">
      <c r="C64" s="168">
        <v>0</v>
      </c>
      <c r="D64" s="174">
        <v>0</v>
      </c>
      <c r="E64" s="174">
        <v>0</v>
      </c>
      <c r="F64" s="174">
        <v>0</v>
      </c>
      <c r="G64" s="174">
        <v>0</v>
      </c>
      <c r="H64" s="174">
        <v>0</v>
      </c>
    </row>
    <row r="65" spans="3:8" x14ac:dyDescent="0.15">
      <c r="C65" s="168">
        <v>0</v>
      </c>
      <c r="D65" s="174">
        <v>0</v>
      </c>
      <c r="E65" s="174">
        <v>0</v>
      </c>
      <c r="F65" s="174">
        <v>0</v>
      </c>
      <c r="G65" s="174">
        <v>0</v>
      </c>
      <c r="H65" s="174">
        <v>0</v>
      </c>
    </row>
    <row r="66" spans="3:8" x14ac:dyDescent="0.15">
      <c r="C66" s="168">
        <v>0</v>
      </c>
      <c r="D66" s="174">
        <v>0</v>
      </c>
      <c r="E66" s="174">
        <v>0</v>
      </c>
      <c r="F66" s="174">
        <v>0</v>
      </c>
      <c r="G66" s="174">
        <v>0</v>
      </c>
      <c r="H66" s="174">
        <v>0</v>
      </c>
    </row>
    <row r="67" spans="3:8" x14ac:dyDescent="0.15">
      <c r="C67" s="168">
        <v>0</v>
      </c>
      <c r="D67" s="174">
        <v>0</v>
      </c>
      <c r="E67" s="174">
        <v>0</v>
      </c>
      <c r="F67" s="174">
        <v>0</v>
      </c>
      <c r="G67" s="174">
        <v>0</v>
      </c>
      <c r="H67" s="174">
        <v>0</v>
      </c>
    </row>
    <row r="68" spans="3:8" x14ac:dyDescent="0.15">
      <c r="C68" s="168">
        <v>0</v>
      </c>
      <c r="D68" s="174">
        <v>0</v>
      </c>
      <c r="E68" s="174">
        <v>0</v>
      </c>
      <c r="F68" s="174">
        <v>0</v>
      </c>
      <c r="G68" s="174">
        <v>0</v>
      </c>
      <c r="H68" s="174">
        <v>0</v>
      </c>
    </row>
    <row r="69" spans="3:8" x14ac:dyDescent="0.15">
      <c r="C69" s="168">
        <v>0</v>
      </c>
      <c r="D69" s="174">
        <v>0</v>
      </c>
      <c r="E69" s="174">
        <v>0</v>
      </c>
      <c r="F69" s="174">
        <v>0</v>
      </c>
      <c r="G69" s="174">
        <v>0</v>
      </c>
      <c r="H69" s="174">
        <v>0</v>
      </c>
    </row>
    <row r="70" spans="3:8" x14ac:dyDescent="0.15">
      <c r="C70" s="168">
        <v>0</v>
      </c>
      <c r="D70" s="174">
        <v>0</v>
      </c>
      <c r="E70" s="174">
        <v>0</v>
      </c>
      <c r="F70" s="174">
        <v>0</v>
      </c>
      <c r="G70" s="174">
        <v>0</v>
      </c>
      <c r="H70" s="174">
        <v>0</v>
      </c>
    </row>
    <row r="71" spans="3:8" x14ac:dyDescent="0.15">
      <c r="C71" s="168">
        <v>0</v>
      </c>
      <c r="D71" s="174">
        <v>0</v>
      </c>
      <c r="E71" s="174">
        <v>0</v>
      </c>
      <c r="F71" s="174">
        <v>0</v>
      </c>
      <c r="G71" s="174">
        <v>0</v>
      </c>
      <c r="H71" s="174">
        <v>0</v>
      </c>
    </row>
    <row r="72" spans="3:8" x14ac:dyDescent="0.15">
      <c r="C72" s="168">
        <v>0</v>
      </c>
      <c r="D72" s="174">
        <v>0</v>
      </c>
      <c r="E72" s="174">
        <v>0</v>
      </c>
      <c r="F72" s="174">
        <v>0</v>
      </c>
      <c r="G72" s="174">
        <v>0</v>
      </c>
      <c r="H72" s="174">
        <v>0</v>
      </c>
    </row>
    <row r="73" spans="3:8" x14ac:dyDescent="0.15">
      <c r="C73" s="168">
        <v>0</v>
      </c>
      <c r="D73" s="174">
        <v>0</v>
      </c>
      <c r="E73" s="174">
        <v>0</v>
      </c>
      <c r="F73" s="174">
        <v>0</v>
      </c>
      <c r="G73" s="174">
        <v>0</v>
      </c>
      <c r="H73" s="174">
        <v>0</v>
      </c>
    </row>
    <row r="74" spans="3:8" x14ac:dyDescent="0.15">
      <c r="C74" s="168">
        <v>0</v>
      </c>
      <c r="D74" s="174">
        <v>0</v>
      </c>
      <c r="E74" s="174">
        <v>0</v>
      </c>
      <c r="F74" s="174">
        <v>0</v>
      </c>
      <c r="G74" s="174">
        <v>0</v>
      </c>
      <c r="H74" s="174">
        <v>0</v>
      </c>
    </row>
    <row r="75" spans="3:8" x14ac:dyDescent="0.15">
      <c r="C75" s="168">
        <v>0</v>
      </c>
      <c r="D75" s="174">
        <v>0</v>
      </c>
      <c r="E75" s="174">
        <v>0</v>
      </c>
      <c r="F75" s="174">
        <v>0</v>
      </c>
      <c r="G75" s="174">
        <v>0</v>
      </c>
      <c r="H75" s="174">
        <v>0</v>
      </c>
    </row>
    <row r="76" spans="3:8" x14ac:dyDescent="0.15">
      <c r="C76" s="168">
        <v>0</v>
      </c>
      <c r="D76" s="174">
        <v>0</v>
      </c>
      <c r="E76" s="174">
        <v>0</v>
      </c>
      <c r="F76" s="174">
        <v>0</v>
      </c>
      <c r="G76" s="174">
        <v>0</v>
      </c>
      <c r="H76" s="174">
        <v>0</v>
      </c>
    </row>
    <row r="77" spans="3:8" x14ac:dyDescent="0.15">
      <c r="C77" s="168">
        <v>0</v>
      </c>
      <c r="D77" s="174">
        <v>0</v>
      </c>
      <c r="E77" s="174">
        <v>0</v>
      </c>
      <c r="F77" s="174">
        <v>0</v>
      </c>
      <c r="G77" s="174">
        <v>0</v>
      </c>
      <c r="H77" s="174">
        <v>0</v>
      </c>
    </row>
    <row r="78" spans="3:8" x14ac:dyDescent="0.15">
      <c r="C78" s="168">
        <v>0</v>
      </c>
      <c r="D78" s="174">
        <v>0</v>
      </c>
      <c r="E78" s="174">
        <v>0</v>
      </c>
      <c r="F78" s="174">
        <v>0</v>
      </c>
      <c r="G78" s="174">
        <v>0</v>
      </c>
      <c r="H78" s="174">
        <v>0</v>
      </c>
    </row>
    <row r="79" spans="3:8" x14ac:dyDescent="0.15">
      <c r="C79" s="168">
        <v>0</v>
      </c>
      <c r="D79" s="174">
        <v>0</v>
      </c>
      <c r="E79" s="174">
        <v>0</v>
      </c>
      <c r="F79" s="174">
        <v>0</v>
      </c>
      <c r="G79" s="174">
        <v>0</v>
      </c>
      <c r="H79" s="174">
        <v>0</v>
      </c>
    </row>
    <row r="80" spans="3:8" x14ac:dyDescent="0.15">
      <c r="C80" s="168">
        <v>0</v>
      </c>
      <c r="D80" s="174">
        <v>0</v>
      </c>
      <c r="E80" s="174">
        <v>0</v>
      </c>
      <c r="F80" s="174">
        <v>0</v>
      </c>
      <c r="G80" s="174">
        <v>0</v>
      </c>
      <c r="H80" s="174">
        <v>0</v>
      </c>
    </row>
    <row r="81" spans="3:8" x14ac:dyDescent="0.15">
      <c r="C81" s="168">
        <v>0</v>
      </c>
      <c r="D81" s="174">
        <v>0</v>
      </c>
      <c r="E81" s="174">
        <v>0</v>
      </c>
      <c r="F81" s="174">
        <v>0</v>
      </c>
      <c r="G81" s="174">
        <v>0</v>
      </c>
      <c r="H81" s="174">
        <v>0</v>
      </c>
    </row>
    <row r="82" spans="3:8" x14ac:dyDescent="0.15">
      <c r="C82" s="168">
        <v>0</v>
      </c>
      <c r="D82" s="174">
        <v>0</v>
      </c>
      <c r="E82" s="174">
        <v>0</v>
      </c>
      <c r="F82" s="174">
        <v>0</v>
      </c>
      <c r="G82" s="174">
        <v>0</v>
      </c>
      <c r="H82" s="174">
        <v>0</v>
      </c>
    </row>
    <row r="83" spans="3:8" x14ac:dyDescent="0.15">
      <c r="C83" s="168">
        <v>0</v>
      </c>
      <c r="D83" s="174">
        <v>0</v>
      </c>
      <c r="E83" s="174">
        <v>0</v>
      </c>
      <c r="F83" s="174">
        <v>0</v>
      </c>
      <c r="G83" s="174">
        <v>0</v>
      </c>
      <c r="H83" s="174">
        <v>0</v>
      </c>
    </row>
    <row r="84" spans="3:8" x14ac:dyDescent="0.15">
      <c r="C84" s="168">
        <v>0</v>
      </c>
      <c r="D84" s="174">
        <v>0</v>
      </c>
      <c r="E84" s="174">
        <v>0</v>
      </c>
      <c r="F84" s="174">
        <v>0</v>
      </c>
      <c r="G84" s="174">
        <v>0</v>
      </c>
      <c r="H84" s="174">
        <v>0</v>
      </c>
    </row>
    <row r="85" spans="3:8" x14ac:dyDescent="0.15">
      <c r="C85" s="168">
        <v>0</v>
      </c>
      <c r="D85" s="174">
        <v>0</v>
      </c>
      <c r="E85" s="174">
        <v>0</v>
      </c>
      <c r="F85" s="174">
        <v>0</v>
      </c>
      <c r="G85" s="174">
        <v>0</v>
      </c>
      <c r="H85" s="174">
        <v>0</v>
      </c>
    </row>
    <row r="86" spans="3:8" x14ac:dyDescent="0.15">
      <c r="C86" s="168">
        <v>0</v>
      </c>
      <c r="D86" s="174">
        <v>0</v>
      </c>
      <c r="E86" s="174">
        <v>0</v>
      </c>
      <c r="F86" s="174">
        <v>0</v>
      </c>
      <c r="G86" s="174">
        <v>0</v>
      </c>
      <c r="H86" s="174">
        <v>0</v>
      </c>
    </row>
    <row r="87" spans="3:8" x14ac:dyDescent="0.15">
      <c r="C87" s="168">
        <v>0</v>
      </c>
      <c r="D87" s="174">
        <v>0</v>
      </c>
      <c r="E87" s="174">
        <v>0</v>
      </c>
      <c r="F87" s="174">
        <v>0</v>
      </c>
      <c r="G87" s="174">
        <v>0</v>
      </c>
      <c r="H87" s="174">
        <v>0</v>
      </c>
    </row>
    <row r="88" spans="3:8" x14ac:dyDescent="0.15">
      <c r="C88" s="168">
        <v>0</v>
      </c>
      <c r="D88" s="174">
        <v>0</v>
      </c>
      <c r="E88" s="174">
        <v>0</v>
      </c>
      <c r="F88" s="174">
        <v>0</v>
      </c>
      <c r="G88" s="174">
        <v>0</v>
      </c>
      <c r="H88" s="174">
        <v>0</v>
      </c>
    </row>
    <row r="89" spans="3:8" x14ac:dyDescent="0.15">
      <c r="C89" s="168">
        <v>0</v>
      </c>
      <c r="D89" s="174">
        <v>0</v>
      </c>
      <c r="E89" s="174">
        <v>0</v>
      </c>
      <c r="F89" s="174">
        <v>0</v>
      </c>
      <c r="G89" s="174">
        <v>0</v>
      </c>
      <c r="H89" s="174">
        <v>0</v>
      </c>
    </row>
    <row r="90" spans="3:8" x14ac:dyDescent="0.15">
      <c r="C90" s="168">
        <v>0</v>
      </c>
      <c r="D90" s="174">
        <v>0</v>
      </c>
      <c r="E90" s="174">
        <v>0</v>
      </c>
      <c r="F90" s="174">
        <v>0</v>
      </c>
      <c r="G90" s="174">
        <v>0</v>
      </c>
      <c r="H90" s="174">
        <v>0</v>
      </c>
    </row>
    <row r="91" spans="3:8" x14ac:dyDescent="0.15">
      <c r="C91" s="168">
        <v>0</v>
      </c>
      <c r="D91" s="174">
        <v>0</v>
      </c>
      <c r="E91" s="174">
        <v>0</v>
      </c>
      <c r="F91" s="174">
        <v>0</v>
      </c>
      <c r="G91" s="174">
        <v>0</v>
      </c>
      <c r="H91" s="174">
        <v>0</v>
      </c>
    </row>
    <row r="92" spans="3:8" x14ac:dyDescent="0.15">
      <c r="C92" s="168">
        <v>0</v>
      </c>
      <c r="D92" s="174">
        <v>0</v>
      </c>
      <c r="E92" s="174">
        <v>0</v>
      </c>
      <c r="F92" s="174">
        <v>0</v>
      </c>
      <c r="G92" s="174">
        <v>0</v>
      </c>
      <c r="H92" s="174">
        <v>0</v>
      </c>
    </row>
    <row r="93" spans="3:8" x14ac:dyDescent="0.15">
      <c r="C93" s="168">
        <v>0</v>
      </c>
      <c r="D93" s="174">
        <v>0</v>
      </c>
      <c r="E93" s="174">
        <v>0</v>
      </c>
      <c r="F93" s="174">
        <v>0</v>
      </c>
      <c r="G93" s="174">
        <v>0</v>
      </c>
      <c r="H93" s="174">
        <v>0</v>
      </c>
    </row>
    <row r="94" spans="3:8" x14ac:dyDescent="0.15">
      <c r="C94" s="168">
        <v>0</v>
      </c>
      <c r="D94" s="174">
        <v>0</v>
      </c>
      <c r="E94" s="174">
        <v>0</v>
      </c>
      <c r="F94" s="174">
        <v>0</v>
      </c>
      <c r="G94" s="174">
        <v>0</v>
      </c>
      <c r="H94" s="174">
        <v>0</v>
      </c>
    </row>
    <row r="95" spans="3:8" x14ac:dyDescent="0.15">
      <c r="C95" s="168">
        <v>0</v>
      </c>
      <c r="D95" s="174">
        <v>0</v>
      </c>
      <c r="E95" s="174">
        <v>0</v>
      </c>
      <c r="F95" s="174">
        <v>0</v>
      </c>
      <c r="G95" s="174">
        <v>0</v>
      </c>
      <c r="H95" s="174">
        <v>0</v>
      </c>
    </row>
    <row r="96" spans="3:8" x14ac:dyDescent="0.15">
      <c r="C96" s="168">
        <v>0</v>
      </c>
      <c r="D96" s="174">
        <v>0</v>
      </c>
      <c r="E96" s="174">
        <v>0</v>
      </c>
      <c r="F96" s="174">
        <v>0</v>
      </c>
      <c r="G96" s="174">
        <v>0</v>
      </c>
      <c r="H96" s="174">
        <v>0</v>
      </c>
    </row>
    <row r="97" spans="3:8" x14ac:dyDescent="0.15">
      <c r="C97" s="168">
        <v>0</v>
      </c>
      <c r="D97" s="174">
        <v>0</v>
      </c>
      <c r="E97" s="174">
        <v>0</v>
      </c>
      <c r="F97" s="174">
        <v>0</v>
      </c>
      <c r="G97" s="174">
        <v>0</v>
      </c>
      <c r="H97" s="174">
        <v>0</v>
      </c>
    </row>
    <row r="98" spans="3:8" x14ac:dyDescent="0.15">
      <c r="C98" s="168">
        <v>0</v>
      </c>
      <c r="D98" s="174">
        <v>0</v>
      </c>
      <c r="E98" s="174">
        <v>0</v>
      </c>
      <c r="F98" s="174">
        <v>0</v>
      </c>
      <c r="G98" s="174">
        <v>0</v>
      </c>
      <c r="H98" s="174">
        <v>0</v>
      </c>
    </row>
    <row r="99" spans="3:8" x14ac:dyDescent="0.15">
      <c r="C99" s="168">
        <v>0</v>
      </c>
      <c r="D99" s="174">
        <v>0</v>
      </c>
      <c r="E99" s="174">
        <v>0</v>
      </c>
      <c r="F99" s="174">
        <v>0</v>
      </c>
      <c r="G99" s="174">
        <v>0</v>
      </c>
      <c r="H99" s="174">
        <v>0</v>
      </c>
    </row>
    <row r="100" spans="3:8" x14ac:dyDescent="0.15">
      <c r="C100" s="168">
        <v>0</v>
      </c>
      <c r="D100" s="174">
        <v>0</v>
      </c>
      <c r="E100" s="174">
        <v>0</v>
      </c>
      <c r="F100" s="174">
        <v>0</v>
      </c>
      <c r="G100" s="174">
        <v>0</v>
      </c>
      <c r="H100" s="174">
        <v>0</v>
      </c>
    </row>
    <row r="101" spans="3:8" x14ac:dyDescent="0.15">
      <c r="C101" s="168">
        <v>0</v>
      </c>
      <c r="D101" s="174">
        <v>0</v>
      </c>
      <c r="E101" s="174">
        <v>0</v>
      </c>
      <c r="F101" s="174">
        <v>0</v>
      </c>
      <c r="G101" s="174">
        <v>0</v>
      </c>
      <c r="H101" s="174">
        <v>0</v>
      </c>
    </row>
    <row r="102" spans="3:8" x14ac:dyDescent="0.15">
      <c r="C102" s="168">
        <v>0</v>
      </c>
      <c r="D102" s="174">
        <v>0</v>
      </c>
      <c r="E102" s="174">
        <v>0</v>
      </c>
      <c r="F102" s="174">
        <v>0</v>
      </c>
      <c r="G102" s="174">
        <v>0</v>
      </c>
      <c r="H102" s="174">
        <v>0</v>
      </c>
    </row>
    <row r="103" spans="3:8" x14ac:dyDescent="0.15">
      <c r="C103" s="168">
        <v>0</v>
      </c>
      <c r="D103" s="174">
        <v>0</v>
      </c>
      <c r="E103" s="174">
        <v>0</v>
      </c>
      <c r="F103" s="174">
        <v>0</v>
      </c>
      <c r="G103" s="174">
        <v>0</v>
      </c>
      <c r="H103" s="174">
        <v>0</v>
      </c>
    </row>
    <row r="104" spans="3:8" x14ac:dyDescent="0.15">
      <c r="C104" s="168">
        <v>0</v>
      </c>
      <c r="D104" s="174">
        <v>0</v>
      </c>
      <c r="E104" s="174">
        <v>0</v>
      </c>
      <c r="F104" s="174">
        <v>0</v>
      </c>
      <c r="G104" s="174">
        <v>0</v>
      </c>
      <c r="H104" s="174">
        <v>0</v>
      </c>
    </row>
    <row r="105" spans="3:8" x14ac:dyDescent="0.15">
      <c r="C105" s="168">
        <v>0</v>
      </c>
      <c r="D105" s="174">
        <v>0</v>
      </c>
      <c r="E105" s="174">
        <v>0</v>
      </c>
      <c r="F105" s="174">
        <v>0</v>
      </c>
      <c r="G105" s="174">
        <v>0</v>
      </c>
      <c r="H105" s="174">
        <v>0</v>
      </c>
    </row>
    <row r="106" spans="3:8" x14ac:dyDescent="0.15">
      <c r="C106" s="168">
        <v>0</v>
      </c>
      <c r="D106" s="174">
        <v>0</v>
      </c>
      <c r="E106" s="174">
        <v>0</v>
      </c>
      <c r="F106" s="174">
        <v>0</v>
      </c>
      <c r="G106" s="174">
        <v>0</v>
      </c>
      <c r="H106" s="174">
        <v>0</v>
      </c>
    </row>
    <row r="107" spans="3:8" x14ac:dyDescent="0.15">
      <c r="C107" s="168">
        <v>0</v>
      </c>
      <c r="D107" s="174">
        <v>0</v>
      </c>
      <c r="E107" s="174">
        <v>0</v>
      </c>
      <c r="F107" s="174">
        <v>0</v>
      </c>
      <c r="G107" s="174">
        <v>0</v>
      </c>
      <c r="H107" s="174">
        <v>0</v>
      </c>
    </row>
    <row r="108" spans="3:8" x14ac:dyDescent="0.15">
      <c r="C108" s="168">
        <v>0</v>
      </c>
      <c r="D108" s="174">
        <v>0</v>
      </c>
      <c r="E108" s="174">
        <v>0</v>
      </c>
      <c r="F108" s="174">
        <v>0</v>
      </c>
      <c r="G108" s="174">
        <v>0</v>
      </c>
      <c r="H108" s="174">
        <v>0</v>
      </c>
    </row>
    <row r="109" spans="3:8" x14ac:dyDescent="0.15">
      <c r="C109" s="168">
        <v>0</v>
      </c>
      <c r="D109" s="174">
        <v>0</v>
      </c>
      <c r="E109" s="174">
        <v>0</v>
      </c>
      <c r="F109" s="174">
        <v>0</v>
      </c>
      <c r="G109" s="174">
        <v>0</v>
      </c>
      <c r="H109" s="174">
        <v>0</v>
      </c>
    </row>
    <row r="110" spans="3:8" x14ac:dyDescent="0.15">
      <c r="C110" s="168">
        <v>0</v>
      </c>
      <c r="D110" s="174">
        <v>0</v>
      </c>
      <c r="E110" s="174">
        <v>0</v>
      </c>
      <c r="F110" s="174">
        <v>0</v>
      </c>
      <c r="G110" s="174">
        <v>0</v>
      </c>
      <c r="H110" s="174">
        <v>0</v>
      </c>
    </row>
    <row r="111" spans="3:8" x14ac:dyDescent="0.15">
      <c r="C111" s="168">
        <v>0</v>
      </c>
      <c r="D111" s="174">
        <v>0</v>
      </c>
      <c r="E111" s="174">
        <v>0</v>
      </c>
      <c r="F111" s="174">
        <v>0</v>
      </c>
      <c r="G111" s="174">
        <v>0</v>
      </c>
      <c r="H111" s="174">
        <v>0</v>
      </c>
    </row>
    <row r="112" spans="3:8" x14ac:dyDescent="0.15">
      <c r="C112" s="168">
        <v>0</v>
      </c>
      <c r="D112" s="174">
        <v>0</v>
      </c>
      <c r="E112" s="174">
        <v>0</v>
      </c>
      <c r="F112" s="174">
        <v>0</v>
      </c>
      <c r="G112" s="174">
        <v>0</v>
      </c>
      <c r="H112" s="174">
        <v>0</v>
      </c>
    </row>
    <row r="113" spans="3:8" x14ac:dyDescent="0.15">
      <c r="C113" s="168">
        <v>0</v>
      </c>
      <c r="D113" s="174">
        <v>0</v>
      </c>
      <c r="E113" s="174">
        <v>0</v>
      </c>
      <c r="F113" s="174">
        <v>0</v>
      </c>
      <c r="G113" s="174">
        <v>0</v>
      </c>
      <c r="H113" s="174">
        <v>0</v>
      </c>
    </row>
    <row r="114" spans="3:8" x14ac:dyDescent="0.15">
      <c r="C114" s="168">
        <v>0</v>
      </c>
      <c r="D114" s="174">
        <v>0</v>
      </c>
      <c r="E114" s="174">
        <v>0</v>
      </c>
      <c r="F114" s="174">
        <v>0</v>
      </c>
      <c r="G114" s="174">
        <v>0</v>
      </c>
      <c r="H114" s="174">
        <v>0</v>
      </c>
    </row>
    <row r="115" spans="3:8" x14ac:dyDescent="0.15">
      <c r="C115" s="168">
        <v>0</v>
      </c>
      <c r="D115" s="174">
        <v>0</v>
      </c>
      <c r="E115" s="174">
        <v>0</v>
      </c>
      <c r="F115" s="174">
        <v>0</v>
      </c>
      <c r="G115" s="174">
        <v>0</v>
      </c>
      <c r="H115" s="174">
        <v>0</v>
      </c>
    </row>
    <row r="116" spans="3:8" x14ac:dyDescent="0.15">
      <c r="C116" s="168">
        <v>0</v>
      </c>
      <c r="D116" s="174">
        <v>0</v>
      </c>
      <c r="E116" s="174">
        <v>0</v>
      </c>
      <c r="F116" s="174">
        <v>0</v>
      </c>
      <c r="G116" s="174">
        <v>0</v>
      </c>
      <c r="H116" s="174">
        <v>0</v>
      </c>
    </row>
    <row r="117" spans="3:8" x14ac:dyDescent="0.15">
      <c r="C117" s="168">
        <v>0</v>
      </c>
      <c r="D117" s="174">
        <v>0</v>
      </c>
      <c r="E117" s="174">
        <v>0</v>
      </c>
      <c r="F117" s="174">
        <v>0</v>
      </c>
      <c r="G117" s="174">
        <v>0</v>
      </c>
      <c r="H117" s="174">
        <v>0</v>
      </c>
    </row>
    <row r="118" spans="3:8" x14ac:dyDescent="0.15">
      <c r="C118" s="168">
        <v>0</v>
      </c>
      <c r="D118" s="174">
        <v>0</v>
      </c>
      <c r="E118" s="174">
        <v>0</v>
      </c>
      <c r="F118" s="174">
        <v>0</v>
      </c>
      <c r="G118" s="174">
        <v>0</v>
      </c>
      <c r="H118" s="174">
        <v>0</v>
      </c>
    </row>
    <row r="119" spans="3:8" x14ac:dyDescent="0.15">
      <c r="C119" s="168">
        <v>0</v>
      </c>
      <c r="D119" s="174">
        <v>0</v>
      </c>
      <c r="E119" s="174">
        <v>0</v>
      </c>
      <c r="F119" s="174">
        <v>0</v>
      </c>
      <c r="G119" s="174">
        <v>0</v>
      </c>
      <c r="H119" s="174">
        <v>0</v>
      </c>
    </row>
    <row r="120" spans="3:8" x14ac:dyDescent="0.15">
      <c r="C120" s="168">
        <v>0</v>
      </c>
      <c r="D120" s="174">
        <v>0</v>
      </c>
      <c r="E120" s="174">
        <v>0</v>
      </c>
      <c r="F120" s="174">
        <v>0</v>
      </c>
      <c r="G120" s="174">
        <v>0</v>
      </c>
      <c r="H120" s="174">
        <v>0</v>
      </c>
    </row>
    <row r="121" spans="3:8" x14ac:dyDescent="0.15">
      <c r="C121" s="168">
        <v>0</v>
      </c>
      <c r="D121" s="174">
        <v>0</v>
      </c>
      <c r="E121" s="174">
        <v>0</v>
      </c>
      <c r="F121" s="174">
        <v>0</v>
      </c>
      <c r="G121" s="174">
        <v>0</v>
      </c>
      <c r="H121" s="174">
        <v>0</v>
      </c>
    </row>
    <row r="122" spans="3:8" x14ac:dyDescent="0.15">
      <c r="C122" s="168">
        <v>0</v>
      </c>
      <c r="D122" s="174">
        <v>0</v>
      </c>
      <c r="E122" s="174">
        <v>0</v>
      </c>
      <c r="F122" s="174">
        <v>0</v>
      </c>
      <c r="G122" s="174">
        <v>0</v>
      </c>
      <c r="H122" s="174">
        <v>0</v>
      </c>
    </row>
    <row r="123" spans="3:8" x14ac:dyDescent="0.15">
      <c r="C123" s="168">
        <v>0</v>
      </c>
      <c r="D123" s="174">
        <v>0</v>
      </c>
      <c r="E123" s="174">
        <v>0</v>
      </c>
      <c r="F123" s="174">
        <v>0</v>
      </c>
      <c r="G123" s="174">
        <v>0</v>
      </c>
      <c r="H123" s="174">
        <v>0</v>
      </c>
    </row>
    <row r="124" spans="3:8" x14ac:dyDescent="0.15">
      <c r="C124" s="168">
        <v>0</v>
      </c>
      <c r="D124" s="174">
        <v>0</v>
      </c>
      <c r="E124" s="174">
        <v>0</v>
      </c>
      <c r="F124" s="174">
        <v>0</v>
      </c>
      <c r="G124" s="174">
        <v>0</v>
      </c>
      <c r="H124" s="174">
        <v>0</v>
      </c>
    </row>
    <row r="125" spans="3:8" x14ac:dyDescent="0.15">
      <c r="C125" s="168">
        <v>0</v>
      </c>
      <c r="D125" s="174">
        <v>0</v>
      </c>
      <c r="E125" s="174">
        <v>0</v>
      </c>
      <c r="F125" s="174">
        <v>0</v>
      </c>
      <c r="G125" s="174">
        <v>0</v>
      </c>
      <c r="H125" s="174">
        <v>0</v>
      </c>
    </row>
    <row r="126" spans="3:8" x14ac:dyDescent="0.15">
      <c r="C126" s="168">
        <v>0</v>
      </c>
      <c r="D126" s="174">
        <v>0</v>
      </c>
      <c r="E126" s="174">
        <v>0</v>
      </c>
      <c r="F126" s="174">
        <v>0</v>
      </c>
      <c r="G126" s="174">
        <v>0</v>
      </c>
      <c r="H126" s="174">
        <v>0</v>
      </c>
    </row>
    <row r="127" spans="3:8" x14ac:dyDescent="0.15">
      <c r="C127" s="168">
        <v>0</v>
      </c>
      <c r="D127" s="174">
        <v>0</v>
      </c>
      <c r="E127" s="174">
        <v>0</v>
      </c>
      <c r="F127" s="174">
        <v>0</v>
      </c>
      <c r="G127" s="174">
        <v>0</v>
      </c>
      <c r="H127" s="174">
        <v>0</v>
      </c>
    </row>
    <row r="128" spans="3:8" x14ac:dyDescent="0.15">
      <c r="C128" s="168">
        <v>0</v>
      </c>
      <c r="D128" s="174">
        <v>0</v>
      </c>
      <c r="E128" s="174">
        <v>0</v>
      </c>
      <c r="F128" s="174">
        <v>0</v>
      </c>
      <c r="G128" s="174">
        <v>0</v>
      </c>
      <c r="H128" s="174">
        <v>0</v>
      </c>
    </row>
    <row r="129" spans="3:8" x14ac:dyDescent="0.15">
      <c r="C129" s="168">
        <v>0</v>
      </c>
      <c r="D129" s="174">
        <v>0</v>
      </c>
      <c r="E129" s="174">
        <v>0</v>
      </c>
      <c r="F129" s="174">
        <v>0</v>
      </c>
      <c r="G129" s="174">
        <v>0</v>
      </c>
      <c r="H129" s="174">
        <v>0</v>
      </c>
    </row>
    <row r="130" spans="3:8" x14ac:dyDescent="0.15">
      <c r="C130" s="168">
        <v>0</v>
      </c>
      <c r="D130" s="174">
        <v>0</v>
      </c>
      <c r="E130" s="174">
        <v>0</v>
      </c>
      <c r="F130" s="174">
        <v>0</v>
      </c>
      <c r="G130" s="174">
        <v>0</v>
      </c>
      <c r="H130" s="174">
        <v>0</v>
      </c>
    </row>
    <row r="131" spans="3:8" x14ac:dyDescent="0.15">
      <c r="C131" s="168">
        <v>0</v>
      </c>
      <c r="D131" s="174">
        <v>0</v>
      </c>
      <c r="E131" s="174">
        <v>0</v>
      </c>
      <c r="F131" s="174">
        <v>0</v>
      </c>
      <c r="G131" s="174">
        <v>0</v>
      </c>
      <c r="H131" s="174">
        <v>0</v>
      </c>
    </row>
    <row r="132" spans="3:8" x14ac:dyDescent="0.15">
      <c r="C132" s="168">
        <v>0</v>
      </c>
      <c r="D132" s="174">
        <v>0</v>
      </c>
      <c r="E132" s="174">
        <v>0</v>
      </c>
      <c r="F132" s="174">
        <v>0</v>
      </c>
      <c r="G132" s="174">
        <v>0</v>
      </c>
      <c r="H132" s="174">
        <v>0</v>
      </c>
    </row>
    <row r="133" spans="3:8" x14ac:dyDescent="0.15">
      <c r="C133" s="168">
        <v>0</v>
      </c>
      <c r="D133" s="174">
        <v>0</v>
      </c>
      <c r="E133" s="174">
        <v>0</v>
      </c>
      <c r="F133" s="174">
        <v>0</v>
      </c>
      <c r="G133" s="174">
        <v>0</v>
      </c>
      <c r="H133" s="174">
        <v>0</v>
      </c>
    </row>
    <row r="134" spans="3:8" x14ac:dyDescent="0.15">
      <c r="C134" s="168">
        <v>0</v>
      </c>
      <c r="D134" s="174">
        <v>0</v>
      </c>
      <c r="E134" s="174">
        <v>0</v>
      </c>
      <c r="F134" s="174">
        <v>0</v>
      </c>
      <c r="G134" s="174">
        <v>0</v>
      </c>
      <c r="H134" s="174">
        <v>0</v>
      </c>
    </row>
    <row r="135" spans="3:8" x14ac:dyDescent="0.15">
      <c r="C135" s="168">
        <v>0</v>
      </c>
      <c r="D135" s="174">
        <v>0</v>
      </c>
      <c r="E135" s="174">
        <v>0</v>
      </c>
      <c r="F135" s="174">
        <v>0</v>
      </c>
      <c r="G135" s="174">
        <v>0</v>
      </c>
      <c r="H135" s="174">
        <v>0</v>
      </c>
    </row>
    <row r="136" spans="3:8" x14ac:dyDescent="0.15">
      <c r="C136" s="168">
        <v>0</v>
      </c>
      <c r="D136" s="174">
        <v>0</v>
      </c>
      <c r="E136" s="174">
        <v>0</v>
      </c>
      <c r="F136" s="174">
        <v>0</v>
      </c>
      <c r="G136" s="174">
        <v>0</v>
      </c>
      <c r="H136" s="174">
        <v>0</v>
      </c>
    </row>
    <row r="137" spans="3:8" x14ac:dyDescent="0.15">
      <c r="C137" s="168">
        <v>0</v>
      </c>
      <c r="D137" s="174">
        <v>0</v>
      </c>
      <c r="E137" s="174">
        <v>0</v>
      </c>
      <c r="F137" s="174">
        <v>0</v>
      </c>
      <c r="G137" s="174">
        <v>0</v>
      </c>
      <c r="H137" s="174">
        <v>0</v>
      </c>
    </row>
    <row r="138" spans="3:8" x14ac:dyDescent="0.15">
      <c r="C138" s="168">
        <v>0</v>
      </c>
      <c r="D138" s="174">
        <v>0</v>
      </c>
      <c r="E138" s="174">
        <v>0</v>
      </c>
      <c r="F138" s="174">
        <v>0</v>
      </c>
      <c r="G138" s="174">
        <v>0</v>
      </c>
      <c r="H138" s="174">
        <v>0</v>
      </c>
    </row>
    <row r="139" spans="3:8" x14ac:dyDescent="0.15">
      <c r="C139" s="168">
        <v>0</v>
      </c>
      <c r="D139" s="174">
        <v>0</v>
      </c>
      <c r="E139" s="174">
        <v>0</v>
      </c>
      <c r="F139" s="174">
        <v>0</v>
      </c>
      <c r="G139" s="174">
        <v>0</v>
      </c>
      <c r="H139" s="174">
        <v>0</v>
      </c>
    </row>
    <row r="140" spans="3:8" x14ac:dyDescent="0.15">
      <c r="C140" s="168">
        <v>0</v>
      </c>
      <c r="D140" s="174">
        <v>0</v>
      </c>
      <c r="E140" s="174">
        <v>0</v>
      </c>
      <c r="F140" s="174">
        <v>0</v>
      </c>
      <c r="G140" s="174">
        <v>0</v>
      </c>
      <c r="H140" s="174">
        <v>0</v>
      </c>
    </row>
    <row r="141" spans="3:8" x14ac:dyDescent="0.15">
      <c r="C141" s="168">
        <v>0</v>
      </c>
      <c r="D141" s="174">
        <v>0</v>
      </c>
      <c r="E141" s="174">
        <v>0</v>
      </c>
      <c r="F141" s="174">
        <v>0</v>
      </c>
      <c r="G141" s="174">
        <v>0</v>
      </c>
      <c r="H141" s="174">
        <v>0</v>
      </c>
    </row>
    <row r="142" spans="3:8" x14ac:dyDescent="0.15">
      <c r="C142" s="168">
        <v>0</v>
      </c>
      <c r="D142" s="174">
        <v>0</v>
      </c>
      <c r="E142" s="174">
        <v>0</v>
      </c>
      <c r="F142" s="174">
        <v>0</v>
      </c>
      <c r="G142" s="174">
        <v>0</v>
      </c>
      <c r="H142" s="174">
        <v>0</v>
      </c>
    </row>
    <row r="143" spans="3:8" x14ac:dyDescent="0.15">
      <c r="C143" s="168">
        <v>0</v>
      </c>
      <c r="D143" s="174">
        <v>0</v>
      </c>
      <c r="E143" s="174">
        <v>0</v>
      </c>
      <c r="F143" s="174">
        <v>0</v>
      </c>
      <c r="G143" s="174">
        <v>0</v>
      </c>
      <c r="H143" s="174">
        <v>0</v>
      </c>
    </row>
    <row r="144" spans="3:8" x14ac:dyDescent="0.15">
      <c r="C144" s="168">
        <v>0</v>
      </c>
      <c r="D144" s="174">
        <v>0</v>
      </c>
      <c r="E144" s="174">
        <v>0</v>
      </c>
      <c r="F144" s="174">
        <v>0</v>
      </c>
      <c r="G144" s="174">
        <v>0</v>
      </c>
      <c r="H144" s="174">
        <v>0</v>
      </c>
    </row>
    <row r="145" spans="3:8" x14ac:dyDescent="0.15">
      <c r="C145" s="168">
        <v>0</v>
      </c>
      <c r="D145" s="174">
        <v>0</v>
      </c>
      <c r="E145" s="174">
        <v>0</v>
      </c>
      <c r="F145" s="174">
        <v>0</v>
      </c>
      <c r="G145" s="174">
        <v>0</v>
      </c>
      <c r="H145" s="174">
        <v>0</v>
      </c>
    </row>
    <row r="146" spans="3:8" x14ac:dyDescent="0.15">
      <c r="C146" s="168">
        <v>0</v>
      </c>
      <c r="D146" s="174">
        <v>0</v>
      </c>
      <c r="E146" s="174">
        <v>0</v>
      </c>
      <c r="F146" s="174">
        <v>0</v>
      </c>
      <c r="G146" s="174">
        <v>0</v>
      </c>
      <c r="H146" s="174">
        <v>0</v>
      </c>
    </row>
    <row r="147" spans="3:8" x14ac:dyDescent="0.15">
      <c r="C147" s="168">
        <v>0</v>
      </c>
      <c r="D147" s="174">
        <v>0</v>
      </c>
      <c r="E147" s="174">
        <v>0</v>
      </c>
      <c r="F147" s="174">
        <v>0</v>
      </c>
      <c r="G147" s="174">
        <v>0</v>
      </c>
      <c r="H147" s="174">
        <v>0</v>
      </c>
    </row>
    <row r="148" spans="3:8" x14ac:dyDescent="0.15">
      <c r="C148" s="168">
        <v>0</v>
      </c>
      <c r="D148" s="174">
        <v>0</v>
      </c>
      <c r="E148" s="174">
        <v>0</v>
      </c>
      <c r="F148" s="174">
        <v>0</v>
      </c>
      <c r="G148" s="174">
        <v>0</v>
      </c>
      <c r="H148" s="174">
        <v>0</v>
      </c>
    </row>
    <row r="149" spans="3:8" x14ac:dyDescent="0.15">
      <c r="C149" s="168">
        <v>0</v>
      </c>
      <c r="D149" s="174">
        <v>0</v>
      </c>
      <c r="E149" s="174">
        <v>0</v>
      </c>
      <c r="F149" s="174">
        <v>0</v>
      </c>
      <c r="G149" s="174">
        <v>0</v>
      </c>
      <c r="H149" s="174">
        <v>0</v>
      </c>
    </row>
    <row r="150" spans="3:8" x14ac:dyDescent="0.15">
      <c r="C150" s="168">
        <v>0</v>
      </c>
      <c r="D150" s="174">
        <v>0</v>
      </c>
      <c r="E150" s="174">
        <v>0</v>
      </c>
      <c r="F150" s="174">
        <v>0</v>
      </c>
      <c r="G150" s="174">
        <v>0</v>
      </c>
      <c r="H150" s="174">
        <v>0</v>
      </c>
    </row>
    <row r="151" spans="3:8" x14ac:dyDescent="0.15">
      <c r="C151" s="168">
        <v>0</v>
      </c>
      <c r="D151" s="174">
        <v>0</v>
      </c>
      <c r="E151" s="174">
        <v>0</v>
      </c>
      <c r="F151" s="174">
        <v>0</v>
      </c>
      <c r="G151" s="174">
        <v>0</v>
      </c>
      <c r="H151" s="174">
        <v>0</v>
      </c>
    </row>
    <row r="152" spans="3:8" x14ac:dyDescent="0.15">
      <c r="C152" s="168">
        <v>0</v>
      </c>
      <c r="D152" s="174">
        <v>0</v>
      </c>
      <c r="E152" s="174">
        <v>0</v>
      </c>
      <c r="F152" s="174">
        <v>0</v>
      </c>
      <c r="G152" s="174">
        <v>0</v>
      </c>
      <c r="H152" s="174">
        <v>0</v>
      </c>
    </row>
    <row r="153" spans="3:8" x14ac:dyDescent="0.15">
      <c r="C153" s="168">
        <v>0</v>
      </c>
      <c r="D153" s="174">
        <v>0</v>
      </c>
      <c r="E153" s="174">
        <v>0</v>
      </c>
      <c r="F153" s="174">
        <v>0</v>
      </c>
      <c r="G153" s="174">
        <v>0</v>
      </c>
      <c r="H153" s="174">
        <v>0</v>
      </c>
    </row>
    <row r="154" spans="3:8" x14ac:dyDescent="0.15">
      <c r="C154" s="168">
        <v>0</v>
      </c>
      <c r="D154" s="174">
        <v>0</v>
      </c>
      <c r="E154" s="174">
        <v>0</v>
      </c>
      <c r="F154" s="174">
        <v>0</v>
      </c>
      <c r="G154" s="174">
        <v>0</v>
      </c>
      <c r="H154" s="174">
        <v>0</v>
      </c>
    </row>
    <row r="155" spans="3:8" x14ac:dyDescent="0.15">
      <c r="C155" s="168">
        <v>0</v>
      </c>
      <c r="D155" s="174">
        <v>0</v>
      </c>
      <c r="E155" s="174">
        <v>0</v>
      </c>
      <c r="F155" s="174">
        <v>0</v>
      </c>
      <c r="G155" s="174">
        <v>0</v>
      </c>
      <c r="H155" s="174">
        <v>0</v>
      </c>
    </row>
    <row r="156" spans="3:8" x14ac:dyDescent="0.15">
      <c r="C156" s="168">
        <v>0</v>
      </c>
      <c r="D156" s="174">
        <v>0</v>
      </c>
      <c r="E156" s="174">
        <v>0</v>
      </c>
      <c r="F156" s="174">
        <v>0</v>
      </c>
      <c r="G156" s="174">
        <v>0</v>
      </c>
      <c r="H156" s="174">
        <v>0</v>
      </c>
    </row>
    <row r="157" spans="3:8" x14ac:dyDescent="0.15">
      <c r="C157" s="168">
        <v>0</v>
      </c>
      <c r="D157" s="174">
        <v>0</v>
      </c>
      <c r="E157" s="174">
        <v>0</v>
      </c>
      <c r="F157" s="174">
        <v>0</v>
      </c>
      <c r="G157" s="174">
        <v>0</v>
      </c>
      <c r="H157" s="174">
        <v>0</v>
      </c>
    </row>
    <row r="158" spans="3:8" x14ac:dyDescent="0.15">
      <c r="C158" s="168">
        <v>0</v>
      </c>
      <c r="D158" s="174">
        <v>0</v>
      </c>
      <c r="E158" s="174">
        <v>0</v>
      </c>
      <c r="F158" s="174">
        <v>0</v>
      </c>
      <c r="G158" s="174">
        <v>0</v>
      </c>
      <c r="H158" s="174">
        <v>0</v>
      </c>
    </row>
    <row r="159" spans="3:8" x14ac:dyDescent="0.15">
      <c r="C159" s="168">
        <v>0</v>
      </c>
      <c r="D159" s="174">
        <v>0</v>
      </c>
      <c r="E159" s="174">
        <v>0</v>
      </c>
      <c r="F159" s="174">
        <v>0</v>
      </c>
      <c r="G159" s="174">
        <v>0</v>
      </c>
      <c r="H159" s="174">
        <v>0</v>
      </c>
    </row>
    <row r="160" spans="3:8" x14ac:dyDescent="0.15">
      <c r="C160" s="168">
        <v>0</v>
      </c>
      <c r="D160" s="174">
        <v>0</v>
      </c>
      <c r="E160" s="174">
        <v>0</v>
      </c>
      <c r="F160" s="174">
        <v>0</v>
      </c>
      <c r="G160" s="174">
        <v>0</v>
      </c>
      <c r="H160" s="174">
        <v>0</v>
      </c>
    </row>
    <row r="161" spans="3:8" x14ac:dyDescent="0.15">
      <c r="C161" s="168">
        <v>0</v>
      </c>
      <c r="D161" s="174">
        <v>0</v>
      </c>
      <c r="E161" s="174">
        <v>0</v>
      </c>
      <c r="F161" s="174">
        <v>0</v>
      </c>
      <c r="G161" s="174">
        <v>0</v>
      </c>
      <c r="H161" s="174">
        <v>0</v>
      </c>
    </row>
    <row r="162" spans="3:8" x14ac:dyDescent="0.15">
      <c r="C162" s="168">
        <v>0</v>
      </c>
      <c r="D162" s="174">
        <v>0</v>
      </c>
      <c r="E162" s="174">
        <v>0</v>
      </c>
      <c r="F162" s="174">
        <v>0</v>
      </c>
      <c r="G162" s="174">
        <v>0</v>
      </c>
      <c r="H162" s="174">
        <v>0</v>
      </c>
    </row>
    <row r="163" spans="3:8" x14ac:dyDescent="0.15">
      <c r="C163" s="168">
        <v>0</v>
      </c>
      <c r="D163" s="174">
        <v>0</v>
      </c>
      <c r="E163" s="174">
        <v>0</v>
      </c>
      <c r="F163" s="174">
        <v>0</v>
      </c>
      <c r="G163" s="174">
        <v>0</v>
      </c>
      <c r="H163" s="174">
        <v>0</v>
      </c>
    </row>
    <row r="164" spans="3:8" x14ac:dyDescent="0.15">
      <c r="C164" s="168">
        <v>0</v>
      </c>
      <c r="D164" s="174">
        <v>0</v>
      </c>
      <c r="E164" s="174">
        <v>0</v>
      </c>
      <c r="F164" s="174">
        <v>0</v>
      </c>
      <c r="G164" s="174">
        <v>0</v>
      </c>
      <c r="H164" s="174">
        <v>0</v>
      </c>
    </row>
    <row r="165" spans="3:8" x14ac:dyDescent="0.15">
      <c r="C165" s="168">
        <v>0</v>
      </c>
      <c r="D165" s="174">
        <v>0</v>
      </c>
      <c r="E165" s="174">
        <v>0</v>
      </c>
      <c r="F165" s="174">
        <v>0</v>
      </c>
      <c r="G165" s="174">
        <v>0</v>
      </c>
      <c r="H165" s="174">
        <v>0</v>
      </c>
    </row>
    <row r="166" spans="3:8" x14ac:dyDescent="0.15">
      <c r="C166" s="168">
        <v>0</v>
      </c>
      <c r="D166" s="174">
        <v>0</v>
      </c>
      <c r="E166" s="174">
        <v>0</v>
      </c>
      <c r="F166" s="174">
        <v>0</v>
      </c>
      <c r="G166" s="174">
        <v>0</v>
      </c>
      <c r="H166" s="174">
        <v>0</v>
      </c>
    </row>
    <row r="167" spans="3:8" x14ac:dyDescent="0.15">
      <c r="C167" s="168">
        <v>0</v>
      </c>
      <c r="D167" s="174">
        <v>0</v>
      </c>
      <c r="E167" s="174">
        <v>0</v>
      </c>
      <c r="F167" s="174">
        <v>0</v>
      </c>
      <c r="G167" s="174">
        <v>0</v>
      </c>
      <c r="H167" s="174">
        <v>0</v>
      </c>
    </row>
    <row r="168" spans="3:8" x14ac:dyDescent="0.15">
      <c r="C168" s="168">
        <v>0</v>
      </c>
      <c r="D168" s="174">
        <v>0</v>
      </c>
      <c r="E168" s="174">
        <v>0</v>
      </c>
      <c r="F168" s="174">
        <v>0</v>
      </c>
      <c r="G168" s="174">
        <v>0</v>
      </c>
      <c r="H168" s="174">
        <v>0</v>
      </c>
    </row>
    <row r="169" spans="3:8" x14ac:dyDescent="0.15">
      <c r="C169" s="168">
        <v>0</v>
      </c>
      <c r="D169" s="174">
        <v>0</v>
      </c>
      <c r="E169" s="174">
        <v>0</v>
      </c>
      <c r="F169" s="174">
        <v>0</v>
      </c>
      <c r="G169" s="174">
        <v>0</v>
      </c>
      <c r="H169" s="174">
        <v>0</v>
      </c>
    </row>
    <row r="170" spans="3:8" x14ac:dyDescent="0.15">
      <c r="C170" s="168">
        <v>0</v>
      </c>
      <c r="D170" s="174">
        <v>0</v>
      </c>
      <c r="E170" s="174">
        <v>0</v>
      </c>
      <c r="F170" s="174">
        <v>0</v>
      </c>
      <c r="G170" s="174">
        <v>0</v>
      </c>
      <c r="H170" s="174">
        <v>0</v>
      </c>
    </row>
    <row r="171" spans="3:8" x14ac:dyDescent="0.15">
      <c r="C171" s="168">
        <v>0</v>
      </c>
      <c r="D171" s="174">
        <v>0</v>
      </c>
      <c r="E171" s="174">
        <v>0</v>
      </c>
      <c r="F171" s="174">
        <v>0</v>
      </c>
      <c r="G171" s="174">
        <v>0</v>
      </c>
      <c r="H171" s="174">
        <v>0</v>
      </c>
    </row>
    <row r="172" spans="3:8" x14ac:dyDescent="0.15">
      <c r="C172" s="168">
        <v>0</v>
      </c>
      <c r="D172" s="174">
        <v>0</v>
      </c>
      <c r="E172" s="174">
        <v>0</v>
      </c>
      <c r="F172" s="174">
        <v>0</v>
      </c>
      <c r="G172" s="174">
        <v>0</v>
      </c>
      <c r="H172" s="174">
        <v>0</v>
      </c>
    </row>
    <row r="173" spans="3:8" x14ac:dyDescent="0.15">
      <c r="C173" s="168">
        <v>0</v>
      </c>
      <c r="D173" s="174">
        <v>0</v>
      </c>
      <c r="E173" s="174">
        <v>0</v>
      </c>
      <c r="F173" s="174">
        <v>0</v>
      </c>
      <c r="G173" s="174">
        <v>0</v>
      </c>
      <c r="H173" s="174">
        <v>0</v>
      </c>
    </row>
    <row r="174" spans="3:8" x14ac:dyDescent="0.15">
      <c r="C174" s="168">
        <v>0</v>
      </c>
      <c r="D174" s="174">
        <v>0</v>
      </c>
      <c r="E174" s="174">
        <v>0</v>
      </c>
      <c r="F174" s="174">
        <v>0</v>
      </c>
      <c r="G174" s="174">
        <v>0</v>
      </c>
      <c r="H174" s="174">
        <v>0</v>
      </c>
    </row>
    <row r="175" spans="3:8" x14ac:dyDescent="0.15">
      <c r="C175" s="168">
        <v>0</v>
      </c>
      <c r="D175" s="174">
        <v>0</v>
      </c>
      <c r="E175" s="174">
        <v>0</v>
      </c>
      <c r="F175" s="174">
        <v>0</v>
      </c>
      <c r="G175" s="174">
        <v>0</v>
      </c>
      <c r="H175" s="174">
        <v>0</v>
      </c>
    </row>
    <row r="176" spans="3:8" x14ac:dyDescent="0.15">
      <c r="C176" s="168">
        <v>0</v>
      </c>
      <c r="D176" s="174">
        <v>0</v>
      </c>
      <c r="E176" s="174">
        <v>0</v>
      </c>
      <c r="F176" s="174">
        <v>0</v>
      </c>
      <c r="G176" s="174">
        <v>0</v>
      </c>
      <c r="H176" s="174">
        <v>0</v>
      </c>
    </row>
    <row r="177" spans="3:8" x14ac:dyDescent="0.15">
      <c r="C177" s="168">
        <v>0</v>
      </c>
      <c r="D177" s="174">
        <v>0</v>
      </c>
      <c r="E177" s="174">
        <v>0</v>
      </c>
      <c r="F177" s="174">
        <v>0</v>
      </c>
      <c r="G177" s="174">
        <v>0</v>
      </c>
      <c r="H177" s="174">
        <v>0</v>
      </c>
    </row>
    <row r="178" spans="3:8" x14ac:dyDescent="0.15">
      <c r="C178" s="168">
        <v>0</v>
      </c>
      <c r="D178" s="174">
        <v>0</v>
      </c>
      <c r="E178" s="174">
        <v>0</v>
      </c>
      <c r="F178" s="174">
        <v>0</v>
      </c>
      <c r="G178" s="174">
        <v>0</v>
      </c>
      <c r="H178" s="174">
        <v>0</v>
      </c>
    </row>
    <row r="179" spans="3:8" x14ac:dyDescent="0.15">
      <c r="C179" s="168">
        <v>0</v>
      </c>
      <c r="D179" s="174">
        <v>0</v>
      </c>
      <c r="E179" s="174">
        <v>0</v>
      </c>
      <c r="F179" s="174">
        <v>0</v>
      </c>
      <c r="G179" s="174">
        <v>0</v>
      </c>
      <c r="H179" s="174">
        <v>0</v>
      </c>
    </row>
    <row r="180" spans="3:8" x14ac:dyDescent="0.15">
      <c r="C180" s="168">
        <v>0</v>
      </c>
      <c r="D180" s="174">
        <v>0</v>
      </c>
      <c r="E180" s="174">
        <v>0</v>
      </c>
      <c r="F180" s="174">
        <v>0</v>
      </c>
      <c r="G180" s="174">
        <v>0</v>
      </c>
      <c r="H180" s="174">
        <v>0</v>
      </c>
    </row>
    <row r="181" spans="3:8" x14ac:dyDescent="0.15">
      <c r="C181" s="168">
        <v>0</v>
      </c>
      <c r="D181" s="174">
        <v>0</v>
      </c>
      <c r="E181" s="174">
        <v>0</v>
      </c>
      <c r="F181" s="174">
        <v>0</v>
      </c>
      <c r="G181" s="174">
        <v>0</v>
      </c>
      <c r="H181" s="174">
        <v>0</v>
      </c>
    </row>
    <row r="182" spans="3:8" x14ac:dyDescent="0.15">
      <c r="C182" s="168">
        <v>0</v>
      </c>
      <c r="D182" s="174">
        <v>0</v>
      </c>
      <c r="E182" s="174">
        <v>0</v>
      </c>
      <c r="F182" s="174">
        <v>0</v>
      </c>
      <c r="G182" s="174">
        <v>0</v>
      </c>
      <c r="H182" s="174">
        <v>0</v>
      </c>
    </row>
    <row r="183" spans="3:8" x14ac:dyDescent="0.15">
      <c r="C183" s="168">
        <v>0</v>
      </c>
      <c r="D183" s="174">
        <v>0</v>
      </c>
      <c r="E183" s="174">
        <v>0</v>
      </c>
      <c r="F183" s="174">
        <v>0</v>
      </c>
      <c r="G183" s="174">
        <v>0</v>
      </c>
      <c r="H183" s="174">
        <v>0</v>
      </c>
    </row>
    <row r="184" spans="3:8" x14ac:dyDescent="0.15">
      <c r="C184" s="168">
        <v>0</v>
      </c>
      <c r="D184" s="174">
        <v>0</v>
      </c>
      <c r="E184" s="174">
        <v>0</v>
      </c>
      <c r="F184" s="174">
        <v>0</v>
      </c>
      <c r="G184" s="174">
        <v>0</v>
      </c>
      <c r="H184" s="174">
        <v>0</v>
      </c>
    </row>
    <row r="185" spans="3:8" x14ac:dyDescent="0.15">
      <c r="C185" s="168">
        <v>0</v>
      </c>
      <c r="D185" s="174">
        <v>0</v>
      </c>
      <c r="E185" s="174">
        <v>0</v>
      </c>
      <c r="F185" s="174">
        <v>0</v>
      </c>
      <c r="G185" s="174">
        <v>0</v>
      </c>
      <c r="H185" s="174">
        <v>0</v>
      </c>
    </row>
    <row r="186" spans="3:8" x14ac:dyDescent="0.15">
      <c r="C186" s="168">
        <v>0</v>
      </c>
      <c r="D186" s="174">
        <v>0</v>
      </c>
      <c r="E186" s="174">
        <v>0</v>
      </c>
      <c r="F186" s="174">
        <v>0</v>
      </c>
      <c r="G186" s="174">
        <v>0</v>
      </c>
      <c r="H186" s="174">
        <v>0</v>
      </c>
    </row>
    <row r="187" spans="3:8" x14ac:dyDescent="0.15">
      <c r="C187" s="168">
        <v>0</v>
      </c>
      <c r="D187" s="174">
        <v>0</v>
      </c>
      <c r="E187" s="174">
        <v>0</v>
      </c>
      <c r="F187" s="174">
        <v>0</v>
      </c>
      <c r="G187" s="174">
        <v>0</v>
      </c>
      <c r="H187" s="174">
        <v>0</v>
      </c>
    </row>
    <row r="188" spans="3:8" x14ac:dyDescent="0.15">
      <c r="C188" s="168">
        <v>0</v>
      </c>
      <c r="D188" s="174">
        <v>0</v>
      </c>
      <c r="E188" s="174">
        <v>0</v>
      </c>
      <c r="F188" s="174">
        <v>0</v>
      </c>
      <c r="G188" s="174">
        <v>0</v>
      </c>
      <c r="H188" s="174">
        <v>0</v>
      </c>
    </row>
    <row r="189" spans="3:8" x14ac:dyDescent="0.15">
      <c r="C189" s="168">
        <v>0</v>
      </c>
      <c r="D189" s="174">
        <v>0</v>
      </c>
      <c r="E189" s="174">
        <v>0</v>
      </c>
      <c r="F189" s="174">
        <v>0</v>
      </c>
      <c r="G189" s="174">
        <v>0</v>
      </c>
      <c r="H189" s="174">
        <v>0</v>
      </c>
    </row>
    <row r="190" spans="3:8" x14ac:dyDescent="0.15">
      <c r="C190" s="168">
        <v>0</v>
      </c>
      <c r="D190" s="174">
        <v>0</v>
      </c>
      <c r="E190" s="174">
        <v>0</v>
      </c>
      <c r="F190" s="174">
        <v>0</v>
      </c>
      <c r="G190" s="174">
        <v>0</v>
      </c>
      <c r="H190" s="174">
        <v>0</v>
      </c>
    </row>
    <row r="191" spans="3:8" x14ac:dyDescent="0.15">
      <c r="C191" s="168">
        <v>0</v>
      </c>
      <c r="D191" s="174">
        <v>0</v>
      </c>
      <c r="E191" s="174">
        <v>0</v>
      </c>
      <c r="F191" s="174">
        <v>0</v>
      </c>
      <c r="G191" s="174">
        <v>0</v>
      </c>
      <c r="H191" s="174">
        <v>0</v>
      </c>
    </row>
    <row r="192" spans="3:8" x14ac:dyDescent="0.15">
      <c r="C192" s="168">
        <v>0</v>
      </c>
      <c r="D192" s="174">
        <v>0</v>
      </c>
      <c r="E192" s="174">
        <v>0</v>
      </c>
      <c r="F192" s="174">
        <v>0</v>
      </c>
      <c r="G192" s="174">
        <v>0</v>
      </c>
      <c r="H192" s="174">
        <v>0</v>
      </c>
    </row>
    <row r="193" spans="1:8" x14ac:dyDescent="0.15">
      <c r="C193" s="168">
        <v>0</v>
      </c>
      <c r="D193" s="174">
        <v>0</v>
      </c>
      <c r="E193" s="174">
        <v>0</v>
      </c>
      <c r="F193" s="174">
        <v>0</v>
      </c>
      <c r="G193" s="174">
        <v>0</v>
      </c>
      <c r="H193" s="174">
        <v>0</v>
      </c>
    </row>
    <row r="194" spans="1:8" x14ac:dyDescent="0.15">
      <c r="C194" s="168">
        <v>0</v>
      </c>
      <c r="D194" s="174">
        <v>0</v>
      </c>
      <c r="E194" s="174">
        <v>0</v>
      </c>
      <c r="F194" s="174">
        <v>0</v>
      </c>
      <c r="G194" s="174">
        <v>0</v>
      </c>
      <c r="H194" s="174">
        <v>0</v>
      </c>
    </row>
    <row r="195" spans="1:8" x14ac:dyDescent="0.15">
      <c r="C195" s="168">
        <v>0</v>
      </c>
      <c r="D195" s="174">
        <v>0</v>
      </c>
      <c r="E195" s="174">
        <v>0</v>
      </c>
      <c r="F195" s="174">
        <v>0</v>
      </c>
      <c r="G195" s="174">
        <v>0</v>
      </c>
      <c r="H195" s="174">
        <v>0</v>
      </c>
    </row>
    <row r="196" spans="1:8" x14ac:dyDescent="0.15">
      <c r="C196" s="168">
        <v>0</v>
      </c>
      <c r="D196" s="174">
        <v>0</v>
      </c>
      <c r="E196" s="174">
        <v>0</v>
      </c>
      <c r="F196" s="174">
        <v>0</v>
      </c>
      <c r="G196" s="174">
        <v>0</v>
      </c>
      <c r="H196" s="174">
        <v>0</v>
      </c>
    </row>
    <row r="197" spans="1:8" x14ac:dyDescent="0.15">
      <c r="C197" s="168">
        <v>0</v>
      </c>
      <c r="D197" s="174">
        <v>0</v>
      </c>
      <c r="E197" s="174">
        <v>0</v>
      </c>
      <c r="F197" s="174">
        <v>0</v>
      </c>
      <c r="G197" s="174">
        <v>0</v>
      </c>
      <c r="H197" s="174">
        <v>0</v>
      </c>
    </row>
    <row r="198" spans="1:8" x14ac:dyDescent="0.15">
      <c r="C198" s="168">
        <v>0</v>
      </c>
      <c r="D198" s="174">
        <v>0</v>
      </c>
      <c r="E198" s="174">
        <v>0</v>
      </c>
      <c r="F198" s="174">
        <v>0</v>
      </c>
      <c r="G198" s="174">
        <v>0</v>
      </c>
      <c r="H198" s="174">
        <v>0</v>
      </c>
    </row>
    <row r="199" spans="1:8" x14ac:dyDescent="0.15">
      <c r="C199" s="168">
        <v>0</v>
      </c>
      <c r="D199" s="174">
        <v>0</v>
      </c>
      <c r="E199" s="174">
        <v>0</v>
      </c>
      <c r="F199" s="174">
        <v>0</v>
      </c>
      <c r="G199" s="174">
        <v>0</v>
      </c>
      <c r="H199" s="174">
        <v>0</v>
      </c>
    </row>
    <row r="200" spans="1:8" x14ac:dyDescent="0.15">
      <c r="C200" s="168">
        <v>0</v>
      </c>
      <c r="D200" s="174">
        <v>0</v>
      </c>
      <c r="E200" s="174">
        <v>0</v>
      </c>
      <c r="F200" s="174">
        <v>0</v>
      </c>
      <c r="G200" s="174">
        <v>0</v>
      </c>
      <c r="H200" s="174">
        <v>0</v>
      </c>
    </row>
    <row r="201" spans="1:8" x14ac:dyDescent="0.15">
      <c r="A201" s="168">
        <v>0</v>
      </c>
      <c r="B201" s="168">
        <v>0</v>
      </c>
      <c r="C201" s="168">
        <v>0</v>
      </c>
      <c r="D201" s="174">
        <v>0</v>
      </c>
      <c r="E201" s="174">
        <v>0</v>
      </c>
      <c r="F201" s="174">
        <v>0</v>
      </c>
      <c r="G201" s="174">
        <v>0</v>
      </c>
      <c r="H201" s="174">
        <v>0</v>
      </c>
    </row>
    <row r="202" spans="1:8" x14ac:dyDescent="0.15">
      <c r="A202" s="168">
        <v>0</v>
      </c>
      <c r="B202" s="168">
        <v>0</v>
      </c>
      <c r="C202" s="168">
        <v>0</v>
      </c>
      <c r="D202" s="174">
        <v>0</v>
      </c>
      <c r="E202" s="174">
        <v>0</v>
      </c>
      <c r="F202" s="174">
        <v>0</v>
      </c>
      <c r="G202" s="174">
        <v>0</v>
      </c>
      <c r="H202" s="174">
        <v>0</v>
      </c>
    </row>
    <row r="203" spans="1:8" x14ac:dyDescent="0.15">
      <c r="A203" s="168">
        <v>0</v>
      </c>
      <c r="B203" s="168">
        <v>0</v>
      </c>
      <c r="C203" s="168">
        <v>0</v>
      </c>
      <c r="D203" s="174">
        <v>0</v>
      </c>
      <c r="E203" s="174">
        <v>0</v>
      </c>
      <c r="F203" s="174">
        <v>0</v>
      </c>
      <c r="G203" s="174">
        <v>0</v>
      </c>
      <c r="H203" s="174">
        <v>0</v>
      </c>
    </row>
    <row r="204" spans="1:8" x14ac:dyDescent="0.15">
      <c r="A204" s="168">
        <v>0</v>
      </c>
      <c r="B204" s="168">
        <v>0</v>
      </c>
      <c r="C204" s="168">
        <v>0</v>
      </c>
      <c r="D204" s="174">
        <v>0</v>
      </c>
      <c r="E204" s="174">
        <v>0</v>
      </c>
      <c r="F204" s="174">
        <v>0</v>
      </c>
      <c r="G204" s="174">
        <v>0</v>
      </c>
      <c r="H204" s="174">
        <v>0</v>
      </c>
    </row>
    <row r="205" spans="1:8" x14ac:dyDescent="0.15">
      <c r="A205" s="168">
        <v>0</v>
      </c>
      <c r="B205" s="168">
        <v>0</v>
      </c>
      <c r="C205" s="168">
        <v>0</v>
      </c>
      <c r="D205" s="174">
        <v>0</v>
      </c>
      <c r="E205" s="174">
        <v>0</v>
      </c>
      <c r="F205" s="174">
        <v>0</v>
      </c>
      <c r="G205" s="174">
        <v>0</v>
      </c>
      <c r="H205" s="174">
        <v>0</v>
      </c>
    </row>
    <row r="206" spans="1:8" x14ac:dyDescent="0.15">
      <c r="A206" s="168">
        <v>0</v>
      </c>
      <c r="B206" s="168">
        <v>0</v>
      </c>
      <c r="C206" s="168">
        <v>0</v>
      </c>
      <c r="D206" s="174">
        <v>0</v>
      </c>
      <c r="E206" s="174">
        <v>0</v>
      </c>
      <c r="F206" s="174">
        <v>0</v>
      </c>
      <c r="G206" s="174">
        <v>0</v>
      </c>
      <c r="H206" s="174">
        <v>0</v>
      </c>
    </row>
    <row r="207" spans="1:8" x14ac:dyDescent="0.15">
      <c r="A207" s="168">
        <v>0</v>
      </c>
      <c r="B207" s="168">
        <v>0</v>
      </c>
      <c r="C207" s="168">
        <v>0</v>
      </c>
      <c r="D207" s="174">
        <v>0</v>
      </c>
      <c r="E207" s="174">
        <v>0</v>
      </c>
      <c r="F207" s="174">
        <v>0</v>
      </c>
      <c r="G207" s="174">
        <v>0</v>
      </c>
      <c r="H207" s="174">
        <v>0</v>
      </c>
    </row>
    <row r="208" spans="1:8" x14ac:dyDescent="0.15">
      <c r="A208" s="168">
        <v>0</v>
      </c>
      <c r="B208" s="168">
        <v>0</v>
      </c>
      <c r="C208" s="168">
        <v>0</v>
      </c>
      <c r="D208" s="174">
        <v>0</v>
      </c>
      <c r="E208" s="174">
        <v>0</v>
      </c>
      <c r="F208" s="174">
        <v>0</v>
      </c>
      <c r="G208" s="174">
        <v>0</v>
      </c>
      <c r="H208" s="174">
        <v>0</v>
      </c>
    </row>
    <row r="209" spans="1:8" x14ac:dyDescent="0.15">
      <c r="A209" s="168">
        <v>0</v>
      </c>
      <c r="B209" s="168">
        <v>0</v>
      </c>
      <c r="C209" s="168">
        <v>0</v>
      </c>
      <c r="D209" s="174">
        <v>0</v>
      </c>
      <c r="E209" s="174">
        <v>0</v>
      </c>
      <c r="F209" s="174">
        <v>0</v>
      </c>
      <c r="G209" s="174">
        <v>0</v>
      </c>
      <c r="H209" s="174">
        <v>0</v>
      </c>
    </row>
    <row r="210" spans="1:8" x14ac:dyDescent="0.15">
      <c r="A210" s="168">
        <v>0</v>
      </c>
      <c r="B210" s="168">
        <v>0</v>
      </c>
      <c r="C210" s="168">
        <v>0</v>
      </c>
      <c r="D210" s="174">
        <v>0</v>
      </c>
      <c r="E210" s="174">
        <v>0</v>
      </c>
      <c r="F210" s="174">
        <v>0</v>
      </c>
      <c r="G210" s="174">
        <v>0</v>
      </c>
      <c r="H210" s="174">
        <v>0</v>
      </c>
    </row>
    <row r="211" spans="1:8" x14ac:dyDescent="0.15">
      <c r="A211" s="168">
        <v>0</v>
      </c>
      <c r="B211" s="168">
        <v>0</v>
      </c>
      <c r="C211" s="168">
        <v>0</v>
      </c>
      <c r="D211" s="174">
        <v>0</v>
      </c>
      <c r="E211" s="174">
        <v>0</v>
      </c>
      <c r="F211" s="174">
        <v>0</v>
      </c>
      <c r="G211" s="174">
        <v>0</v>
      </c>
      <c r="H211" s="174">
        <v>0</v>
      </c>
    </row>
    <row r="212" spans="1:8" x14ac:dyDescent="0.15">
      <c r="A212" s="168">
        <v>0</v>
      </c>
      <c r="B212" s="168">
        <v>0</v>
      </c>
      <c r="C212" s="168">
        <v>0</v>
      </c>
      <c r="D212" s="174">
        <v>0</v>
      </c>
      <c r="E212" s="174">
        <v>0</v>
      </c>
      <c r="F212" s="174">
        <v>0</v>
      </c>
      <c r="G212" s="174">
        <v>0</v>
      </c>
      <c r="H212" s="174">
        <v>0</v>
      </c>
    </row>
    <row r="213" spans="1:8" x14ac:dyDescent="0.15">
      <c r="A213" s="168">
        <v>0</v>
      </c>
      <c r="B213" s="168">
        <v>0</v>
      </c>
      <c r="C213" s="168">
        <v>0</v>
      </c>
      <c r="D213" s="174">
        <v>0</v>
      </c>
      <c r="E213" s="174">
        <v>0</v>
      </c>
      <c r="F213" s="174">
        <v>0</v>
      </c>
      <c r="G213" s="174">
        <v>0</v>
      </c>
      <c r="H213" s="174">
        <v>0</v>
      </c>
    </row>
    <row r="214" spans="1:8" x14ac:dyDescent="0.15">
      <c r="A214" s="168">
        <v>0</v>
      </c>
      <c r="B214" s="168">
        <v>0</v>
      </c>
      <c r="C214" s="168">
        <v>0</v>
      </c>
      <c r="D214" s="174">
        <v>0</v>
      </c>
      <c r="E214" s="174">
        <v>0</v>
      </c>
      <c r="F214" s="174">
        <v>0</v>
      </c>
      <c r="G214" s="174">
        <v>0</v>
      </c>
      <c r="H214" s="174">
        <v>0</v>
      </c>
    </row>
    <row r="215" spans="1:8" x14ac:dyDescent="0.15">
      <c r="A215" s="168">
        <v>0</v>
      </c>
      <c r="B215" s="168">
        <v>0</v>
      </c>
      <c r="C215" s="168">
        <v>0</v>
      </c>
      <c r="D215" s="174">
        <v>0</v>
      </c>
      <c r="E215" s="174">
        <v>0</v>
      </c>
      <c r="F215" s="174">
        <v>0</v>
      </c>
      <c r="G215" s="174">
        <v>0</v>
      </c>
      <c r="H215" s="174">
        <v>0</v>
      </c>
    </row>
    <row r="216" spans="1:8" x14ac:dyDescent="0.15">
      <c r="A216" s="168">
        <v>0</v>
      </c>
      <c r="B216" s="168">
        <v>0</v>
      </c>
      <c r="C216" s="168">
        <v>0</v>
      </c>
      <c r="D216" s="174">
        <v>0</v>
      </c>
      <c r="E216" s="174">
        <v>0</v>
      </c>
      <c r="F216" s="174">
        <v>0</v>
      </c>
      <c r="G216" s="174">
        <v>0</v>
      </c>
      <c r="H216" s="174">
        <v>0</v>
      </c>
    </row>
    <row r="217" spans="1:8" x14ac:dyDescent="0.15">
      <c r="A217" s="168">
        <v>0</v>
      </c>
      <c r="B217" s="168">
        <v>0</v>
      </c>
      <c r="C217" s="168">
        <v>0</v>
      </c>
      <c r="D217" s="174">
        <v>0</v>
      </c>
      <c r="E217" s="174">
        <v>0</v>
      </c>
      <c r="F217" s="174">
        <v>0</v>
      </c>
      <c r="G217" s="174">
        <v>0</v>
      </c>
      <c r="H217" s="174">
        <v>0</v>
      </c>
    </row>
    <row r="218" spans="1:8" x14ac:dyDescent="0.15">
      <c r="A218" s="168">
        <v>0</v>
      </c>
      <c r="B218" s="168">
        <v>0</v>
      </c>
      <c r="C218" s="168">
        <v>0</v>
      </c>
      <c r="D218" s="174">
        <v>0</v>
      </c>
      <c r="E218" s="174">
        <v>0</v>
      </c>
      <c r="F218" s="174">
        <v>0</v>
      </c>
      <c r="G218" s="174">
        <v>0</v>
      </c>
      <c r="H218" s="174">
        <v>0</v>
      </c>
    </row>
    <row r="219" spans="1:8" x14ac:dyDescent="0.15">
      <c r="A219" s="168">
        <v>0</v>
      </c>
      <c r="B219" s="168">
        <v>0</v>
      </c>
      <c r="C219" s="168">
        <v>0</v>
      </c>
      <c r="D219" s="174">
        <v>0</v>
      </c>
      <c r="E219" s="174">
        <v>0</v>
      </c>
      <c r="F219" s="174">
        <v>0</v>
      </c>
      <c r="G219" s="174">
        <v>0</v>
      </c>
      <c r="H219" s="174">
        <v>0</v>
      </c>
    </row>
    <row r="220" spans="1:8" x14ac:dyDescent="0.15">
      <c r="A220" s="168">
        <v>0</v>
      </c>
      <c r="B220" s="168">
        <v>0</v>
      </c>
      <c r="C220" s="168">
        <v>0</v>
      </c>
      <c r="D220" s="174">
        <v>0</v>
      </c>
      <c r="E220" s="174">
        <v>0</v>
      </c>
      <c r="F220" s="174">
        <v>0</v>
      </c>
      <c r="G220" s="174">
        <v>0</v>
      </c>
      <c r="H220" s="174">
        <v>0</v>
      </c>
    </row>
    <row r="221" spans="1:8" x14ac:dyDescent="0.15">
      <c r="A221" s="168">
        <v>0</v>
      </c>
      <c r="B221" s="168">
        <v>0</v>
      </c>
      <c r="C221" s="168">
        <v>0</v>
      </c>
      <c r="D221" s="174">
        <v>0</v>
      </c>
      <c r="E221" s="174">
        <v>0</v>
      </c>
      <c r="F221" s="174">
        <v>0</v>
      </c>
      <c r="G221" s="174">
        <v>0</v>
      </c>
      <c r="H221" s="174">
        <v>0</v>
      </c>
    </row>
    <row r="222" spans="1:8" x14ac:dyDescent="0.15">
      <c r="A222" s="168">
        <v>0</v>
      </c>
      <c r="B222" s="168">
        <v>0</v>
      </c>
      <c r="C222" s="168">
        <v>0</v>
      </c>
      <c r="D222" s="174">
        <v>0</v>
      </c>
      <c r="E222" s="174">
        <v>0</v>
      </c>
      <c r="F222" s="174">
        <v>0</v>
      </c>
      <c r="G222" s="174">
        <v>0</v>
      </c>
      <c r="H222" s="174">
        <v>0</v>
      </c>
    </row>
    <row r="223" spans="1:8" x14ac:dyDescent="0.15">
      <c r="A223" s="168">
        <v>0</v>
      </c>
      <c r="B223" s="168">
        <v>0</v>
      </c>
      <c r="C223" s="168">
        <v>0</v>
      </c>
      <c r="D223" s="174">
        <v>0</v>
      </c>
      <c r="E223" s="174">
        <v>0</v>
      </c>
      <c r="F223" s="174">
        <v>0</v>
      </c>
      <c r="G223" s="174">
        <v>0</v>
      </c>
      <c r="H223" s="174">
        <v>0</v>
      </c>
    </row>
    <row r="224" spans="1:8" x14ac:dyDescent="0.15">
      <c r="A224" s="168">
        <v>0</v>
      </c>
      <c r="B224" s="168">
        <v>0</v>
      </c>
      <c r="C224" s="168">
        <v>0</v>
      </c>
      <c r="D224" s="174">
        <v>0</v>
      </c>
      <c r="E224" s="174">
        <v>0</v>
      </c>
      <c r="F224" s="174">
        <v>0</v>
      </c>
      <c r="G224" s="174">
        <v>0</v>
      </c>
      <c r="H224" s="174">
        <v>0</v>
      </c>
    </row>
    <row r="225" spans="1:8" x14ac:dyDescent="0.15">
      <c r="A225" s="168">
        <v>0</v>
      </c>
      <c r="B225" s="168">
        <v>0</v>
      </c>
      <c r="C225" s="168">
        <v>0</v>
      </c>
      <c r="D225" s="174">
        <v>0</v>
      </c>
      <c r="E225" s="174">
        <v>0</v>
      </c>
      <c r="F225" s="174">
        <v>0</v>
      </c>
      <c r="G225" s="174">
        <v>0</v>
      </c>
      <c r="H225" s="174">
        <v>0</v>
      </c>
    </row>
    <row r="226" spans="1:8" x14ac:dyDescent="0.15">
      <c r="A226" s="168">
        <v>0</v>
      </c>
      <c r="B226" s="168">
        <v>0</v>
      </c>
      <c r="C226" s="168">
        <v>0</v>
      </c>
      <c r="D226" s="174">
        <v>0</v>
      </c>
      <c r="E226" s="174">
        <v>0</v>
      </c>
      <c r="F226" s="174">
        <v>0</v>
      </c>
      <c r="G226" s="174">
        <v>0</v>
      </c>
      <c r="H226" s="174">
        <v>0</v>
      </c>
    </row>
    <row r="227" spans="1:8" x14ac:dyDescent="0.15">
      <c r="A227" s="168">
        <v>0</v>
      </c>
      <c r="B227" s="168">
        <v>0</v>
      </c>
      <c r="C227" s="168">
        <v>0</v>
      </c>
      <c r="D227" s="174">
        <v>0</v>
      </c>
      <c r="E227" s="174">
        <v>0</v>
      </c>
      <c r="F227" s="174">
        <v>0</v>
      </c>
      <c r="G227" s="174">
        <v>0</v>
      </c>
      <c r="H227" s="174">
        <v>0</v>
      </c>
    </row>
    <row r="228" spans="1:8" x14ac:dyDescent="0.15">
      <c r="A228" s="168">
        <v>0</v>
      </c>
      <c r="B228" s="168">
        <v>0</v>
      </c>
      <c r="C228" s="168">
        <v>0</v>
      </c>
      <c r="D228" s="174">
        <v>0</v>
      </c>
      <c r="E228" s="174">
        <v>0</v>
      </c>
      <c r="F228" s="174">
        <v>0</v>
      </c>
      <c r="G228" s="174">
        <v>0</v>
      </c>
      <c r="H228" s="174">
        <v>0</v>
      </c>
    </row>
    <row r="229" spans="1:8" x14ac:dyDescent="0.15">
      <c r="A229" s="168">
        <v>0</v>
      </c>
      <c r="B229" s="168">
        <v>0</v>
      </c>
      <c r="C229" s="168">
        <v>0</v>
      </c>
      <c r="D229" s="174">
        <v>0</v>
      </c>
      <c r="E229" s="174">
        <v>0</v>
      </c>
      <c r="F229" s="174">
        <v>0</v>
      </c>
      <c r="G229" s="174">
        <v>0</v>
      </c>
      <c r="H229" s="174">
        <v>0</v>
      </c>
    </row>
    <row r="230" spans="1:8" x14ac:dyDescent="0.15">
      <c r="A230" s="168">
        <v>0</v>
      </c>
      <c r="B230" s="168">
        <v>0</v>
      </c>
      <c r="C230" s="168">
        <v>0</v>
      </c>
      <c r="D230" s="174">
        <v>0</v>
      </c>
      <c r="E230" s="174">
        <v>0</v>
      </c>
      <c r="F230" s="174">
        <v>0</v>
      </c>
      <c r="G230" s="174">
        <v>0</v>
      </c>
      <c r="H230" s="174">
        <v>0</v>
      </c>
    </row>
    <row r="231" spans="1:8" x14ac:dyDescent="0.15">
      <c r="A231" s="168">
        <v>0</v>
      </c>
      <c r="B231" s="168">
        <v>0</v>
      </c>
      <c r="C231" s="168">
        <v>0</v>
      </c>
      <c r="D231" s="174">
        <v>0</v>
      </c>
      <c r="E231" s="174">
        <v>0</v>
      </c>
      <c r="F231" s="174">
        <v>0</v>
      </c>
      <c r="G231" s="174">
        <v>0</v>
      </c>
      <c r="H231" s="174">
        <v>0</v>
      </c>
    </row>
    <row r="232" spans="1:8" x14ac:dyDescent="0.15">
      <c r="A232" s="168">
        <v>0</v>
      </c>
      <c r="B232" s="168">
        <v>0</v>
      </c>
      <c r="C232" s="168">
        <v>0</v>
      </c>
      <c r="D232" s="174">
        <v>0</v>
      </c>
      <c r="E232" s="174">
        <v>0</v>
      </c>
      <c r="F232" s="174">
        <v>0</v>
      </c>
      <c r="G232" s="174">
        <v>0</v>
      </c>
      <c r="H232" s="174">
        <v>0</v>
      </c>
    </row>
    <row r="233" spans="1:8" x14ac:dyDescent="0.15">
      <c r="A233" s="168">
        <v>0</v>
      </c>
      <c r="B233" s="168">
        <v>0</v>
      </c>
      <c r="C233" s="168">
        <v>0</v>
      </c>
      <c r="D233" s="174">
        <v>0</v>
      </c>
      <c r="E233" s="174">
        <v>0</v>
      </c>
      <c r="F233" s="174">
        <v>0</v>
      </c>
      <c r="G233" s="174">
        <v>0</v>
      </c>
      <c r="H233" s="174">
        <v>0</v>
      </c>
    </row>
    <row r="234" spans="1:8" x14ac:dyDescent="0.15">
      <c r="A234" s="168">
        <v>0</v>
      </c>
      <c r="B234" s="168">
        <v>0</v>
      </c>
      <c r="C234" s="168">
        <v>0</v>
      </c>
      <c r="D234" s="174">
        <v>0</v>
      </c>
      <c r="E234" s="174">
        <v>0</v>
      </c>
      <c r="F234" s="174">
        <v>0</v>
      </c>
      <c r="G234" s="174">
        <v>0</v>
      </c>
      <c r="H234" s="174">
        <v>0</v>
      </c>
    </row>
    <row r="235" spans="1:8" x14ac:dyDescent="0.15">
      <c r="A235" s="168">
        <v>0</v>
      </c>
      <c r="B235" s="168">
        <v>0</v>
      </c>
      <c r="C235" s="168">
        <v>0</v>
      </c>
      <c r="D235" s="174">
        <v>0</v>
      </c>
      <c r="E235" s="174">
        <v>0</v>
      </c>
      <c r="F235" s="174">
        <v>0</v>
      </c>
      <c r="G235" s="174">
        <v>0</v>
      </c>
      <c r="H235" s="174">
        <v>0</v>
      </c>
    </row>
    <row r="236" spans="1:8" x14ac:dyDescent="0.15">
      <c r="A236" s="168">
        <v>0</v>
      </c>
      <c r="B236" s="168">
        <v>0</v>
      </c>
      <c r="C236" s="168">
        <v>0</v>
      </c>
      <c r="D236" s="174">
        <v>0</v>
      </c>
      <c r="E236" s="174">
        <v>0</v>
      </c>
      <c r="F236" s="174">
        <v>0</v>
      </c>
      <c r="G236" s="174">
        <v>0</v>
      </c>
      <c r="H236" s="174">
        <v>0</v>
      </c>
    </row>
    <row r="237" spans="1:8" x14ac:dyDescent="0.15">
      <c r="A237" s="168">
        <v>0</v>
      </c>
      <c r="B237" s="168">
        <v>0</v>
      </c>
      <c r="C237" s="168">
        <v>0</v>
      </c>
      <c r="D237" s="174">
        <v>0</v>
      </c>
      <c r="E237" s="174">
        <v>0</v>
      </c>
      <c r="F237" s="174">
        <v>0</v>
      </c>
      <c r="G237" s="174">
        <v>0</v>
      </c>
      <c r="H237" s="174">
        <v>0</v>
      </c>
    </row>
    <row r="238" spans="1:8" x14ac:dyDescent="0.15">
      <c r="A238" s="168">
        <v>0</v>
      </c>
      <c r="B238" s="168">
        <v>0</v>
      </c>
      <c r="C238" s="168">
        <v>0</v>
      </c>
      <c r="D238" s="174">
        <v>0</v>
      </c>
      <c r="E238" s="174">
        <v>0</v>
      </c>
      <c r="F238" s="174">
        <v>0</v>
      </c>
      <c r="G238" s="174">
        <v>0</v>
      </c>
      <c r="H238" s="174">
        <v>0</v>
      </c>
    </row>
    <row r="239" spans="1:8" x14ac:dyDescent="0.15">
      <c r="A239" s="168">
        <v>0</v>
      </c>
      <c r="B239" s="168">
        <v>0</v>
      </c>
      <c r="C239" s="168">
        <v>0</v>
      </c>
      <c r="D239" s="174">
        <v>0</v>
      </c>
      <c r="E239" s="174">
        <v>0</v>
      </c>
      <c r="F239" s="174">
        <v>0</v>
      </c>
      <c r="G239" s="174">
        <v>0</v>
      </c>
      <c r="H239" s="174">
        <v>0</v>
      </c>
    </row>
    <row r="240" spans="1:8" x14ac:dyDescent="0.15">
      <c r="A240" s="168">
        <v>0</v>
      </c>
      <c r="B240" s="168">
        <v>0</v>
      </c>
      <c r="C240" s="168">
        <v>0</v>
      </c>
      <c r="D240" s="174">
        <v>0</v>
      </c>
      <c r="E240" s="174">
        <v>0</v>
      </c>
      <c r="F240" s="174">
        <v>0</v>
      </c>
      <c r="G240" s="174">
        <v>0</v>
      </c>
      <c r="H240" s="174">
        <v>0</v>
      </c>
    </row>
    <row r="241" spans="1:8" x14ac:dyDescent="0.15">
      <c r="A241" s="168">
        <v>0</v>
      </c>
      <c r="B241" s="168">
        <v>0</v>
      </c>
      <c r="C241" s="168">
        <v>0</v>
      </c>
      <c r="D241" s="174">
        <v>0</v>
      </c>
      <c r="E241" s="174">
        <v>0</v>
      </c>
      <c r="F241" s="174">
        <v>0</v>
      </c>
      <c r="G241" s="174">
        <v>0</v>
      </c>
      <c r="H241" s="174">
        <v>0</v>
      </c>
    </row>
    <row r="242" spans="1:8" x14ac:dyDescent="0.15">
      <c r="A242" s="168">
        <v>0</v>
      </c>
      <c r="B242" s="168">
        <v>0</v>
      </c>
      <c r="C242" s="168">
        <v>0</v>
      </c>
      <c r="D242" s="174">
        <v>0</v>
      </c>
      <c r="E242" s="174">
        <v>0</v>
      </c>
      <c r="F242" s="174">
        <v>0</v>
      </c>
      <c r="G242" s="174">
        <v>0</v>
      </c>
      <c r="H242" s="174">
        <v>0</v>
      </c>
    </row>
    <row r="243" spans="1:8" x14ac:dyDescent="0.15">
      <c r="A243" s="168">
        <v>0</v>
      </c>
      <c r="B243" s="168">
        <v>0</v>
      </c>
      <c r="C243" s="168">
        <v>0</v>
      </c>
      <c r="D243" s="174">
        <v>0</v>
      </c>
      <c r="E243" s="174">
        <v>0</v>
      </c>
      <c r="F243" s="174">
        <v>0</v>
      </c>
      <c r="G243" s="174">
        <v>0</v>
      </c>
      <c r="H243" s="174">
        <v>0</v>
      </c>
    </row>
    <row r="244" spans="1:8" x14ac:dyDescent="0.15">
      <c r="A244" s="168">
        <v>0</v>
      </c>
      <c r="B244" s="168">
        <v>0</v>
      </c>
      <c r="C244" s="168">
        <v>0</v>
      </c>
      <c r="D244" s="174">
        <v>0</v>
      </c>
      <c r="E244" s="174">
        <v>0</v>
      </c>
      <c r="F244" s="174">
        <v>0</v>
      </c>
      <c r="G244" s="174">
        <v>0</v>
      </c>
      <c r="H244" s="174">
        <v>0</v>
      </c>
    </row>
    <row r="245" spans="1:8" x14ac:dyDescent="0.15">
      <c r="A245" s="168">
        <v>0</v>
      </c>
      <c r="B245" s="168">
        <v>0</v>
      </c>
      <c r="C245" s="168">
        <v>0</v>
      </c>
      <c r="D245" s="174">
        <v>0</v>
      </c>
      <c r="E245" s="174">
        <v>0</v>
      </c>
      <c r="F245" s="174">
        <v>0</v>
      </c>
      <c r="G245" s="174">
        <v>0</v>
      </c>
      <c r="H245" s="174">
        <v>0</v>
      </c>
    </row>
    <row r="246" spans="1:8" x14ac:dyDescent="0.15">
      <c r="A246" s="168">
        <v>0</v>
      </c>
      <c r="B246" s="168">
        <v>0</v>
      </c>
      <c r="C246" s="168">
        <v>0</v>
      </c>
      <c r="D246" s="174">
        <v>0</v>
      </c>
      <c r="E246" s="174">
        <v>0</v>
      </c>
      <c r="F246" s="174">
        <v>0</v>
      </c>
      <c r="G246" s="174">
        <v>0</v>
      </c>
      <c r="H246" s="174">
        <v>0</v>
      </c>
    </row>
    <row r="247" spans="1:8" x14ac:dyDescent="0.15">
      <c r="A247" s="168">
        <v>0</v>
      </c>
      <c r="B247" s="168">
        <v>0</v>
      </c>
      <c r="C247" s="168">
        <v>0</v>
      </c>
      <c r="D247" s="174">
        <v>0</v>
      </c>
      <c r="E247" s="174">
        <v>0</v>
      </c>
      <c r="F247" s="174">
        <v>0</v>
      </c>
      <c r="G247" s="174">
        <v>0</v>
      </c>
      <c r="H247" s="174">
        <v>0</v>
      </c>
    </row>
    <row r="248" spans="1:8" x14ac:dyDescent="0.15">
      <c r="A248" s="168">
        <v>0</v>
      </c>
      <c r="B248" s="168">
        <v>0</v>
      </c>
      <c r="C248" s="168">
        <v>0</v>
      </c>
      <c r="D248" s="174">
        <v>0</v>
      </c>
      <c r="E248" s="174">
        <v>0</v>
      </c>
      <c r="F248" s="174">
        <v>0</v>
      </c>
      <c r="G248" s="174">
        <v>0</v>
      </c>
      <c r="H248" s="174">
        <v>0</v>
      </c>
    </row>
    <row r="249" spans="1:8" x14ac:dyDescent="0.15">
      <c r="A249" s="168">
        <v>0</v>
      </c>
      <c r="B249" s="168">
        <v>0</v>
      </c>
      <c r="C249" s="168">
        <v>0</v>
      </c>
      <c r="D249" s="174">
        <v>0</v>
      </c>
      <c r="E249" s="174">
        <v>0</v>
      </c>
      <c r="F249" s="174">
        <v>0</v>
      </c>
      <c r="G249" s="174">
        <v>0</v>
      </c>
      <c r="H249" s="174">
        <v>0</v>
      </c>
    </row>
    <row r="250" spans="1:8" x14ac:dyDescent="0.15">
      <c r="A250" s="168">
        <v>0</v>
      </c>
      <c r="B250" s="168">
        <v>0</v>
      </c>
      <c r="C250" s="168">
        <v>0</v>
      </c>
      <c r="D250" s="174">
        <v>0</v>
      </c>
      <c r="E250" s="174">
        <v>0</v>
      </c>
      <c r="F250" s="174">
        <v>0</v>
      </c>
      <c r="G250" s="174">
        <v>0</v>
      </c>
      <c r="H250" s="174">
        <v>0</v>
      </c>
    </row>
    <row r="251" spans="1:8" x14ac:dyDescent="0.15">
      <c r="A251" s="168">
        <v>0</v>
      </c>
      <c r="B251" s="168">
        <v>0</v>
      </c>
      <c r="C251" s="168">
        <v>0</v>
      </c>
      <c r="D251" s="174">
        <v>0</v>
      </c>
      <c r="E251" s="174">
        <v>0</v>
      </c>
      <c r="F251" s="174">
        <v>0</v>
      </c>
      <c r="G251" s="174">
        <v>0</v>
      </c>
      <c r="H251" s="174">
        <v>0</v>
      </c>
    </row>
    <row r="252" spans="1:8" x14ac:dyDescent="0.15">
      <c r="A252" s="168">
        <v>0</v>
      </c>
      <c r="B252" s="168">
        <v>0</v>
      </c>
      <c r="C252" s="168">
        <v>0</v>
      </c>
      <c r="D252" s="174">
        <v>0</v>
      </c>
      <c r="E252" s="174">
        <v>0</v>
      </c>
      <c r="F252" s="174">
        <v>0</v>
      </c>
      <c r="G252" s="174">
        <v>0</v>
      </c>
      <c r="H252" s="174">
        <v>0</v>
      </c>
    </row>
    <row r="253" spans="1:8" x14ac:dyDescent="0.15">
      <c r="A253" s="168">
        <v>0</v>
      </c>
      <c r="B253" s="168">
        <v>0</v>
      </c>
      <c r="C253" s="168">
        <v>0</v>
      </c>
      <c r="D253" s="174">
        <v>0</v>
      </c>
      <c r="E253" s="174">
        <v>0</v>
      </c>
      <c r="F253" s="174">
        <v>0</v>
      </c>
      <c r="G253" s="174">
        <v>0</v>
      </c>
      <c r="H253" s="174">
        <v>0</v>
      </c>
    </row>
    <row r="254" spans="1:8" x14ac:dyDescent="0.15">
      <c r="A254" s="168">
        <v>0</v>
      </c>
      <c r="B254" s="168">
        <v>0</v>
      </c>
      <c r="C254" s="168">
        <v>0</v>
      </c>
      <c r="D254" s="174">
        <v>0</v>
      </c>
      <c r="E254" s="174">
        <v>0</v>
      </c>
      <c r="F254" s="174">
        <v>0</v>
      </c>
      <c r="G254" s="174">
        <v>0</v>
      </c>
      <c r="H254" s="174">
        <v>0</v>
      </c>
    </row>
    <row r="255" spans="1:8" x14ac:dyDescent="0.15">
      <c r="A255" s="168">
        <v>0</v>
      </c>
      <c r="B255" s="168">
        <v>0</v>
      </c>
      <c r="C255" s="168">
        <v>0</v>
      </c>
      <c r="D255" s="174">
        <v>0</v>
      </c>
      <c r="E255" s="174">
        <v>0</v>
      </c>
      <c r="F255" s="174">
        <v>0</v>
      </c>
      <c r="G255" s="174">
        <v>0</v>
      </c>
      <c r="H255" s="174">
        <v>0</v>
      </c>
    </row>
    <row r="256" spans="1:8" x14ac:dyDescent="0.15">
      <c r="A256" s="168">
        <v>0</v>
      </c>
      <c r="B256" s="168">
        <v>0</v>
      </c>
      <c r="C256" s="168">
        <v>0</v>
      </c>
      <c r="D256" s="174">
        <v>0</v>
      </c>
      <c r="E256" s="174">
        <v>0</v>
      </c>
      <c r="F256" s="174">
        <v>0</v>
      </c>
      <c r="G256" s="174">
        <v>0</v>
      </c>
      <c r="H256" s="174">
        <v>0</v>
      </c>
    </row>
    <row r="257" spans="1:8" x14ac:dyDescent="0.15">
      <c r="A257" s="168">
        <v>0</v>
      </c>
      <c r="B257" s="168">
        <v>0</v>
      </c>
      <c r="C257" s="168">
        <v>0</v>
      </c>
      <c r="D257" s="174">
        <v>0</v>
      </c>
      <c r="E257" s="174">
        <v>0</v>
      </c>
      <c r="F257" s="174">
        <v>0</v>
      </c>
      <c r="G257" s="174">
        <v>0</v>
      </c>
      <c r="H257" s="174">
        <v>0</v>
      </c>
    </row>
    <row r="258" spans="1:8" x14ac:dyDescent="0.15">
      <c r="A258" s="168">
        <v>0</v>
      </c>
      <c r="B258" s="168">
        <v>0</v>
      </c>
      <c r="C258" s="168">
        <v>0</v>
      </c>
      <c r="D258" s="174">
        <v>0</v>
      </c>
      <c r="E258" s="174">
        <v>0</v>
      </c>
      <c r="F258" s="174">
        <v>0</v>
      </c>
      <c r="G258" s="174">
        <v>0</v>
      </c>
      <c r="H258" s="174">
        <v>0</v>
      </c>
    </row>
    <row r="259" spans="1:8" x14ac:dyDescent="0.15">
      <c r="A259" s="168">
        <v>0</v>
      </c>
      <c r="B259" s="168">
        <v>0</v>
      </c>
      <c r="C259" s="168">
        <v>0</v>
      </c>
      <c r="D259" s="174">
        <v>0</v>
      </c>
      <c r="E259" s="174">
        <v>0</v>
      </c>
      <c r="F259" s="174">
        <v>0</v>
      </c>
      <c r="G259" s="174">
        <v>0</v>
      </c>
      <c r="H259" s="174">
        <v>0</v>
      </c>
    </row>
    <row r="260" spans="1:8" x14ac:dyDescent="0.15">
      <c r="A260" s="168">
        <v>0</v>
      </c>
      <c r="B260" s="168">
        <v>0</v>
      </c>
      <c r="C260" s="168">
        <v>0</v>
      </c>
      <c r="D260" s="174">
        <v>0</v>
      </c>
      <c r="E260" s="174">
        <v>0</v>
      </c>
      <c r="F260" s="174">
        <v>0</v>
      </c>
      <c r="G260" s="174">
        <v>0</v>
      </c>
      <c r="H260" s="174">
        <v>0</v>
      </c>
    </row>
    <row r="261" spans="1:8" x14ac:dyDescent="0.15">
      <c r="A261" s="168">
        <v>0</v>
      </c>
      <c r="B261" s="168">
        <v>0</v>
      </c>
      <c r="C261" s="168">
        <v>0</v>
      </c>
      <c r="D261" s="174">
        <v>0</v>
      </c>
      <c r="E261" s="174">
        <v>0</v>
      </c>
      <c r="F261" s="174">
        <v>0</v>
      </c>
      <c r="G261" s="174">
        <v>0</v>
      </c>
      <c r="H261" s="174">
        <v>0</v>
      </c>
    </row>
    <row r="262" spans="1:8" x14ac:dyDescent="0.15">
      <c r="A262" s="168">
        <v>0</v>
      </c>
      <c r="B262" s="168">
        <v>0</v>
      </c>
      <c r="C262" s="168">
        <v>0</v>
      </c>
      <c r="D262" s="174">
        <v>0</v>
      </c>
      <c r="E262" s="174">
        <v>0</v>
      </c>
      <c r="F262" s="174">
        <v>0</v>
      </c>
      <c r="G262" s="174">
        <v>0</v>
      </c>
      <c r="H262" s="174">
        <v>0</v>
      </c>
    </row>
    <row r="263" spans="1:8" x14ac:dyDescent="0.15">
      <c r="A263" s="168">
        <v>0</v>
      </c>
      <c r="B263" s="168">
        <v>0</v>
      </c>
      <c r="C263" s="168">
        <v>0</v>
      </c>
      <c r="D263" s="174">
        <v>0</v>
      </c>
      <c r="E263" s="174">
        <v>0</v>
      </c>
      <c r="F263" s="174">
        <v>0</v>
      </c>
      <c r="G263" s="174">
        <v>0</v>
      </c>
      <c r="H263" s="174">
        <v>0</v>
      </c>
    </row>
    <row r="264" spans="1:8" x14ac:dyDescent="0.15">
      <c r="A264" s="168">
        <v>0</v>
      </c>
      <c r="B264" s="168">
        <v>0</v>
      </c>
      <c r="C264" s="168">
        <v>0</v>
      </c>
      <c r="D264" s="174">
        <v>0</v>
      </c>
      <c r="E264" s="174">
        <v>0</v>
      </c>
      <c r="F264" s="174">
        <v>0</v>
      </c>
      <c r="G264" s="174">
        <v>0</v>
      </c>
      <c r="H264" s="174">
        <v>0</v>
      </c>
    </row>
    <row r="265" spans="1:8" x14ac:dyDescent="0.15">
      <c r="A265" s="168">
        <v>0</v>
      </c>
      <c r="B265" s="168">
        <v>0</v>
      </c>
      <c r="C265" s="168">
        <v>0</v>
      </c>
      <c r="D265" s="174">
        <v>0</v>
      </c>
      <c r="E265" s="174">
        <v>0</v>
      </c>
      <c r="F265" s="174">
        <v>0</v>
      </c>
      <c r="G265" s="174">
        <v>0</v>
      </c>
      <c r="H265" s="174">
        <v>0</v>
      </c>
    </row>
    <row r="266" spans="1:8" x14ac:dyDescent="0.15">
      <c r="A266" s="168">
        <v>0</v>
      </c>
      <c r="B266" s="168">
        <v>0</v>
      </c>
      <c r="C266" s="168">
        <v>0</v>
      </c>
      <c r="D266" s="174">
        <v>0</v>
      </c>
      <c r="E266" s="174">
        <v>0</v>
      </c>
      <c r="F266" s="174">
        <v>0</v>
      </c>
      <c r="G266" s="174">
        <v>0</v>
      </c>
      <c r="H266" s="174">
        <v>0</v>
      </c>
    </row>
    <row r="267" spans="1:8" x14ac:dyDescent="0.15">
      <c r="A267" s="168">
        <v>0</v>
      </c>
      <c r="B267" s="168">
        <v>0</v>
      </c>
      <c r="C267" s="168">
        <v>0</v>
      </c>
      <c r="D267" s="174">
        <v>0</v>
      </c>
      <c r="E267" s="174">
        <v>0</v>
      </c>
      <c r="F267" s="174">
        <v>0</v>
      </c>
      <c r="G267" s="174">
        <v>0</v>
      </c>
      <c r="H267" s="174">
        <v>0</v>
      </c>
    </row>
    <row r="268" spans="1:8" x14ac:dyDescent="0.15">
      <c r="A268" s="168">
        <v>0</v>
      </c>
      <c r="B268" s="168">
        <v>0</v>
      </c>
      <c r="C268" s="168">
        <v>0</v>
      </c>
      <c r="D268" s="174">
        <v>0</v>
      </c>
      <c r="E268" s="174">
        <v>0</v>
      </c>
      <c r="F268" s="174">
        <v>0</v>
      </c>
      <c r="G268" s="174">
        <v>0</v>
      </c>
      <c r="H268" s="174">
        <v>0</v>
      </c>
    </row>
    <row r="269" spans="1:8" x14ac:dyDescent="0.15">
      <c r="A269" s="168">
        <v>0</v>
      </c>
      <c r="B269" s="168">
        <v>0</v>
      </c>
      <c r="C269" s="168">
        <v>0</v>
      </c>
      <c r="D269" s="174">
        <v>0</v>
      </c>
      <c r="E269" s="174">
        <v>0</v>
      </c>
      <c r="F269" s="174">
        <v>0</v>
      </c>
      <c r="G269" s="174">
        <v>0</v>
      </c>
      <c r="H269" s="174">
        <v>0</v>
      </c>
    </row>
    <row r="270" spans="1:8" x14ac:dyDescent="0.15">
      <c r="A270" s="168">
        <v>0</v>
      </c>
      <c r="B270" s="168">
        <v>0</v>
      </c>
      <c r="C270" s="168">
        <v>0</v>
      </c>
      <c r="D270" s="174">
        <v>0</v>
      </c>
      <c r="E270" s="174">
        <v>0</v>
      </c>
      <c r="F270" s="174">
        <v>0</v>
      </c>
      <c r="G270" s="174">
        <v>0</v>
      </c>
      <c r="H270" s="174">
        <v>0</v>
      </c>
    </row>
    <row r="271" spans="1:8" x14ac:dyDescent="0.15">
      <c r="A271" s="168">
        <v>0</v>
      </c>
      <c r="B271" s="168">
        <v>0</v>
      </c>
      <c r="C271" s="168">
        <v>0</v>
      </c>
      <c r="D271" s="174">
        <v>0</v>
      </c>
      <c r="E271" s="174">
        <v>0</v>
      </c>
      <c r="F271" s="174">
        <v>0</v>
      </c>
      <c r="G271" s="174">
        <v>0</v>
      </c>
      <c r="H271" s="174">
        <v>0</v>
      </c>
    </row>
    <row r="272" spans="1:8" x14ac:dyDescent="0.15">
      <c r="A272" s="168">
        <v>0</v>
      </c>
      <c r="B272" s="168">
        <v>0</v>
      </c>
      <c r="C272" s="168">
        <v>0</v>
      </c>
      <c r="D272" s="174">
        <v>0</v>
      </c>
      <c r="E272" s="174">
        <v>0</v>
      </c>
      <c r="F272" s="174">
        <v>0</v>
      </c>
      <c r="G272" s="174">
        <v>0</v>
      </c>
      <c r="H272" s="174">
        <v>0</v>
      </c>
    </row>
    <row r="273" spans="1:8" x14ac:dyDescent="0.15">
      <c r="A273" s="168">
        <v>0</v>
      </c>
      <c r="B273" s="168">
        <v>0</v>
      </c>
      <c r="C273" s="168">
        <v>0</v>
      </c>
      <c r="D273" s="174">
        <v>0</v>
      </c>
      <c r="E273" s="174">
        <v>0</v>
      </c>
      <c r="F273" s="174">
        <v>0</v>
      </c>
      <c r="G273" s="174">
        <v>0</v>
      </c>
      <c r="H273" s="174">
        <v>0</v>
      </c>
    </row>
    <row r="274" spans="1:8" x14ac:dyDescent="0.15">
      <c r="A274" s="168">
        <v>0</v>
      </c>
      <c r="B274" s="168">
        <v>0</v>
      </c>
      <c r="C274" s="168">
        <v>0</v>
      </c>
      <c r="D274" s="174">
        <v>0</v>
      </c>
      <c r="E274" s="174">
        <v>0</v>
      </c>
      <c r="F274" s="174">
        <v>0</v>
      </c>
      <c r="G274" s="174">
        <v>0</v>
      </c>
      <c r="H274" s="174">
        <v>0</v>
      </c>
    </row>
    <row r="275" spans="1:8" x14ac:dyDescent="0.15">
      <c r="A275" s="168">
        <v>0</v>
      </c>
      <c r="B275" s="168">
        <v>0</v>
      </c>
      <c r="C275" s="168">
        <v>0</v>
      </c>
      <c r="D275" s="174">
        <v>0</v>
      </c>
      <c r="E275" s="174">
        <v>0</v>
      </c>
      <c r="F275" s="174">
        <v>0</v>
      </c>
      <c r="G275" s="174">
        <v>0</v>
      </c>
      <c r="H275" s="174">
        <v>0</v>
      </c>
    </row>
    <row r="276" spans="1:8" x14ac:dyDescent="0.15">
      <c r="A276" s="168">
        <v>0</v>
      </c>
      <c r="B276" s="168">
        <v>0</v>
      </c>
      <c r="C276" s="168">
        <v>0</v>
      </c>
      <c r="D276" s="174">
        <v>0</v>
      </c>
      <c r="E276" s="174">
        <v>0</v>
      </c>
      <c r="F276" s="174">
        <v>0</v>
      </c>
      <c r="G276" s="174">
        <v>0</v>
      </c>
      <c r="H276" s="174">
        <v>0</v>
      </c>
    </row>
    <row r="277" spans="1:8" x14ac:dyDescent="0.15">
      <c r="A277" s="168">
        <v>0</v>
      </c>
      <c r="B277" s="168">
        <v>0</v>
      </c>
      <c r="C277" s="168">
        <v>0</v>
      </c>
      <c r="D277" s="174">
        <v>0</v>
      </c>
      <c r="E277" s="174">
        <v>0</v>
      </c>
      <c r="F277" s="174">
        <v>0</v>
      </c>
      <c r="G277" s="174">
        <v>0</v>
      </c>
      <c r="H277" s="174">
        <v>0</v>
      </c>
    </row>
    <row r="278" spans="1:8" x14ac:dyDescent="0.15">
      <c r="A278" s="168">
        <v>0</v>
      </c>
      <c r="B278" s="168">
        <v>0</v>
      </c>
      <c r="C278" s="168">
        <v>0</v>
      </c>
      <c r="D278" s="174">
        <v>0</v>
      </c>
      <c r="E278" s="174">
        <v>0</v>
      </c>
      <c r="F278" s="174">
        <v>0</v>
      </c>
      <c r="G278" s="174">
        <v>0</v>
      </c>
      <c r="H278" s="174">
        <v>0</v>
      </c>
    </row>
    <row r="279" spans="1:8" x14ac:dyDescent="0.15">
      <c r="A279" s="168">
        <v>0</v>
      </c>
      <c r="B279" s="168">
        <v>0</v>
      </c>
      <c r="C279" s="168">
        <v>0</v>
      </c>
      <c r="D279" s="174">
        <v>0</v>
      </c>
      <c r="E279" s="174">
        <v>0</v>
      </c>
      <c r="F279" s="174">
        <v>0</v>
      </c>
      <c r="G279" s="174">
        <v>0</v>
      </c>
      <c r="H279" s="174">
        <v>0</v>
      </c>
    </row>
    <row r="280" spans="1:8" x14ac:dyDescent="0.15">
      <c r="A280" s="168">
        <v>0</v>
      </c>
      <c r="B280" s="168">
        <v>0</v>
      </c>
      <c r="C280" s="168">
        <v>0</v>
      </c>
      <c r="D280" s="174">
        <v>0</v>
      </c>
      <c r="E280" s="174">
        <v>0</v>
      </c>
      <c r="F280" s="174">
        <v>0</v>
      </c>
      <c r="G280" s="174">
        <v>0</v>
      </c>
      <c r="H280" s="174">
        <v>0</v>
      </c>
    </row>
    <row r="281" spans="1:8" x14ac:dyDescent="0.15">
      <c r="A281" s="168">
        <v>0</v>
      </c>
      <c r="B281" s="168">
        <v>0</v>
      </c>
      <c r="C281" s="168">
        <v>0</v>
      </c>
      <c r="D281" s="174">
        <v>0</v>
      </c>
      <c r="E281" s="174">
        <v>0</v>
      </c>
      <c r="F281" s="174">
        <v>0</v>
      </c>
      <c r="G281" s="174">
        <v>0</v>
      </c>
      <c r="H281" s="174">
        <v>0</v>
      </c>
    </row>
    <row r="282" spans="1:8" x14ac:dyDescent="0.15">
      <c r="A282" s="168">
        <v>0</v>
      </c>
      <c r="B282" s="168">
        <v>0</v>
      </c>
      <c r="C282" s="168">
        <v>0</v>
      </c>
      <c r="D282" s="174">
        <v>0</v>
      </c>
      <c r="E282" s="174">
        <v>0</v>
      </c>
      <c r="F282" s="174">
        <v>0</v>
      </c>
      <c r="G282" s="174">
        <v>0</v>
      </c>
      <c r="H282" s="174">
        <v>0</v>
      </c>
    </row>
    <row r="283" spans="1:8" x14ac:dyDescent="0.15">
      <c r="A283" s="168">
        <v>0</v>
      </c>
      <c r="B283" s="168">
        <v>0</v>
      </c>
      <c r="C283" s="168">
        <v>0</v>
      </c>
      <c r="D283" s="174">
        <v>0</v>
      </c>
      <c r="E283" s="174">
        <v>0</v>
      </c>
      <c r="F283" s="174">
        <v>0</v>
      </c>
      <c r="G283" s="174">
        <v>0</v>
      </c>
      <c r="H283" s="174">
        <v>0</v>
      </c>
    </row>
    <row r="284" spans="1:8" x14ac:dyDescent="0.15">
      <c r="A284" s="168">
        <v>0</v>
      </c>
      <c r="B284" s="168">
        <v>0</v>
      </c>
      <c r="C284" s="168">
        <v>0</v>
      </c>
      <c r="D284" s="174">
        <v>0</v>
      </c>
      <c r="E284" s="174">
        <v>0</v>
      </c>
      <c r="F284" s="174">
        <v>0</v>
      </c>
      <c r="G284" s="174">
        <v>0</v>
      </c>
      <c r="H284" s="174">
        <v>0</v>
      </c>
    </row>
    <row r="285" spans="1:8" x14ac:dyDescent="0.15">
      <c r="A285" s="168">
        <v>0</v>
      </c>
      <c r="B285" s="168">
        <v>0</v>
      </c>
      <c r="C285" s="168">
        <v>0</v>
      </c>
      <c r="D285" s="174">
        <v>0</v>
      </c>
      <c r="E285" s="174">
        <v>0</v>
      </c>
      <c r="F285" s="174">
        <v>0</v>
      </c>
      <c r="G285" s="174">
        <v>0</v>
      </c>
      <c r="H285" s="174">
        <v>0</v>
      </c>
    </row>
    <row r="286" spans="1:8" x14ac:dyDescent="0.15">
      <c r="A286" s="168">
        <v>0</v>
      </c>
      <c r="B286" s="168">
        <v>0</v>
      </c>
      <c r="C286" s="168">
        <v>0</v>
      </c>
      <c r="D286" s="174">
        <v>0</v>
      </c>
      <c r="E286" s="174">
        <v>0</v>
      </c>
      <c r="F286" s="174">
        <v>0</v>
      </c>
      <c r="G286" s="174">
        <v>0</v>
      </c>
      <c r="H286" s="174">
        <v>0</v>
      </c>
    </row>
    <row r="287" spans="1:8" x14ac:dyDescent="0.15">
      <c r="A287" s="168">
        <v>0</v>
      </c>
      <c r="B287" s="168">
        <v>0</v>
      </c>
      <c r="C287" s="168">
        <v>0</v>
      </c>
      <c r="D287" s="174">
        <v>0</v>
      </c>
      <c r="E287" s="174">
        <v>0</v>
      </c>
      <c r="F287" s="174">
        <v>0</v>
      </c>
      <c r="G287" s="174">
        <v>0</v>
      </c>
      <c r="H287" s="174">
        <v>0</v>
      </c>
    </row>
    <row r="288" spans="1:8" x14ac:dyDescent="0.15">
      <c r="A288" s="168">
        <v>0</v>
      </c>
      <c r="B288" s="168">
        <v>0</v>
      </c>
      <c r="C288" s="168">
        <v>0</v>
      </c>
      <c r="D288" s="174">
        <v>0</v>
      </c>
      <c r="E288" s="174">
        <v>0</v>
      </c>
      <c r="F288" s="174">
        <v>0</v>
      </c>
      <c r="G288" s="174">
        <v>0</v>
      </c>
      <c r="H288" s="174">
        <v>0</v>
      </c>
    </row>
    <row r="289" spans="1:8" x14ac:dyDescent="0.15">
      <c r="A289" s="168">
        <v>0</v>
      </c>
      <c r="B289" s="168">
        <v>0</v>
      </c>
      <c r="C289" s="168">
        <v>0</v>
      </c>
      <c r="D289" s="174">
        <v>0</v>
      </c>
      <c r="E289" s="174">
        <v>0</v>
      </c>
      <c r="F289" s="174">
        <v>0</v>
      </c>
      <c r="G289" s="174">
        <v>0</v>
      </c>
      <c r="H289" s="174">
        <v>0</v>
      </c>
    </row>
    <row r="290" spans="1:8" x14ac:dyDescent="0.15">
      <c r="A290" s="168">
        <v>0</v>
      </c>
      <c r="B290" s="168">
        <v>0</v>
      </c>
      <c r="C290" s="168">
        <v>0</v>
      </c>
      <c r="D290" s="174">
        <v>0</v>
      </c>
      <c r="E290" s="174">
        <v>0</v>
      </c>
      <c r="F290" s="174">
        <v>0</v>
      </c>
      <c r="G290" s="174">
        <v>0</v>
      </c>
      <c r="H290" s="174">
        <v>0</v>
      </c>
    </row>
    <row r="291" spans="1:8" x14ac:dyDescent="0.15">
      <c r="A291" s="168">
        <v>0</v>
      </c>
      <c r="B291" s="168">
        <v>0</v>
      </c>
      <c r="C291" s="168">
        <v>0</v>
      </c>
      <c r="D291" s="174">
        <v>0</v>
      </c>
      <c r="E291" s="174">
        <v>0</v>
      </c>
      <c r="F291" s="174">
        <v>0</v>
      </c>
      <c r="G291" s="174">
        <v>0</v>
      </c>
      <c r="H291" s="174">
        <v>0</v>
      </c>
    </row>
    <row r="292" spans="1:8" x14ac:dyDescent="0.15">
      <c r="A292" s="168">
        <v>0</v>
      </c>
      <c r="B292" s="168">
        <v>0</v>
      </c>
      <c r="C292" s="168">
        <v>0</v>
      </c>
      <c r="D292" s="174">
        <v>0</v>
      </c>
      <c r="E292" s="174">
        <v>0</v>
      </c>
      <c r="F292" s="174">
        <v>0</v>
      </c>
      <c r="G292" s="174">
        <v>0</v>
      </c>
      <c r="H292" s="174">
        <v>0</v>
      </c>
    </row>
    <row r="293" spans="1:8" x14ac:dyDescent="0.15">
      <c r="A293" s="168">
        <v>0</v>
      </c>
      <c r="B293" s="168">
        <v>0</v>
      </c>
      <c r="C293" s="168">
        <v>0</v>
      </c>
      <c r="D293" s="174">
        <v>0</v>
      </c>
      <c r="E293" s="174">
        <v>0</v>
      </c>
      <c r="F293" s="174">
        <v>0</v>
      </c>
      <c r="G293" s="174">
        <v>0</v>
      </c>
      <c r="H293" s="174">
        <v>0</v>
      </c>
    </row>
    <row r="294" spans="1:8" x14ac:dyDescent="0.15">
      <c r="A294" s="168">
        <v>0</v>
      </c>
      <c r="B294" s="168">
        <v>0</v>
      </c>
      <c r="C294" s="168">
        <v>0</v>
      </c>
      <c r="D294" s="174">
        <v>0</v>
      </c>
      <c r="E294" s="174">
        <v>0</v>
      </c>
      <c r="F294" s="174">
        <v>0</v>
      </c>
      <c r="G294" s="174">
        <v>0</v>
      </c>
      <c r="H294" s="174">
        <v>0</v>
      </c>
    </row>
    <row r="295" spans="1:8" x14ac:dyDescent="0.15">
      <c r="A295" s="168">
        <v>0</v>
      </c>
      <c r="B295" s="168">
        <v>0</v>
      </c>
      <c r="C295" s="168">
        <v>0</v>
      </c>
      <c r="D295" s="174">
        <v>0</v>
      </c>
      <c r="E295" s="174">
        <v>0</v>
      </c>
      <c r="F295" s="174">
        <v>0</v>
      </c>
      <c r="G295" s="174">
        <v>0</v>
      </c>
      <c r="H295" s="174">
        <v>0</v>
      </c>
    </row>
    <row r="296" spans="1:8" x14ac:dyDescent="0.15">
      <c r="A296" s="168">
        <v>0</v>
      </c>
      <c r="B296" s="168">
        <v>0</v>
      </c>
      <c r="C296" s="168">
        <v>0</v>
      </c>
      <c r="D296" s="174">
        <v>0</v>
      </c>
      <c r="E296" s="174">
        <v>0</v>
      </c>
      <c r="F296" s="174">
        <v>0</v>
      </c>
      <c r="G296" s="174">
        <v>0</v>
      </c>
      <c r="H296" s="174">
        <v>0</v>
      </c>
    </row>
    <row r="297" spans="1:8" x14ac:dyDescent="0.15">
      <c r="A297" s="168">
        <v>0</v>
      </c>
      <c r="B297" s="168">
        <v>0</v>
      </c>
      <c r="C297" s="168">
        <v>0</v>
      </c>
      <c r="D297" s="174">
        <v>0</v>
      </c>
      <c r="E297" s="174">
        <v>0</v>
      </c>
      <c r="F297" s="174">
        <v>0</v>
      </c>
      <c r="G297" s="174">
        <v>0</v>
      </c>
      <c r="H297" s="174">
        <v>0</v>
      </c>
    </row>
    <row r="298" spans="1:8" x14ac:dyDescent="0.15">
      <c r="A298" s="168">
        <v>0</v>
      </c>
      <c r="B298" s="168">
        <v>0</v>
      </c>
      <c r="C298" s="168">
        <v>0</v>
      </c>
      <c r="D298" s="174">
        <v>0</v>
      </c>
      <c r="E298" s="174">
        <v>0</v>
      </c>
      <c r="F298" s="174">
        <v>0</v>
      </c>
      <c r="G298" s="174">
        <v>0</v>
      </c>
      <c r="H298" s="174">
        <v>0</v>
      </c>
    </row>
    <row r="299" spans="1:8" x14ac:dyDescent="0.15">
      <c r="A299" s="168">
        <v>0</v>
      </c>
      <c r="B299" s="168">
        <v>0</v>
      </c>
      <c r="C299" s="168">
        <v>0</v>
      </c>
      <c r="D299" s="174">
        <v>0</v>
      </c>
      <c r="E299" s="174">
        <v>0</v>
      </c>
      <c r="F299" s="174">
        <v>0</v>
      </c>
      <c r="G299" s="174">
        <v>0</v>
      </c>
      <c r="H299" s="174">
        <v>0</v>
      </c>
    </row>
    <row r="300" spans="1:8" x14ac:dyDescent="0.15">
      <c r="A300" s="168">
        <v>0</v>
      </c>
      <c r="B300" s="168">
        <v>0</v>
      </c>
      <c r="C300" s="168">
        <v>0</v>
      </c>
      <c r="D300" s="174">
        <v>0</v>
      </c>
      <c r="E300" s="174">
        <v>0</v>
      </c>
      <c r="F300" s="174">
        <v>0</v>
      </c>
      <c r="G300" s="174">
        <v>0</v>
      </c>
      <c r="H300" s="174">
        <v>0</v>
      </c>
    </row>
    <row r="301" spans="1:8" x14ac:dyDescent="0.15">
      <c r="A301" s="168">
        <v>0</v>
      </c>
      <c r="B301" s="168">
        <v>0</v>
      </c>
      <c r="C301" s="168">
        <v>0</v>
      </c>
      <c r="D301" s="174">
        <v>0</v>
      </c>
      <c r="E301" s="174">
        <v>0</v>
      </c>
      <c r="F301" s="174">
        <v>0</v>
      </c>
      <c r="G301" s="174">
        <v>0</v>
      </c>
      <c r="H301" s="174">
        <v>0</v>
      </c>
    </row>
    <row r="302" spans="1:8" x14ac:dyDescent="0.15">
      <c r="A302" s="168">
        <v>0</v>
      </c>
      <c r="B302" s="168">
        <v>0</v>
      </c>
      <c r="C302" s="168">
        <v>0</v>
      </c>
      <c r="D302" s="174">
        <v>0</v>
      </c>
      <c r="E302" s="174">
        <v>0</v>
      </c>
      <c r="F302" s="174">
        <v>0</v>
      </c>
      <c r="G302" s="174">
        <v>0</v>
      </c>
      <c r="H302" s="174">
        <v>0</v>
      </c>
    </row>
    <row r="303" spans="1:8" x14ac:dyDescent="0.15">
      <c r="A303" s="168">
        <v>0</v>
      </c>
      <c r="B303" s="168">
        <v>0</v>
      </c>
      <c r="C303" s="168">
        <v>0</v>
      </c>
      <c r="D303" s="174">
        <v>0</v>
      </c>
      <c r="E303" s="174">
        <v>0</v>
      </c>
      <c r="F303" s="174">
        <v>0</v>
      </c>
      <c r="G303" s="174">
        <v>0</v>
      </c>
      <c r="H303" s="174">
        <v>0</v>
      </c>
    </row>
    <row r="304" spans="1:8" x14ac:dyDescent="0.15">
      <c r="A304" s="168">
        <v>0</v>
      </c>
      <c r="B304" s="168">
        <v>0</v>
      </c>
      <c r="C304" s="168">
        <v>0</v>
      </c>
      <c r="D304" s="174">
        <v>0</v>
      </c>
      <c r="E304" s="174">
        <v>0</v>
      </c>
      <c r="F304" s="174">
        <v>0</v>
      </c>
      <c r="G304" s="174">
        <v>0</v>
      </c>
      <c r="H304" s="174">
        <v>0</v>
      </c>
    </row>
    <row r="305" spans="1:8" x14ac:dyDescent="0.15">
      <c r="A305" s="168">
        <v>0</v>
      </c>
      <c r="B305" s="168">
        <v>0</v>
      </c>
      <c r="C305" s="168">
        <v>0</v>
      </c>
      <c r="D305" s="174">
        <v>0</v>
      </c>
      <c r="E305" s="174">
        <v>0</v>
      </c>
      <c r="F305" s="174">
        <v>0</v>
      </c>
      <c r="G305" s="174">
        <v>0</v>
      </c>
      <c r="H305" s="174">
        <v>0</v>
      </c>
    </row>
    <row r="306" spans="1:8" x14ac:dyDescent="0.15">
      <c r="A306" s="168">
        <v>0</v>
      </c>
      <c r="B306" s="168">
        <v>0</v>
      </c>
      <c r="C306" s="168">
        <v>0</v>
      </c>
      <c r="D306" s="174">
        <v>0</v>
      </c>
      <c r="E306" s="174">
        <v>0</v>
      </c>
      <c r="F306" s="174">
        <v>0</v>
      </c>
      <c r="G306" s="174">
        <v>0</v>
      </c>
      <c r="H306" s="174">
        <v>0</v>
      </c>
    </row>
    <row r="307" spans="1:8" x14ac:dyDescent="0.15">
      <c r="A307" s="168">
        <v>0</v>
      </c>
      <c r="B307" s="168">
        <v>0</v>
      </c>
      <c r="C307" s="168">
        <v>0</v>
      </c>
      <c r="D307" s="174">
        <v>0</v>
      </c>
      <c r="E307" s="174">
        <v>0</v>
      </c>
      <c r="F307" s="174">
        <v>0</v>
      </c>
      <c r="G307" s="174">
        <v>0</v>
      </c>
      <c r="H307" s="174">
        <v>0</v>
      </c>
    </row>
    <row r="308" spans="1:8" x14ac:dyDescent="0.15">
      <c r="A308" s="168">
        <v>0</v>
      </c>
      <c r="B308" s="168">
        <v>0</v>
      </c>
      <c r="C308" s="168">
        <v>0</v>
      </c>
      <c r="D308" s="174">
        <v>0</v>
      </c>
      <c r="E308" s="174">
        <v>0</v>
      </c>
      <c r="F308" s="174">
        <v>0</v>
      </c>
      <c r="G308" s="174">
        <v>0</v>
      </c>
      <c r="H308" s="174">
        <v>0</v>
      </c>
    </row>
    <row r="309" spans="1:8" x14ac:dyDescent="0.15">
      <c r="A309" s="168">
        <v>0</v>
      </c>
      <c r="B309" s="168">
        <v>0</v>
      </c>
      <c r="C309" s="168">
        <v>0</v>
      </c>
      <c r="D309" s="174">
        <v>0</v>
      </c>
      <c r="E309" s="174">
        <v>0</v>
      </c>
      <c r="F309" s="174">
        <v>0</v>
      </c>
      <c r="G309" s="174">
        <v>0</v>
      </c>
      <c r="H309" s="174">
        <v>0</v>
      </c>
    </row>
    <row r="310" spans="1:8" x14ac:dyDescent="0.15">
      <c r="A310" s="168">
        <v>0</v>
      </c>
      <c r="B310" s="168">
        <v>0</v>
      </c>
      <c r="C310" s="168">
        <v>0</v>
      </c>
      <c r="D310" s="174">
        <v>0</v>
      </c>
      <c r="E310" s="174">
        <v>0</v>
      </c>
      <c r="F310" s="174">
        <v>0</v>
      </c>
      <c r="G310" s="174">
        <v>0</v>
      </c>
      <c r="H310" s="174">
        <v>0</v>
      </c>
    </row>
    <row r="311" spans="1:8" x14ac:dyDescent="0.15">
      <c r="A311" s="168">
        <v>0</v>
      </c>
      <c r="B311" s="168">
        <v>0</v>
      </c>
      <c r="C311" s="168">
        <v>0</v>
      </c>
      <c r="D311" s="174">
        <v>0</v>
      </c>
      <c r="E311" s="174">
        <v>0</v>
      </c>
      <c r="F311" s="174">
        <v>0</v>
      </c>
      <c r="G311" s="174">
        <v>0</v>
      </c>
      <c r="H311" s="174">
        <v>0</v>
      </c>
    </row>
    <row r="312" spans="1:8" x14ac:dyDescent="0.15">
      <c r="A312" s="168">
        <v>0</v>
      </c>
      <c r="B312" s="168">
        <v>0</v>
      </c>
      <c r="C312" s="168">
        <v>0</v>
      </c>
      <c r="D312" s="174">
        <v>0</v>
      </c>
      <c r="E312" s="174">
        <v>0</v>
      </c>
      <c r="F312" s="174">
        <v>0</v>
      </c>
      <c r="G312" s="174">
        <v>0</v>
      </c>
      <c r="H312" s="174">
        <v>0</v>
      </c>
    </row>
    <row r="313" spans="1:8" x14ac:dyDescent="0.15">
      <c r="A313" s="168">
        <v>0</v>
      </c>
      <c r="B313" s="168">
        <v>0</v>
      </c>
      <c r="C313" s="168">
        <v>0</v>
      </c>
      <c r="D313" s="174">
        <v>0</v>
      </c>
      <c r="E313" s="174">
        <v>0</v>
      </c>
      <c r="F313" s="174">
        <v>0</v>
      </c>
      <c r="G313" s="174">
        <v>0</v>
      </c>
      <c r="H313" s="174">
        <v>0</v>
      </c>
    </row>
    <row r="314" spans="1:8" x14ac:dyDescent="0.15">
      <c r="A314" s="168">
        <v>0</v>
      </c>
      <c r="B314" s="168">
        <v>0</v>
      </c>
      <c r="C314" s="168">
        <v>0</v>
      </c>
      <c r="D314" s="174">
        <v>0</v>
      </c>
      <c r="E314" s="174">
        <v>0</v>
      </c>
      <c r="F314" s="174">
        <v>0</v>
      </c>
      <c r="G314" s="174">
        <v>0</v>
      </c>
      <c r="H314" s="174">
        <v>0</v>
      </c>
    </row>
    <row r="315" spans="1:8" x14ac:dyDescent="0.15">
      <c r="A315" s="168">
        <v>0</v>
      </c>
      <c r="B315" s="168">
        <v>0</v>
      </c>
      <c r="C315" s="168">
        <v>0</v>
      </c>
      <c r="D315" s="174">
        <v>0</v>
      </c>
      <c r="E315" s="174">
        <v>0</v>
      </c>
      <c r="F315" s="174">
        <v>0</v>
      </c>
      <c r="G315" s="174">
        <v>0</v>
      </c>
      <c r="H315" s="174">
        <v>0</v>
      </c>
    </row>
    <row r="316" spans="1:8" x14ac:dyDescent="0.15">
      <c r="A316" s="168">
        <v>0</v>
      </c>
      <c r="B316" s="168">
        <v>0</v>
      </c>
      <c r="C316" s="168">
        <v>0</v>
      </c>
      <c r="D316" s="174">
        <v>0</v>
      </c>
      <c r="E316" s="174">
        <v>0</v>
      </c>
      <c r="F316" s="174">
        <v>0</v>
      </c>
      <c r="G316" s="174">
        <v>0</v>
      </c>
      <c r="H316" s="174">
        <v>0</v>
      </c>
    </row>
    <row r="317" spans="1:8" x14ac:dyDescent="0.15">
      <c r="A317" s="168">
        <v>0</v>
      </c>
      <c r="B317" s="168">
        <v>0</v>
      </c>
      <c r="C317" s="168">
        <v>0</v>
      </c>
      <c r="D317" s="174">
        <v>0</v>
      </c>
      <c r="E317" s="174">
        <v>0</v>
      </c>
      <c r="F317" s="174">
        <v>0</v>
      </c>
      <c r="G317" s="174">
        <v>0</v>
      </c>
      <c r="H317" s="174">
        <v>0</v>
      </c>
    </row>
    <row r="318" spans="1:8" x14ac:dyDescent="0.15">
      <c r="A318" s="168">
        <v>0</v>
      </c>
      <c r="B318" s="168">
        <v>0</v>
      </c>
      <c r="C318" s="168">
        <v>0</v>
      </c>
      <c r="D318" s="174">
        <v>0</v>
      </c>
      <c r="E318" s="174">
        <v>0</v>
      </c>
      <c r="F318" s="174">
        <v>0</v>
      </c>
      <c r="G318" s="174">
        <v>0</v>
      </c>
      <c r="H318" s="174">
        <v>0</v>
      </c>
    </row>
    <row r="319" spans="1:8" x14ac:dyDescent="0.15">
      <c r="A319" s="168">
        <v>0</v>
      </c>
      <c r="B319" s="168">
        <v>0</v>
      </c>
      <c r="C319" s="168">
        <v>0</v>
      </c>
      <c r="D319" s="174">
        <v>0</v>
      </c>
      <c r="E319" s="174">
        <v>0</v>
      </c>
      <c r="F319" s="174">
        <v>0</v>
      </c>
      <c r="G319" s="174">
        <v>0</v>
      </c>
      <c r="H319" s="174">
        <v>0</v>
      </c>
    </row>
    <row r="320" spans="1:8" x14ac:dyDescent="0.15">
      <c r="A320" s="168">
        <v>0</v>
      </c>
      <c r="B320" s="168">
        <v>0</v>
      </c>
      <c r="C320" s="168">
        <v>0</v>
      </c>
      <c r="D320" s="174">
        <v>0</v>
      </c>
      <c r="E320" s="174">
        <v>0</v>
      </c>
      <c r="F320" s="174">
        <v>0</v>
      </c>
      <c r="G320" s="174">
        <v>0</v>
      </c>
      <c r="H320" s="174">
        <v>0</v>
      </c>
    </row>
    <row r="321" spans="1:8" x14ac:dyDescent="0.15">
      <c r="A321" s="168">
        <v>0</v>
      </c>
      <c r="B321" s="168">
        <v>0</v>
      </c>
      <c r="C321" s="168">
        <v>0</v>
      </c>
      <c r="D321" s="174">
        <v>0</v>
      </c>
      <c r="E321" s="174">
        <v>0</v>
      </c>
      <c r="F321" s="174">
        <v>0</v>
      </c>
      <c r="G321" s="174">
        <v>0</v>
      </c>
      <c r="H321" s="174">
        <v>0</v>
      </c>
    </row>
    <row r="322" spans="1:8" x14ac:dyDescent="0.15">
      <c r="A322" s="168">
        <v>0</v>
      </c>
      <c r="B322" s="168">
        <v>0</v>
      </c>
      <c r="C322" s="168">
        <v>0</v>
      </c>
      <c r="D322" s="174">
        <v>0</v>
      </c>
      <c r="E322" s="174">
        <v>0</v>
      </c>
      <c r="F322" s="174">
        <v>0</v>
      </c>
      <c r="G322" s="174">
        <v>0</v>
      </c>
      <c r="H322" s="174">
        <v>0</v>
      </c>
    </row>
    <row r="323" spans="1:8" x14ac:dyDescent="0.15">
      <c r="A323" s="168">
        <v>0</v>
      </c>
      <c r="B323" s="168">
        <v>0</v>
      </c>
      <c r="C323" s="168">
        <v>0</v>
      </c>
      <c r="D323" s="174">
        <v>0</v>
      </c>
      <c r="E323" s="174">
        <v>0</v>
      </c>
      <c r="F323" s="174">
        <v>0</v>
      </c>
      <c r="G323" s="174">
        <v>0</v>
      </c>
      <c r="H323" s="174">
        <v>0</v>
      </c>
    </row>
    <row r="324" spans="1:8" x14ac:dyDescent="0.15">
      <c r="A324" s="168">
        <v>0</v>
      </c>
      <c r="B324" s="168">
        <v>0</v>
      </c>
      <c r="C324" s="168">
        <v>0</v>
      </c>
      <c r="D324" s="174">
        <v>0</v>
      </c>
      <c r="E324" s="174">
        <v>0</v>
      </c>
      <c r="F324" s="174">
        <v>0</v>
      </c>
      <c r="G324" s="174">
        <v>0</v>
      </c>
      <c r="H324" s="174">
        <v>0</v>
      </c>
    </row>
    <row r="325" spans="1:8" x14ac:dyDescent="0.15">
      <c r="A325" s="168">
        <v>0</v>
      </c>
      <c r="B325" s="168">
        <v>0</v>
      </c>
      <c r="C325" s="168">
        <v>0</v>
      </c>
      <c r="D325" s="174">
        <v>0</v>
      </c>
      <c r="E325" s="174">
        <v>0</v>
      </c>
      <c r="F325" s="174">
        <v>0</v>
      </c>
      <c r="G325" s="174">
        <v>0</v>
      </c>
      <c r="H325" s="174">
        <v>0</v>
      </c>
    </row>
    <row r="326" spans="1:8" x14ac:dyDescent="0.15">
      <c r="A326" s="168">
        <v>0</v>
      </c>
      <c r="B326" s="168">
        <v>0</v>
      </c>
      <c r="C326" s="168">
        <v>0</v>
      </c>
      <c r="D326" s="174">
        <v>0</v>
      </c>
      <c r="E326" s="174">
        <v>0</v>
      </c>
      <c r="F326" s="174">
        <v>0</v>
      </c>
      <c r="G326" s="174">
        <v>0</v>
      </c>
      <c r="H326" s="174">
        <v>0</v>
      </c>
    </row>
    <row r="327" spans="1:8" x14ac:dyDescent="0.15">
      <c r="A327" s="168">
        <v>0</v>
      </c>
      <c r="B327" s="168">
        <v>0</v>
      </c>
      <c r="C327" s="168">
        <v>0</v>
      </c>
      <c r="D327" s="174">
        <v>0</v>
      </c>
      <c r="E327" s="174">
        <v>0</v>
      </c>
      <c r="F327" s="174">
        <v>0</v>
      </c>
      <c r="G327" s="174">
        <v>0</v>
      </c>
      <c r="H327" s="174">
        <v>0</v>
      </c>
    </row>
    <row r="328" spans="1:8" x14ac:dyDescent="0.15">
      <c r="A328" s="168">
        <v>0</v>
      </c>
      <c r="B328" s="168">
        <v>0</v>
      </c>
      <c r="C328" s="168">
        <v>0</v>
      </c>
      <c r="D328" s="174">
        <v>0</v>
      </c>
      <c r="E328" s="174">
        <v>0</v>
      </c>
      <c r="F328" s="174">
        <v>0</v>
      </c>
      <c r="G328" s="174">
        <v>0</v>
      </c>
      <c r="H328" s="174">
        <v>0</v>
      </c>
    </row>
    <row r="329" spans="1:8" x14ac:dyDescent="0.15">
      <c r="A329" s="168">
        <v>0</v>
      </c>
      <c r="B329" s="168">
        <v>0</v>
      </c>
      <c r="C329" s="168">
        <v>0</v>
      </c>
      <c r="D329" s="174">
        <v>0</v>
      </c>
      <c r="E329" s="174">
        <v>0</v>
      </c>
      <c r="F329" s="174">
        <v>0</v>
      </c>
      <c r="G329" s="174">
        <v>0</v>
      </c>
      <c r="H329" s="174">
        <v>0</v>
      </c>
    </row>
    <row r="330" spans="1:8" x14ac:dyDescent="0.15">
      <c r="A330" s="168">
        <v>0</v>
      </c>
      <c r="B330" s="168">
        <v>0</v>
      </c>
      <c r="C330" s="168">
        <v>0</v>
      </c>
      <c r="D330" s="174">
        <v>0</v>
      </c>
      <c r="E330" s="174">
        <v>0</v>
      </c>
      <c r="F330" s="174">
        <v>0</v>
      </c>
      <c r="G330" s="174">
        <v>0</v>
      </c>
      <c r="H330" s="174">
        <v>0</v>
      </c>
    </row>
    <row r="331" spans="1:8" x14ac:dyDescent="0.15">
      <c r="A331" s="168">
        <v>0</v>
      </c>
      <c r="B331" s="168">
        <v>0</v>
      </c>
      <c r="C331" s="168">
        <v>0</v>
      </c>
      <c r="D331" s="174">
        <v>0</v>
      </c>
      <c r="E331" s="174">
        <v>0</v>
      </c>
      <c r="F331" s="174">
        <v>0</v>
      </c>
      <c r="G331" s="174">
        <v>0</v>
      </c>
      <c r="H331" s="174">
        <v>0</v>
      </c>
    </row>
    <row r="332" spans="1:8" x14ac:dyDescent="0.15">
      <c r="A332" s="168">
        <v>0</v>
      </c>
      <c r="B332" s="168">
        <v>0</v>
      </c>
      <c r="C332" s="168">
        <v>0</v>
      </c>
      <c r="D332" s="174">
        <v>0</v>
      </c>
      <c r="E332" s="174">
        <v>0</v>
      </c>
      <c r="F332" s="174">
        <v>0</v>
      </c>
      <c r="G332" s="174">
        <v>0</v>
      </c>
      <c r="H332" s="174">
        <v>0</v>
      </c>
    </row>
    <row r="333" spans="1:8" x14ac:dyDescent="0.15">
      <c r="A333" s="168">
        <v>0</v>
      </c>
      <c r="B333" s="168">
        <v>0</v>
      </c>
      <c r="C333" s="168">
        <v>0</v>
      </c>
      <c r="D333" s="174">
        <v>0</v>
      </c>
      <c r="E333" s="174">
        <v>0</v>
      </c>
      <c r="F333" s="174">
        <v>0</v>
      </c>
      <c r="G333" s="174">
        <v>0</v>
      </c>
      <c r="H333" s="174">
        <v>0</v>
      </c>
    </row>
    <row r="334" spans="1:8" x14ac:dyDescent="0.15">
      <c r="A334" s="168">
        <v>0</v>
      </c>
      <c r="B334" s="168">
        <v>0</v>
      </c>
      <c r="C334" s="168">
        <v>0</v>
      </c>
      <c r="D334" s="174">
        <v>0</v>
      </c>
      <c r="E334" s="174">
        <v>0</v>
      </c>
      <c r="F334" s="174">
        <v>0</v>
      </c>
      <c r="G334" s="174">
        <v>0</v>
      </c>
      <c r="H334" s="174">
        <v>0</v>
      </c>
    </row>
    <row r="335" spans="1:8" x14ac:dyDescent="0.15">
      <c r="A335" s="168">
        <v>0</v>
      </c>
      <c r="B335" s="168">
        <v>0</v>
      </c>
      <c r="C335" s="168">
        <v>0</v>
      </c>
      <c r="D335" s="174">
        <v>0</v>
      </c>
      <c r="E335" s="174">
        <v>0</v>
      </c>
      <c r="F335" s="174">
        <v>0</v>
      </c>
      <c r="G335" s="174">
        <v>0</v>
      </c>
      <c r="H335" s="174">
        <v>0</v>
      </c>
    </row>
    <row r="336" spans="1:8" x14ac:dyDescent="0.15">
      <c r="A336" s="168">
        <v>0</v>
      </c>
      <c r="B336" s="168">
        <v>0</v>
      </c>
      <c r="C336" s="168">
        <v>0</v>
      </c>
      <c r="D336" s="174">
        <v>0</v>
      </c>
      <c r="E336" s="174">
        <v>0</v>
      </c>
      <c r="F336" s="174">
        <v>0</v>
      </c>
      <c r="G336" s="174">
        <v>0</v>
      </c>
      <c r="H336" s="174">
        <v>0</v>
      </c>
    </row>
    <row r="337" spans="1:8" x14ac:dyDescent="0.15">
      <c r="A337" s="168">
        <v>0</v>
      </c>
      <c r="B337" s="168">
        <v>0</v>
      </c>
      <c r="C337" s="168">
        <v>0</v>
      </c>
      <c r="D337" s="174">
        <v>0</v>
      </c>
      <c r="E337" s="174">
        <v>0</v>
      </c>
      <c r="F337" s="174">
        <v>0</v>
      </c>
      <c r="G337" s="174">
        <v>0</v>
      </c>
      <c r="H337" s="174">
        <v>0</v>
      </c>
    </row>
    <row r="338" spans="1:8" x14ac:dyDescent="0.15">
      <c r="A338" s="168">
        <v>0</v>
      </c>
      <c r="B338" s="168">
        <v>0</v>
      </c>
      <c r="C338" s="168">
        <v>0</v>
      </c>
      <c r="D338" s="174">
        <v>0</v>
      </c>
      <c r="E338" s="174">
        <v>0</v>
      </c>
      <c r="F338" s="174">
        <v>0</v>
      </c>
      <c r="G338" s="174">
        <v>0</v>
      </c>
      <c r="H338" s="174">
        <v>0</v>
      </c>
    </row>
    <row r="339" spans="1:8" x14ac:dyDescent="0.15">
      <c r="A339" s="168">
        <v>0</v>
      </c>
      <c r="B339" s="168">
        <v>0</v>
      </c>
      <c r="C339" s="168">
        <v>0</v>
      </c>
      <c r="D339" s="174">
        <v>0</v>
      </c>
      <c r="E339" s="174">
        <v>0</v>
      </c>
      <c r="F339" s="174">
        <v>0</v>
      </c>
      <c r="G339" s="174">
        <v>0</v>
      </c>
      <c r="H339" s="174">
        <v>0</v>
      </c>
    </row>
    <row r="340" spans="1:8" x14ac:dyDescent="0.15">
      <c r="A340" s="168">
        <v>0</v>
      </c>
      <c r="B340" s="168">
        <v>0</v>
      </c>
      <c r="C340" s="168">
        <v>0</v>
      </c>
      <c r="D340" s="174">
        <v>0</v>
      </c>
      <c r="E340" s="174">
        <v>0</v>
      </c>
      <c r="F340" s="174">
        <v>0</v>
      </c>
      <c r="G340" s="174">
        <v>0</v>
      </c>
      <c r="H340" s="174">
        <v>0</v>
      </c>
    </row>
    <row r="341" spans="1:8" x14ac:dyDescent="0.15">
      <c r="A341" s="168">
        <v>0</v>
      </c>
      <c r="B341" s="168">
        <v>0</v>
      </c>
      <c r="C341" s="168">
        <v>0</v>
      </c>
      <c r="D341" s="174">
        <v>0</v>
      </c>
      <c r="E341" s="174">
        <v>0</v>
      </c>
      <c r="F341" s="174">
        <v>0</v>
      </c>
      <c r="G341" s="174">
        <v>0</v>
      </c>
      <c r="H341" s="174">
        <v>0</v>
      </c>
    </row>
    <row r="342" spans="1:8" x14ac:dyDescent="0.15">
      <c r="A342" s="168">
        <v>0</v>
      </c>
      <c r="B342" s="168">
        <v>0</v>
      </c>
      <c r="C342" s="168">
        <v>0</v>
      </c>
      <c r="D342" s="174">
        <v>0</v>
      </c>
      <c r="E342" s="174">
        <v>0</v>
      </c>
      <c r="F342" s="174">
        <v>0</v>
      </c>
      <c r="G342" s="174">
        <v>0</v>
      </c>
      <c r="H342" s="174">
        <v>0</v>
      </c>
    </row>
    <row r="343" spans="1:8" x14ac:dyDescent="0.15">
      <c r="A343" s="168">
        <v>0</v>
      </c>
      <c r="B343" s="168">
        <v>0</v>
      </c>
      <c r="C343" s="168">
        <v>0</v>
      </c>
      <c r="D343" s="174">
        <v>0</v>
      </c>
      <c r="E343" s="174">
        <v>0</v>
      </c>
      <c r="F343" s="174">
        <v>0</v>
      </c>
      <c r="G343" s="174">
        <v>0</v>
      </c>
      <c r="H343" s="174">
        <v>0</v>
      </c>
    </row>
    <row r="344" spans="1:8" x14ac:dyDescent="0.15">
      <c r="A344" s="168">
        <v>0</v>
      </c>
      <c r="B344" s="168">
        <v>0</v>
      </c>
      <c r="C344" s="168">
        <v>0</v>
      </c>
      <c r="D344" s="174">
        <v>0</v>
      </c>
      <c r="E344" s="174">
        <v>0</v>
      </c>
      <c r="F344" s="174">
        <v>0</v>
      </c>
      <c r="G344" s="174">
        <v>0</v>
      </c>
      <c r="H344" s="174">
        <v>0</v>
      </c>
    </row>
    <row r="345" spans="1:8" x14ac:dyDescent="0.15">
      <c r="A345" s="168">
        <v>0</v>
      </c>
      <c r="B345" s="168">
        <v>0</v>
      </c>
      <c r="C345" s="168">
        <v>0</v>
      </c>
      <c r="D345" s="174">
        <v>0</v>
      </c>
      <c r="E345" s="174">
        <v>0</v>
      </c>
      <c r="F345" s="174">
        <v>0</v>
      </c>
      <c r="G345" s="174">
        <v>0</v>
      </c>
      <c r="H345" s="174">
        <v>0</v>
      </c>
    </row>
    <row r="346" spans="1:8" x14ac:dyDescent="0.15">
      <c r="A346" s="168">
        <v>0</v>
      </c>
      <c r="B346" s="168">
        <v>0</v>
      </c>
      <c r="C346" s="168">
        <v>0</v>
      </c>
      <c r="D346" s="174">
        <v>0</v>
      </c>
      <c r="E346" s="174">
        <v>0</v>
      </c>
      <c r="F346" s="174">
        <v>0</v>
      </c>
      <c r="G346" s="174">
        <v>0</v>
      </c>
      <c r="H346" s="174">
        <v>0</v>
      </c>
    </row>
    <row r="347" spans="1:8" x14ac:dyDescent="0.15">
      <c r="A347" s="168">
        <v>0</v>
      </c>
      <c r="B347" s="168">
        <v>0</v>
      </c>
      <c r="C347" s="168">
        <v>0</v>
      </c>
      <c r="D347" s="174">
        <v>0</v>
      </c>
      <c r="E347" s="174">
        <v>0</v>
      </c>
      <c r="F347" s="174">
        <v>0</v>
      </c>
      <c r="G347" s="174">
        <v>0</v>
      </c>
      <c r="H347" s="174">
        <v>0</v>
      </c>
    </row>
    <row r="348" spans="1:8" x14ac:dyDescent="0.15">
      <c r="A348" s="168">
        <v>0</v>
      </c>
      <c r="B348" s="168">
        <v>0</v>
      </c>
      <c r="C348" s="168">
        <v>0</v>
      </c>
      <c r="D348" s="174">
        <v>0</v>
      </c>
      <c r="E348" s="174">
        <v>0</v>
      </c>
      <c r="F348" s="174">
        <v>0</v>
      </c>
      <c r="G348" s="174">
        <v>0</v>
      </c>
      <c r="H348" s="174">
        <v>0</v>
      </c>
    </row>
    <row r="349" spans="1:8" x14ac:dyDescent="0.15">
      <c r="A349" s="168">
        <v>0</v>
      </c>
      <c r="B349" s="168">
        <v>0</v>
      </c>
      <c r="C349" s="168">
        <v>0</v>
      </c>
      <c r="D349" s="174">
        <v>0</v>
      </c>
      <c r="E349" s="174">
        <v>0</v>
      </c>
      <c r="F349" s="174">
        <v>0</v>
      </c>
      <c r="G349" s="174">
        <v>0</v>
      </c>
      <c r="H349" s="174">
        <v>0</v>
      </c>
    </row>
    <row r="350" spans="1:8" x14ac:dyDescent="0.15">
      <c r="A350" s="168">
        <v>0</v>
      </c>
      <c r="B350" s="168">
        <v>0</v>
      </c>
      <c r="C350" s="168">
        <v>0</v>
      </c>
      <c r="D350" s="174">
        <v>0</v>
      </c>
      <c r="E350" s="174">
        <v>0</v>
      </c>
      <c r="F350" s="174">
        <v>0</v>
      </c>
      <c r="G350" s="174">
        <v>0</v>
      </c>
      <c r="H350" s="174">
        <v>0</v>
      </c>
    </row>
    <row r="351" spans="1:8" x14ac:dyDescent="0.15">
      <c r="A351" s="168">
        <v>0</v>
      </c>
      <c r="B351" s="168">
        <v>0</v>
      </c>
      <c r="C351" s="168">
        <v>0</v>
      </c>
      <c r="D351" s="174">
        <v>0</v>
      </c>
      <c r="E351" s="174">
        <v>0</v>
      </c>
      <c r="F351" s="174">
        <v>0</v>
      </c>
      <c r="G351" s="174">
        <v>0</v>
      </c>
      <c r="H351" s="174">
        <v>0</v>
      </c>
    </row>
    <row r="352" spans="1:8" x14ac:dyDescent="0.15">
      <c r="A352" s="168">
        <v>0</v>
      </c>
      <c r="B352" s="168">
        <v>0</v>
      </c>
      <c r="C352" s="168">
        <v>0</v>
      </c>
      <c r="D352" s="174">
        <v>0</v>
      </c>
      <c r="E352" s="174">
        <v>0</v>
      </c>
      <c r="F352" s="174">
        <v>0</v>
      </c>
      <c r="G352" s="174">
        <v>0</v>
      </c>
      <c r="H352" s="174">
        <v>0</v>
      </c>
    </row>
    <row r="353" spans="1:8" x14ac:dyDescent="0.15">
      <c r="A353" s="168">
        <v>0</v>
      </c>
      <c r="B353" s="168">
        <v>0</v>
      </c>
      <c r="C353" s="168">
        <v>0</v>
      </c>
      <c r="D353" s="174">
        <v>0</v>
      </c>
      <c r="E353" s="174">
        <v>0</v>
      </c>
      <c r="F353" s="174">
        <v>0</v>
      </c>
      <c r="G353" s="174">
        <v>0</v>
      </c>
      <c r="H353" s="174">
        <v>0</v>
      </c>
    </row>
    <row r="354" spans="1:8" x14ac:dyDescent="0.15">
      <c r="A354" s="168">
        <v>0</v>
      </c>
      <c r="B354" s="168">
        <v>0</v>
      </c>
      <c r="C354" s="168">
        <v>0</v>
      </c>
      <c r="D354" s="174">
        <v>0</v>
      </c>
      <c r="E354" s="174">
        <v>0</v>
      </c>
      <c r="F354" s="174">
        <v>0</v>
      </c>
      <c r="G354" s="174">
        <v>0</v>
      </c>
      <c r="H354" s="174">
        <v>0</v>
      </c>
    </row>
    <row r="355" spans="1:8" x14ac:dyDescent="0.15">
      <c r="A355" s="168">
        <v>0</v>
      </c>
      <c r="B355" s="168">
        <v>0</v>
      </c>
      <c r="C355" s="168">
        <v>0</v>
      </c>
      <c r="D355" s="174">
        <v>0</v>
      </c>
      <c r="E355" s="174">
        <v>0</v>
      </c>
      <c r="F355" s="174">
        <v>0</v>
      </c>
      <c r="G355" s="174">
        <v>0</v>
      </c>
      <c r="H355" s="174">
        <v>0</v>
      </c>
    </row>
    <row r="356" spans="1:8" x14ac:dyDescent="0.15">
      <c r="A356" s="168">
        <v>0</v>
      </c>
      <c r="B356" s="168">
        <v>0</v>
      </c>
      <c r="C356" s="168">
        <v>0</v>
      </c>
      <c r="D356" s="174">
        <v>0</v>
      </c>
      <c r="E356" s="174">
        <v>0</v>
      </c>
      <c r="F356" s="174">
        <v>0</v>
      </c>
      <c r="G356" s="174">
        <v>0</v>
      </c>
      <c r="H356" s="174">
        <v>0</v>
      </c>
    </row>
    <row r="357" spans="1:8" x14ac:dyDescent="0.15">
      <c r="A357" s="168">
        <v>0</v>
      </c>
      <c r="B357" s="168">
        <v>0</v>
      </c>
      <c r="C357" s="168">
        <v>0</v>
      </c>
      <c r="D357" s="174">
        <v>0</v>
      </c>
      <c r="E357" s="174">
        <v>0</v>
      </c>
      <c r="F357" s="174">
        <v>0</v>
      </c>
      <c r="G357" s="174">
        <v>0</v>
      </c>
      <c r="H357" s="174">
        <v>0</v>
      </c>
    </row>
    <row r="358" spans="1:8" x14ac:dyDescent="0.15">
      <c r="A358" s="168">
        <v>0</v>
      </c>
      <c r="B358" s="168">
        <v>0</v>
      </c>
      <c r="C358" s="168">
        <v>0</v>
      </c>
      <c r="D358" s="174">
        <v>0</v>
      </c>
      <c r="E358" s="174">
        <v>0</v>
      </c>
      <c r="F358" s="174">
        <v>0</v>
      </c>
      <c r="G358" s="174">
        <v>0</v>
      </c>
      <c r="H358" s="174">
        <v>0</v>
      </c>
    </row>
    <row r="359" spans="1:8" x14ac:dyDescent="0.15">
      <c r="A359" s="168">
        <v>0</v>
      </c>
      <c r="B359" s="168">
        <v>0</v>
      </c>
      <c r="C359" s="168">
        <v>0</v>
      </c>
      <c r="D359" s="174">
        <v>0</v>
      </c>
      <c r="E359" s="174">
        <v>0</v>
      </c>
      <c r="F359" s="174">
        <v>0</v>
      </c>
      <c r="G359" s="174">
        <v>0</v>
      </c>
      <c r="H359" s="174">
        <v>0</v>
      </c>
    </row>
    <row r="360" spans="1:8" x14ac:dyDescent="0.15">
      <c r="A360" s="168">
        <v>0</v>
      </c>
      <c r="B360" s="168">
        <v>0</v>
      </c>
      <c r="C360" s="168">
        <v>0</v>
      </c>
      <c r="D360" s="174">
        <v>0</v>
      </c>
      <c r="E360" s="174">
        <v>0</v>
      </c>
      <c r="F360" s="174">
        <v>0</v>
      </c>
      <c r="G360" s="174">
        <v>0</v>
      </c>
      <c r="H360" s="174">
        <v>0</v>
      </c>
    </row>
    <row r="361" spans="1:8" x14ac:dyDescent="0.15">
      <c r="A361" s="168">
        <v>0</v>
      </c>
      <c r="B361" s="168">
        <v>0</v>
      </c>
      <c r="C361" s="168">
        <v>0</v>
      </c>
      <c r="D361" s="174">
        <v>0</v>
      </c>
      <c r="E361" s="174">
        <v>0</v>
      </c>
      <c r="F361" s="174">
        <v>0</v>
      </c>
      <c r="G361" s="174">
        <v>0</v>
      </c>
      <c r="H361" s="174">
        <v>0</v>
      </c>
    </row>
    <row r="362" spans="1:8" x14ac:dyDescent="0.15">
      <c r="A362" s="168">
        <v>0</v>
      </c>
      <c r="B362" s="168">
        <v>0</v>
      </c>
      <c r="C362" s="168">
        <v>0</v>
      </c>
      <c r="D362" s="174">
        <v>0</v>
      </c>
      <c r="E362" s="174">
        <v>0</v>
      </c>
      <c r="F362" s="174">
        <v>0</v>
      </c>
      <c r="G362" s="174">
        <v>0</v>
      </c>
      <c r="H362" s="174">
        <v>0</v>
      </c>
    </row>
    <row r="363" spans="1:8" x14ac:dyDescent="0.15">
      <c r="A363" s="168">
        <v>0</v>
      </c>
      <c r="B363" s="168">
        <v>0</v>
      </c>
      <c r="C363" s="168">
        <v>0</v>
      </c>
      <c r="D363" s="174">
        <v>0</v>
      </c>
      <c r="E363" s="174">
        <v>0</v>
      </c>
      <c r="F363" s="174">
        <v>0</v>
      </c>
      <c r="G363" s="174">
        <v>0</v>
      </c>
      <c r="H363" s="174">
        <v>0</v>
      </c>
    </row>
    <row r="364" spans="1:8" x14ac:dyDescent="0.15">
      <c r="A364" s="168">
        <v>0</v>
      </c>
      <c r="B364" s="168">
        <v>0</v>
      </c>
      <c r="C364" s="168">
        <v>0</v>
      </c>
      <c r="D364" s="174">
        <v>0</v>
      </c>
      <c r="E364" s="174">
        <v>0</v>
      </c>
      <c r="F364" s="174">
        <v>0</v>
      </c>
      <c r="G364" s="174">
        <v>0</v>
      </c>
      <c r="H364" s="174">
        <v>0</v>
      </c>
    </row>
    <row r="365" spans="1:8" x14ac:dyDescent="0.15">
      <c r="A365" s="168">
        <v>0</v>
      </c>
      <c r="B365" s="168">
        <v>0</v>
      </c>
      <c r="C365" s="168">
        <v>0</v>
      </c>
      <c r="D365" s="174">
        <v>0</v>
      </c>
      <c r="E365" s="174">
        <v>0</v>
      </c>
      <c r="F365" s="174">
        <v>0</v>
      </c>
      <c r="G365" s="174">
        <v>0</v>
      </c>
      <c r="H365" s="174">
        <v>0</v>
      </c>
    </row>
    <row r="366" spans="1:8" x14ac:dyDescent="0.15">
      <c r="A366" s="168">
        <v>0</v>
      </c>
      <c r="B366" s="168">
        <v>0</v>
      </c>
      <c r="C366" s="168">
        <v>0</v>
      </c>
      <c r="D366" s="174">
        <v>0</v>
      </c>
      <c r="E366" s="174">
        <v>0</v>
      </c>
      <c r="F366" s="174">
        <v>0</v>
      </c>
      <c r="G366" s="174">
        <v>0</v>
      </c>
      <c r="H366" s="174">
        <v>0</v>
      </c>
    </row>
    <row r="367" spans="1:8" x14ac:dyDescent="0.15">
      <c r="A367" s="168">
        <v>0</v>
      </c>
      <c r="B367" s="168">
        <v>0</v>
      </c>
      <c r="C367" s="168">
        <v>0</v>
      </c>
      <c r="D367" s="174">
        <v>0</v>
      </c>
      <c r="E367" s="174">
        <v>0</v>
      </c>
      <c r="F367" s="174">
        <v>0</v>
      </c>
      <c r="G367" s="174">
        <v>0</v>
      </c>
      <c r="H367" s="174">
        <v>0</v>
      </c>
    </row>
    <row r="368" spans="1:8" x14ac:dyDescent="0.15">
      <c r="A368" s="168">
        <v>0</v>
      </c>
      <c r="B368" s="168">
        <v>0</v>
      </c>
      <c r="C368" s="168">
        <v>0</v>
      </c>
      <c r="D368" s="174">
        <v>0</v>
      </c>
      <c r="E368" s="174">
        <v>0</v>
      </c>
      <c r="F368" s="174">
        <v>0</v>
      </c>
      <c r="G368" s="174">
        <v>0</v>
      </c>
      <c r="H368" s="174">
        <v>0</v>
      </c>
    </row>
    <row r="369" spans="1:8" x14ac:dyDescent="0.15">
      <c r="A369" s="168">
        <v>0</v>
      </c>
      <c r="B369" s="168">
        <v>0</v>
      </c>
      <c r="C369" s="168">
        <v>0</v>
      </c>
      <c r="D369" s="174">
        <v>0</v>
      </c>
      <c r="E369" s="174">
        <v>0</v>
      </c>
      <c r="F369" s="174">
        <v>0</v>
      </c>
      <c r="G369" s="174">
        <v>0</v>
      </c>
      <c r="H369" s="174">
        <v>0</v>
      </c>
    </row>
    <row r="370" spans="1:8" x14ac:dyDescent="0.15">
      <c r="A370" s="168">
        <v>0</v>
      </c>
      <c r="B370" s="168">
        <v>0</v>
      </c>
      <c r="C370" s="168">
        <v>0</v>
      </c>
      <c r="D370" s="174">
        <v>0</v>
      </c>
      <c r="E370" s="174">
        <v>0</v>
      </c>
      <c r="F370" s="174">
        <v>0</v>
      </c>
      <c r="G370" s="174">
        <v>0</v>
      </c>
      <c r="H370" s="174">
        <v>0</v>
      </c>
    </row>
    <row r="371" spans="1:8" x14ac:dyDescent="0.15">
      <c r="A371" s="168">
        <v>0</v>
      </c>
      <c r="B371" s="168">
        <v>0</v>
      </c>
      <c r="C371" s="168">
        <v>0</v>
      </c>
      <c r="D371" s="174">
        <v>0</v>
      </c>
      <c r="E371" s="174">
        <v>0</v>
      </c>
      <c r="F371" s="174">
        <v>0</v>
      </c>
      <c r="G371" s="174">
        <v>0</v>
      </c>
      <c r="H371" s="174">
        <v>0</v>
      </c>
    </row>
    <row r="372" spans="1:8" x14ac:dyDescent="0.15">
      <c r="A372" s="168">
        <v>0</v>
      </c>
      <c r="B372" s="168">
        <v>0</v>
      </c>
      <c r="C372" s="168">
        <v>0</v>
      </c>
      <c r="D372" s="174">
        <v>0</v>
      </c>
      <c r="E372" s="174">
        <v>0</v>
      </c>
      <c r="F372" s="174">
        <v>0</v>
      </c>
      <c r="G372" s="174">
        <v>0</v>
      </c>
      <c r="H372" s="174">
        <v>0</v>
      </c>
    </row>
    <row r="373" spans="1:8" x14ac:dyDescent="0.15">
      <c r="A373" s="168">
        <v>0</v>
      </c>
      <c r="B373" s="168">
        <v>0</v>
      </c>
      <c r="C373" s="168">
        <v>0</v>
      </c>
      <c r="D373" s="174">
        <v>0</v>
      </c>
      <c r="E373" s="174">
        <v>0</v>
      </c>
      <c r="F373" s="174">
        <v>0</v>
      </c>
      <c r="G373" s="174">
        <v>0</v>
      </c>
      <c r="H373" s="174">
        <v>0</v>
      </c>
    </row>
    <row r="374" spans="1:8" x14ac:dyDescent="0.15">
      <c r="A374" s="168">
        <v>0</v>
      </c>
      <c r="B374" s="168">
        <v>0</v>
      </c>
      <c r="C374" s="168">
        <v>0</v>
      </c>
      <c r="D374" s="174">
        <v>0</v>
      </c>
      <c r="E374" s="174">
        <v>0</v>
      </c>
      <c r="F374" s="174">
        <v>0</v>
      </c>
      <c r="G374" s="174">
        <v>0</v>
      </c>
      <c r="H374" s="174">
        <v>0</v>
      </c>
    </row>
    <row r="376" spans="1:8" x14ac:dyDescent="0.15">
      <c r="H376" s="174"/>
    </row>
  </sheetData>
  <mergeCells count="2">
    <mergeCell ref="C15:F15"/>
    <mergeCell ref="C22:H2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80055-94CA-4445-99C2-CF108F23C611}">
  <sheetPr>
    <tabColor rgb="FF4FADEA"/>
  </sheetPr>
  <dimension ref="B1:J376"/>
  <sheetViews>
    <sheetView showGridLines="0" topLeftCell="B1" zoomScale="55" zoomScaleNormal="55" workbookViewId="0">
      <selection activeCell="D17" sqref="D17"/>
    </sheetView>
  </sheetViews>
  <sheetFormatPr defaultColWidth="10.7109375" defaultRowHeight="8.25" x14ac:dyDescent="0.15"/>
  <cols>
    <col min="1" max="1" width="0.85546875" style="168" customWidth="1"/>
    <col min="2" max="2" width="1.140625" style="168" customWidth="1"/>
    <col min="3" max="3" width="38.7109375" style="168" customWidth="1"/>
    <col min="4" max="4" width="16.28515625" style="168" bestFit="1" customWidth="1"/>
    <col min="5" max="5" width="18.7109375" style="168" bestFit="1" customWidth="1"/>
    <col min="6" max="6" width="34.140625" style="168" bestFit="1" customWidth="1"/>
    <col min="7" max="7" width="10.42578125" style="168" customWidth="1"/>
    <col min="8" max="8" width="29" style="168" bestFit="1" customWidth="1"/>
    <col min="9" max="9" width="3.7109375" style="168" customWidth="1"/>
    <col min="10" max="16384" width="10.7109375" style="168"/>
  </cols>
  <sheetData>
    <row r="1" spans="2:10" x14ac:dyDescent="0.15">
      <c r="J1" s="168" t="s">
        <v>1937</v>
      </c>
    </row>
    <row r="2" spans="2:10" x14ac:dyDescent="0.15">
      <c r="B2" s="168">
        <f ca="1">IF(D!$E$2="DRAGGING CELLS IS NOT PERMITTED. PLEASE UNDO LAST ACTION!!",0,IF(D!$Q$1&lt;&gt;"Feedback OFF",IF(Scoreboard!$F$24="",SUMIFS(DPT!A3:$AM$200, DPT!A3:$AM$200, "&gt;0", DSC!A3:$AM$200, "PerfectMsg")+ABS(SUMIFS(DPT!A3:$AM$200, DPT!A3:$AM$200, "&lt;0", DSC!A3:$AM$200, "PerfectMsg")),0),0))</f>
        <v>12</v>
      </c>
      <c r="C2" s="168">
        <f>SUMIF(DPT!A3:$AM$200,"&gt;0")</f>
        <v>12</v>
      </c>
    </row>
    <row r="3" spans="2:10" ht="4.9000000000000004" customHeight="1" x14ac:dyDescent="0.15"/>
    <row r="4" spans="2:10" ht="6" customHeight="1" x14ac:dyDescent="0.15"/>
    <row r="5" spans="2:10" x14ac:dyDescent="0.15">
      <c r="C5" s="175">
        <v>0</v>
      </c>
      <c r="D5" s="170"/>
      <c r="E5" s="170"/>
      <c r="F5" s="170"/>
      <c r="G5" s="170"/>
      <c r="H5" s="170"/>
    </row>
    <row r="6" spans="2:10" ht="16.149999999999999" customHeight="1" x14ac:dyDescent="0.15">
      <c r="C6" s="168">
        <v>0</v>
      </c>
      <c r="D6" s="212"/>
      <c r="E6" s="212"/>
      <c r="F6" s="212"/>
      <c r="G6" s="212"/>
      <c r="H6" s="212"/>
    </row>
    <row r="7" spans="2:10" ht="15" customHeight="1" x14ac:dyDescent="0.15">
      <c r="C7" s="212"/>
      <c r="D7" s="212"/>
      <c r="E7" s="212"/>
      <c r="F7" s="212"/>
      <c r="G7" s="212"/>
      <c r="H7" s="212"/>
    </row>
    <row r="8" spans="2:10" x14ac:dyDescent="0.15">
      <c r="C8" s="175">
        <v>0</v>
      </c>
      <c r="D8" s="170"/>
      <c r="E8" s="170"/>
      <c r="F8" s="170"/>
      <c r="G8" s="170"/>
      <c r="H8" s="170"/>
    </row>
    <row r="9" spans="2:10" ht="15" customHeight="1" x14ac:dyDescent="0.15">
      <c r="C9" s="172">
        <v>0</v>
      </c>
      <c r="D9" s="213"/>
      <c r="E9" s="213"/>
      <c r="H9" s="212"/>
    </row>
    <row r="10" spans="2:10" ht="16.149999999999999" customHeight="1" x14ac:dyDescent="0.15">
      <c r="C10" s="213">
        <v>0</v>
      </c>
      <c r="D10" s="213"/>
      <c r="E10" s="213"/>
      <c r="F10" s="212"/>
      <c r="G10" s="212"/>
      <c r="H10" s="212"/>
    </row>
    <row r="11" spans="2:10" ht="15" customHeight="1" x14ac:dyDescent="0.15">
      <c r="C11" s="172">
        <v>0</v>
      </c>
      <c r="D11" s="212"/>
      <c r="E11" s="212"/>
      <c r="F11" s="212"/>
      <c r="G11" s="212"/>
      <c r="H11" s="212"/>
    </row>
    <row r="12" spans="2:10" ht="15" customHeight="1" x14ac:dyDescent="0.15">
      <c r="C12" s="214"/>
      <c r="D12" s="212"/>
      <c r="E12" s="212"/>
      <c r="F12" s="212"/>
      <c r="G12" s="212"/>
      <c r="H12" s="212"/>
    </row>
    <row r="13" spans="2:10" x14ac:dyDescent="0.15">
      <c r="C13" s="215"/>
      <c r="D13" s="170"/>
      <c r="E13" s="170"/>
      <c r="F13" s="170"/>
      <c r="G13" s="170"/>
      <c r="H13" s="170"/>
    </row>
    <row r="15" spans="2:10" x14ac:dyDescent="0.15">
      <c r="C15" s="323">
        <v>0</v>
      </c>
      <c r="D15" s="323"/>
      <c r="E15" s="323"/>
      <c r="F15" s="323"/>
      <c r="H15" s="216">
        <v>0</v>
      </c>
    </row>
    <row r="16" spans="2:10" x14ac:dyDescent="0.15">
      <c r="C16" s="217">
        <v>0</v>
      </c>
      <c r="D16" s="217">
        <v>0</v>
      </c>
      <c r="E16" s="217">
        <v>0</v>
      </c>
      <c r="F16" s="217">
        <v>0</v>
      </c>
      <c r="H16" s="217">
        <v>0</v>
      </c>
    </row>
    <row r="17" spans="3:8" x14ac:dyDescent="0.15">
      <c r="D17" s="174" t="str">
        <f ca="1">_xlfn.IFS(ISBLANK(D!D17),"",IF(NOT(ISNA('#_D'!D17)),IF(ISNA(D!D17),TRUE,FALSE),FALSE),"StuNAMsg",IF(AND(ISNA('#_D'!D17),ISNA(D!D17)),TRUE,FALSE),"PerfectMsg",IF(NOT(ISERROR('#_D'!D17)),IF(ISERROR(D!D17),TRUE,FALSE),FALSE),"StuErrorMsg",IF(TYPE('#_D'!D17)&lt;&gt;TYPE(D!D17),TRUE,FALSE),"WrongTypeMsg",IF(_xlfn.ISFORMULA('#_D'!D17),IF(NOT(_xlfn.ISFORMULA(D!D17)),TRUE),FALSE),"MissingFormulaMsg",IF(NOT(AND(ISNUMBER(FIND("[",_xlfn.FORMULATEXT('#_D'!D17))),ISNUMBER(FIND("!",_xlfn.FORMULATEXT('#_D'!D17))))),AND(ISNUMBER(FIND("[",_xlfn.FORMULATEXT(D!D17))),ISNUMBER(FIND("!",_xlfn.FORMULATEXT(D!D17)))),FALSE),"ExternalRefsMsg",IF(ISNUMBER('#_D'!D17),IF(ABS('#_D'!D17-D!D17)&gt;0.00001,TRUE,FALSE),IF('#_D'!D17&lt;&gt;D!D17,TRUE,FALSE)),IF(ISNUMBER('#_D'!D17),IF('#_D'!D17&gt;D!D17,"TooLow","TooHigh"),"WrongAnswer"),NOT(_xlfn.ISFORMULA('#_D'!D17)),IF(_xlfn.IFS(ISTEXT('#_D'!D17),FALSE,ISLOGICAL('#_D'!D17),FALSE,SUBSTITUTE(CELL("format",'#_D'!D17),"-","")=SUBSTITUTE(CELL("format",D!D17),"-",""),FALSE,CELL("format",'#_D'!D17)="G",FALSE,AND(CELL("format",'#_D'!D17)="F0",CELL("format",D!D17)="G"),FALSE,TRUE,IFERROR(IF(MATCH(CELL("format",'#_D'!D17)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D17),_xlfn.FORMULATEXT(D!D17),D!D17),"9","#"),"8","#"),"7","#"),"6","#"),"5","#"),"4","#"),"3","#"),"2","#"),"1","#"),"0","#"),"$","")," ",""),",","@"),"&gt;","@"),"&lt;","@"),"=","@"),")","@"),"(","@"),"^","@"),"/","@"),"+","@"),"*","@"),"-","@"))-LEN(SUBSTITUTE(SUBSTITUTE(SUBSTITUTE(SUBSTITUTE(SUBSTITUTE(SUBSTITUTE(SUBSTITUTE(SUBSTITUTE(SUBSTITUTE(SUBSTITUTE(SUBSTITUTE(SUBSTITUTE(SUBSTITUTE(SUBSTITUTE(SUBSTITUTE(SUBSTITUTE(SUBSTITUTE(SUBSTITUTE(SUBSTITUTE(SUBSTITUTE(SUBSTITUTE(SUBSTITUTE(SUBSTITUTE(SUBSTITUTE(IF(_xlfn.ISFORMULA(D!D17),_xlfn.FORMULATEXT(D!D17),D!D17),"9","#"),"8","#"),"7","#"),"6","#"),"5","#"),"4","#"),"3","#"),"2","#"),"1","#"),"0","#"),"$","")," ",""),",","@"),"&gt;","@"),"&lt;","@"),"=","@"),")","@"),"(","@"),"^","@"),"/","@"),"+","@"),"*","@"),"-","@"),"@#","")))/2&gt;(LEN(SUBSTITUTE(SUBSTITUTE(SUBSTITUTE(SUBSTITUTE(SUBSTITUTE(SUBSTITUTE(SUBSTITUTE(SUBSTITUTE(SUBSTITUTE(SUBSTITUTE(SUBSTITUTE(SUBSTITUTE(SUBSTITUTE(SUBSTITUTE(SUBSTITUTE(SUBSTITUTE(SUBSTITUTE(SUBSTITUTE(SUBSTITUTE(SUBSTITUTE(SUBSTITUTE(SUBSTITUTE(SUBSTITUTE(IF(_xlfn.ISFORMULA('#_D'!D17),_xlfn.FORMULATEXT('#_D'!D17),'#_D'!D17),"9","#"),"8","#"),"7","#"),"6","#"),"5","#"),"4","#"),"3","#"),"2","#"),"1","#"),"0","#"),"$","")," ",""),",","@"),"&gt;","@"),"&lt;","@"),"=","@"),")","@"),"(","@"),"^","@"),"/","@"),"+","@"),"*","@"),"-","@"))-LEN(SUBSTITUTE(SUBSTITUTE(SUBSTITUTE(SUBSTITUTE(SUBSTITUTE(SUBSTITUTE(SUBSTITUTE(SUBSTITUTE(SUBSTITUTE(SUBSTITUTE(SUBSTITUTE(SUBSTITUTE(SUBSTITUTE(SUBSTITUTE(SUBSTITUTE(SUBSTITUTE(SUBSTITUTE(SUBSTITUTE(SUBSTITUTE(SUBSTITUTE(SUBSTITUTE(SUBSTITUTE(SUBSTITUTE(SUBSTITUTE(IF(_xlfn.ISFORMULA('#_D'!D17),_xlfn.FORMULATEXT('#_D'!D17),'#_D'!D17),"9","#"),"8","#"),"7","#"),"6","#"),"5","#"),"4","#"),"3","#"),"2","#"),"1","#"),"0","#"),"$","")," ",""),",","@"),"&gt;","@"),"&lt;","@"),"=","@"),")","@"),"(","@"),"^","@"),"/","@"),"+","@"),"*","@"),"-","@"),"@#","")))/2,TRUE,FALSE),"HardCodeMsg",IF(LEN(IF(_xlfn.ISFORMULA(D!D17),_xlfn.FORMULATEXT(D!D17),D!D17))-LEN(SUBSTITUTE(IF(_xlfn.ISFORMULA(D!D17),_xlfn.FORMULATEXT(D!D17),D!D17),"""",""))&gt;LEN(IF(_xlfn.ISFORMULA('#_D'!D17),_xlfn.FORMULATEXT('#_D'!D17),'#_D'!D17))-LEN(SUBSTITUTE(IF(_xlfn.ISFORMULA('#_D'!D17),_xlfn.FORMULATEXT('#_D'!D17),'#_D'!D17),"""","")),TRUE,FALSE),"HardQuoteMsg",IF(LEN(IF(_xlfn.ISFORMULA(D!D17),_xlfn.FORMULATEXT(D!D17),D!D17))-LEN(SUBSTITUTE(IF(_xlfn.ISFORMULA(D!D17),_xlfn.FORMULATEXT(D!D17),D!D17),"$",""))&lt;LEN(IF(_xlfn.ISFORMULA('#_D'!D17),_xlfn.FORMULATEXT('#_D'!D17),'#_D'!D17))-LEN(SUBSTITUTE(IF(_xlfn.ISFORMULA('#_D'!D17),_xlfn.FORMULATEXT('#_D'!D17),'#_D'!D17),"$","")),TRUE,FALSE),"MissingAbsMsg",_xlfn.IFS(ISTEXT('#_D'!D17),FALSE,ISLOGICAL('#_D'!D17),FALSE,SUBSTITUTE(CELL("format",'#_D'!D17),"-","")=SUBSTITUTE(CELL("format",D!D17),"-",""),FALSE,CELL("format",'#_D'!D17)="G",FALSE,AND(CELL("format",'#_D'!D17)="F0",CELL("format",D!D17)="G"),FALSE,TRUE,IFERROR(IF(MATCH(CELL("format",'#_D'!D17),FormatCodes_SFX!$A$4:$A$53,0)&gt;0,TRUE),FALSE),TRUE,TRUE),"FormatMsg",TRUE,"PerfectMsg")</f>
        <v>PerfectMsg</v>
      </c>
      <c r="E17" s="174" t="str">
        <f ca="1">_xlfn.IFS(ISBLANK(D!E17),"",IF(NOT(ISNA('#_D'!E17)),IF(ISNA(D!E17),TRUE,FALSE),FALSE),"StuNAMsg",IF(AND(ISNA('#_D'!E17),ISNA(D!E17)),TRUE,FALSE),"PerfectMsg",IF(NOT(ISERROR('#_D'!E17)),IF(ISERROR(D!E17),TRUE,FALSE),FALSE),"StuErrorMsg",IF(TYPE('#_D'!E17)&lt;&gt;TYPE(D!E17),TRUE,FALSE),"WrongTypeMsg",IF(_xlfn.ISFORMULA('#_D'!E17),IF(NOT(_xlfn.ISFORMULA(D!E17)),TRUE),FALSE),"MissingFormulaMsg",IF(NOT(AND(ISNUMBER(FIND("[",_xlfn.FORMULATEXT('#_D'!E17))),ISNUMBER(FIND("!",_xlfn.FORMULATEXT('#_D'!E17))))),AND(ISNUMBER(FIND("[",_xlfn.FORMULATEXT(D!E17))),ISNUMBER(FIND("!",_xlfn.FORMULATEXT(D!E17)))),FALSE),"ExternalRefsMsg",IF(ISNUMBER('#_D'!E17),IF(ABS('#_D'!E17-D!E17)&gt;0.00001,TRUE,FALSE),IF('#_D'!E17&lt;&gt;D!E17,TRUE,FALSE)),IF(ISNUMBER('#_D'!E17),IF('#_D'!E17&gt;D!E17,"TooLow","TooHigh"),"WrongAnswer"),NOT(_xlfn.ISFORMULA('#_D'!E17)),IF(_xlfn.IFS(ISTEXT('#_D'!E17),FALSE,ISLOGICAL('#_D'!E17),FALSE,SUBSTITUTE(CELL("format",'#_D'!E17),"-","")=SUBSTITUTE(CELL("format",D!E17),"-",""),FALSE,CELL("format",'#_D'!E17)="G",FALSE,AND(CELL("format",'#_D'!E17)="F0",CELL("format",D!E17)="G"),FALSE,TRUE,IFERROR(IF(MATCH(CELL("format",'#_D'!E17)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E17),_xlfn.FORMULATEXT(D!E17),D!E17),"9","#"),"8","#"),"7","#"),"6","#"),"5","#"),"4","#"),"3","#"),"2","#"),"1","#"),"0","#"),"$","")," ",""),",","@"),"&gt;","@"),"&lt;","@"),"=","@"),")","@"),"(","@"),"^","@"),"/","@"),"+","@"),"*","@"),"-","@"))-LEN(SUBSTITUTE(SUBSTITUTE(SUBSTITUTE(SUBSTITUTE(SUBSTITUTE(SUBSTITUTE(SUBSTITUTE(SUBSTITUTE(SUBSTITUTE(SUBSTITUTE(SUBSTITUTE(SUBSTITUTE(SUBSTITUTE(SUBSTITUTE(SUBSTITUTE(SUBSTITUTE(SUBSTITUTE(SUBSTITUTE(SUBSTITUTE(SUBSTITUTE(SUBSTITUTE(SUBSTITUTE(SUBSTITUTE(SUBSTITUTE(IF(_xlfn.ISFORMULA(D!E17),_xlfn.FORMULATEXT(D!E17),D!E17),"9","#"),"8","#"),"7","#"),"6","#"),"5","#"),"4","#"),"3","#"),"2","#"),"1","#"),"0","#"),"$","")," ",""),",","@"),"&gt;","@"),"&lt;","@"),"=","@"),")","@"),"(","@"),"^","@"),"/","@"),"+","@"),"*","@"),"-","@"),"@#","")))/2&gt;(LEN(SUBSTITUTE(SUBSTITUTE(SUBSTITUTE(SUBSTITUTE(SUBSTITUTE(SUBSTITUTE(SUBSTITUTE(SUBSTITUTE(SUBSTITUTE(SUBSTITUTE(SUBSTITUTE(SUBSTITUTE(SUBSTITUTE(SUBSTITUTE(SUBSTITUTE(SUBSTITUTE(SUBSTITUTE(SUBSTITUTE(SUBSTITUTE(SUBSTITUTE(SUBSTITUTE(SUBSTITUTE(SUBSTITUTE(IF(_xlfn.ISFORMULA('#_D'!E17),_xlfn.FORMULATEXT('#_D'!E17),'#_D'!E17),"9","#"),"8","#"),"7","#"),"6","#"),"5","#"),"4","#"),"3","#"),"2","#"),"1","#"),"0","#"),"$","")," ",""),",","@"),"&gt;","@"),"&lt;","@"),"=","@"),")","@"),"(","@"),"^","@"),"/","@"),"+","@"),"*","@"),"-","@"))-LEN(SUBSTITUTE(SUBSTITUTE(SUBSTITUTE(SUBSTITUTE(SUBSTITUTE(SUBSTITUTE(SUBSTITUTE(SUBSTITUTE(SUBSTITUTE(SUBSTITUTE(SUBSTITUTE(SUBSTITUTE(SUBSTITUTE(SUBSTITUTE(SUBSTITUTE(SUBSTITUTE(SUBSTITUTE(SUBSTITUTE(SUBSTITUTE(SUBSTITUTE(SUBSTITUTE(SUBSTITUTE(SUBSTITUTE(SUBSTITUTE(IF(_xlfn.ISFORMULA('#_D'!E17),_xlfn.FORMULATEXT('#_D'!E17),'#_D'!E17),"9","#"),"8","#"),"7","#"),"6","#"),"5","#"),"4","#"),"3","#"),"2","#"),"1","#"),"0","#"),"$","")," ",""),",","@"),"&gt;","@"),"&lt;","@"),"=","@"),")","@"),"(","@"),"^","@"),"/","@"),"+","@"),"*","@"),"-","@"),"@#","")))/2,TRUE,FALSE),"HardCodeMsg",IF(LEN(IF(_xlfn.ISFORMULA(D!E17),_xlfn.FORMULATEXT(D!E17),D!E17))-LEN(SUBSTITUTE(IF(_xlfn.ISFORMULA(D!E17),_xlfn.FORMULATEXT(D!E17),D!E17),"""",""))&gt;LEN(IF(_xlfn.ISFORMULA('#_D'!E17),_xlfn.FORMULATEXT('#_D'!E17),'#_D'!E17))-LEN(SUBSTITUTE(IF(_xlfn.ISFORMULA('#_D'!E17),_xlfn.FORMULATEXT('#_D'!E17),'#_D'!E17),"""","")),TRUE,FALSE),"HardQuoteMsg",IF(LEN(IF(_xlfn.ISFORMULA(D!E17),_xlfn.FORMULATEXT(D!E17),D!E17))-LEN(SUBSTITUTE(IF(_xlfn.ISFORMULA(D!E17),_xlfn.FORMULATEXT(D!E17),D!E17),"$",""))&lt;LEN(IF(_xlfn.ISFORMULA('#_D'!E17),_xlfn.FORMULATEXT('#_D'!E17),'#_D'!E17))-LEN(SUBSTITUTE(IF(_xlfn.ISFORMULA('#_D'!E17),_xlfn.FORMULATEXT('#_D'!E17),'#_D'!E17),"$","")),TRUE,FALSE),"MissingAbsMsg",_xlfn.IFS(ISTEXT('#_D'!E17),FALSE,ISLOGICAL('#_D'!E17),FALSE,SUBSTITUTE(CELL("format",'#_D'!E17),"-","")=SUBSTITUTE(CELL("format",D!E17),"-",""),FALSE,CELL("format",'#_D'!E17)="G",FALSE,AND(CELL("format",'#_D'!E17)="F0",CELL("format",D!E17)="G"),FALSE,TRUE,IFERROR(IF(MATCH(CELL("format",'#_D'!E17),FormatCodes_SFX!$A$4:$A$53,0)&gt;0,TRUE),FALSE),TRUE,TRUE),"FormatMsg",TRUE,"PerfectMsg")</f>
        <v>PerfectMsg</v>
      </c>
      <c r="F17" s="174" t="str">
        <f ca="1">_xlfn.IFS(ISBLANK(D!F17),"",IF(NOT(ISNA('#_D'!F17)),IF(ISNA(D!F17),TRUE,FALSE),FALSE),"StuNAMsg",IF(AND(ISNA('#_D'!F17),ISNA(D!F17)),TRUE,FALSE),"PerfectMsg",IF(NOT(ISERROR('#_D'!F17)),IF(ISERROR(D!F17),TRUE,FALSE),FALSE),"StuErrorMsg",IF(TYPE('#_D'!F17)&lt;&gt;TYPE(D!F17),TRUE,FALSE),"WrongTypeMsg",IF(_xlfn.ISFORMULA('#_D'!F17),IF(NOT(_xlfn.ISFORMULA(D!F17)),TRUE),FALSE),"MissingFormulaMsg",IF(NOT(AND(ISNUMBER(FIND("[",_xlfn.FORMULATEXT('#_D'!F17))),ISNUMBER(FIND("!",_xlfn.FORMULATEXT('#_D'!F17))))),AND(ISNUMBER(FIND("[",_xlfn.FORMULATEXT(D!F17))),ISNUMBER(FIND("!",_xlfn.FORMULATEXT(D!F17)))),FALSE),"ExternalRefsMsg",IF(ISNUMBER('#_D'!F17),IF(ABS('#_D'!F17-D!F17)&gt;0.00001,TRUE,FALSE),IF('#_D'!F17&lt;&gt;D!F17,TRUE,FALSE)),IF(ISNUMBER('#_D'!F17),IF('#_D'!F17&gt;D!F17,"TooLow","TooHigh"),"WrongAnswer"),NOT(_xlfn.ISFORMULA('#_D'!F17)),IF(_xlfn.IFS(ISTEXT('#_D'!F17),FALSE,ISLOGICAL('#_D'!F17),FALSE,SUBSTITUTE(CELL("format",'#_D'!F17),"-","")=SUBSTITUTE(CELL("format",D!F17),"-",""),FALSE,CELL("format",'#_D'!F17)="G",FALSE,AND(CELL("format",'#_D'!F17)="F0",CELL("format",D!F17)="G"),FALSE,TRUE,IFERROR(IF(MATCH(CELL("format",'#_D'!F17)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F17),_xlfn.FORMULATEXT(D!F17),D!F17),"9","#"),"8","#"),"7","#"),"6","#"),"5","#"),"4","#"),"3","#"),"2","#"),"1","#"),"0","#"),"$","")," ",""),",","@"),"&gt;","@"),"&lt;","@"),"=","@"),")","@"),"(","@"),"^","@"),"/","@"),"+","@"),"*","@"),"-","@"))-LEN(SUBSTITUTE(SUBSTITUTE(SUBSTITUTE(SUBSTITUTE(SUBSTITUTE(SUBSTITUTE(SUBSTITUTE(SUBSTITUTE(SUBSTITUTE(SUBSTITUTE(SUBSTITUTE(SUBSTITUTE(SUBSTITUTE(SUBSTITUTE(SUBSTITUTE(SUBSTITUTE(SUBSTITUTE(SUBSTITUTE(SUBSTITUTE(SUBSTITUTE(SUBSTITUTE(SUBSTITUTE(SUBSTITUTE(SUBSTITUTE(IF(_xlfn.ISFORMULA(D!F17),_xlfn.FORMULATEXT(D!F17),D!F17),"9","#"),"8","#"),"7","#"),"6","#"),"5","#"),"4","#"),"3","#"),"2","#"),"1","#"),"0","#"),"$","")," ",""),",","@"),"&gt;","@"),"&lt;","@"),"=","@"),")","@"),"(","@"),"^","@"),"/","@"),"+","@"),"*","@"),"-","@"),"@#","")))/2&gt;(LEN(SUBSTITUTE(SUBSTITUTE(SUBSTITUTE(SUBSTITUTE(SUBSTITUTE(SUBSTITUTE(SUBSTITUTE(SUBSTITUTE(SUBSTITUTE(SUBSTITUTE(SUBSTITUTE(SUBSTITUTE(SUBSTITUTE(SUBSTITUTE(SUBSTITUTE(SUBSTITUTE(SUBSTITUTE(SUBSTITUTE(SUBSTITUTE(SUBSTITUTE(SUBSTITUTE(SUBSTITUTE(SUBSTITUTE(IF(_xlfn.ISFORMULA('#_D'!F17),_xlfn.FORMULATEXT('#_D'!F17),'#_D'!F17),"9","#"),"8","#"),"7","#"),"6","#"),"5","#"),"4","#"),"3","#"),"2","#"),"1","#"),"0","#"),"$","")," ",""),",","@"),"&gt;","@"),"&lt;","@"),"=","@"),")","@"),"(","@"),"^","@"),"/","@"),"+","@"),"*","@"),"-","@"))-LEN(SUBSTITUTE(SUBSTITUTE(SUBSTITUTE(SUBSTITUTE(SUBSTITUTE(SUBSTITUTE(SUBSTITUTE(SUBSTITUTE(SUBSTITUTE(SUBSTITUTE(SUBSTITUTE(SUBSTITUTE(SUBSTITUTE(SUBSTITUTE(SUBSTITUTE(SUBSTITUTE(SUBSTITUTE(SUBSTITUTE(SUBSTITUTE(SUBSTITUTE(SUBSTITUTE(SUBSTITUTE(SUBSTITUTE(SUBSTITUTE(IF(_xlfn.ISFORMULA('#_D'!F17),_xlfn.FORMULATEXT('#_D'!F17),'#_D'!F17),"9","#"),"8","#"),"7","#"),"6","#"),"5","#"),"4","#"),"3","#"),"2","#"),"1","#"),"0","#"),"$","")," ",""),",","@"),"&gt;","@"),"&lt;","@"),"=","@"),")","@"),"(","@"),"^","@"),"/","@"),"+","@"),"*","@"),"-","@"),"@#","")))/2,TRUE,FALSE),"HardCodeMsg",IF(LEN(IF(_xlfn.ISFORMULA(D!F17),_xlfn.FORMULATEXT(D!F17),D!F17))-LEN(SUBSTITUTE(IF(_xlfn.ISFORMULA(D!F17),_xlfn.FORMULATEXT(D!F17),D!F17),"""",""))&gt;LEN(IF(_xlfn.ISFORMULA('#_D'!F17),_xlfn.FORMULATEXT('#_D'!F17),'#_D'!F17))-LEN(SUBSTITUTE(IF(_xlfn.ISFORMULA('#_D'!F17),_xlfn.FORMULATEXT('#_D'!F17),'#_D'!F17),"""","")),TRUE,FALSE),"HardQuoteMsg",IF(LEN(IF(_xlfn.ISFORMULA(D!F17),_xlfn.FORMULATEXT(D!F17),D!F17))-LEN(SUBSTITUTE(IF(_xlfn.ISFORMULA(D!F17),_xlfn.FORMULATEXT(D!F17),D!F17),"$",""))&lt;LEN(IF(_xlfn.ISFORMULA('#_D'!F17),_xlfn.FORMULATEXT('#_D'!F17),'#_D'!F17))-LEN(SUBSTITUTE(IF(_xlfn.ISFORMULA('#_D'!F17),_xlfn.FORMULATEXT('#_D'!F17),'#_D'!F17),"$","")),TRUE,FALSE),"MissingAbsMsg",_xlfn.IFS(ISTEXT('#_D'!F17),FALSE,ISLOGICAL('#_D'!F17),FALSE,SUBSTITUTE(CELL("format",'#_D'!F17),"-","")=SUBSTITUTE(CELL("format",D!F17),"-",""),FALSE,CELL("format",'#_D'!F17)="G",FALSE,AND(CELL("format",'#_D'!F17)="F0",CELL("format",D!F17)="G"),FALSE,TRUE,IFERROR(IF(MATCH(CELL("format",'#_D'!F17),FormatCodes_SFX!$A$4:$A$53,0)&gt;0,TRUE),FALSE),TRUE,TRUE),"FormatMsg",TRUE,"PerfectMsg")</f>
        <v>PerfectMsg</v>
      </c>
      <c r="H17" s="174" t="str">
        <f ca="1">_xlfn.IFS(ISBLANK(D!H17),"",IF(NOT(ISNA('#_D'!H17)),IF(ISNA(D!H17),TRUE,FALSE),FALSE),"StuNAMsg",IF(AND(ISNA('#_D'!H17),ISNA(D!H17)),TRUE,FALSE),"PerfectMsg",IF(NOT(ISERROR('#_D'!H17)),IF(ISERROR(D!H17),TRUE,FALSE),FALSE),"StuErrorMsg",IF(TYPE('#_D'!H17)&lt;&gt;TYPE(D!H17),TRUE,FALSE),"WrongTypeMsg",IF(_xlfn.ISFORMULA('#_D'!H17),IF(NOT(_xlfn.ISFORMULA(D!H17)),TRUE),FALSE),"MissingFormulaMsg",IF(NOT(AND(ISNUMBER(FIND("[",_xlfn.FORMULATEXT('#_D'!H17))),ISNUMBER(FIND("!",_xlfn.FORMULATEXT('#_D'!H17))))),AND(ISNUMBER(FIND("[",_xlfn.FORMULATEXT(D!H17))),ISNUMBER(FIND("!",_xlfn.FORMULATEXT(D!H17)))),FALSE),"ExternalRefsMsg",IF(ISNUMBER('#_D'!H17),IF(ABS('#_D'!H17-D!H17)&gt;0.00001,TRUE,FALSE),IF('#_D'!H17&lt;&gt;D!H17,TRUE,FALSE)),IF(ISNUMBER('#_D'!H17),IF('#_D'!H17&gt;D!H17,"TooLow","TooHigh"),"WrongAnswer"),NOT(_xlfn.ISFORMULA('#_D'!H17)),IF(_xlfn.IFS(ISTEXT('#_D'!H17),FALSE,ISLOGICAL('#_D'!H17),FALSE,SUBSTITUTE(CELL("format",'#_D'!H17),"-","")=SUBSTITUTE(CELL("format",D!H17),"-",""),FALSE,CELL("format",'#_D'!H17)="G",FALSE,AND(CELL("format",'#_D'!H17)="F0",CELL("format",D!H17)="G"),FALSE,TRUE,IFERROR(IF(MATCH(CELL("format",'#_D'!H17)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H17),_xlfn.FORMULATEXT(D!H17),D!H17),"9","#"),"8","#"),"7","#"),"6","#"),"5","#"),"4","#"),"3","#"),"2","#"),"1","#"),"0","#"),"$","")," ",""),",","@"),"&gt;","@"),"&lt;","@"),"=","@"),")","@"),"(","@"),"^","@"),"/","@"),"+","@"),"*","@"),"-","@"))-LEN(SUBSTITUTE(SUBSTITUTE(SUBSTITUTE(SUBSTITUTE(SUBSTITUTE(SUBSTITUTE(SUBSTITUTE(SUBSTITUTE(SUBSTITUTE(SUBSTITUTE(SUBSTITUTE(SUBSTITUTE(SUBSTITUTE(SUBSTITUTE(SUBSTITUTE(SUBSTITUTE(SUBSTITUTE(SUBSTITUTE(SUBSTITUTE(SUBSTITUTE(SUBSTITUTE(SUBSTITUTE(SUBSTITUTE(SUBSTITUTE(IF(_xlfn.ISFORMULA(D!H17),_xlfn.FORMULATEXT(D!H17),D!H17),"9","#"),"8","#"),"7","#"),"6","#"),"5","#"),"4","#"),"3","#"),"2","#"),"1","#"),"0","#"),"$","")," ",""),",","@"),"&gt;","@"),"&lt;","@"),"=","@"),")","@"),"(","@"),"^","@"),"/","@"),"+","@"),"*","@"),"-","@"),"@#","")))/2&gt;(LEN(SUBSTITUTE(SUBSTITUTE(SUBSTITUTE(SUBSTITUTE(SUBSTITUTE(SUBSTITUTE(SUBSTITUTE(SUBSTITUTE(SUBSTITUTE(SUBSTITUTE(SUBSTITUTE(SUBSTITUTE(SUBSTITUTE(SUBSTITUTE(SUBSTITUTE(SUBSTITUTE(SUBSTITUTE(SUBSTITUTE(SUBSTITUTE(SUBSTITUTE(SUBSTITUTE(SUBSTITUTE(SUBSTITUTE(IF(_xlfn.ISFORMULA('#_D'!H17),_xlfn.FORMULATEXT('#_D'!H17),'#_D'!H17),"9","#"),"8","#"),"7","#"),"6","#"),"5","#"),"4","#"),"3","#"),"2","#"),"1","#"),"0","#"),"$","")," ",""),",","@"),"&gt;","@"),"&lt;","@"),"=","@"),")","@"),"(","@"),"^","@"),"/","@"),"+","@"),"*","@"),"-","@"))-LEN(SUBSTITUTE(SUBSTITUTE(SUBSTITUTE(SUBSTITUTE(SUBSTITUTE(SUBSTITUTE(SUBSTITUTE(SUBSTITUTE(SUBSTITUTE(SUBSTITUTE(SUBSTITUTE(SUBSTITUTE(SUBSTITUTE(SUBSTITUTE(SUBSTITUTE(SUBSTITUTE(SUBSTITUTE(SUBSTITUTE(SUBSTITUTE(SUBSTITUTE(SUBSTITUTE(SUBSTITUTE(SUBSTITUTE(SUBSTITUTE(IF(_xlfn.ISFORMULA('#_D'!H17),_xlfn.FORMULATEXT('#_D'!H17),'#_D'!H17),"9","#"),"8","#"),"7","#"),"6","#"),"5","#"),"4","#"),"3","#"),"2","#"),"1","#"),"0","#"),"$","")," ",""),",","@"),"&gt;","@"),"&lt;","@"),"=","@"),")","@"),"(","@"),"^","@"),"/","@"),"+","@"),"*","@"),"-","@"),"@#","")))/2,TRUE,FALSE),"HardCodeMsg",IF(LEN(IF(_xlfn.ISFORMULA(D!H17),_xlfn.FORMULATEXT(D!H17),D!H17))-LEN(SUBSTITUTE(IF(_xlfn.ISFORMULA(D!H17),_xlfn.FORMULATEXT(D!H17),D!H17),"""",""))&gt;LEN(IF(_xlfn.ISFORMULA('#_D'!H17),_xlfn.FORMULATEXT('#_D'!H17),'#_D'!H17))-LEN(SUBSTITUTE(IF(_xlfn.ISFORMULA('#_D'!H17),_xlfn.FORMULATEXT('#_D'!H17),'#_D'!H17),"""","")),TRUE,FALSE),"HardQuoteMsg",IF(LEN(IF(_xlfn.ISFORMULA(D!H17),_xlfn.FORMULATEXT(D!H17),D!H17))-LEN(SUBSTITUTE(IF(_xlfn.ISFORMULA(D!H17),_xlfn.FORMULATEXT(D!H17),D!H17),"$",""))&lt;LEN(IF(_xlfn.ISFORMULA('#_D'!H17),_xlfn.FORMULATEXT('#_D'!H17),'#_D'!H17))-LEN(SUBSTITUTE(IF(_xlfn.ISFORMULA('#_D'!H17),_xlfn.FORMULATEXT('#_D'!H17),'#_D'!H17),"$","")),TRUE,FALSE),"MissingAbsMsg",_xlfn.IFS(ISTEXT('#_D'!H17),FALSE,ISLOGICAL('#_D'!H17),FALSE,SUBSTITUTE(CELL("format",'#_D'!H17),"-","")=SUBSTITUTE(CELL("format",D!H17),"-",""),FALSE,CELL("format",'#_D'!H17)="G",FALSE,AND(CELL("format",'#_D'!H17)="F0",CELL("format",D!H17)="G"),FALSE,TRUE,IFERROR(IF(MATCH(CELL("format",'#_D'!H17),FormatCodes_SFX!$A$4:$A$53,0)&gt;0,TRUE),FALSE),TRUE,TRUE),"FormatMsg",TRUE,"PerfectMsg")</f>
        <v>PerfectMsg</v>
      </c>
    </row>
    <row r="18" spans="3:8" x14ac:dyDescent="0.15">
      <c r="D18" s="174" t="str">
        <f ca="1">_xlfn.IFS(ISBLANK(D!D18),"",IF(NOT(ISNA('#_D'!D18)),IF(ISNA(D!D18),TRUE,FALSE),FALSE),"StuNAMsg",IF(AND(ISNA('#_D'!D18),ISNA(D!D18)),TRUE,FALSE),"PerfectMsg",IF(NOT(ISERROR('#_D'!D18)),IF(ISERROR(D!D18),TRUE,FALSE),FALSE),"StuErrorMsg",IF(TYPE('#_D'!D18)&lt;&gt;TYPE(D!D18),TRUE,FALSE),"WrongTypeMsg",IF(_xlfn.ISFORMULA('#_D'!D18),IF(NOT(_xlfn.ISFORMULA(D!D18)),TRUE),FALSE),"MissingFormulaMsg",IF(NOT(AND(ISNUMBER(FIND("[",_xlfn.FORMULATEXT('#_D'!D18))),ISNUMBER(FIND("!",_xlfn.FORMULATEXT('#_D'!D18))))),AND(ISNUMBER(FIND("[",_xlfn.FORMULATEXT(D!D18))),ISNUMBER(FIND("!",_xlfn.FORMULATEXT(D!D18)))),FALSE),"ExternalRefsMsg",IF(ISNUMBER('#_D'!D18),IF(ABS('#_D'!D18-D!D18)&gt;0.00001,TRUE,FALSE),IF('#_D'!D18&lt;&gt;D!D18,TRUE,FALSE)),IF(ISNUMBER('#_D'!D18),IF('#_D'!D18&gt;D!D18,"TooLow","TooHigh"),"WrongAnswer"),NOT(_xlfn.ISFORMULA('#_D'!D18)),IF(_xlfn.IFS(ISTEXT('#_D'!D18),FALSE,ISLOGICAL('#_D'!D18),FALSE,SUBSTITUTE(CELL("format",'#_D'!D18),"-","")=SUBSTITUTE(CELL("format",D!D18),"-",""),FALSE,CELL("format",'#_D'!D18)="G",FALSE,AND(CELL("format",'#_D'!D18)="F0",CELL("format",D!D18)="G"),FALSE,TRUE,IFERROR(IF(MATCH(CELL("format",'#_D'!D18)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D18),_xlfn.FORMULATEXT(D!D18),D!D18),"9","#"),"8","#"),"7","#"),"6","#"),"5","#"),"4","#"),"3","#"),"2","#"),"1","#"),"0","#"),"$","")," ",""),",","@"),"&gt;","@"),"&lt;","@"),"=","@"),")","@"),"(","@"),"^","@"),"/","@"),"+","@"),"*","@"),"-","@"))-LEN(SUBSTITUTE(SUBSTITUTE(SUBSTITUTE(SUBSTITUTE(SUBSTITUTE(SUBSTITUTE(SUBSTITUTE(SUBSTITUTE(SUBSTITUTE(SUBSTITUTE(SUBSTITUTE(SUBSTITUTE(SUBSTITUTE(SUBSTITUTE(SUBSTITUTE(SUBSTITUTE(SUBSTITUTE(SUBSTITUTE(SUBSTITUTE(SUBSTITUTE(SUBSTITUTE(SUBSTITUTE(SUBSTITUTE(SUBSTITUTE(IF(_xlfn.ISFORMULA(D!D18),_xlfn.FORMULATEXT(D!D18),D!D18),"9","#"),"8","#"),"7","#"),"6","#"),"5","#"),"4","#"),"3","#"),"2","#"),"1","#"),"0","#"),"$","")," ",""),",","@"),"&gt;","@"),"&lt;","@"),"=","@"),")","@"),"(","@"),"^","@"),"/","@"),"+","@"),"*","@"),"-","@"),"@#","")))/2&gt;(LEN(SUBSTITUTE(SUBSTITUTE(SUBSTITUTE(SUBSTITUTE(SUBSTITUTE(SUBSTITUTE(SUBSTITUTE(SUBSTITUTE(SUBSTITUTE(SUBSTITUTE(SUBSTITUTE(SUBSTITUTE(SUBSTITUTE(SUBSTITUTE(SUBSTITUTE(SUBSTITUTE(SUBSTITUTE(SUBSTITUTE(SUBSTITUTE(SUBSTITUTE(SUBSTITUTE(SUBSTITUTE(SUBSTITUTE(IF(_xlfn.ISFORMULA('#_D'!D18),_xlfn.FORMULATEXT('#_D'!D18),'#_D'!D18),"9","#"),"8","#"),"7","#"),"6","#"),"5","#"),"4","#"),"3","#"),"2","#"),"1","#"),"0","#"),"$","")," ",""),",","@"),"&gt;","@"),"&lt;","@"),"=","@"),")","@"),"(","@"),"^","@"),"/","@"),"+","@"),"*","@"),"-","@"))-LEN(SUBSTITUTE(SUBSTITUTE(SUBSTITUTE(SUBSTITUTE(SUBSTITUTE(SUBSTITUTE(SUBSTITUTE(SUBSTITUTE(SUBSTITUTE(SUBSTITUTE(SUBSTITUTE(SUBSTITUTE(SUBSTITUTE(SUBSTITUTE(SUBSTITUTE(SUBSTITUTE(SUBSTITUTE(SUBSTITUTE(SUBSTITUTE(SUBSTITUTE(SUBSTITUTE(SUBSTITUTE(SUBSTITUTE(SUBSTITUTE(IF(_xlfn.ISFORMULA('#_D'!D18),_xlfn.FORMULATEXT('#_D'!D18),'#_D'!D18),"9","#"),"8","#"),"7","#"),"6","#"),"5","#"),"4","#"),"3","#"),"2","#"),"1","#"),"0","#"),"$","")," ",""),",","@"),"&gt;","@"),"&lt;","@"),"=","@"),")","@"),"(","@"),"^","@"),"/","@"),"+","@"),"*","@"),"-","@"),"@#","")))/2,TRUE,FALSE),"HardCodeMsg",IF(LEN(IF(_xlfn.ISFORMULA(D!D18),_xlfn.FORMULATEXT(D!D18),D!D18))-LEN(SUBSTITUTE(IF(_xlfn.ISFORMULA(D!D18),_xlfn.FORMULATEXT(D!D18),D!D18),"""",""))&gt;LEN(IF(_xlfn.ISFORMULA('#_D'!D18),_xlfn.FORMULATEXT('#_D'!D18),'#_D'!D18))-LEN(SUBSTITUTE(IF(_xlfn.ISFORMULA('#_D'!D18),_xlfn.FORMULATEXT('#_D'!D18),'#_D'!D18),"""","")),TRUE,FALSE),"HardQuoteMsg",IF(LEN(IF(_xlfn.ISFORMULA(D!D18),_xlfn.FORMULATEXT(D!D18),D!D18))-LEN(SUBSTITUTE(IF(_xlfn.ISFORMULA(D!D18),_xlfn.FORMULATEXT(D!D18),D!D18),"$",""))&lt;LEN(IF(_xlfn.ISFORMULA('#_D'!D18),_xlfn.FORMULATEXT('#_D'!D18),'#_D'!D18))-LEN(SUBSTITUTE(IF(_xlfn.ISFORMULA('#_D'!D18),_xlfn.FORMULATEXT('#_D'!D18),'#_D'!D18),"$","")),TRUE,FALSE),"MissingAbsMsg",_xlfn.IFS(ISTEXT('#_D'!D18),FALSE,ISLOGICAL('#_D'!D18),FALSE,SUBSTITUTE(CELL("format",'#_D'!D18),"-","")=SUBSTITUTE(CELL("format",D!D18),"-",""),FALSE,CELL("format",'#_D'!D18)="G",FALSE,AND(CELL("format",'#_D'!D18)="F0",CELL("format",D!D18)="G"),FALSE,TRUE,IFERROR(IF(MATCH(CELL("format",'#_D'!D18),FormatCodes_SFX!$A$4:$A$53,0)&gt;0,TRUE),FALSE),TRUE,TRUE),"FormatMsg",TRUE,"PerfectMsg")</f>
        <v>PerfectMsg</v>
      </c>
      <c r="E18" s="174" t="str">
        <f ca="1">_xlfn.IFS(ISBLANK(D!E18),"",IF(NOT(ISNA('#_D'!E18)),IF(ISNA(D!E18),TRUE,FALSE),FALSE),"StuNAMsg",IF(AND(ISNA('#_D'!E18),ISNA(D!E18)),TRUE,FALSE),"PerfectMsg",IF(NOT(ISERROR('#_D'!E18)),IF(ISERROR(D!E18),TRUE,FALSE),FALSE),"StuErrorMsg",IF(TYPE('#_D'!E18)&lt;&gt;TYPE(D!E18),TRUE,FALSE),"WrongTypeMsg",IF(_xlfn.ISFORMULA('#_D'!E18),IF(NOT(_xlfn.ISFORMULA(D!E18)),TRUE),FALSE),"MissingFormulaMsg",IF(NOT(AND(ISNUMBER(FIND("[",_xlfn.FORMULATEXT('#_D'!E18))),ISNUMBER(FIND("!",_xlfn.FORMULATEXT('#_D'!E18))))),AND(ISNUMBER(FIND("[",_xlfn.FORMULATEXT(D!E18))),ISNUMBER(FIND("!",_xlfn.FORMULATEXT(D!E18)))),FALSE),"ExternalRefsMsg",IF(ISNUMBER('#_D'!E18),IF(ABS('#_D'!E18-D!E18)&gt;0.00001,TRUE,FALSE),IF('#_D'!E18&lt;&gt;D!E18,TRUE,FALSE)),IF(ISNUMBER('#_D'!E18),IF('#_D'!E18&gt;D!E18,"TooLow","TooHigh"),"WrongAnswer"),NOT(_xlfn.ISFORMULA('#_D'!E18)),IF(_xlfn.IFS(ISTEXT('#_D'!E18),FALSE,ISLOGICAL('#_D'!E18),FALSE,SUBSTITUTE(CELL("format",'#_D'!E18),"-","")=SUBSTITUTE(CELL("format",D!E18),"-",""),FALSE,CELL("format",'#_D'!E18)="G",FALSE,AND(CELL("format",'#_D'!E18)="F0",CELL("format",D!E18)="G"),FALSE,TRUE,IFERROR(IF(MATCH(CELL("format",'#_D'!E18)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E18),_xlfn.FORMULATEXT(D!E18),D!E18),"9","#"),"8","#"),"7","#"),"6","#"),"5","#"),"4","#"),"3","#"),"2","#"),"1","#"),"0","#"),"$","")," ",""),",","@"),"&gt;","@"),"&lt;","@"),"=","@"),")","@"),"(","@"),"^","@"),"/","@"),"+","@"),"*","@"),"-","@"))-LEN(SUBSTITUTE(SUBSTITUTE(SUBSTITUTE(SUBSTITUTE(SUBSTITUTE(SUBSTITUTE(SUBSTITUTE(SUBSTITUTE(SUBSTITUTE(SUBSTITUTE(SUBSTITUTE(SUBSTITUTE(SUBSTITUTE(SUBSTITUTE(SUBSTITUTE(SUBSTITUTE(SUBSTITUTE(SUBSTITUTE(SUBSTITUTE(SUBSTITUTE(SUBSTITUTE(SUBSTITUTE(SUBSTITUTE(SUBSTITUTE(IF(_xlfn.ISFORMULA(D!E18),_xlfn.FORMULATEXT(D!E18),D!E18),"9","#"),"8","#"),"7","#"),"6","#"),"5","#"),"4","#"),"3","#"),"2","#"),"1","#"),"0","#"),"$","")," ",""),",","@"),"&gt;","@"),"&lt;","@"),"=","@"),")","@"),"(","@"),"^","@"),"/","@"),"+","@"),"*","@"),"-","@"),"@#","")))/2&gt;(LEN(SUBSTITUTE(SUBSTITUTE(SUBSTITUTE(SUBSTITUTE(SUBSTITUTE(SUBSTITUTE(SUBSTITUTE(SUBSTITUTE(SUBSTITUTE(SUBSTITUTE(SUBSTITUTE(SUBSTITUTE(SUBSTITUTE(SUBSTITUTE(SUBSTITUTE(SUBSTITUTE(SUBSTITUTE(SUBSTITUTE(SUBSTITUTE(SUBSTITUTE(SUBSTITUTE(SUBSTITUTE(SUBSTITUTE(IF(_xlfn.ISFORMULA('#_D'!E18),_xlfn.FORMULATEXT('#_D'!E18),'#_D'!E18),"9","#"),"8","#"),"7","#"),"6","#"),"5","#"),"4","#"),"3","#"),"2","#"),"1","#"),"0","#"),"$","")," ",""),",","@"),"&gt;","@"),"&lt;","@"),"=","@"),")","@"),"(","@"),"^","@"),"/","@"),"+","@"),"*","@"),"-","@"))-LEN(SUBSTITUTE(SUBSTITUTE(SUBSTITUTE(SUBSTITUTE(SUBSTITUTE(SUBSTITUTE(SUBSTITUTE(SUBSTITUTE(SUBSTITUTE(SUBSTITUTE(SUBSTITUTE(SUBSTITUTE(SUBSTITUTE(SUBSTITUTE(SUBSTITUTE(SUBSTITUTE(SUBSTITUTE(SUBSTITUTE(SUBSTITUTE(SUBSTITUTE(SUBSTITUTE(SUBSTITUTE(SUBSTITUTE(SUBSTITUTE(IF(_xlfn.ISFORMULA('#_D'!E18),_xlfn.FORMULATEXT('#_D'!E18),'#_D'!E18),"9","#"),"8","#"),"7","#"),"6","#"),"5","#"),"4","#"),"3","#"),"2","#"),"1","#"),"0","#"),"$","")," ",""),",","@"),"&gt;","@"),"&lt;","@"),"=","@"),")","@"),"(","@"),"^","@"),"/","@"),"+","@"),"*","@"),"-","@"),"@#","")))/2,TRUE,FALSE),"HardCodeMsg",IF(LEN(IF(_xlfn.ISFORMULA(D!E18),_xlfn.FORMULATEXT(D!E18),D!E18))-LEN(SUBSTITUTE(IF(_xlfn.ISFORMULA(D!E18),_xlfn.FORMULATEXT(D!E18),D!E18),"""",""))&gt;LEN(IF(_xlfn.ISFORMULA('#_D'!E18),_xlfn.FORMULATEXT('#_D'!E18),'#_D'!E18))-LEN(SUBSTITUTE(IF(_xlfn.ISFORMULA('#_D'!E18),_xlfn.FORMULATEXT('#_D'!E18),'#_D'!E18),"""","")),TRUE,FALSE),"HardQuoteMsg",IF(LEN(IF(_xlfn.ISFORMULA(D!E18),_xlfn.FORMULATEXT(D!E18),D!E18))-LEN(SUBSTITUTE(IF(_xlfn.ISFORMULA(D!E18),_xlfn.FORMULATEXT(D!E18),D!E18),"$",""))&lt;LEN(IF(_xlfn.ISFORMULA('#_D'!E18),_xlfn.FORMULATEXT('#_D'!E18),'#_D'!E18))-LEN(SUBSTITUTE(IF(_xlfn.ISFORMULA('#_D'!E18),_xlfn.FORMULATEXT('#_D'!E18),'#_D'!E18),"$","")),TRUE,FALSE),"MissingAbsMsg",_xlfn.IFS(ISTEXT('#_D'!E18),FALSE,ISLOGICAL('#_D'!E18),FALSE,SUBSTITUTE(CELL("format",'#_D'!E18),"-","")=SUBSTITUTE(CELL("format",D!E18),"-",""),FALSE,CELL("format",'#_D'!E18)="G",FALSE,AND(CELL("format",'#_D'!E18)="F0",CELL("format",D!E18)="G"),FALSE,TRUE,IFERROR(IF(MATCH(CELL("format",'#_D'!E18),FormatCodes_SFX!$A$4:$A$53,0)&gt;0,TRUE),FALSE),TRUE,TRUE),"FormatMsg",TRUE,"PerfectMsg")</f>
        <v>PerfectMsg</v>
      </c>
      <c r="F18" s="174" t="str">
        <f ca="1">_xlfn.IFS(ISBLANK(D!F18),"",IF(NOT(ISNA('#_D'!F18)),IF(ISNA(D!F18),TRUE,FALSE),FALSE),"StuNAMsg",IF(AND(ISNA('#_D'!F18),ISNA(D!F18)),TRUE,FALSE),"PerfectMsg",IF(NOT(ISERROR('#_D'!F18)),IF(ISERROR(D!F18),TRUE,FALSE),FALSE),"StuErrorMsg",IF(TYPE('#_D'!F18)&lt;&gt;TYPE(D!F18),TRUE,FALSE),"WrongTypeMsg",IF(_xlfn.ISFORMULA('#_D'!F18),IF(NOT(_xlfn.ISFORMULA(D!F18)),TRUE),FALSE),"MissingFormulaMsg",IF(NOT(AND(ISNUMBER(FIND("[",_xlfn.FORMULATEXT('#_D'!F18))),ISNUMBER(FIND("!",_xlfn.FORMULATEXT('#_D'!F18))))),AND(ISNUMBER(FIND("[",_xlfn.FORMULATEXT(D!F18))),ISNUMBER(FIND("!",_xlfn.FORMULATEXT(D!F18)))),FALSE),"ExternalRefsMsg",IF(ISNUMBER('#_D'!F18),IF(ABS('#_D'!F18-D!F18)&gt;0.00001,TRUE,FALSE),IF('#_D'!F18&lt;&gt;D!F18,TRUE,FALSE)),IF(ISNUMBER('#_D'!F18),IF('#_D'!F18&gt;D!F18,"TooLow","TooHigh"),"WrongAnswer"),NOT(_xlfn.ISFORMULA('#_D'!F18)),IF(_xlfn.IFS(ISTEXT('#_D'!F18),FALSE,ISLOGICAL('#_D'!F18),FALSE,SUBSTITUTE(CELL("format",'#_D'!F18),"-","")=SUBSTITUTE(CELL("format",D!F18),"-",""),FALSE,CELL("format",'#_D'!F18)="G",FALSE,AND(CELL("format",'#_D'!F18)="F0",CELL("format",D!F18)="G"),FALSE,TRUE,IFERROR(IF(MATCH(CELL("format",'#_D'!F18)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F18),_xlfn.FORMULATEXT(D!F18),D!F18),"9","#"),"8","#"),"7","#"),"6","#"),"5","#"),"4","#"),"3","#"),"2","#"),"1","#"),"0","#"),"$","")," ",""),",","@"),"&gt;","@"),"&lt;","@"),"=","@"),")","@"),"(","@"),"^","@"),"/","@"),"+","@"),"*","@"),"-","@"))-LEN(SUBSTITUTE(SUBSTITUTE(SUBSTITUTE(SUBSTITUTE(SUBSTITUTE(SUBSTITUTE(SUBSTITUTE(SUBSTITUTE(SUBSTITUTE(SUBSTITUTE(SUBSTITUTE(SUBSTITUTE(SUBSTITUTE(SUBSTITUTE(SUBSTITUTE(SUBSTITUTE(SUBSTITUTE(SUBSTITUTE(SUBSTITUTE(SUBSTITUTE(SUBSTITUTE(SUBSTITUTE(SUBSTITUTE(SUBSTITUTE(IF(_xlfn.ISFORMULA(D!F18),_xlfn.FORMULATEXT(D!F18),D!F18),"9","#"),"8","#"),"7","#"),"6","#"),"5","#"),"4","#"),"3","#"),"2","#"),"1","#"),"0","#"),"$","")," ",""),",","@"),"&gt;","@"),"&lt;","@"),"=","@"),")","@"),"(","@"),"^","@"),"/","@"),"+","@"),"*","@"),"-","@"),"@#","")))/2&gt;(LEN(SUBSTITUTE(SUBSTITUTE(SUBSTITUTE(SUBSTITUTE(SUBSTITUTE(SUBSTITUTE(SUBSTITUTE(SUBSTITUTE(SUBSTITUTE(SUBSTITUTE(SUBSTITUTE(SUBSTITUTE(SUBSTITUTE(SUBSTITUTE(SUBSTITUTE(SUBSTITUTE(SUBSTITUTE(SUBSTITUTE(SUBSTITUTE(SUBSTITUTE(SUBSTITUTE(SUBSTITUTE(SUBSTITUTE(IF(_xlfn.ISFORMULA('#_D'!F18),_xlfn.FORMULATEXT('#_D'!F18),'#_D'!F18),"9","#"),"8","#"),"7","#"),"6","#"),"5","#"),"4","#"),"3","#"),"2","#"),"1","#"),"0","#"),"$","")," ",""),",","@"),"&gt;","@"),"&lt;","@"),"=","@"),")","@"),"(","@"),"^","@"),"/","@"),"+","@"),"*","@"),"-","@"))-LEN(SUBSTITUTE(SUBSTITUTE(SUBSTITUTE(SUBSTITUTE(SUBSTITUTE(SUBSTITUTE(SUBSTITUTE(SUBSTITUTE(SUBSTITUTE(SUBSTITUTE(SUBSTITUTE(SUBSTITUTE(SUBSTITUTE(SUBSTITUTE(SUBSTITUTE(SUBSTITUTE(SUBSTITUTE(SUBSTITUTE(SUBSTITUTE(SUBSTITUTE(SUBSTITUTE(SUBSTITUTE(SUBSTITUTE(SUBSTITUTE(IF(_xlfn.ISFORMULA('#_D'!F18),_xlfn.FORMULATEXT('#_D'!F18),'#_D'!F18),"9","#"),"8","#"),"7","#"),"6","#"),"5","#"),"4","#"),"3","#"),"2","#"),"1","#"),"0","#"),"$","")," ",""),",","@"),"&gt;","@"),"&lt;","@"),"=","@"),")","@"),"(","@"),"^","@"),"/","@"),"+","@"),"*","@"),"-","@"),"@#","")))/2,TRUE,FALSE),"HardCodeMsg",IF(LEN(IF(_xlfn.ISFORMULA(D!F18),_xlfn.FORMULATEXT(D!F18),D!F18))-LEN(SUBSTITUTE(IF(_xlfn.ISFORMULA(D!F18),_xlfn.FORMULATEXT(D!F18),D!F18),"""",""))&gt;LEN(IF(_xlfn.ISFORMULA('#_D'!F18),_xlfn.FORMULATEXT('#_D'!F18),'#_D'!F18))-LEN(SUBSTITUTE(IF(_xlfn.ISFORMULA('#_D'!F18),_xlfn.FORMULATEXT('#_D'!F18),'#_D'!F18),"""","")),TRUE,FALSE),"HardQuoteMsg",IF(LEN(IF(_xlfn.ISFORMULA(D!F18),_xlfn.FORMULATEXT(D!F18),D!F18))-LEN(SUBSTITUTE(IF(_xlfn.ISFORMULA(D!F18),_xlfn.FORMULATEXT(D!F18),D!F18),"$",""))&lt;LEN(IF(_xlfn.ISFORMULA('#_D'!F18),_xlfn.FORMULATEXT('#_D'!F18),'#_D'!F18))-LEN(SUBSTITUTE(IF(_xlfn.ISFORMULA('#_D'!F18),_xlfn.FORMULATEXT('#_D'!F18),'#_D'!F18),"$","")),TRUE,FALSE),"MissingAbsMsg",_xlfn.IFS(ISTEXT('#_D'!F18),FALSE,ISLOGICAL('#_D'!F18),FALSE,SUBSTITUTE(CELL("format",'#_D'!F18),"-","")=SUBSTITUTE(CELL("format",D!F18),"-",""),FALSE,CELL("format",'#_D'!F18)="G",FALSE,AND(CELL("format",'#_D'!F18)="F0",CELL("format",D!F18)="G"),FALSE,TRUE,IFERROR(IF(MATCH(CELL("format",'#_D'!F18),FormatCodes_SFX!$A$4:$A$53,0)&gt;0,TRUE),FALSE),TRUE,TRUE),"FormatMsg",TRUE,"PerfectMsg")</f>
        <v>PerfectMsg</v>
      </c>
      <c r="H18" s="174" t="str">
        <f ca="1">_xlfn.IFS(ISBLANK(D!H18),"",IF(NOT(ISNA('#_D'!H18)),IF(ISNA(D!H18),TRUE,FALSE),FALSE),"StuNAMsg",IF(AND(ISNA('#_D'!H18),ISNA(D!H18)),TRUE,FALSE),"PerfectMsg",IF(NOT(ISERROR('#_D'!H18)),IF(ISERROR(D!H18),TRUE,FALSE),FALSE),"StuErrorMsg",IF(TYPE('#_D'!H18)&lt;&gt;TYPE(D!H18),TRUE,FALSE),"WrongTypeMsg",IF(_xlfn.ISFORMULA('#_D'!H18),IF(NOT(_xlfn.ISFORMULA(D!H18)),TRUE),FALSE),"MissingFormulaMsg",IF(NOT(AND(ISNUMBER(FIND("[",_xlfn.FORMULATEXT('#_D'!H18))),ISNUMBER(FIND("!",_xlfn.FORMULATEXT('#_D'!H18))))),AND(ISNUMBER(FIND("[",_xlfn.FORMULATEXT(D!H18))),ISNUMBER(FIND("!",_xlfn.FORMULATEXT(D!H18)))),FALSE),"ExternalRefsMsg",IF(ISNUMBER('#_D'!H18),IF(ABS('#_D'!H18-D!H18)&gt;0.00001,TRUE,FALSE),IF('#_D'!H18&lt;&gt;D!H18,TRUE,FALSE)),IF(ISNUMBER('#_D'!H18),IF('#_D'!H18&gt;D!H18,"TooLow","TooHigh"),"WrongAnswer"),NOT(_xlfn.ISFORMULA('#_D'!H18)),IF(_xlfn.IFS(ISTEXT('#_D'!H18),FALSE,ISLOGICAL('#_D'!H18),FALSE,SUBSTITUTE(CELL("format",'#_D'!H18),"-","")=SUBSTITUTE(CELL("format",D!H18),"-",""),FALSE,CELL("format",'#_D'!H18)="G",FALSE,AND(CELL("format",'#_D'!H18)="F0",CELL("format",D!H18)="G"),FALSE,TRUE,IFERROR(IF(MATCH(CELL("format",'#_D'!H18)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H18),_xlfn.FORMULATEXT(D!H18),D!H18),"9","#"),"8","#"),"7","#"),"6","#"),"5","#"),"4","#"),"3","#"),"2","#"),"1","#"),"0","#"),"$","")," ",""),",","@"),"&gt;","@"),"&lt;","@"),"=","@"),")","@"),"(","@"),"^","@"),"/","@"),"+","@"),"*","@"),"-","@"))-LEN(SUBSTITUTE(SUBSTITUTE(SUBSTITUTE(SUBSTITUTE(SUBSTITUTE(SUBSTITUTE(SUBSTITUTE(SUBSTITUTE(SUBSTITUTE(SUBSTITUTE(SUBSTITUTE(SUBSTITUTE(SUBSTITUTE(SUBSTITUTE(SUBSTITUTE(SUBSTITUTE(SUBSTITUTE(SUBSTITUTE(SUBSTITUTE(SUBSTITUTE(SUBSTITUTE(SUBSTITUTE(SUBSTITUTE(SUBSTITUTE(IF(_xlfn.ISFORMULA(D!H18),_xlfn.FORMULATEXT(D!H18),D!H18),"9","#"),"8","#"),"7","#"),"6","#"),"5","#"),"4","#"),"3","#"),"2","#"),"1","#"),"0","#"),"$","")," ",""),",","@"),"&gt;","@"),"&lt;","@"),"=","@"),")","@"),"(","@"),"^","@"),"/","@"),"+","@"),"*","@"),"-","@"),"@#","")))/2&gt;(LEN(SUBSTITUTE(SUBSTITUTE(SUBSTITUTE(SUBSTITUTE(SUBSTITUTE(SUBSTITUTE(SUBSTITUTE(SUBSTITUTE(SUBSTITUTE(SUBSTITUTE(SUBSTITUTE(SUBSTITUTE(SUBSTITUTE(SUBSTITUTE(SUBSTITUTE(SUBSTITUTE(SUBSTITUTE(SUBSTITUTE(SUBSTITUTE(SUBSTITUTE(SUBSTITUTE(SUBSTITUTE(SUBSTITUTE(IF(_xlfn.ISFORMULA('#_D'!H18),_xlfn.FORMULATEXT('#_D'!H18),'#_D'!H18),"9","#"),"8","#"),"7","#"),"6","#"),"5","#"),"4","#"),"3","#"),"2","#"),"1","#"),"0","#"),"$","")," ",""),",","@"),"&gt;","@"),"&lt;","@"),"=","@"),")","@"),"(","@"),"^","@"),"/","@"),"+","@"),"*","@"),"-","@"))-LEN(SUBSTITUTE(SUBSTITUTE(SUBSTITUTE(SUBSTITUTE(SUBSTITUTE(SUBSTITUTE(SUBSTITUTE(SUBSTITUTE(SUBSTITUTE(SUBSTITUTE(SUBSTITUTE(SUBSTITUTE(SUBSTITUTE(SUBSTITUTE(SUBSTITUTE(SUBSTITUTE(SUBSTITUTE(SUBSTITUTE(SUBSTITUTE(SUBSTITUTE(SUBSTITUTE(SUBSTITUTE(SUBSTITUTE(SUBSTITUTE(IF(_xlfn.ISFORMULA('#_D'!H18),_xlfn.FORMULATEXT('#_D'!H18),'#_D'!H18),"9","#"),"8","#"),"7","#"),"6","#"),"5","#"),"4","#"),"3","#"),"2","#"),"1","#"),"0","#"),"$","")," ",""),",","@"),"&gt;","@"),"&lt;","@"),"=","@"),")","@"),"(","@"),"^","@"),"/","@"),"+","@"),"*","@"),"-","@"),"@#","")))/2,TRUE,FALSE),"HardCodeMsg",IF(LEN(IF(_xlfn.ISFORMULA(D!H18),_xlfn.FORMULATEXT(D!H18),D!H18))-LEN(SUBSTITUTE(IF(_xlfn.ISFORMULA(D!H18),_xlfn.FORMULATEXT(D!H18),D!H18),"""",""))&gt;LEN(IF(_xlfn.ISFORMULA('#_D'!H18),_xlfn.FORMULATEXT('#_D'!H18),'#_D'!H18))-LEN(SUBSTITUTE(IF(_xlfn.ISFORMULA('#_D'!H18),_xlfn.FORMULATEXT('#_D'!H18),'#_D'!H18),"""","")),TRUE,FALSE),"HardQuoteMsg",IF(LEN(IF(_xlfn.ISFORMULA(D!H18),_xlfn.FORMULATEXT(D!H18),D!H18))-LEN(SUBSTITUTE(IF(_xlfn.ISFORMULA(D!H18),_xlfn.FORMULATEXT(D!H18),D!H18),"$",""))&lt;LEN(IF(_xlfn.ISFORMULA('#_D'!H18),_xlfn.FORMULATEXT('#_D'!H18),'#_D'!H18))-LEN(SUBSTITUTE(IF(_xlfn.ISFORMULA('#_D'!H18),_xlfn.FORMULATEXT('#_D'!H18),'#_D'!H18),"$","")),TRUE,FALSE),"MissingAbsMsg",_xlfn.IFS(ISTEXT('#_D'!H18),FALSE,ISLOGICAL('#_D'!H18),FALSE,SUBSTITUTE(CELL("format",'#_D'!H18),"-","")=SUBSTITUTE(CELL("format",D!H18),"-",""),FALSE,CELL("format",'#_D'!H18)="G",FALSE,AND(CELL("format",'#_D'!H18)="F0",CELL("format",D!H18)="G"),FALSE,TRUE,IFERROR(IF(MATCH(CELL("format",'#_D'!H18),FormatCodes_SFX!$A$4:$A$53,0)&gt;0,TRUE),FALSE),TRUE,TRUE),"FormatMsg",TRUE,"PerfectMsg")</f>
        <v>PerfectMsg</v>
      </c>
    </row>
    <row r="19" spans="3:8" x14ac:dyDescent="0.15">
      <c r="D19" s="174" t="str">
        <f ca="1">_xlfn.IFS(ISBLANK(D!D19),"",IF(NOT(ISNA('#_D'!D19)),IF(ISNA(D!D19),TRUE,FALSE),FALSE),"StuNAMsg",IF(AND(ISNA('#_D'!D19),ISNA(D!D19)),TRUE,FALSE),"PerfectMsg",IF(NOT(ISERROR('#_D'!D19)),IF(ISERROR(D!D19),TRUE,FALSE),FALSE),"StuErrorMsg",IF(TYPE('#_D'!D19)&lt;&gt;TYPE(D!D19),TRUE,FALSE),"WrongTypeMsg",IF(_xlfn.ISFORMULA('#_D'!D19),IF(NOT(_xlfn.ISFORMULA(D!D19)),TRUE),FALSE),"MissingFormulaMsg",IF(NOT(AND(ISNUMBER(FIND("[",_xlfn.FORMULATEXT('#_D'!D19))),ISNUMBER(FIND("!",_xlfn.FORMULATEXT('#_D'!D19))))),AND(ISNUMBER(FIND("[",_xlfn.FORMULATEXT(D!D19))),ISNUMBER(FIND("!",_xlfn.FORMULATEXT(D!D19)))),FALSE),"ExternalRefsMsg",IF(ISNUMBER('#_D'!D19),IF(ABS('#_D'!D19-D!D19)&gt;0.00001,TRUE,FALSE),IF('#_D'!D19&lt;&gt;D!D19,TRUE,FALSE)),IF(ISNUMBER('#_D'!D19),IF('#_D'!D19&gt;D!D19,"TooLow","TooHigh"),"WrongAnswer"),NOT(_xlfn.ISFORMULA('#_D'!D19)),IF(_xlfn.IFS(ISTEXT('#_D'!D19),FALSE,ISLOGICAL('#_D'!D19),FALSE,SUBSTITUTE(CELL("format",'#_D'!D19),"-","")=SUBSTITUTE(CELL("format",D!D19),"-",""),FALSE,CELL("format",'#_D'!D19)="G",FALSE,AND(CELL("format",'#_D'!D19)="F0",CELL("format",D!D19)="G"),FALSE,TRUE,IFERROR(IF(MATCH(CELL("format",'#_D'!D19)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D19),_xlfn.FORMULATEXT(D!D19),D!D19),"9","#"),"8","#"),"7","#"),"6","#"),"5","#"),"4","#"),"3","#"),"2","#"),"1","#"),"0","#"),"$","")," ",""),",","@"),"&gt;","@"),"&lt;","@"),"=","@"),")","@"),"(","@"),"^","@"),"/","@"),"+","@"),"*","@"),"-","@"))-LEN(SUBSTITUTE(SUBSTITUTE(SUBSTITUTE(SUBSTITUTE(SUBSTITUTE(SUBSTITUTE(SUBSTITUTE(SUBSTITUTE(SUBSTITUTE(SUBSTITUTE(SUBSTITUTE(SUBSTITUTE(SUBSTITUTE(SUBSTITUTE(SUBSTITUTE(SUBSTITUTE(SUBSTITUTE(SUBSTITUTE(SUBSTITUTE(SUBSTITUTE(SUBSTITUTE(SUBSTITUTE(SUBSTITUTE(SUBSTITUTE(IF(_xlfn.ISFORMULA(D!D19),_xlfn.FORMULATEXT(D!D19),D!D19),"9","#"),"8","#"),"7","#"),"6","#"),"5","#"),"4","#"),"3","#"),"2","#"),"1","#"),"0","#"),"$","")," ",""),",","@"),"&gt;","@"),"&lt;","@"),"=","@"),")","@"),"(","@"),"^","@"),"/","@"),"+","@"),"*","@"),"-","@"),"@#","")))/2&gt;(LEN(SUBSTITUTE(SUBSTITUTE(SUBSTITUTE(SUBSTITUTE(SUBSTITUTE(SUBSTITUTE(SUBSTITUTE(SUBSTITUTE(SUBSTITUTE(SUBSTITUTE(SUBSTITUTE(SUBSTITUTE(SUBSTITUTE(SUBSTITUTE(SUBSTITUTE(SUBSTITUTE(SUBSTITUTE(SUBSTITUTE(SUBSTITUTE(SUBSTITUTE(SUBSTITUTE(SUBSTITUTE(SUBSTITUTE(IF(_xlfn.ISFORMULA('#_D'!D19),_xlfn.FORMULATEXT('#_D'!D19),'#_D'!D19),"9","#"),"8","#"),"7","#"),"6","#"),"5","#"),"4","#"),"3","#"),"2","#"),"1","#"),"0","#"),"$","")," ",""),",","@"),"&gt;","@"),"&lt;","@"),"=","@"),")","@"),"(","@"),"^","@"),"/","@"),"+","@"),"*","@"),"-","@"))-LEN(SUBSTITUTE(SUBSTITUTE(SUBSTITUTE(SUBSTITUTE(SUBSTITUTE(SUBSTITUTE(SUBSTITUTE(SUBSTITUTE(SUBSTITUTE(SUBSTITUTE(SUBSTITUTE(SUBSTITUTE(SUBSTITUTE(SUBSTITUTE(SUBSTITUTE(SUBSTITUTE(SUBSTITUTE(SUBSTITUTE(SUBSTITUTE(SUBSTITUTE(SUBSTITUTE(SUBSTITUTE(SUBSTITUTE(SUBSTITUTE(IF(_xlfn.ISFORMULA('#_D'!D19),_xlfn.FORMULATEXT('#_D'!D19),'#_D'!D19),"9","#"),"8","#"),"7","#"),"6","#"),"5","#"),"4","#"),"3","#"),"2","#"),"1","#"),"0","#"),"$","")," ",""),",","@"),"&gt;","@"),"&lt;","@"),"=","@"),")","@"),"(","@"),"^","@"),"/","@"),"+","@"),"*","@"),"-","@"),"@#","")))/2,TRUE,FALSE),"HardCodeMsg",IF(LEN(IF(_xlfn.ISFORMULA(D!D19),_xlfn.FORMULATEXT(D!D19),D!D19))-LEN(SUBSTITUTE(IF(_xlfn.ISFORMULA(D!D19),_xlfn.FORMULATEXT(D!D19),D!D19),"""",""))&gt;LEN(IF(_xlfn.ISFORMULA('#_D'!D19),_xlfn.FORMULATEXT('#_D'!D19),'#_D'!D19))-LEN(SUBSTITUTE(IF(_xlfn.ISFORMULA('#_D'!D19),_xlfn.FORMULATEXT('#_D'!D19),'#_D'!D19),"""","")),TRUE,FALSE),"HardQuoteMsg",IF(LEN(IF(_xlfn.ISFORMULA(D!D19),_xlfn.FORMULATEXT(D!D19),D!D19))-LEN(SUBSTITUTE(IF(_xlfn.ISFORMULA(D!D19),_xlfn.FORMULATEXT(D!D19),D!D19),"$",""))&lt;LEN(IF(_xlfn.ISFORMULA('#_D'!D19),_xlfn.FORMULATEXT('#_D'!D19),'#_D'!D19))-LEN(SUBSTITUTE(IF(_xlfn.ISFORMULA('#_D'!D19),_xlfn.FORMULATEXT('#_D'!D19),'#_D'!D19),"$","")),TRUE,FALSE),"MissingAbsMsg",_xlfn.IFS(ISTEXT('#_D'!D19),FALSE,ISLOGICAL('#_D'!D19),FALSE,SUBSTITUTE(CELL("format",'#_D'!D19),"-","")=SUBSTITUTE(CELL("format",D!D19),"-",""),FALSE,CELL("format",'#_D'!D19)="G",FALSE,AND(CELL("format",'#_D'!D19)="F0",CELL("format",D!D19)="G"),FALSE,TRUE,IFERROR(IF(MATCH(CELL("format",'#_D'!D19),FormatCodes_SFX!$A$4:$A$53,0)&gt;0,TRUE),FALSE),TRUE,TRUE),"FormatMsg",TRUE,"PerfectMsg")</f>
        <v>PerfectMsg</v>
      </c>
      <c r="E19" s="174" t="str">
        <f ca="1">_xlfn.IFS(ISBLANK(D!E19),"",IF(NOT(ISNA('#_D'!E19)),IF(ISNA(D!E19),TRUE,FALSE),FALSE),"StuNAMsg",IF(AND(ISNA('#_D'!E19),ISNA(D!E19)),TRUE,FALSE),"PerfectMsg",IF(NOT(ISERROR('#_D'!E19)),IF(ISERROR(D!E19),TRUE,FALSE),FALSE),"StuErrorMsg",IF(TYPE('#_D'!E19)&lt;&gt;TYPE(D!E19),TRUE,FALSE),"WrongTypeMsg",IF(_xlfn.ISFORMULA('#_D'!E19),IF(NOT(_xlfn.ISFORMULA(D!E19)),TRUE),FALSE),"MissingFormulaMsg",IF(NOT(AND(ISNUMBER(FIND("[",_xlfn.FORMULATEXT('#_D'!E19))),ISNUMBER(FIND("!",_xlfn.FORMULATEXT('#_D'!E19))))),AND(ISNUMBER(FIND("[",_xlfn.FORMULATEXT(D!E19))),ISNUMBER(FIND("!",_xlfn.FORMULATEXT(D!E19)))),FALSE),"ExternalRefsMsg",IF(ISNUMBER('#_D'!E19),IF(ABS('#_D'!E19-D!E19)&gt;0.00001,TRUE,FALSE),IF('#_D'!E19&lt;&gt;D!E19,TRUE,FALSE)),IF(ISNUMBER('#_D'!E19),IF('#_D'!E19&gt;D!E19,"TooLow","TooHigh"),"WrongAnswer"),NOT(_xlfn.ISFORMULA('#_D'!E19)),IF(_xlfn.IFS(ISTEXT('#_D'!E19),FALSE,ISLOGICAL('#_D'!E19),FALSE,SUBSTITUTE(CELL("format",'#_D'!E19),"-","")=SUBSTITUTE(CELL("format",D!E19),"-",""),FALSE,CELL("format",'#_D'!E19)="G",FALSE,AND(CELL("format",'#_D'!E19)="F0",CELL("format",D!E19)="G"),FALSE,TRUE,IFERROR(IF(MATCH(CELL("format",'#_D'!E19)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E19),_xlfn.FORMULATEXT(D!E19),D!E19),"9","#"),"8","#"),"7","#"),"6","#"),"5","#"),"4","#"),"3","#"),"2","#"),"1","#"),"0","#"),"$","")," ",""),",","@"),"&gt;","@"),"&lt;","@"),"=","@"),")","@"),"(","@"),"^","@"),"/","@"),"+","@"),"*","@"),"-","@"))-LEN(SUBSTITUTE(SUBSTITUTE(SUBSTITUTE(SUBSTITUTE(SUBSTITUTE(SUBSTITUTE(SUBSTITUTE(SUBSTITUTE(SUBSTITUTE(SUBSTITUTE(SUBSTITUTE(SUBSTITUTE(SUBSTITUTE(SUBSTITUTE(SUBSTITUTE(SUBSTITUTE(SUBSTITUTE(SUBSTITUTE(SUBSTITUTE(SUBSTITUTE(SUBSTITUTE(SUBSTITUTE(SUBSTITUTE(SUBSTITUTE(IF(_xlfn.ISFORMULA(D!E19),_xlfn.FORMULATEXT(D!E19),D!E19),"9","#"),"8","#"),"7","#"),"6","#"),"5","#"),"4","#"),"3","#"),"2","#"),"1","#"),"0","#"),"$","")," ",""),",","@"),"&gt;","@"),"&lt;","@"),"=","@"),")","@"),"(","@"),"^","@"),"/","@"),"+","@"),"*","@"),"-","@"),"@#","")))/2&gt;(LEN(SUBSTITUTE(SUBSTITUTE(SUBSTITUTE(SUBSTITUTE(SUBSTITUTE(SUBSTITUTE(SUBSTITUTE(SUBSTITUTE(SUBSTITUTE(SUBSTITUTE(SUBSTITUTE(SUBSTITUTE(SUBSTITUTE(SUBSTITUTE(SUBSTITUTE(SUBSTITUTE(SUBSTITUTE(SUBSTITUTE(SUBSTITUTE(SUBSTITUTE(SUBSTITUTE(SUBSTITUTE(SUBSTITUTE(IF(_xlfn.ISFORMULA('#_D'!E19),_xlfn.FORMULATEXT('#_D'!E19),'#_D'!E19),"9","#"),"8","#"),"7","#"),"6","#"),"5","#"),"4","#"),"3","#"),"2","#"),"1","#"),"0","#"),"$","")," ",""),",","@"),"&gt;","@"),"&lt;","@"),"=","@"),")","@"),"(","@"),"^","@"),"/","@"),"+","@"),"*","@"),"-","@"))-LEN(SUBSTITUTE(SUBSTITUTE(SUBSTITUTE(SUBSTITUTE(SUBSTITUTE(SUBSTITUTE(SUBSTITUTE(SUBSTITUTE(SUBSTITUTE(SUBSTITUTE(SUBSTITUTE(SUBSTITUTE(SUBSTITUTE(SUBSTITUTE(SUBSTITUTE(SUBSTITUTE(SUBSTITUTE(SUBSTITUTE(SUBSTITUTE(SUBSTITUTE(SUBSTITUTE(SUBSTITUTE(SUBSTITUTE(SUBSTITUTE(IF(_xlfn.ISFORMULA('#_D'!E19),_xlfn.FORMULATEXT('#_D'!E19),'#_D'!E19),"9","#"),"8","#"),"7","#"),"6","#"),"5","#"),"4","#"),"3","#"),"2","#"),"1","#"),"0","#"),"$","")," ",""),",","@"),"&gt;","@"),"&lt;","@"),"=","@"),")","@"),"(","@"),"^","@"),"/","@"),"+","@"),"*","@"),"-","@"),"@#","")))/2,TRUE,FALSE),"HardCodeMsg",IF(LEN(IF(_xlfn.ISFORMULA(D!E19),_xlfn.FORMULATEXT(D!E19),D!E19))-LEN(SUBSTITUTE(IF(_xlfn.ISFORMULA(D!E19),_xlfn.FORMULATEXT(D!E19),D!E19),"""",""))&gt;LEN(IF(_xlfn.ISFORMULA('#_D'!E19),_xlfn.FORMULATEXT('#_D'!E19),'#_D'!E19))-LEN(SUBSTITUTE(IF(_xlfn.ISFORMULA('#_D'!E19),_xlfn.FORMULATEXT('#_D'!E19),'#_D'!E19),"""","")),TRUE,FALSE),"HardQuoteMsg",IF(LEN(IF(_xlfn.ISFORMULA(D!E19),_xlfn.FORMULATEXT(D!E19),D!E19))-LEN(SUBSTITUTE(IF(_xlfn.ISFORMULA(D!E19),_xlfn.FORMULATEXT(D!E19),D!E19),"$",""))&lt;LEN(IF(_xlfn.ISFORMULA('#_D'!E19),_xlfn.FORMULATEXT('#_D'!E19),'#_D'!E19))-LEN(SUBSTITUTE(IF(_xlfn.ISFORMULA('#_D'!E19),_xlfn.FORMULATEXT('#_D'!E19),'#_D'!E19),"$","")),TRUE,FALSE),"MissingAbsMsg",_xlfn.IFS(ISTEXT('#_D'!E19),FALSE,ISLOGICAL('#_D'!E19),FALSE,SUBSTITUTE(CELL("format",'#_D'!E19),"-","")=SUBSTITUTE(CELL("format",D!E19),"-",""),FALSE,CELL("format",'#_D'!E19)="G",FALSE,AND(CELL("format",'#_D'!E19)="F0",CELL("format",D!E19)="G"),FALSE,TRUE,IFERROR(IF(MATCH(CELL("format",'#_D'!E19),FormatCodes_SFX!$A$4:$A$53,0)&gt;0,TRUE),FALSE),TRUE,TRUE),"FormatMsg",TRUE,"PerfectMsg")</f>
        <v>PerfectMsg</v>
      </c>
      <c r="F19" s="174" t="str">
        <f ca="1">_xlfn.IFS(ISBLANK(D!F19),"",IF(NOT(ISNA('#_D'!F19)),IF(ISNA(D!F19),TRUE,FALSE),FALSE),"StuNAMsg",IF(AND(ISNA('#_D'!F19),ISNA(D!F19)),TRUE,FALSE),"PerfectMsg",IF(NOT(ISERROR('#_D'!F19)),IF(ISERROR(D!F19),TRUE,FALSE),FALSE),"StuErrorMsg",IF(TYPE('#_D'!F19)&lt;&gt;TYPE(D!F19),TRUE,FALSE),"WrongTypeMsg",IF(_xlfn.ISFORMULA('#_D'!F19),IF(NOT(_xlfn.ISFORMULA(D!F19)),TRUE),FALSE),"MissingFormulaMsg",IF(NOT(AND(ISNUMBER(FIND("[",_xlfn.FORMULATEXT('#_D'!F19))),ISNUMBER(FIND("!",_xlfn.FORMULATEXT('#_D'!F19))))),AND(ISNUMBER(FIND("[",_xlfn.FORMULATEXT(D!F19))),ISNUMBER(FIND("!",_xlfn.FORMULATEXT(D!F19)))),FALSE),"ExternalRefsMsg",IF(ISNUMBER('#_D'!F19),IF(ABS('#_D'!F19-D!F19)&gt;0.00001,TRUE,FALSE),IF('#_D'!F19&lt;&gt;D!F19,TRUE,FALSE)),IF(ISNUMBER('#_D'!F19),IF('#_D'!F19&gt;D!F19,"TooLow","TooHigh"),"WrongAnswer"),NOT(_xlfn.ISFORMULA('#_D'!F19)),IF(_xlfn.IFS(ISTEXT('#_D'!F19),FALSE,ISLOGICAL('#_D'!F19),FALSE,SUBSTITUTE(CELL("format",'#_D'!F19),"-","")=SUBSTITUTE(CELL("format",D!F19),"-",""),FALSE,CELL("format",'#_D'!F19)="G",FALSE,AND(CELL("format",'#_D'!F19)="F0",CELL("format",D!F19)="G"),FALSE,TRUE,IFERROR(IF(MATCH(CELL("format",'#_D'!F19)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F19),_xlfn.FORMULATEXT(D!F19),D!F19),"9","#"),"8","#"),"7","#"),"6","#"),"5","#"),"4","#"),"3","#"),"2","#"),"1","#"),"0","#"),"$","")," ",""),",","@"),"&gt;","@"),"&lt;","@"),"=","@"),")","@"),"(","@"),"^","@"),"/","@"),"+","@"),"*","@"),"-","@"))-LEN(SUBSTITUTE(SUBSTITUTE(SUBSTITUTE(SUBSTITUTE(SUBSTITUTE(SUBSTITUTE(SUBSTITUTE(SUBSTITUTE(SUBSTITUTE(SUBSTITUTE(SUBSTITUTE(SUBSTITUTE(SUBSTITUTE(SUBSTITUTE(SUBSTITUTE(SUBSTITUTE(SUBSTITUTE(SUBSTITUTE(SUBSTITUTE(SUBSTITUTE(SUBSTITUTE(SUBSTITUTE(SUBSTITUTE(SUBSTITUTE(IF(_xlfn.ISFORMULA(D!F19),_xlfn.FORMULATEXT(D!F19),D!F19),"9","#"),"8","#"),"7","#"),"6","#"),"5","#"),"4","#"),"3","#"),"2","#"),"1","#"),"0","#"),"$","")," ",""),",","@"),"&gt;","@"),"&lt;","@"),"=","@"),")","@"),"(","@"),"^","@"),"/","@"),"+","@"),"*","@"),"-","@"),"@#","")))/2&gt;(LEN(SUBSTITUTE(SUBSTITUTE(SUBSTITUTE(SUBSTITUTE(SUBSTITUTE(SUBSTITUTE(SUBSTITUTE(SUBSTITUTE(SUBSTITUTE(SUBSTITUTE(SUBSTITUTE(SUBSTITUTE(SUBSTITUTE(SUBSTITUTE(SUBSTITUTE(SUBSTITUTE(SUBSTITUTE(SUBSTITUTE(SUBSTITUTE(SUBSTITUTE(SUBSTITUTE(SUBSTITUTE(SUBSTITUTE(IF(_xlfn.ISFORMULA('#_D'!F19),_xlfn.FORMULATEXT('#_D'!F19),'#_D'!F19),"9","#"),"8","#"),"7","#"),"6","#"),"5","#"),"4","#"),"3","#"),"2","#"),"1","#"),"0","#"),"$","")," ",""),",","@"),"&gt;","@"),"&lt;","@"),"=","@"),")","@"),"(","@"),"^","@"),"/","@"),"+","@"),"*","@"),"-","@"))-LEN(SUBSTITUTE(SUBSTITUTE(SUBSTITUTE(SUBSTITUTE(SUBSTITUTE(SUBSTITUTE(SUBSTITUTE(SUBSTITUTE(SUBSTITUTE(SUBSTITUTE(SUBSTITUTE(SUBSTITUTE(SUBSTITUTE(SUBSTITUTE(SUBSTITUTE(SUBSTITUTE(SUBSTITUTE(SUBSTITUTE(SUBSTITUTE(SUBSTITUTE(SUBSTITUTE(SUBSTITUTE(SUBSTITUTE(SUBSTITUTE(IF(_xlfn.ISFORMULA('#_D'!F19),_xlfn.FORMULATEXT('#_D'!F19),'#_D'!F19),"9","#"),"8","#"),"7","#"),"6","#"),"5","#"),"4","#"),"3","#"),"2","#"),"1","#"),"0","#"),"$","")," ",""),",","@"),"&gt;","@"),"&lt;","@"),"=","@"),")","@"),"(","@"),"^","@"),"/","@"),"+","@"),"*","@"),"-","@"),"@#","")))/2,TRUE,FALSE),"HardCodeMsg",IF(LEN(IF(_xlfn.ISFORMULA(D!F19),_xlfn.FORMULATEXT(D!F19),D!F19))-LEN(SUBSTITUTE(IF(_xlfn.ISFORMULA(D!F19),_xlfn.FORMULATEXT(D!F19),D!F19),"""",""))&gt;LEN(IF(_xlfn.ISFORMULA('#_D'!F19),_xlfn.FORMULATEXT('#_D'!F19),'#_D'!F19))-LEN(SUBSTITUTE(IF(_xlfn.ISFORMULA('#_D'!F19),_xlfn.FORMULATEXT('#_D'!F19),'#_D'!F19),"""","")),TRUE,FALSE),"HardQuoteMsg",IF(LEN(IF(_xlfn.ISFORMULA(D!F19),_xlfn.FORMULATEXT(D!F19),D!F19))-LEN(SUBSTITUTE(IF(_xlfn.ISFORMULA(D!F19),_xlfn.FORMULATEXT(D!F19),D!F19),"$",""))&lt;LEN(IF(_xlfn.ISFORMULA('#_D'!F19),_xlfn.FORMULATEXT('#_D'!F19),'#_D'!F19))-LEN(SUBSTITUTE(IF(_xlfn.ISFORMULA('#_D'!F19),_xlfn.FORMULATEXT('#_D'!F19),'#_D'!F19),"$","")),TRUE,FALSE),"MissingAbsMsg",_xlfn.IFS(ISTEXT('#_D'!F19),FALSE,ISLOGICAL('#_D'!F19),FALSE,SUBSTITUTE(CELL("format",'#_D'!F19),"-","")=SUBSTITUTE(CELL("format",D!F19),"-",""),FALSE,CELL("format",'#_D'!F19)="G",FALSE,AND(CELL("format",'#_D'!F19)="F0",CELL("format",D!F19)="G"),FALSE,TRUE,IFERROR(IF(MATCH(CELL("format",'#_D'!F19),FormatCodes_SFX!$A$4:$A$53,0)&gt;0,TRUE),FALSE),TRUE,TRUE),"FormatMsg",TRUE,"PerfectMsg")</f>
        <v>PerfectMsg</v>
      </c>
      <c r="H19" s="174" t="str">
        <f ca="1">_xlfn.IFS(ISBLANK(D!H19),"",IF(NOT(ISNA('#_D'!H19)),IF(ISNA(D!H19),TRUE,FALSE),FALSE),"StuNAMsg",IF(AND(ISNA('#_D'!H19),ISNA(D!H19)),TRUE,FALSE),"PerfectMsg",IF(NOT(ISERROR('#_D'!H19)),IF(ISERROR(D!H19),TRUE,FALSE),FALSE),"StuErrorMsg",IF(TYPE('#_D'!H19)&lt;&gt;TYPE(D!H19),TRUE,FALSE),"WrongTypeMsg",IF(_xlfn.ISFORMULA('#_D'!H19),IF(NOT(_xlfn.ISFORMULA(D!H19)),TRUE),FALSE),"MissingFormulaMsg",IF(NOT(AND(ISNUMBER(FIND("[",_xlfn.FORMULATEXT('#_D'!H19))),ISNUMBER(FIND("!",_xlfn.FORMULATEXT('#_D'!H19))))),AND(ISNUMBER(FIND("[",_xlfn.FORMULATEXT(D!H19))),ISNUMBER(FIND("!",_xlfn.FORMULATEXT(D!H19)))),FALSE),"ExternalRefsMsg",IF(ISNUMBER('#_D'!H19),IF(ABS('#_D'!H19-D!H19)&gt;0.00001,TRUE,FALSE),IF('#_D'!H19&lt;&gt;D!H19,TRUE,FALSE)),IF(ISNUMBER('#_D'!H19),IF('#_D'!H19&gt;D!H19,"TooLow","TooHigh"),"WrongAnswer"),NOT(_xlfn.ISFORMULA('#_D'!H19)),IF(_xlfn.IFS(ISTEXT('#_D'!H19),FALSE,ISLOGICAL('#_D'!H19),FALSE,SUBSTITUTE(CELL("format",'#_D'!H19),"-","")=SUBSTITUTE(CELL("format",D!H19),"-",""),FALSE,CELL("format",'#_D'!H19)="G",FALSE,AND(CELL("format",'#_D'!H19)="F0",CELL("format",D!H19)="G"),FALSE,TRUE,IFERROR(IF(MATCH(CELL("format",'#_D'!H19)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H19),_xlfn.FORMULATEXT(D!H19),D!H19),"9","#"),"8","#"),"7","#"),"6","#"),"5","#"),"4","#"),"3","#"),"2","#"),"1","#"),"0","#"),"$","")," ",""),",","@"),"&gt;","@"),"&lt;","@"),"=","@"),")","@"),"(","@"),"^","@"),"/","@"),"+","@"),"*","@"),"-","@"))-LEN(SUBSTITUTE(SUBSTITUTE(SUBSTITUTE(SUBSTITUTE(SUBSTITUTE(SUBSTITUTE(SUBSTITUTE(SUBSTITUTE(SUBSTITUTE(SUBSTITUTE(SUBSTITUTE(SUBSTITUTE(SUBSTITUTE(SUBSTITUTE(SUBSTITUTE(SUBSTITUTE(SUBSTITUTE(SUBSTITUTE(SUBSTITUTE(SUBSTITUTE(SUBSTITUTE(SUBSTITUTE(SUBSTITUTE(SUBSTITUTE(IF(_xlfn.ISFORMULA(D!H19),_xlfn.FORMULATEXT(D!H19),D!H19),"9","#"),"8","#"),"7","#"),"6","#"),"5","#"),"4","#"),"3","#"),"2","#"),"1","#"),"0","#"),"$","")," ",""),",","@"),"&gt;","@"),"&lt;","@"),"=","@"),")","@"),"(","@"),"^","@"),"/","@"),"+","@"),"*","@"),"-","@"),"@#","")))/2&gt;(LEN(SUBSTITUTE(SUBSTITUTE(SUBSTITUTE(SUBSTITUTE(SUBSTITUTE(SUBSTITUTE(SUBSTITUTE(SUBSTITUTE(SUBSTITUTE(SUBSTITUTE(SUBSTITUTE(SUBSTITUTE(SUBSTITUTE(SUBSTITUTE(SUBSTITUTE(SUBSTITUTE(SUBSTITUTE(SUBSTITUTE(SUBSTITUTE(SUBSTITUTE(SUBSTITUTE(SUBSTITUTE(SUBSTITUTE(IF(_xlfn.ISFORMULA('#_D'!H19),_xlfn.FORMULATEXT('#_D'!H19),'#_D'!H19),"9","#"),"8","#"),"7","#"),"6","#"),"5","#"),"4","#"),"3","#"),"2","#"),"1","#"),"0","#"),"$","")," ",""),",","@"),"&gt;","@"),"&lt;","@"),"=","@"),")","@"),"(","@"),"^","@"),"/","@"),"+","@"),"*","@"),"-","@"))-LEN(SUBSTITUTE(SUBSTITUTE(SUBSTITUTE(SUBSTITUTE(SUBSTITUTE(SUBSTITUTE(SUBSTITUTE(SUBSTITUTE(SUBSTITUTE(SUBSTITUTE(SUBSTITUTE(SUBSTITUTE(SUBSTITUTE(SUBSTITUTE(SUBSTITUTE(SUBSTITUTE(SUBSTITUTE(SUBSTITUTE(SUBSTITUTE(SUBSTITUTE(SUBSTITUTE(SUBSTITUTE(SUBSTITUTE(SUBSTITUTE(IF(_xlfn.ISFORMULA('#_D'!H19),_xlfn.FORMULATEXT('#_D'!H19),'#_D'!H19),"9","#"),"8","#"),"7","#"),"6","#"),"5","#"),"4","#"),"3","#"),"2","#"),"1","#"),"0","#"),"$","")," ",""),",","@"),"&gt;","@"),"&lt;","@"),"=","@"),")","@"),"(","@"),"^","@"),"/","@"),"+","@"),"*","@"),"-","@"),"@#","")))/2,TRUE,FALSE),"HardCodeMsg",IF(LEN(IF(_xlfn.ISFORMULA(D!H19),_xlfn.FORMULATEXT(D!H19),D!H19))-LEN(SUBSTITUTE(IF(_xlfn.ISFORMULA(D!H19),_xlfn.FORMULATEXT(D!H19),D!H19),"""",""))&gt;LEN(IF(_xlfn.ISFORMULA('#_D'!H19),_xlfn.FORMULATEXT('#_D'!H19),'#_D'!H19))-LEN(SUBSTITUTE(IF(_xlfn.ISFORMULA('#_D'!H19),_xlfn.FORMULATEXT('#_D'!H19),'#_D'!H19),"""","")),TRUE,FALSE),"HardQuoteMsg",IF(LEN(IF(_xlfn.ISFORMULA(D!H19),_xlfn.FORMULATEXT(D!H19),D!H19))-LEN(SUBSTITUTE(IF(_xlfn.ISFORMULA(D!H19),_xlfn.FORMULATEXT(D!H19),D!H19),"$",""))&lt;LEN(IF(_xlfn.ISFORMULA('#_D'!H19),_xlfn.FORMULATEXT('#_D'!H19),'#_D'!H19))-LEN(SUBSTITUTE(IF(_xlfn.ISFORMULA('#_D'!H19),_xlfn.FORMULATEXT('#_D'!H19),'#_D'!H19),"$","")),TRUE,FALSE),"MissingAbsMsg",_xlfn.IFS(ISTEXT('#_D'!H19),FALSE,ISLOGICAL('#_D'!H19),FALSE,SUBSTITUTE(CELL("format",'#_D'!H19),"-","")=SUBSTITUTE(CELL("format",D!H19),"-",""),FALSE,CELL("format",'#_D'!H19)="G",FALSE,AND(CELL("format",'#_D'!H19)="F0",CELL("format",D!H19)="G"),FALSE,TRUE,IFERROR(IF(MATCH(CELL("format",'#_D'!H19),FormatCodes_SFX!$A$4:$A$53,0)&gt;0,TRUE),FALSE),TRUE,TRUE),"FormatMsg",TRUE,"PerfectMsg")</f>
        <v>PerfectMsg</v>
      </c>
    </row>
    <row r="22" spans="3:8" x14ac:dyDescent="0.15">
      <c r="C22" s="323">
        <v>0</v>
      </c>
      <c r="D22" s="323"/>
      <c r="E22" s="323"/>
      <c r="F22" s="323"/>
      <c r="G22" s="323"/>
      <c r="H22" s="323"/>
    </row>
    <row r="23" spans="3:8" x14ac:dyDescent="0.15">
      <c r="C23" s="218">
        <v>0</v>
      </c>
      <c r="D23" s="217">
        <v>0</v>
      </c>
      <c r="E23" s="217">
        <v>0</v>
      </c>
      <c r="F23" s="217">
        <v>0</v>
      </c>
      <c r="G23" s="217">
        <v>0</v>
      </c>
      <c r="H23" s="217">
        <v>0</v>
      </c>
    </row>
    <row r="24" spans="3:8" x14ac:dyDescent="0.15">
      <c r="C24" s="168">
        <v>0</v>
      </c>
      <c r="D24" s="174">
        <v>0</v>
      </c>
      <c r="E24" s="174">
        <v>0</v>
      </c>
      <c r="F24" s="174">
        <v>0</v>
      </c>
      <c r="G24" s="174">
        <v>0</v>
      </c>
      <c r="H24" s="174">
        <v>0</v>
      </c>
    </row>
    <row r="25" spans="3:8" x14ac:dyDescent="0.15">
      <c r="C25" s="168">
        <v>0</v>
      </c>
      <c r="D25" s="174">
        <v>0</v>
      </c>
      <c r="E25" s="174">
        <v>0</v>
      </c>
      <c r="F25" s="174">
        <v>0</v>
      </c>
      <c r="G25" s="174">
        <v>0</v>
      </c>
      <c r="H25" s="174">
        <v>0</v>
      </c>
    </row>
    <row r="26" spans="3:8" x14ac:dyDescent="0.15">
      <c r="C26" s="168">
        <v>0</v>
      </c>
      <c r="D26" s="174">
        <v>0</v>
      </c>
      <c r="E26" s="174">
        <v>0</v>
      </c>
      <c r="F26" s="174">
        <v>0</v>
      </c>
      <c r="G26" s="174">
        <v>0</v>
      </c>
      <c r="H26" s="174">
        <v>0</v>
      </c>
    </row>
    <row r="27" spans="3:8" x14ac:dyDescent="0.15">
      <c r="C27" s="168">
        <v>0</v>
      </c>
      <c r="D27" s="174">
        <v>0</v>
      </c>
      <c r="E27" s="174">
        <v>0</v>
      </c>
      <c r="F27" s="174">
        <v>0</v>
      </c>
      <c r="G27" s="174">
        <v>0</v>
      </c>
      <c r="H27" s="174">
        <v>0</v>
      </c>
    </row>
    <row r="28" spans="3:8" x14ac:dyDescent="0.15">
      <c r="C28" s="168">
        <v>0</v>
      </c>
      <c r="D28" s="174">
        <v>0</v>
      </c>
      <c r="E28" s="174">
        <v>0</v>
      </c>
      <c r="F28" s="174">
        <v>0</v>
      </c>
      <c r="G28" s="174">
        <v>0</v>
      </c>
      <c r="H28" s="174">
        <v>0</v>
      </c>
    </row>
    <row r="29" spans="3:8" x14ac:dyDescent="0.15">
      <c r="C29" s="168">
        <v>0</v>
      </c>
      <c r="D29" s="174">
        <v>0</v>
      </c>
      <c r="E29" s="174">
        <v>0</v>
      </c>
      <c r="F29" s="174">
        <v>0</v>
      </c>
      <c r="G29" s="174">
        <v>0</v>
      </c>
      <c r="H29" s="174">
        <v>0</v>
      </c>
    </row>
    <row r="30" spans="3:8" x14ac:dyDescent="0.15">
      <c r="C30" s="168">
        <v>0</v>
      </c>
      <c r="D30" s="174">
        <v>0</v>
      </c>
      <c r="E30" s="174">
        <v>0</v>
      </c>
      <c r="F30" s="174">
        <v>0</v>
      </c>
      <c r="G30" s="174">
        <v>0</v>
      </c>
      <c r="H30" s="174">
        <v>0</v>
      </c>
    </row>
    <row r="31" spans="3:8" x14ac:dyDescent="0.15">
      <c r="C31" s="168">
        <v>0</v>
      </c>
      <c r="D31" s="174">
        <v>0</v>
      </c>
      <c r="E31" s="174">
        <v>0</v>
      </c>
      <c r="F31" s="174">
        <v>0</v>
      </c>
      <c r="G31" s="174">
        <v>0</v>
      </c>
      <c r="H31" s="174">
        <v>0</v>
      </c>
    </row>
    <row r="32" spans="3:8" x14ac:dyDescent="0.15">
      <c r="C32" s="168">
        <v>0</v>
      </c>
      <c r="D32" s="174">
        <v>0</v>
      </c>
      <c r="E32" s="174">
        <v>0</v>
      </c>
      <c r="F32" s="174">
        <v>0</v>
      </c>
      <c r="G32" s="174">
        <v>0</v>
      </c>
      <c r="H32" s="174">
        <v>0</v>
      </c>
    </row>
    <row r="33" spans="3:8" x14ac:dyDescent="0.15">
      <c r="C33" s="168">
        <v>0</v>
      </c>
      <c r="D33" s="174">
        <v>0</v>
      </c>
      <c r="E33" s="174">
        <v>0</v>
      </c>
      <c r="F33" s="174">
        <v>0</v>
      </c>
      <c r="G33" s="174">
        <v>0</v>
      </c>
      <c r="H33" s="174">
        <v>0</v>
      </c>
    </row>
    <row r="34" spans="3:8" x14ac:dyDescent="0.15">
      <c r="C34" s="168">
        <v>0</v>
      </c>
      <c r="D34" s="174">
        <v>0</v>
      </c>
      <c r="E34" s="174">
        <v>0</v>
      </c>
      <c r="F34" s="174">
        <v>0</v>
      </c>
      <c r="G34" s="174">
        <v>0</v>
      </c>
      <c r="H34" s="174">
        <v>0</v>
      </c>
    </row>
    <row r="35" spans="3:8" x14ac:dyDescent="0.15">
      <c r="C35" s="168">
        <v>0</v>
      </c>
      <c r="D35" s="174">
        <v>0</v>
      </c>
      <c r="E35" s="174">
        <v>0</v>
      </c>
      <c r="F35" s="174">
        <v>0</v>
      </c>
      <c r="G35" s="174">
        <v>0</v>
      </c>
      <c r="H35" s="174">
        <v>0</v>
      </c>
    </row>
    <row r="36" spans="3:8" x14ac:dyDescent="0.15">
      <c r="C36" s="168">
        <v>0</v>
      </c>
      <c r="D36" s="174">
        <v>0</v>
      </c>
      <c r="E36" s="174">
        <v>0</v>
      </c>
      <c r="F36" s="174">
        <v>0</v>
      </c>
      <c r="G36" s="174">
        <v>0</v>
      </c>
      <c r="H36" s="174">
        <v>0</v>
      </c>
    </row>
    <row r="37" spans="3:8" x14ac:dyDescent="0.15">
      <c r="C37" s="168">
        <v>0</v>
      </c>
      <c r="D37" s="174">
        <v>0</v>
      </c>
      <c r="E37" s="174">
        <v>0</v>
      </c>
      <c r="F37" s="174">
        <v>0</v>
      </c>
      <c r="G37" s="174">
        <v>0</v>
      </c>
      <c r="H37" s="174">
        <v>0</v>
      </c>
    </row>
    <row r="38" spans="3:8" x14ac:dyDescent="0.15">
      <c r="C38" s="168">
        <v>0</v>
      </c>
      <c r="D38" s="174">
        <v>0</v>
      </c>
      <c r="E38" s="174">
        <v>0</v>
      </c>
      <c r="F38" s="174">
        <v>0</v>
      </c>
      <c r="G38" s="174">
        <v>0</v>
      </c>
      <c r="H38" s="174">
        <v>0</v>
      </c>
    </row>
    <row r="39" spans="3:8" x14ac:dyDescent="0.15">
      <c r="C39" s="168">
        <v>0</v>
      </c>
      <c r="D39" s="174">
        <v>0</v>
      </c>
      <c r="E39" s="174">
        <v>0</v>
      </c>
      <c r="F39" s="174">
        <v>0</v>
      </c>
      <c r="G39" s="174">
        <v>0</v>
      </c>
      <c r="H39" s="174">
        <v>0</v>
      </c>
    </row>
    <row r="40" spans="3:8" x14ac:dyDescent="0.15">
      <c r="C40" s="168">
        <v>0</v>
      </c>
      <c r="D40" s="174">
        <v>0</v>
      </c>
      <c r="E40" s="174">
        <v>0</v>
      </c>
      <c r="F40" s="174">
        <v>0</v>
      </c>
      <c r="G40" s="174">
        <v>0</v>
      </c>
      <c r="H40" s="174">
        <v>0</v>
      </c>
    </row>
    <row r="41" spans="3:8" x14ac:dyDescent="0.15">
      <c r="C41" s="168">
        <v>0</v>
      </c>
      <c r="D41" s="174">
        <v>0</v>
      </c>
      <c r="E41" s="174">
        <v>0</v>
      </c>
      <c r="F41" s="174">
        <v>0</v>
      </c>
      <c r="G41" s="174">
        <v>0</v>
      </c>
      <c r="H41" s="174">
        <v>0</v>
      </c>
    </row>
    <row r="42" spans="3:8" x14ac:dyDescent="0.15">
      <c r="C42" s="168">
        <v>0</v>
      </c>
      <c r="D42" s="174">
        <v>0</v>
      </c>
      <c r="E42" s="174">
        <v>0</v>
      </c>
      <c r="F42" s="174">
        <v>0</v>
      </c>
      <c r="G42" s="174">
        <v>0</v>
      </c>
      <c r="H42" s="174">
        <v>0</v>
      </c>
    </row>
    <row r="43" spans="3:8" x14ac:dyDescent="0.15">
      <c r="C43" s="168">
        <v>0</v>
      </c>
      <c r="D43" s="174">
        <v>0</v>
      </c>
      <c r="E43" s="174">
        <v>0</v>
      </c>
      <c r="F43" s="174">
        <v>0</v>
      </c>
      <c r="G43" s="174">
        <v>0</v>
      </c>
      <c r="H43" s="174">
        <v>0</v>
      </c>
    </row>
    <row r="44" spans="3:8" x14ac:dyDescent="0.15">
      <c r="C44" s="168">
        <v>0</v>
      </c>
      <c r="D44" s="174">
        <v>0</v>
      </c>
      <c r="E44" s="174">
        <v>0</v>
      </c>
      <c r="F44" s="174">
        <v>0</v>
      </c>
      <c r="G44" s="174">
        <v>0</v>
      </c>
      <c r="H44" s="174">
        <v>0</v>
      </c>
    </row>
    <row r="45" spans="3:8" x14ac:dyDescent="0.15">
      <c r="C45" s="168">
        <v>0</v>
      </c>
      <c r="D45" s="174">
        <v>0</v>
      </c>
      <c r="E45" s="174">
        <v>0</v>
      </c>
      <c r="F45" s="174">
        <v>0</v>
      </c>
      <c r="G45" s="174">
        <v>0</v>
      </c>
      <c r="H45" s="174">
        <v>0</v>
      </c>
    </row>
    <row r="46" spans="3:8" x14ac:dyDescent="0.15">
      <c r="C46" s="168">
        <v>0</v>
      </c>
      <c r="D46" s="174">
        <v>0</v>
      </c>
      <c r="E46" s="174">
        <v>0</v>
      </c>
      <c r="F46" s="174">
        <v>0</v>
      </c>
      <c r="G46" s="174">
        <v>0</v>
      </c>
      <c r="H46" s="174">
        <v>0</v>
      </c>
    </row>
    <row r="47" spans="3:8" x14ac:dyDescent="0.15">
      <c r="C47" s="168">
        <v>0</v>
      </c>
      <c r="D47" s="174">
        <v>0</v>
      </c>
      <c r="E47" s="174">
        <v>0</v>
      </c>
      <c r="F47" s="174">
        <v>0</v>
      </c>
      <c r="G47" s="174">
        <v>0</v>
      </c>
      <c r="H47" s="174">
        <v>0</v>
      </c>
    </row>
    <row r="48" spans="3:8" x14ac:dyDescent="0.15">
      <c r="C48" s="168">
        <v>0</v>
      </c>
      <c r="D48" s="174">
        <v>0</v>
      </c>
      <c r="E48" s="174">
        <v>0</v>
      </c>
      <c r="F48" s="174">
        <v>0</v>
      </c>
      <c r="G48" s="174">
        <v>0</v>
      </c>
      <c r="H48" s="174">
        <v>0</v>
      </c>
    </row>
    <row r="49" spans="3:8" x14ac:dyDescent="0.15">
      <c r="C49" s="168">
        <v>0</v>
      </c>
      <c r="D49" s="174">
        <v>0</v>
      </c>
      <c r="E49" s="174">
        <v>0</v>
      </c>
      <c r="F49" s="174">
        <v>0</v>
      </c>
      <c r="G49" s="174">
        <v>0</v>
      </c>
      <c r="H49" s="174">
        <v>0</v>
      </c>
    </row>
    <row r="50" spans="3:8" x14ac:dyDescent="0.15">
      <c r="C50" s="168">
        <v>0</v>
      </c>
      <c r="D50" s="174">
        <v>0</v>
      </c>
      <c r="E50" s="174">
        <v>0</v>
      </c>
      <c r="F50" s="174">
        <v>0</v>
      </c>
      <c r="G50" s="174">
        <v>0</v>
      </c>
      <c r="H50" s="174">
        <v>0</v>
      </c>
    </row>
    <row r="51" spans="3:8" x14ac:dyDescent="0.15">
      <c r="C51" s="168">
        <v>0</v>
      </c>
      <c r="D51" s="174">
        <v>0</v>
      </c>
      <c r="E51" s="174">
        <v>0</v>
      </c>
      <c r="F51" s="174">
        <v>0</v>
      </c>
      <c r="G51" s="174">
        <v>0</v>
      </c>
      <c r="H51" s="174">
        <v>0</v>
      </c>
    </row>
    <row r="52" spans="3:8" x14ac:dyDescent="0.15">
      <c r="C52" s="168">
        <v>0</v>
      </c>
      <c r="D52" s="174">
        <v>0</v>
      </c>
      <c r="E52" s="174">
        <v>0</v>
      </c>
      <c r="F52" s="174">
        <v>0</v>
      </c>
      <c r="G52" s="174">
        <v>0</v>
      </c>
      <c r="H52" s="174">
        <v>0</v>
      </c>
    </row>
    <row r="53" spans="3:8" x14ac:dyDescent="0.15">
      <c r="C53" s="168">
        <v>0</v>
      </c>
      <c r="D53" s="174">
        <v>0</v>
      </c>
      <c r="E53" s="174">
        <v>0</v>
      </c>
      <c r="F53" s="174">
        <v>0</v>
      </c>
      <c r="G53" s="174">
        <v>0</v>
      </c>
      <c r="H53" s="174">
        <v>0</v>
      </c>
    </row>
    <row r="54" spans="3:8" x14ac:dyDescent="0.15">
      <c r="C54" s="168">
        <v>0</v>
      </c>
      <c r="D54" s="174">
        <v>0</v>
      </c>
      <c r="E54" s="174">
        <v>0</v>
      </c>
      <c r="F54" s="174">
        <v>0</v>
      </c>
      <c r="G54" s="174">
        <v>0</v>
      </c>
      <c r="H54" s="174">
        <v>0</v>
      </c>
    </row>
    <row r="55" spans="3:8" x14ac:dyDescent="0.15">
      <c r="C55" s="168">
        <v>0</v>
      </c>
      <c r="D55" s="174">
        <v>0</v>
      </c>
      <c r="E55" s="174">
        <v>0</v>
      </c>
      <c r="F55" s="174">
        <v>0</v>
      </c>
      <c r="G55" s="174">
        <v>0</v>
      </c>
      <c r="H55" s="174">
        <v>0</v>
      </c>
    </row>
    <row r="56" spans="3:8" x14ac:dyDescent="0.15">
      <c r="C56" s="168">
        <v>0</v>
      </c>
      <c r="D56" s="174">
        <v>0</v>
      </c>
      <c r="E56" s="174">
        <v>0</v>
      </c>
      <c r="F56" s="174">
        <v>0</v>
      </c>
      <c r="G56" s="174">
        <v>0</v>
      </c>
      <c r="H56" s="174">
        <v>0</v>
      </c>
    </row>
    <row r="57" spans="3:8" x14ac:dyDescent="0.15">
      <c r="C57" s="168">
        <v>0</v>
      </c>
      <c r="D57" s="174">
        <v>0</v>
      </c>
      <c r="E57" s="174">
        <v>0</v>
      </c>
      <c r="F57" s="174">
        <v>0</v>
      </c>
      <c r="G57" s="174">
        <v>0</v>
      </c>
      <c r="H57" s="174">
        <v>0</v>
      </c>
    </row>
    <row r="58" spans="3:8" x14ac:dyDescent="0.15">
      <c r="C58" s="168">
        <v>0</v>
      </c>
      <c r="D58" s="174">
        <v>0</v>
      </c>
      <c r="E58" s="174">
        <v>0</v>
      </c>
      <c r="F58" s="174">
        <v>0</v>
      </c>
      <c r="G58" s="174">
        <v>0</v>
      </c>
      <c r="H58" s="174">
        <v>0</v>
      </c>
    </row>
    <row r="59" spans="3:8" x14ac:dyDescent="0.15">
      <c r="C59" s="168">
        <v>0</v>
      </c>
      <c r="D59" s="174">
        <v>0</v>
      </c>
      <c r="E59" s="174">
        <v>0</v>
      </c>
      <c r="F59" s="174">
        <v>0</v>
      </c>
      <c r="G59" s="174">
        <v>0</v>
      </c>
      <c r="H59" s="174">
        <v>0</v>
      </c>
    </row>
    <row r="60" spans="3:8" x14ac:dyDescent="0.15">
      <c r="C60" s="168">
        <v>0</v>
      </c>
      <c r="D60" s="174">
        <v>0</v>
      </c>
      <c r="E60" s="174">
        <v>0</v>
      </c>
      <c r="F60" s="174">
        <v>0</v>
      </c>
      <c r="G60" s="174">
        <v>0</v>
      </c>
      <c r="H60" s="174">
        <v>0</v>
      </c>
    </row>
    <row r="61" spans="3:8" x14ac:dyDescent="0.15">
      <c r="C61" s="168">
        <v>0</v>
      </c>
      <c r="D61" s="174">
        <v>0</v>
      </c>
      <c r="E61" s="174">
        <v>0</v>
      </c>
      <c r="F61" s="174">
        <v>0</v>
      </c>
      <c r="G61" s="174">
        <v>0</v>
      </c>
      <c r="H61" s="174">
        <v>0</v>
      </c>
    </row>
    <row r="62" spans="3:8" x14ac:dyDescent="0.15">
      <c r="C62" s="168">
        <v>0</v>
      </c>
      <c r="D62" s="174">
        <v>0</v>
      </c>
      <c r="E62" s="174">
        <v>0</v>
      </c>
      <c r="F62" s="174">
        <v>0</v>
      </c>
      <c r="G62" s="174">
        <v>0</v>
      </c>
      <c r="H62" s="174">
        <v>0</v>
      </c>
    </row>
    <row r="63" spans="3:8" x14ac:dyDescent="0.15">
      <c r="C63" s="168">
        <v>0</v>
      </c>
      <c r="D63" s="174">
        <v>0</v>
      </c>
      <c r="E63" s="174">
        <v>0</v>
      </c>
      <c r="F63" s="174">
        <v>0</v>
      </c>
      <c r="G63" s="174">
        <v>0</v>
      </c>
      <c r="H63" s="174">
        <v>0</v>
      </c>
    </row>
    <row r="64" spans="3:8" x14ac:dyDescent="0.15">
      <c r="C64" s="168">
        <v>0</v>
      </c>
      <c r="D64" s="174">
        <v>0</v>
      </c>
      <c r="E64" s="174">
        <v>0</v>
      </c>
      <c r="F64" s="174">
        <v>0</v>
      </c>
      <c r="G64" s="174">
        <v>0</v>
      </c>
      <c r="H64" s="174">
        <v>0</v>
      </c>
    </row>
    <row r="65" spans="3:8" x14ac:dyDescent="0.15">
      <c r="C65" s="168">
        <v>0</v>
      </c>
      <c r="D65" s="174">
        <v>0</v>
      </c>
      <c r="E65" s="174">
        <v>0</v>
      </c>
      <c r="F65" s="174">
        <v>0</v>
      </c>
      <c r="G65" s="174">
        <v>0</v>
      </c>
      <c r="H65" s="174">
        <v>0</v>
      </c>
    </row>
    <row r="66" spans="3:8" x14ac:dyDescent="0.15">
      <c r="C66" s="168">
        <v>0</v>
      </c>
      <c r="D66" s="174">
        <v>0</v>
      </c>
      <c r="E66" s="174">
        <v>0</v>
      </c>
      <c r="F66" s="174">
        <v>0</v>
      </c>
      <c r="G66" s="174">
        <v>0</v>
      </c>
      <c r="H66" s="174">
        <v>0</v>
      </c>
    </row>
    <row r="67" spans="3:8" x14ac:dyDescent="0.15">
      <c r="C67" s="168">
        <v>0</v>
      </c>
      <c r="D67" s="174">
        <v>0</v>
      </c>
      <c r="E67" s="174">
        <v>0</v>
      </c>
      <c r="F67" s="174">
        <v>0</v>
      </c>
      <c r="G67" s="174">
        <v>0</v>
      </c>
      <c r="H67" s="174">
        <v>0</v>
      </c>
    </row>
    <row r="68" spans="3:8" x14ac:dyDescent="0.15">
      <c r="C68" s="168">
        <v>0</v>
      </c>
      <c r="D68" s="174">
        <v>0</v>
      </c>
      <c r="E68" s="174">
        <v>0</v>
      </c>
      <c r="F68" s="174">
        <v>0</v>
      </c>
      <c r="G68" s="174">
        <v>0</v>
      </c>
      <c r="H68" s="174">
        <v>0</v>
      </c>
    </row>
    <row r="69" spans="3:8" x14ac:dyDescent="0.15">
      <c r="C69" s="168">
        <v>0</v>
      </c>
      <c r="D69" s="174">
        <v>0</v>
      </c>
      <c r="E69" s="174">
        <v>0</v>
      </c>
      <c r="F69" s="174">
        <v>0</v>
      </c>
      <c r="G69" s="174">
        <v>0</v>
      </c>
      <c r="H69" s="174">
        <v>0</v>
      </c>
    </row>
    <row r="70" spans="3:8" x14ac:dyDescent="0.15">
      <c r="C70" s="168">
        <v>0</v>
      </c>
      <c r="D70" s="174">
        <v>0</v>
      </c>
      <c r="E70" s="174">
        <v>0</v>
      </c>
      <c r="F70" s="174">
        <v>0</v>
      </c>
      <c r="G70" s="174">
        <v>0</v>
      </c>
      <c r="H70" s="174">
        <v>0</v>
      </c>
    </row>
    <row r="71" spans="3:8" x14ac:dyDescent="0.15">
      <c r="C71" s="168">
        <v>0</v>
      </c>
      <c r="D71" s="174">
        <v>0</v>
      </c>
      <c r="E71" s="174">
        <v>0</v>
      </c>
      <c r="F71" s="174">
        <v>0</v>
      </c>
      <c r="G71" s="174">
        <v>0</v>
      </c>
      <c r="H71" s="174">
        <v>0</v>
      </c>
    </row>
    <row r="72" spans="3:8" x14ac:dyDescent="0.15">
      <c r="C72" s="168">
        <v>0</v>
      </c>
      <c r="D72" s="174">
        <v>0</v>
      </c>
      <c r="E72" s="174">
        <v>0</v>
      </c>
      <c r="F72" s="174">
        <v>0</v>
      </c>
      <c r="G72" s="174">
        <v>0</v>
      </c>
      <c r="H72" s="174">
        <v>0</v>
      </c>
    </row>
    <row r="73" spans="3:8" x14ac:dyDescent="0.15">
      <c r="C73" s="168">
        <v>0</v>
      </c>
      <c r="D73" s="174">
        <v>0</v>
      </c>
      <c r="E73" s="174">
        <v>0</v>
      </c>
      <c r="F73" s="174">
        <v>0</v>
      </c>
      <c r="G73" s="174">
        <v>0</v>
      </c>
      <c r="H73" s="174">
        <v>0</v>
      </c>
    </row>
    <row r="74" spans="3:8" x14ac:dyDescent="0.15">
      <c r="C74" s="168">
        <v>0</v>
      </c>
      <c r="D74" s="174">
        <v>0</v>
      </c>
      <c r="E74" s="174">
        <v>0</v>
      </c>
      <c r="F74" s="174">
        <v>0</v>
      </c>
      <c r="G74" s="174">
        <v>0</v>
      </c>
      <c r="H74" s="174">
        <v>0</v>
      </c>
    </row>
    <row r="75" spans="3:8" x14ac:dyDescent="0.15">
      <c r="C75" s="168">
        <v>0</v>
      </c>
      <c r="D75" s="174">
        <v>0</v>
      </c>
      <c r="E75" s="174">
        <v>0</v>
      </c>
      <c r="F75" s="174">
        <v>0</v>
      </c>
      <c r="G75" s="174">
        <v>0</v>
      </c>
      <c r="H75" s="174">
        <v>0</v>
      </c>
    </row>
    <row r="76" spans="3:8" x14ac:dyDescent="0.15">
      <c r="C76" s="168">
        <v>0</v>
      </c>
      <c r="D76" s="174">
        <v>0</v>
      </c>
      <c r="E76" s="174">
        <v>0</v>
      </c>
      <c r="F76" s="174">
        <v>0</v>
      </c>
      <c r="G76" s="174">
        <v>0</v>
      </c>
      <c r="H76" s="174">
        <v>0</v>
      </c>
    </row>
    <row r="77" spans="3:8" x14ac:dyDescent="0.15">
      <c r="C77" s="168">
        <v>0</v>
      </c>
      <c r="D77" s="174">
        <v>0</v>
      </c>
      <c r="E77" s="174">
        <v>0</v>
      </c>
      <c r="F77" s="174">
        <v>0</v>
      </c>
      <c r="G77" s="174">
        <v>0</v>
      </c>
      <c r="H77" s="174">
        <v>0</v>
      </c>
    </row>
    <row r="78" spans="3:8" x14ac:dyDescent="0.15">
      <c r="C78" s="168">
        <v>0</v>
      </c>
      <c r="D78" s="174">
        <v>0</v>
      </c>
      <c r="E78" s="174">
        <v>0</v>
      </c>
      <c r="F78" s="174">
        <v>0</v>
      </c>
      <c r="G78" s="174">
        <v>0</v>
      </c>
      <c r="H78" s="174">
        <v>0</v>
      </c>
    </row>
    <row r="79" spans="3:8" x14ac:dyDescent="0.15">
      <c r="C79" s="168">
        <v>0</v>
      </c>
      <c r="D79" s="174">
        <v>0</v>
      </c>
      <c r="E79" s="174">
        <v>0</v>
      </c>
      <c r="F79" s="174">
        <v>0</v>
      </c>
      <c r="G79" s="174">
        <v>0</v>
      </c>
      <c r="H79" s="174">
        <v>0</v>
      </c>
    </row>
    <row r="80" spans="3:8" x14ac:dyDescent="0.15">
      <c r="C80" s="168">
        <v>0</v>
      </c>
      <c r="D80" s="174">
        <v>0</v>
      </c>
      <c r="E80" s="174">
        <v>0</v>
      </c>
      <c r="F80" s="174">
        <v>0</v>
      </c>
      <c r="G80" s="174">
        <v>0</v>
      </c>
      <c r="H80" s="174">
        <v>0</v>
      </c>
    </row>
    <row r="81" spans="3:8" x14ac:dyDescent="0.15">
      <c r="C81" s="168">
        <v>0</v>
      </c>
      <c r="D81" s="174">
        <v>0</v>
      </c>
      <c r="E81" s="174">
        <v>0</v>
      </c>
      <c r="F81" s="174">
        <v>0</v>
      </c>
      <c r="G81" s="174">
        <v>0</v>
      </c>
      <c r="H81" s="174">
        <v>0</v>
      </c>
    </row>
    <row r="82" spans="3:8" x14ac:dyDescent="0.15">
      <c r="C82" s="168">
        <v>0</v>
      </c>
      <c r="D82" s="174">
        <v>0</v>
      </c>
      <c r="E82" s="174">
        <v>0</v>
      </c>
      <c r="F82" s="174">
        <v>0</v>
      </c>
      <c r="G82" s="174">
        <v>0</v>
      </c>
      <c r="H82" s="174">
        <v>0</v>
      </c>
    </row>
    <row r="83" spans="3:8" x14ac:dyDescent="0.15">
      <c r="C83" s="168">
        <v>0</v>
      </c>
      <c r="D83" s="174">
        <v>0</v>
      </c>
      <c r="E83" s="174">
        <v>0</v>
      </c>
      <c r="F83" s="174">
        <v>0</v>
      </c>
      <c r="G83" s="174">
        <v>0</v>
      </c>
      <c r="H83" s="174">
        <v>0</v>
      </c>
    </row>
    <row r="84" spans="3:8" x14ac:dyDescent="0.15">
      <c r="C84" s="168">
        <v>0</v>
      </c>
      <c r="D84" s="174">
        <v>0</v>
      </c>
      <c r="E84" s="174">
        <v>0</v>
      </c>
      <c r="F84" s="174">
        <v>0</v>
      </c>
      <c r="G84" s="174">
        <v>0</v>
      </c>
      <c r="H84" s="174">
        <v>0</v>
      </c>
    </row>
    <row r="85" spans="3:8" x14ac:dyDescent="0.15">
      <c r="C85" s="168">
        <v>0</v>
      </c>
      <c r="D85" s="174">
        <v>0</v>
      </c>
      <c r="E85" s="174">
        <v>0</v>
      </c>
      <c r="F85" s="174">
        <v>0</v>
      </c>
      <c r="G85" s="174">
        <v>0</v>
      </c>
      <c r="H85" s="174">
        <v>0</v>
      </c>
    </row>
    <row r="86" spans="3:8" x14ac:dyDescent="0.15">
      <c r="C86" s="168">
        <v>0</v>
      </c>
      <c r="D86" s="174">
        <v>0</v>
      </c>
      <c r="E86" s="174">
        <v>0</v>
      </c>
      <c r="F86" s="174">
        <v>0</v>
      </c>
      <c r="G86" s="174">
        <v>0</v>
      </c>
      <c r="H86" s="174">
        <v>0</v>
      </c>
    </row>
    <row r="87" spans="3:8" x14ac:dyDescent="0.15">
      <c r="C87" s="168">
        <v>0</v>
      </c>
      <c r="D87" s="174">
        <v>0</v>
      </c>
      <c r="E87" s="174">
        <v>0</v>
      </c>
      <c r="F87" s="174">
        <v>0</v>
      </c>
      <c r="G87" s="174">
        <v>0</v>
      </c>
      <c r="H87" s="174">
        <v>0</v>
      </c>
    </row>
    <row r="88" spans="3:8" x14ac:dyDescent="0.15">
      <c r="C88" s="168">
        <v>0</v>
      </c>
      <c r="D88" s="174">
        <v>0</v>
      </c>
      <c r="E88" s="174">
        <v>0</v>
      </c>
      <c r="F88" s="174">
        <v>0</v>
      </c>
      <c r="G88" s="174">
        <v>0</v>
      </c>
      <c r="H88" s="174">
        <v>0</v>
      </c>
    </row>
    <row r="89" spans="3:8" x14ac:dyDescent="0.15">
      <c r="C89" s="168">
        <v>0</v>
      </c>
      <c r="D89" s="174">
        <v>0</v>
      </c>
      <c r="E89" s="174">
        <v>0</v>
      </c>
      <c r="F89" s="174">
        <v>0</v>
      </c>
      <c r="G89" s="174">
        <v>0</v>
      </c>
      <c r="H89" s="174">
        <v>0</v>
      </c>
    </row>
    <row r="90" spans="3:8" x14ac:dyDescent="0.15">
      <c r="C90" s="168">
        <v>0</v>
      </c>
      <c r="D90" s="174">
        <v>0</v>
      </c>
      <c r="E90" s="174">
        <v>0</v>
      </c>
      <c r="F90" s="174">
        <v>0</v>
      </c>
      <c r="G90" s="174">
        <v>0</v>
      </c>
      <c r="H90" s="174">
        <v>0</v>
      </c>
    </row>
    <row r="91" spans="3:8" x14ac:dyDescent="0.15">
      <c r="C91" s="168">
        <v>0</v>
      </c>
      <c r="D91" s="174">
        <v>0</v>
      </c>
      <c r="E91" s="174">
        <v>0</v>
      </c>
      <c r="F91" s="174">
        <v>0</v>
      </c>
      <c r="G91" s="174">
        <v>0</v>
      </c>
      <c r="H91" s="174">
        <v>0</v>
      </c>
    </row>
    <row r="92" spans="3:8" x14ac:dyDescent="0.15">
      <c r="C92" s="168">
        <v>0</v>
      </c>
      <c r="D92" s="174">
        <v>0</v>
      </c>
      <c r="E92" s="174">
        <v>0</v>
      </c>
      <c r="F92" s="174">
        <v>0</v>
      </c>
      <c r="G92" s="174">
        <v>0</v>
      </c>
      <c r="H92" s="174">
        <v>0</v>
      </c>
    </row>
    <row r="93" spans="3:8" x14ac:dyDescent="0.15">
      <c r="C93" s="168">
        <v>0</v>
      </c>
      <c r="D93" s="174">
        <v>0</v>
      </c>
      <c r="E93" s="174">
        <v>0</v>
      </c>
      <c r="F93" s="174">
        <v>0</v>
      </c>
      <c r="G93" s="174">
        <v>0</v>
      </c>
      <c r="H93" s="174">
        <v>0</v>
      </c>
    </row>
    <row r="94" spans="3:8" x14ac:dyDescent="0.15">
      <c r="C94" s="168">
        <v>0</v>
      </c>
      <c r="D94" s="174">
        <v>0</v>
      </c>
      <c r="E94" s="174">
        <v>0</v>
      </c>
      <c r="F94" s="174">
        <v>0</v>
      </c>
      <c r="G94" s="174">
        <v>0</v>
      </c>
      <c r="H94" s="174">
        <v>0</v>
      </c>
    </row>
    <row r="95" spans="3:8" x14ac:dyDescent="0.15">
      <c r="C95" s="168">
        <v>0</v>
      </c>
      <c r="D95" s="174">
        <v>0</v>
      </c>
      <c r="E95" s="174">
        <v>0</v>
      </c>
      <c r="F95" s="174">
        <v>0</v>
      </c>
      <c r="G95" s="174">
        <v>0</v>
      </c>
      <c r="H95" s="174">
        <v>0</v>
      </c>
    </row>
    <row r="96" spans="3:8" x14ac:dyDescent="0.15">
      <c r="C96" s="168">
        <v>0</v>
      </c>
      <c r="D96" s="174">
        <v>0</v>
      </c>
      <c r="E96" s="174">
        <v>0</v>
      </c>
      <c r="F96" s="174">
        <v>0</v>
      </c>
      <c r="G96" s="174">
        <v>0</v>
      </c>
      <c r="H96" s="174">
        <v>0</v>
      </c>
    </row>
    <row r="97" spans="3:8" x14ac:dyDescent="0.15">
      <c r="C97" s="168">
        <v>0</v>
      </c>
      <c r="D97" s="174">
        <v>0</v>
      </c>
      <c r="E97" s="174">
        <v>0</v>
      </c>
      <c r="F97" s="174">
        <v>0</v>
      </c>
      <c r="G97" s="174">
        <v>0</v>
      </c>
      <c r="H97" s="174">
        <v>0</v>
      </c>
    </row>
    <row r="98" spans="3:8" x14ac:dyDescent="0.15">
      <c r="C98" s="168">
        <v>0</v>
      </c>
      <c r="D98" s="174">
        <v>0</v>
      </c>
      <c r="E98" s="174">
        <v>0</v>
      </c>
      <c r="F98" s="174">
        <v>0</v>
      </c>
      <c r="G98" s="174">
        <v>0</v>
      </c>
      <c r="H98" s="174">
        <v>0</v>
      </c>
    </row>
    <row r="99" spans="3:8" x14ac:dyDescent="0.15">
      <c r="C99" s="168">
        <v>0</v>
      </c>
      <c r="D99" s="174">
        <v>0</v>
      </c>
      <c r="E99" s="174">
        <v>0</v>
      </c>
      <c r="F99" s="174">
        <v>0</v>
      </c>
      <c r="G99" s="174">
        <v>0</v>
      </c>
      <c r="H99" s="174">
        <v>0</v>
      </c>
    </row>
    <row r="100" spans="3:8" x14ac:dyDescent="0.15">
      <c r="C100" s="168">
        <v>0</v>
      </c>
      <c r="D100" s="174">
        <v>0</v>
      </c>
      <c r="E100" s="174">
        <v>0</v>
      </c>
      <c r="F100" s="174">
        <v>0</v>
      </c>
      <c r="G100" s="174">
        <v>0</v>
      </c>
      <c r="H100" s="174">
        <v>0</v>
      </c>
    </row>
    <row r="101" spans="3:8" x14ac:dyDescent="0.15">
      <c r="C101" s="168">
        <v>0</v>
      </c>
      <c r="D101" s="174">
        <v>0</v>
      </c>
      <c r="E101" s="174">
        <v>0</v>
      </c>
      <c r="F101" s="174">
        <v>0</v>
      </c>
      <c r="G101" s="174">
        <v>0</v>
      </c>
      <c r="H101" s="174">
        <v>0</v>
      </c>
    </row>
    <row r="102" spans="3:8" x14ac:dyDescent="0.15">
      <c r="C102" s="168">
        <v>0</v>
      </c>
      <c r="D102" s="174">
        <v>0</v>
      </c>
      <c r="E102" s="174">
        <v>0</v>
      </c>
      <c r="F102" s="174">
        <v>0</v>
      </c>
      <c r="G102" s="174">
        <v>0</v>
      </c>
      <c r="H102" s="174">
        <v>0</v>
      </c>
    </row>
    <row r="103" spans="3:8" x14ac:dyDescent="0.15">
      <c r="C103" s="168">
        <v>0</v>
      </c>
      <c r="D103" s="174">
        <v>0</v>
      </c>
      <c r="E103" s="174">
        <v>0</v>
      </c>
      <c r="F103" s="174">
        <v>0</v>
      </c>
      <c r="G103" s="174">
        <v>0</v>
      </c>
      <c r="H103" s="174">
        <v>0</v>
      </c>
    </row>
    <row r="104" spans="3:8" x14ac:dyDescent="0.15">
      <c r="C104" s="168">
        <v>0</v>
      </c>
      <c r="D104" s="174">
        <v>0</v>
      </c>
      <c r="E104" s="174">
        <v>0</v>
      </c>
      <c r="F104" s="174">
        <v>0</v>
      </c>
      <c r="G104" s="174">
        <v>0</v>
      </c>
      <c r="H104" s="174">
        <v>0</v>
      </c>
    </row>
    <row r="105" spans="3:8" x14ac:dyDescent="0.15">
      <c r="C105" s="168">
        <v>0</v>
      </c>
      <c r="D105" s="174">
        <v>0</v>
      </c>
      <c r="E105" s="174">
        <v>0</v>
      </c>
      <c r="F105" s="174">
        <v>0</v>
      </c>
      <c r="G105" s="174">
        <v>0</v>
      </c>
      <c r="H105" s="174">
        <v>0</v>
      </c>
    </row>
    <row r="106" spans="3:8" x14ac:dyDescent="0.15">
      <c r="C106" s="168">
        <v>0</v>
      </c>
      <c r="D106" s="174">
        <v>0</v>
      </c>
      <c r="E106" s="174">
        <v>0</v>
      </c>
      <c r="F106" s="174">
        <v>0</v>
      </c>
      <c r="G106" s="174">
        <v>0</v>
      </c>
      <c r="H106" s="174">
        <v>0</v>
      </c>
    </row>
    <row r="107" spans="3:8" x14ac:dyDescent="0.15">
      <c r="C107" s="168">
        <v>0</v>
      </c>
      <c r="D107" s="174">
        <v>0</v>
      </c>
      <c r="E107" s="174">
        <v>0</v>
      </c>
      <c r="F107" s="174">
        <v>0</v>
      </c>
      <c r="G107" s="174">
        <v>0</v>
      </c>
      <c r="H107" s="174">
        <v>0</v>
      </c>
    </row>
    <row r="108" spans="3:8" x14ac:dyDescent="0.15">
      <c r="C108" s="168">
        <v>0</v>
      </c>
      <c r="D108" s="174">
        <v>0</v>
      </c>
      <c r="E108" s="174">
        <v>0</v>
      </c>
      <c r="F108" s="174">
        <v>0</v>
      </c>
      <c r="G108" s="174">
        <v>0</v>
      </c>
      <c r="H108" s="174">
        <v>0</v>
      </c>
    </row>
    <row r="109" spans="3:8" x14ac:dyDescent="0.15">
      <c r="C109" s="168">
        <v>0</v>
      </c>
      <c r="D109" s="174">
        <v>0</v>
      </c>
      <c r="E109" s="174">
        <v>0</v>
      </c>
      <c r="F109" s="174">
        <v>0</v>
      </c>
      <c r="G109" s="174">
        <v>0</v>
      </c>
      <c r="H109" s="174">
        <v>0</v>
      </c>
    </row>
    <row r="110" spans="3:8" x14ac:dyDescent="0.15">
      <c r="C110" s="168">
        <v>0</v>
      </c>
      <c r="D110" s="174">
        <v>0</v>
      </c>
      <c r="E110" s="174">
        <v>0</v>
      </c>
      <c r="F110" s="174">
        <v>0</v>
      </c>
      <c r="G110" s="174">
        <v>0</v>
      </c>
      <c r="H110" s="174">
        <v>0</v>
      </c>
    </row>
    <row r="111" spans="3:8" x14ac:dyDescent="0.15">
      <c r="C111" s="168">
        <v>0</v>
      </c>
      <c r="D111" s="174">
        <v>0</v>
      </c>
      <c r="E111" s="174">
        <v>0</v>
      </c>
      <c r="F111" s="174">
        <v>0</v>
      </c>
      <c r="G111" s="174">
        <v>0</v>
      </c>
      <c r="H111" s="174">
        <v>0</v>
      </c>
    </row>
    <row r="112" spans="3:8" x14ac:dyDescent="0.15">
      <c r="C112" s="168">
        <v>0</v>
      </c>
      <c r="D112" s="174">
        <v>0</v>
      </c>
      <c r="E112" s="174">
        <v>0</v>
      </c>
      <c r="F112" s="174">
        <v>0</v>
      </c>
      <c r="G112" s="174">
        <v>0</v>
      </c>
      <c r="H112" s="174">
        <v>0</v>
      </c>
    </row>
    <row r="113" spans="3:8" x14ac:dyDescent="0.15">
      <c r="C113" s="168">
        <v>0</v>
      </c>
      <c r="D113" s="174">
        <v>0</v>
      </c>
      <c r="E113" s="174">
        <v>0</v>
      </c>
      <c r="F113" s="174">
        <v>0</v>
      </c>
      <c r="G113" s="174">
        <v>0</v>
      </c>
      <c r="H113" s="174">
        <v>0</v>
      </c>
    </row>
    <row r="114" spans="3:8" x14ac:dyDescent="0.15">
      <c r="C114" s="168">
        <v>0</v>
      </c>
      <c r="D114" s="174">
        <v>0</v>
      </c>
      <c r="E114" s="174">
        <v>0</v>
      </c>
      <c r="F114" s="174">
        <v>0</v>
      </c>
      <c r="G114" s="174">
        <v>0</v>
      </c>
      <c r="H114" s="174">
        <v>0</v>
      </c>
    </row>
    <row r="115" spans="3:8" x14ac:dyDescent="0.15">
      <c r="C115" s="168">
        <v>0</v>
      </c>
      <c r="D115" s="174">
        <v>0</v>
      </c>
      <c r="E115" s="174">
        <v>0</v>
      </c>
      <c r="F115" s="174">
        <v>0</v>
      </c>
      <c r="G115" s="174">
        <v>0</v>
      </c>
      <c r="H115" s="174">
        <v>0</v>
      </c>
    </row>
    <row r="116" spans="3:8" x14ac:dyDescent="0.15">
      <c r="C116" s="168">
        <v>0</v>
      </c>
      <c r="D116" s="174">
        <v>0</v>
      </c>
      <c r="E116" s="174">
        <v>0</v>
      </c>
      <c r="F116" s="174">
        <v>0</v>
      </c>
      <c r="G116" s="174">
        <v>0</v>
      </c>
      <c r="H116" s="174">
        <v>0</v>
      </c>
    </row>
    <row r="117" spans="3:8" x14ac:dyDescent="0.15">
      <c r="C117" s="168">
        <v>0</v>
      </c>
      <c r="D117" s="174">
        <v>0</v>
      </c>
      <c r="E117" s="174">
        <v>0</v>
      </c>
      <c r="F117" s="174">
        <v>0</v>
      </c>
      <c r="G117" s="174">
        <v>0</v>
      </c>
      <c r="H117" s="174">
        <v>0</v>
      </c>
    </row>
    <row r="118" spans="3:8" x14ac:dyDescent="0.15">
      <c r="C118" s="168">
        <v>0</v>
      </c>
      <c r="D118" s="174">
        <v>0</v>
      </c>
      <c r="E118" s="174">
        <v>0</v>
      </c>
      <c r="F118" s="174">
        <v>0</v>
      </c>
      <c r="G118" s="174">
        <v>0</v>
      </c>
      <c r="H118" s="174">
        <v>0</v>
      </c>
    </row>
    <row r="119" spans="3:8" x14ac:dyDescent="0.15">
      <c r="C119" s="168">
        <v>0</v>
      </c>
      <c r="D119" s="174">
        <v>0</v>
      </c>
      <c r="E119" s="174">
        <v>0</v>
      </c>
      <c r="F119" s="174">
        <v>0</v>
      </c>
      <c r="G119" s="174">
        <v>0</v>
      </c>
      <c r="H119" s="174">
        <v>0</v>
      </c>
    </row>
    <row r="120" spans="3:8" x14ac:dyDescent="0.15">
      <c r="C120" s="168">
        <v>0</v>
      </c>
      <c r="D120" s="174">
        <v>0</v>
      </c>
      <c r="E120" s="174">
        <v>0</v>
      </c>
      <c r="F120" s="174">
        <v>0</v>
      </c>
      <c r="G120" s="174">
        <v>0</v>
      </c>
      <c r="H120" s="174">
        <v>0</v>
      </c>
    </row>
    <row r="121" spans="3:8" x14ac:dyDescent="0.15">
      <c r="C121" s="168">
        <v>0</v>
      </c>
      <c r="D121" s="174">
        <v>0</v>
      </c>
      <c r="E121" s="174">
        <v>0</v>
      </c>
      <c r="F121" s="174">
        <v>0</v>
      </c>
      <c r="G121" s="174">
        <v>0</v>
      </c>
      <c r="H121" s="174">
        <v>0</v>
      </c>
    </row>
    <row r="122" spans="3:8" x14ac:dyDescent="0.15">
      <c r="C122" s="168">
        <v>0</v>
      </c>
      <c r="D122" s="174">
        <v>0</v>
      </c>
      <c r="E122" s="174">
        <v>0</v>
      </c>
      <c r="F122" s="174">
        <v>0</v>
      </c>
      <c r="G122" s="174">
        <v>0</v>
      </c>
      <c r="H122" s="174">
        <v>0</v>
      </c>
    </row>
    <row r="123" spans="3:8" x14ac:dyDescent="0.15">
      <c r="C123" s="168">
        <v>0</v>
      </c>
      <c r="D123" s="174">
        <v>0</v>
      </c>
      <c r="E123" s="174">
        <v>0</v>
      </c>
      <c r="F123" s="174">
        <v>0</v>
      </c>
      <c r="G123" s="174">
        <v>0</v>
      </c>
      <c r="H123" s="174">
        <v>0</v>
      </c>
    </row>
    <row r="124" spans="3:8" x14ac:dyDescent="0.15">
      <c r="C124" s="168">
        <v>0</v>
      </c>
      <c r="D124" s="174">
        <v>0</v>
      </c>
      <c r="E124" s="174">
        <v>0</v>
      </c>
      <c r="F124" s="174">
        <v>0</v>
      </c>
      <c r="G124" s="174">
        <v>0</v>
      </c>
      <c r="H124" s="174">
        <v>0</v>
      </c>
    </row>
    <row r="125" spans="3:8" x14ac:dyDescent="0.15">
      <c r="C125" s="168">
        <v>0</v>
      </c>
      <c r="D125" s="174">
        <v>0</v>
      </c>
      <c r="E125" s="174">
        <v>0</v>
      </c>
      <c r="F125" s="174">
        <v>0</v>
      </c>
      <c r="G125" s="174">
        <v>0</v>
      </c>
      <c r="H125" s="174">
        <v>0</v>
      </c>
    </row>
    <row r="126" spans="3:8" x14ac:dyDescent="0.15">
      <c r="C126" s="168">
        <v>0</v>
      </c>
      <c r="D126" s="174">
        <v>0</v>
      </c>
      <c r="E126" s="174">
        <v>0</v>
      </c>
      <c r="F126" s="174">
        <v>0</v>
      </c>
      <c r="G126" s="174">
        <v>0</v>
      </c>
      <c r="H126" s="174">
        <v>0</v>
      </c>
    </row>
    <row r="127" spans="3:8" x14ac:dyDescent="0.15">
      <c r="C127" s="168">
        <v>0</v>
      </c>
      <c r="D127" s="174">
        <v>0</v>
      </c>
      <c r="E127" s="174">
        <v>0</v>
      </c>
      <c r="F127" s="174">
        <v>0</v>
      </c>
      <c r="G127" s="174">
        <v>0</v>
      </c>
      <c r="H127" s="174">
        <v>0</v>
      </c>
    </row>
    <row r="128" spans="3:8" x14ac:dyDescent="0.15">
      <c r="C128" s="168">
        <v>0</v>
      </c>
      <c r="D128" s="174">
        <v>0</v>
      </c>
      <c r="E128" s="174">
        <v>0</v>
      </c>
      <c r="F128" s="174">
        <v>0</v>
      </c>
      <c r="G128" s="174">
        <v>0</v>
      </c>
      <c r="H128" s="174">
        <v>0</v>
      </c>
    </row>
    <row r="129" spans="3:8" x14ac:dyDescent="0.15">
      <c r="C129" s="168">
        <v>0</v>
      </c>
      <c r="D129" s="174">
        <v>0</v>
      </c>
      <c r="E129" s="174">
        <v>0</v>
      </c>
      <c r="F129" s="174">
        <v>0</v>
      </c>
      <c r="G129" s="174">
        <v>0</v>
      </c>
      <c r="H129" s="174">
        <v>0</v>
      </c>
    </row>
    <row r="130" spans="3:8" x14ac:dyDescent="0.15">
      <c r="C130" s="168">
        <v>0</v>
      </c>
      <c r="D130" s="174">
        <v>0</v>
      </c>
      <c r="E130" s="174">
        <v>0</v>
      </c>
      <c r="F130" s="174">
        <v>0</v>
      </c>
      <c r="G130" s="174">
        <v>0</v>
      </c>
      <c r="H130" s="174">
        <v>0</v>
      </c>
    </row>
    <row r="131" spans="3:8" x14ac:dyDescent="0.15">
      <c r="C131" s="168">
        <v>0</v>
      </c>
      <c r="D131" s="174">
        <v>0</v>
      </c>
      <c r="E131" s="174">
        <v>0</v>
      </c>
      <c r="F131" s="174">
        <v>0</v>
      </c>
      <c r="G131" s="174">
        <v>0</v>
      </c>
      <c r="H131" s="174">
        <v>0</v>
      </c>
    </row>
    <row r="132" spans="3:8" x14ac:dyDescent="0.15">
      <c r="C132" s="168">
        <v>0</v>
      </c>
      <c r="D132" s="174">
        <v>0</v>
      </c>
      <c r="E132" s="174">
        <v>0</v>
      </c>
      <c r="F132" s="174">
        <v>0</v>
      </c>
      <c r="G132" s="174">
        <v>0</v>
      </c>
      <c r="H132" s="174">
        <v>0</v>
      </c>
    </row>
    <row r="133" spans="3:8" x14ac:dyDescent="0.15">
      <c r="C133" s="168">
        <v>0</v>
      </c>
      <c r="D133" s="174">
        <v>0</v>
      </c>
      <c r="E133" s="174">
        <v>0</v>
      </c>
      <c r="F133" s="174">
        <v>0</v>
      </c>
      <c r="G133" s="174">
        <v>0</v>
      </c>
      <c r="H133" s="174">
        <v>0</v>
      </c>
    </row>
    <row r="134" spans="3:8" x14ac:dyDescent="0.15">
      <c r="C134" s="168">
        <v>0</v>
      </c>
      <c r="D134" s="174">
        <v>0</v>
      </c>
      <c r="E134" s="174">
        <v>0</v>
      </c>
      <c r="F134" s="174">
        <v>0</v>
      </c>
      <c r="G134" s="174">
        <v>0</v>
      </c>
      <c r="H134" s="174">
        <v>0</v>
      </c>
    </row>
    <row r="135" spans="3:8" x14ac:dyDescent="0.15">
      <c r="C135" s="168">
        <v>0</v>
      </c>
      <c r="D135" s="174">
        <v>0</v>
      </c>
      <c r="E135" s="174">
        <v>0</v>
      </c>
      <c r="F135" s="174">
        <v>0</v>
      </c>
      <c r="G135" s="174">
        <v>0</v>
      </c>
      <c r="H135" s="174">
        <v>0</v>
      </c>
    </row>
    <row r="136" spans="3:8" x14ac:dyDescent="0.15">
      <c r="C136" s="168">
        <v>0</v>
      </c>
      <c r="D136" s="174">
        <v>0</v>
      </c>
      <c r="E136" s="174">
        <v>0</v>
      </c>
      <c r="F136" s="174">
        <v>0</v>
      </c>
      <c r="G136" s="174">
        <v>0</v>
      </c>
      <c r="H136" s="174">
        <v>0</v>
      </c>
    </row>
    <row r="137" spans="3:8" x14ac:dyDescent="0.15">
      <c r="C137" s="168">
        <v>0</v>
      </c>
      <c r="D137" s="174">
        <v>0</v>
      </c>
      <c r="E137" s="174">
        <v>0</v>
      </c>
      <c r="F137" s="174">
        <v>0</v>
      </c>
      <c r="G137" s="174">
        <v>0</v>
      </c>
      <c r="H137" s="174">
        <v>0</v>
      </c>
    </row>
    <row r="138" spans="3:8" x14ac:dyDescent="0.15">
      <c r="C138" s="168">
        <v>0</v>
      </c>
      <c r="D138" s="174">
        <v>0</v>
      </c>
      <c r="E138" s="174">
        <v>0</v>
      </c>
      <c r="F138" s="174">
        <v>0</v>
      </c>
      <c r="G138" s="174">
        <v>0</v>
      </c>
      <c r="H138" s="174">
        <v>0</v>
      </c>
    </row>
    <row r="139" spans="3:8" x14ac:dyDescent="0.15">
      <c r="C139" s="168">
        <v>0</v>
      </c>
      <c r="D139" s="174">
        <v>0</v>
      </c>
      <c r="E139" s="174">
        <v>0</v>
      </c>
      <c r="F139" s="174">
        <v>0</v>
      </c>
      <c r="G139" s="174">
        <v>0</v>
      </c>
      <c r="H139" s="174">
        <v>0</v>
      </c>
    </row>
    <row r="140" spans="3:8" x14ac:dyDescent="0.15">
      <c r="C140" s="168">
        <v>0</v>
      </c>
      <c r="D140" s="174">
        <v>0</v>
      </c>
      <c r="E140" s="174">
        <v>0</v>
      </c>
      <c r="F140" s="174">
        <v>0</v>
      </c>
      <c r="G140" s="174">
        <v>0</v>
      </c>
      <c r="H140" s="174">
        <v>0</v>
      </c>
    </row>
    <row r="141" spans="3:8" x14ac:dyDescent="0.15">
      <c r="C141" s="168">
        <v>0</v>
      </c>
      <c r="D141" s="174">
        <v>0</v>
      </c>
      <c r="E141" s="174">
        <v>0</v>
      </c>
      <c r="F141" s="174">
        <v>0</v>
      </c>
      <c r="G141" s="174">
        <v>0</v>
      </c>
      <c r="H141" s="174">
        <v>0</v>
      </c>
    </row>
    <row r="142" spans="3:8" x14ac:dyDescent="0.15">
      <c r="C142" s="168">
        <v>0</v>
      </c>
      <c r="D142" s="174">
        <v>0</v>
      </c>
      <c r="E142" s="174">
        <v>0</v>
      </c>
      <c r="F142" s="174">
        <v>0</v>
      </c>
      <c r="G142" s="174">
        <v>0</v>
      </c>
      <c r="H142" s="174">
        <v>0</v>
      </c>
    </row>
    <row r="143" spans="3:8" x14ac:dyDescent="0.15">
      <c r="C143" s="168">
        <v>0</v>
      </c>
      <c r="D143" s="174">
        <v>0</v>
      </c>
      <c r="E143" s="174">
        <v>0</v>
      </c>
      <c r="F143" s="174">
        <v>0</v>
      </c>
      <c r="G143" s="174">
        <v>0</v>
      </c>
      <c r="H143" s="174">
        <v>0</v>
      </c>
    </row>
    <row r="144" spans="3:8" x14ac:dyDescent="0.15">
      <c r="C144" s="168">
        <v>0</v>
      </c>
      <c r="D144" s="174">
        <v>0</v>
      </c>
      <c r="E144" s="174">
        <v>0</v>
      </c>
      <c r="F144" s="174">
        <v>0</v>
      </c>
      <c r="G144" s="174">
        <v>0</v>
      </c>
      <c r="H144" s="174">
        <v>0</v>
      </c>
    </row>
    <row r="145" spans="3:8" x14ac:dyDescent="0.15">
      <c r="C145" s="168">
        <v>0</v>
      </c>
      <c r="D145" s="174">
        <v>0</v>
      </c>
      <c r="E145" s="174">
        <v>0</v>
      </c>
      <c r="F145" s="174">
        <v>0</v>
      </c>
      <c r="G145" s="174">
        <v>0</v>
      </c>
      <c r="H145" s="174">
        <v>0</v>
      </c>
    </row>
    <row r="146" spans="3:8" x14ac:dyDescent="0.15">
      <c r="C146" s="168">
        <v>0</v>
      </c>
      <c r="D146" s="174">
        <v>0</v>
      </c>
      <c r="E146" s="174">
        <v>0</v>
      </c>
      <c r="F146" s="174">
        <v>0</v>
      </c>
      <c r="G146" s="174">
        <v>0</v>
      </c>
      <c r="H146" s="174">
        <v>0</v>
      </c>
    </row>
    <row r="147" spans="3:8" x14ac:dyDescent="0.15">
      <c r="C147" s="168">
        <v>0</v>
      </c>
      <c r="D147" s="174">
        <v>0</v>
      </c>
      <c r="E147" s="174">
        <v>0</v>
      </c>
      <c r="F147" s="174">
        <v>0</v>
      </c>
      <c r="G147" s="174">
        <v>0</v>
      </c>
      <c r="H147" s="174">
        <v>0</v>
      </c>
    </row>
    <row r="148" spans="3:8" x14ac:dyDescent="0.15">
      <c r="C148" s="168">
        <v>0</v>
      </c>
      <c r="D148" s="174">
        <v>0</v>
      </c>
      <c r="E148" s="174">
        <v>0</v>
      </c>
      <c r="F148" s="174">
        <v>0</v>
      </c>
      <c r="G148" s="174">
        <v>0</v>
      </c>
      <c r="H148" s="174">
        <v>0</v>
      </c>
    </row>
    <row r="149" spans="3:8" x14ac:dyDescent="0.15">
      <c r="C149" s="168">
        <v>0</v>
      </c>
      <c r="D149" s="174">
        <v>0</v>
      </c>
      <c r="E149" s="174">
        <v>0</v>
      </c>
      <c r="F149" s="174">
        <v>0</v>
      </c>
      <c r="G149" s="174">
        <v>0</v>
      </c>
      <c r="H149" s="174">
        <v>0</v>
      </c>
    </row>
    <row r="150" spans="3:8" x14ac:dyDescent="0.15">
      <c r="C150" s="168">
        <v>0</v>
      </c>
      <c r="D150" s="174">
        <v>0</v>
      </c>
      <c r="E150" s="174">
        <v>0</v>
      </c>
      <c r="F150" s="174">
        <v>0</v>
      </c>
      <c r="G150" s="174">
        <v>0</v>
      </c>
      <c r="H150" s="174">
        <v>0</v>
      </c>
    </row>
    <row r="151" spans="3:8" x14ac:dyDescent="0.15">
      <c r="C151" s="168">
        <v>0</v>
      </c>
      <c r="D151" s="174">
        <v>0</v>
      </c>
      <c r="E151" s="174">
        <v>0</v>
      </c>
      <c r="F151" s="174">
        <v>0</v>
      </c>
      <c r="G151" s="174">
        <v>0</v>
      </c>
      <c r="H151" s="174">
        <v>0</v>
      </c>
    </row>
    <row r="152" spans="3:8" x14ac:dyDescent="0.15">
      <c r="C152" s="168">
        <v>0</v>
      </c>
      <c r="D152" s="174">
        <v>0</v>
      </c>
      <c r="E152" s="174">
        <v>0</v>
      </c>
      <c r="F152" s="174">
        <v>0</v>
      </c>
      <c r="G152" s="174">
        <v>0</v>
      </c>
      <c r="H152" s="174">
        <v>0</v>
      </c>
    </row>
    <row r="153" spans="3:8" x14ac:dyDescent="0.15">
      <c r="C153" s="168">
        <v>0</v>
      </c>
      <c r="D153" s="174">
        <v>0</v>
      </c>
      <c r="E153" s="174">
        <v>0</v>
      </c>
      <c r="F153" s="174">
        <v>0</v>
      </c>
      <c r="G153" s="174">
        <v>0</v>
      </c>
      <c r="H153" s="174">
        <v>0</v>
      </c>
    </row>
    <row r="154" spans="3:8" x14ac:dyDescent="0.15">
      <c r="C154" s="168">
        <v>0</v>
      </c>
      <c r="D154" s="174">
        <v>0</v>
      </c>
      <c r="E154" s="174">
        <v>0</v>
      </c>
      <c r="F154" s="174">
        <v>0</v>
      </c>
      <c r="G154" s="174">
        <v>0</v>
      </c>
      <c r="H154" s="174">
        <v>0</v>
      </c>
    </row>
    <row r="155" spans="3:8" x14ac:dyDescent="0.15">
      <c r="C155" s="168">
        <v>0</v>
      </c>
      <c r="D155" s="174">
        <v>0</v>
      </c>
      <c r="E155" s="174">
        <v>0</v>
      </c>
      <c r="F155" s="174">
        <v>0</v>
      </c>
      <c r="G155" s="174">
        <v>0</v>
      </c>
      <c r="H155" s="174">
        <v>0</v>
      </c>
    </row>
    <row r="156" spans="3:8" x14ac:dyDescent="0.15">
      <c r="C156" s="168">
        <v>0</v>
      </c>
      <c r="D156" s="174">
        <v>0</v>
      </c>
      <c r="E156" s="174">
        <v>0</v>
      </c>
      <c r="F156" s="174">
        <v>0</v>
      </c>
      <c r="G156" s="174">
        <v>0</v>
      </c>
      <c r="H156" s="174">
        <v>0</v>
      </c>
    </row>
    <row r="157" spans="3:8" x14ac:dyDescent="0.15">
      <c r="C157" s="168">
        <v>0</v>
      </c>
      <c r="D157" s="174">
        <v>0</v>
      </c>
      <c r="E157" s="174">
        <v>0</v>
      </c>
      <c r="F157" s="174">
        <v>0</v>
      </c>
      <c r="G157" s="174">
        <v>0</v>
      </c>
      <c r="H157" s="174">
        <v>0</v>
      </c>
    </row>
    <row r="158" spans="3:8" x14ac:dyDescent="0.15">
      <c r="C158" s="168">
        <v>0</v>
      </c>
      <c r="D158" s="174">
        <v>0</v>
      </c>
      <c r="E158" s="174">
        <v>0</v>
      </c>
      <c r="F158" s="174">
        <v>0</v>
      </c>
      <c r="G158" s="174">
        <v>0</v>
      </c>
      <c r="H158" s="174">
        <v>0</v>
      </c>
    </row>
    <row r="159" spans="3:8" x14ac:dyDescent="0.15">
      <c r="C159" s="168">
        <v>0</v>
      </c>
      <c r="D159" s="174">
        <v>0</v>
      </c>
      <c r="E159" s="174">
        <v>0</v>
      </c>
      <c r="F159" s="174">
        <v>0</v>
      </c>
      <c r="G159" s="174">
        <v>0</v>
      </c>
      <c r="H159" s="174">
        <v>0</v>
      </c>
    </row>
    <row r="160" spans="3:8" x14ac:dyDescent="0.15">
      <c r="C160" s="168">
        <v>0</v>
      </c>
      <c r="D160" s="174">
        <v>0</v>
      </c>
      <c r="E160" s="174">
        <v>0</v>
      </c>
      <c r="F160" s="174">
        <v>0</v>
      </c>
      <c r="G160" s="174">
        <v>0</v>
      </c>
      <c r="H160" s="174">
        <v>0</v>
      </c>
    </row>
    <row r="161" spans="3:8" x14ac:dyDescent="0.15">
      <c r="C161" s="168">
        <v>0</v>
      </c>
      <c r="D161" s="174">
        <v>0</v>
      </c>
      <c r="E161" s="174">
        <v>0</v>
      </c>
      <c r="F161" s="174">
        <v>0</v>
      </c>
      <c r="G161" s="174">
        <v>0</v>
      </c>
      <c r="H161" s="174">
        <v>0</v>
      </c>
    </row>
    <row r="162" spans="3:8" x14ac:dyDescent="0.15">
      <c r="C162" s="168">
        <v>0</v>
      </c>
      <c r="D162" s="174">
        <v>0</v>
      </c>
      <c r="E162" s="174">
        <v>0</v>
      </c>
      <c r="F162" s="174">
        <v>0</v>
      </c>
      <c r="G162" s="174">
        <v>0</v>
      </c>
      <c r="H162" s="174">
        <v>0</v>
      </c>
    </row>
    <row r="163" spans="3:8" x14ac:dyDescent="0.15">
      <c r="C163" s="168">
        <v>0</v>
      </c>
      <c r="D163" s="174">
        <v>0</v>
      </c>
      <c r="E163" s="174">
        <v>0</v>
      </c>
      <c r="F163" s="174">
        <v>0</v>
      </c>
      <c r="G163" s="174">
        <v>0</v>
      </c>
      <c r="H163" s="174">
        <v>0</v>
      </c>
    </row>
    <row r="164" spans="3:8" x14ac:dyDescent="0.15">
      <c r="C164" s="168">
        <v>0</v>
      </c>
      <c r="D164" s="174">
        <v>0</v>
      </c>
      <c r="E164" s="174">
        <v>0</v>
      </c>
      <c r="F164" s="174">
        <v>0</v>
      </c>
      <c r="G164" s="174">
        <v>0</v>
      </c>
      <c r="H164" s="174">
        <v>0</v>
      </c>
    </row>
    <row r="165" spans="3:8" x14ac:dyDescent="0.15">
      <c r="C165" s="168">
        <v>0</v>
      </c>
      <c r="D165" s="174">
        <v>0</v>
      </c>
      <c r="E165" s="174">
        <v>0</v>
      </c>
      <c r="F165" s="174">
        <v>0</v>
      </c>
      <c r="G165" s="174">
        <v>0</v>
      </c>
      <c r="H165" s="174">
        <v>0</v>
      </c>
    </row>
    <row r="166" spans="3:8" x14ac:dyDescent="0.15">
      <c r="C166" s="168">
        <v>0</v>
      </c>
      <c r="D166" s="174">
        <v>0</v>
      </c>
      <c r="E166" s="174">
        <v>0</v>
      </c>
      <c r="F166" s="174">
        <v>0</v>
      </c>
      <c r="G166" s="174">
        <v>0</v>
      </c>
      <c r="H166" s="174">
        <v>0</v>
      </c>
    </row>
    <row r="167" spans="3:8" x14ac:dyDescent="0.15">
      <c r="C167" s="168">
        <v>0</v>
      </c>
      <c r="D167" s="174">
        <v>0</v>
      </c>
      <c r="E167" s="174">
        <v>0</v>
      </c>
      <c r="F167" s="174">
        <v>0</v>
      </c>
      <c r="G167" s="174">
        <v>0</v>
      </c>
      <c r="H167" s="174">
        <v>0</v>
      </c>
    </row>
    <row r="168" spans="3:8" x14ac:dyDescent="0.15">
      <c r="C168" s="168">
        <v>0</v>
      </c>
      <c r="D168" s="174">
        <v>0</v>
      </c>
      <c r="E168" s="174">
        <v>0</v>
      </c>
      <c r="F168" s="174">
        <v>0</v>
      </c>
      <c r="G168" s="174">
        <v>0</v>
      </c>
      <c r="H168" s="174">
        <v>0</v>
      </c>
    </row>
    <row r="169" spans="3:8" x14ac:dyDescent="0.15">
      <c r="C169" s="168">
        <v>0</v>
      </c>
      <c r="D169" s="174">
        <v>0</v>
      </c>
      <c r="E169" s="174">
        <v>0</v>
      </c>
      <c r="F169" s="174">
        <v>0</v>
      </c>
      <c r="G169" s="174">
        <v>0</v>
      </c>
      <c r="H169" s="174">
        <v>0</v>
      </c>
    </row>
    <row r="170" spans="3:8" x14ac:dyDescent="0.15">
      <c r="C170" s="168">
        <v>0</v>
      </c>
      <c r="D170" s="174">
        <v>0</v>
      </c>
      <c r="E170" s="174">
        <v>0</v>
      </c>
      <c r="F170" s="174">
        <v>0</v>
      </c>
      <c r="G170" s="174">
        <v>0</v>
      </c>
      <c r="H170" s="174">
        <v>0</v>
      </c>
    </row>
    <row r="171" spans="3:8" x14ac:dyDescent="0.15">
      <c r="C171" s="168">
        <v>0</v>
      </c>
      <c r="D171" s="174">
        <v>0</v>
      </c>
      <c r="E171" s="174">
        <v>0</v>
      </c>
      <c r="F171" s="174">
        <v>0</v>
      </c>
      <c r="G171" s="174">
        <v>0</v>
      </c>
      <c r="H171" s="174">
        <v>0</v>
      </c>
    </row>
    <row r="172" spans="3:8" x14ac:dyDescent="0.15">
      <c r="C172" s="168">
        <v>0</v>
      </c>
      <c r="D172" s="174">
        <v>0</v>
      </c>
      <c r="E172" s="174">
        <v>0</v>
      </c>
      <c r="F172" s="174">
        <v>0</v>
      </c>
      <c r="G172" s="174">
        <v>0</v>
      </c>
      <c r="H172" s="174">
        <v>0</v>
      </c>
    </row>
    <row r="173" spans="3:8" x14ac:dyDescent="0.15">
      <c r="C173" s="168">
        <v>0</v>
      </c>
      <c r="D173" s="174">
        <v>0</v>
      </c>
      <c r="E173" s="174">
        <v>0</v>
      </c>
      <c r="F173" s="174">
        <v>0</v>
      </c>
      <c r="G173" s="174">
        <v>0</v>
      </c>
      <c r="H173" s="174">
        <v>0</v>
      </c>
    </row>
    <row r="174" spans="3:8" x14ac:dyDescent="0.15">
      <c r="C174" s="168">
        <v>0</v>
      </c>
      <c r="D174" s="174">
        <v>0</v>
      </c>
      <c r="E174" s="174">
        <v>0</v>
      </c>
      <c r="F174" s="174">
        <v>0</v>
      </c>
      <c r="G174" s="174">
        <v>0</v>
      </c>
      <c r="H174" s="174">
        <v>0</v>
      </c>
    </row>
    <row r="175" spans="3:8" x14ac:dyDescent="0.15">
      <c r="C175" s="168">
        <v>0</v>
      </c>
      <c r="D175" s="174">
        <v>0</v>
      </c>
      <c r="E175" s="174">
        <v>0</v>
      </c>
      <c r="F175" s="174">
        <v>0</v>
      </c>
      <c r="G175" s="174">
        <v>0</v>
      </c>
      <c r="H175" s="174">
        <v>0</v>
      </c>
    </row>
    <row r="176" spans="3:8" x14ac:dyDescent="0.15">
      <c r="C176" s="168">
        <v>0</v>
      </c>
      <c r="D176" s="174">
        <v>0</v>
      </c>
      <c r="E176" s="174">
        <v>0</v>
      </c>
      <c r="F176" s="174">
        <v>0</v>
      </c>
      <c r="G176" s="174">
        <v>0</v>
      </c>
      <c r="H176" s="174">
        <v>0</v>
      </c>
    </row>
    <row r="177" spans="3:8" x14ac:dyDescent="0.15">
      <c r="C177" s="168">
        <v>0</v>
      </c>
      <c r="D177" s="174">
        <v>0</v>
      </c>
      <c r="E177" s="174">
        <v>0</v>
      </c>
      <c r="F177" s="174">
        <v>0</v>
      </c>
      <c r="G177" s="174">
        <v>0</v>
      </c>
      <c r="H177" s="174">
        <v>0</v>
      </c>
    </row>
    <row r="178" spans="3:8" x14ac:dyDescent="0.15">
      <c r="C178" s="168">
        <v>0</v>
      </c>
      <c r="D178" s="174">
        <v>0</v>
      </c>
      <c r="E178" s="174">
        <v>0</v>
      </c>
      <c r="F178" s="174">
        <v>0</v>
      </c>
      <c r="G178" s="174">
        <v>0</v>
      </c>
      <c r="H178" s="174">
        <v>0</v>
      </c>
    </row>
    <row r="179" spans="3:8" x14ac:dyDescent="0.15">
      <c r="C179" s="168">
        <v>0</v>
      </c>
      <c r="D179" s="174">
        <v>0</v>
      </c>
      <c r="E179" s="174">
        <v>0</v>
      </c>
      <c r="F179" s="174">
        <v>0</v>
      </c>
      <c r="G179" s="174">
        <v>0</v>
      </c>
      <c r="H179" s="174">
        <v>0</v>
      </c>
    </row>
    <row r="180" spans="3:8" x14ac:dyDescent="0.15">
      <c r="C180" s="168">
        <v>0</v>
      </c>
      <c r="D180" s="174">
        <v>0</v>
      </c>
      <c r="E180" s="174">
        <v>0</v>
      </c>
      <c r="F180" s="174">
        <v>0</v>
      </c>
      <c r="G180" s="174">
        <v>0</v>
      </c>
      <c r="H180" s="174">
        <v>0</v>
      </c>
    </row>
    <row r="181" spans="3:8" x14ac:dyDescent="0.15">
      <c r="C181" s="168">
        <v>0</v>
      </c>
      <c r="D181" s="174">
        <v>0</v>
      </c>
      <c r="E181" s="174">
        <v>0</v>
      </c>
      <c r="F181" s="174">
        <v>0</v>
      </c>
      <c r="G181" s="174">
        <v>0</v>
      </c>
      <c r="H181" s="174">
        <v>0</v>
      </c>
    </row>
    <row r="182" spans="3:8" x14ac:dyDescent="0.15">
      <c r="C182" s="168">
        <v>0</v>
      </c>
      <c r="D182" s="174">
        <v>0</v>
      </c>
      <c r="E182" s="174">
        <v>0</v>
      </c>
      <c r="F182" s="174">
        <v>0</v>
      </c>
      <c r="G182" s="174">
        <v>0</v>
      </c>
      <c r="H182" s="174">
        <v>0</v>
      </c>
    </row>
    <row r="183" spans="3:8" x14ac:dyDescent="0.15">
      <c r="C183" s="168">
        <v>0</v>
      </c>
      <c r="D183" s="174">
        <v>0</v>
      </c>
      <c r="E183" s="174">
        <v>0</v>
      </c>
      <c r="F183" s="174">
        <v>0</v>
      </c>
      <c r="G183" s="174">
        <v>0</v>
      </c>
      <c r="H183" s="174">
        <v>0</v>
      </c>
    </row>
    <row r="184" spans="3:8" x14ac:dyDescent="0.15">
      <c r="C184" s="168">
        <v>0</v>
      </c>
      <c r="D184" s="174">
        <v>0</v>
      </c>
      <c r="E184" s="174">
        <v>0</v>
      </c>
      <c r="F184" s="174">
        <v>0</v>
      </c>
      <c r="G184" s="174">
        <v>0</v>
      </c>
      <c r="H184" s="174">
        <v>0</v>
      </c>
    </row>
    <row r="185" spans="3:8" x14ac:dyDescent="0.15">
      <c r="C185" s="168">
        <v>0</v>
      </c>
      <c r="D185" s="174">
        <v>0</v>
      </c>
      <c r="E185" s="174">
        <v>0</v>
      </c>
      <c r="F185" s="174">
        <v>0</v>
      </c>
      <c r="G185" s="174">
        <v>0</v>
      </c>
      <c r="H185" s="174">
        <v>0</v>
      </c>
    </row>
    <row r="186" spans="3:8" x14ac:dyDescent="0.15">
      <c r="C186" s="168">
        <v>0</v>
      </c>
      <c r="D186" s="174">
        <v>0</v>
      </c>
      <c r="E186" s="174">
        <v>0</v>
      </c>
      <c r="F186" s="174">
        <v>0</v>
      </c>
      <c r="G186" s="174">
        <v>0</v>
      </c>
      <c r="H186" s="174">
        <v>0</v>
      </c>
    </row>
    <row r="187" spans="3:8" x14ac:dyDescent="0.15">
      <c r="C187" s="168">
        <v>0</v>
      </c>
      <c r="D187" s="174">
        <v>0</v>
      </c>
      <c r="E187" s="174">
        <v>0</v>
      </c>
      <c r="F187" s="174">
        <v>0</v>
      </c>
      <c r="G187" s="174">
        <v>0</v>
      </c>
      <c r="H187" s="174">
        <v>0</v>
      </c>
    </row>
    <row r="188" spans="3:8" x14ac:dyDescent="0.15">
      <c r="C188" s="168">
        <v>0</v>
      </c>
      <c r="D188" s="174">
        <v>0</v>
      </c>
      <c r="E188" s="174">
        <v>0</v>
      </c>
      <c r="F188" s="174">
        <v>0</v>
      </c>
      <c r="G188" s="174">
        <v>0</v>
      </c>
      <c r="H188" s="174">
        <v>0</v>
      </c>
    </row>
    <row r="189" spans="3:8" x14ac:dyDescent="0.15">
      <c r="C189" s="168">
        <v>0</v>
      </c>
      <c r="D189" s="174">
        <v>0</v>
      </c>
      <c r="E189" s="174">
        <v>0</v>
      </c>
      <c r="F189" s="174">
        <v>0</v>
      </c>
      <c r="G189" s="174">
        <v>0</v>
      </c>
      <c r="H189" s="174">
        <v>0</v>
      </c>
    </row>
    <row r="190" spans="3:8" x14ac:dyDescent="0.15">
      <c r="C190" s="168">
        <v>0</v>
      </c>
      <c r="D190" s="174">
        <v>0</v>
      </c>
      <c r="E190" s="174">
        <v>0</v>
      </c>
      <c r="F190" s="174">
        <v>0</v>
      </c>
      <c r="G190" s="174">
        <v>0</v>
      </c>
      <c r="H190" s="174">
        <v>0</v>
      </c>
    </row>
    <row r="191" spans="3:8" x14ac:dyDescent="0.15">
      <c r="C191" s="168">
        <v>0</v>
      </c>
      <c r="D191" s="174">
        <v>0</v>
      </c>
      <c r="E191" s="174">
        <v>0</v>
      </c>
      <c r="F191" s="174">
        <v>0</v>
      </c>
      <c r="G191" s="174">
        <v>0</v>
      </c>
      <c r="H191" s="174">
        <v>0</v>
      </c>
    </row>
    <row r="192" spans="3:8" x14ac:dyDescent="0.15">
      <c r="C192" s="168">
        <v>0</v>
      </c>
      <c r="D192" s="174">
        <v>0</v>
      </c>
      <c r="E192" s="174">
        <v>0</v>
      </c>
      <c r="F192" s="174">
        <v>0</v>
      </c>
      <c r="G192" s="174">
        <v>0</v>
      </c>
      <c r="H192" s="174">
        <v>0</v>
      </c>
    </row>
    <row r="193" spans="3:8" x14ac:dyDescent="0.15">
      <c r="C193" s="168">
        <v>0</v>
      </c>
      <c r="D193" s="174">
        <v>0</v>
      </c>
      <c r="E193" s="174">
        <v>0</v>
      </c>
      <c r="F193" s="174">
        <v>0</v>
      </c>
      <c r="G193" s="174">
        <v>0</v>
      </c>
      <c r="H193" s="174">
        <v>0</v>
      </c>
    </row>
    <row r="194" spans="3:8" x14ac:dyDescent="0.15">
      <c r="C194" s="168">
        <v>0</v>
      </c>
      <c r="D194" s="174">
        <v>0</v>
      </c>
      <c r="E194" s="174">
        <v>0</v>
      </c>
      <c r="F194" s="174">
        <v>0</v>
      </c>
      <c r="G194" s="174">
        <v>0</v>
      </c>
      <c r="H194" s="174">
        <v>0</v>
      </c>
    </row>
    <row r="195" spans="3:8" x14ac:dyDescent="0.15">
      <c r="C195" s="168">
        <v>0</v>
      </c>
      <c r="D195" s="174">
        <v>0</v>
      </c>
      <c r="E195" s="174">
        <v>0</v>
      </c>
      <c r="F195" s="174">
        <v>0</v>
      </c>
      <c r="G195" s="174">
        <v>0</v>
      </c>
      <c r="H195" s="174">
        <v>0</v>
      </c>
    </row>
    <row r="196" spans="3:8" x14ac:dyDescent="0.15">
      <c r="C196" s="168">
        <v>0</v>
      </c>
      <c r="D196" s="174">
        <v>0</v>
      </c>
      <c r="E196" s="174">
        <v>0</v>
      </c>
      <c r="F196" s="174">
        <v>0</v>
      </c>
      <c r="G196" s="174">
        <v>0</v>
      </c>
      <c r="H196" s="174">
        <v>0</v>
      </c>
    </row>
    <row r="197" spans="3:8" x14ac:dyDescent="0.15">
      <c r="C197" s="168">
        <v>0</v>
      </c>
      <c r="D197" s="174">
        <v>0</v>
      </c>
      <c r="E197" s="174">
        <v>0</v>
      </c>
      <c r="F197" s="174">
        <v>0</v>
      </c>
      <c r="G197" s="174">
        <v>0</v>
      </c>
      <c r="H197" s="174">
        <v>0</v>
      </c>
    </row>
    <row r="198" spans="3:8" x14ac:dyDescent="0.15">
      <c r="C198" s="168">
        <v>0</v>
      </c>
      <c r="D198" s="174">
        <v>0</v>
      </c>
      <c r="E198" s="174">
        <v>0</v>
      </c>
      <c r="F198" s="174">
        <v>0</v>
      </c>
      <c r="G198" s="174">
        <v>0</v>
      </c>
      <c r="H198" s="174">
        <v>0</v>
      </c>
    </row>
    <row r="199" spans="3:8" x14ac:dyDescent="0.15">
      <c r="C199" s="168">
        <v>0</v>
      </c>
      <c r="D199" s="174">
        <v>0</v>
      </c>
      <c r="E199" s="174">
        <v>0</v>
      </c>
      <c r="F199" s="174">
        <v>0</v>
      </c>
      <c r="G199" s="174">
        <v>0</v>
      </c>
      <c r="H199" s="174">
        <v>0</v>
      </c>
    </row>
    <row r="200" spans="3:8" x14ac:dyDescent="0.15">
      <c r="C200" s="168">
        <v>0</v>
      </c>
      <c r="D200" s="174">
        <v>0</v>
      </c>
      <c r="E200" s="174">
        <v>0</v>
      </c>
      <c r="F200" s="174">
        <v>0</v>
      </c>
      <c r="G200" s="174">
        <v>0</v>
      </c>
      <c r="H200" s="174">
        <v>0</v>
      </c>
    </row>
    <row r="201" spans="3:8" x14ac:dyDescent="0.15">
      <c r="D201" s="174"/>
      <c r="E201" s="174"/>
      <c r="F201" s="174"/>
      <c r="G201" s="174"/>
      <c r="H201" s="174"/>
    </row>
    <row r="202" spans="3:8" x14ac:dyDescent="0.15">
      <c r="D202" s="174"/>
      <c r="E202" s="174"/>
      <c r="F202" s="174"/>
      <c r="G202" s="174"/>
      <c r="H202" s="174"/>
    </row>
    <row r="203" spans="3:8" x14ac:dyDescent="0.15">
      <c r="D203" s="174"/>
      <c r="E203" s="174"/>
      <c r="F203" s="174"/>
      <c r="G203" s="174"/>
      <c r="H203" s="174"/>
    </row>
    <row r="204" spans="3:8" x14ac:dyDescent="0.15">
      <c r="D204" s="174"/>
      <c r="E204" s="174"/>
      <c r="F204" s="174"/>
      <c r="G204" s="174"/>
      <c r="H204" s="174"/>
    </row>
    <row r="205" spans="3:8" x14ac:dyDescent="0.15">
      <c r="D205" s="174"/>
      <c r="E205" s="174"/>
      <c r="F205" s="174"/>
      <c r="G205" s="174"/>
      <c r="H205" s="174"/>
    </row>
    <row r="206" spans="3:8" x14ac:dyDescent="0.15">
      <c r="D206" s="174"/>
      <c r="E206" s="174"/>
      <c r="F206" s="174"/>
      <c r="G206" s="174"/>
      <c r="H206" s="174"/>
    </row>
    <row r="207" spans="3:8" x14ac:dyDescent="0.15">
      <c r="D207" s="174"/>
      <c r="E207" s="174"/>
      <c r="F207" s="174"/>
      <c r="G207" s="174"/>
      <c r="H207" s="174"/>
    </row>
    <row r="208" spans="3:8" x14ac:dyDescent="0.15">
      <c r="D208" s="174"/>
      <c r="E208" s="174"/>
      <c r="F208" s="174"/>
      <c r="G208" s="174"/>
      <c r="H208" s="174"/>
    </row>
    <row r="209" spans="4:8" x14ac:dyDescent="0.15">
      <c r="D209" s="174"/>
      <c r="E209" s="174"/>
      <c r="F209" s="174"/>
      <c r="G209" s="174"/>
      <c r="H209" s="174"/>
    </row>
    <row r="210" spans="4:8" x14ac:dyDescent="0.15">
      <c r="D210" s="174"/>
      <c r="E210" s="174"/>
      <c r="F210" s="174"/>
      <c r="G210" s="174"/>
      <c r="H210" s="174"/>
    </row>
    <row r="211" spans="4:8" x14ac:dyDescent="0.15">
      <c r="D211" s="174"/>
      <c r="E211" s="174"/>
      <c r="F211" s="174"/>
      <c r="G211" s="174"/>
      <c r="H211" s="174"/>
    </row>
    <row r="212" spans="4:8" x14ac:dyDescent="0.15">
      <c r="D212" s="174"/>
      <c r="E212" s="174"/>
      <c r="F212" s="174"/>
      <c r="G212" s="174"/>
      <c r="H212" s="174"/>
    </row>
    <row r="213" spans="4:8" x14ac:dyDescent="0.15">
      <c r="D213" s="174"/>
      <c r="E213" s="174"/>
      <c r="F213" s="174"/>
      <c r="G213" s="174"/>
      <c r="H213" s="174"/>
    </row>
    <row r="214" spans="4:8" x14ac:dyDescent="0.15">
      <c r="D214" s="174"/>
      <c r="E214" s="174"/>
      <c r="F214" s="174"/>
      <c r="G214" s="174"/>
      <c r="H214" s="174"/>
    </row>
    <row r="215" spans="4:8" x14ac:dyDescent="0.15">
      <c r="D215" s="174"/>
      <c r="E215" s="174"/>
      <c r="F215" s="174"/>
      <c r="G215" s="174"/>
      <c r="H215" s="174"/>
    </row>
    <row r="216" spans="4:8" x14ac:dyDescent="0.15">
      <c r="D216" s="174"/>
      <c r="E216" s="174"/>
      <c r="F216" s="174"/>
      <c r="G216" s="174"/>
      <c r="H216" s="174"/>
    </row>
    <row r="217" spans="4:8" x14ac:dyDescent="0.15">
      <c r="D217" s="174"/>
      <c r="E217" s="174"/>
      <c r="F217" s="174"/>
      <c r="G217" s="174"/>
      <c r="H217" s="174"/>
    </row>
    <row r="218" spans="4:8" x14ac:dyDescent="0.15">
      <c r="D218" s="174"/>
      <c r="E218" s="174"/>
      <c r="F218" s="174"/>
      <c r="G218" s="174"/>
      <c r="H218" s="174"/>
    </row>
    <row r="219" spans="4:8" x14ac:dyDescent="0.15">
      <c r="D219" s="174"/>
      <c r="E219" s="174"/>
      <c r="F219" s="174"/>
      <c r="G219" s="174"/>
      <c r="H219" s="174"/>
    </row>
    <row r="220" spans="4:8" x14ac:dyDescent="0.15">
      <c r="D220" s="174"/>
      <c r="E220" s="174"/>
      <c r="F220" s="174"/>
      <c r="G220" s="174"/>
      <c r="H220" s="174"/>
    </row>
    <row r="221" spans="4:8" x14ac:dyDescent="0.15">
      <c r="D221" s="174"/>
      <c r="E221" s="174"/>
      <c r="F221" s="174"/>
      <c r="G221" s="174"/>
      <c r="H221" s="174"/>
    </row>
    <row r="222" spans="4:8" x14ac:dyDescent="0.15">
      <c r="D222" s="174"/>
      <c r="E222" s="174"/>
      <c r="F222" s="174"/>
      <c r="G222" s="174"/>
      <c r="H222" s="174"/>
    </row>
    <row r="223" spans="4:8" x14ac:dyDescent="0.15">
      <c r="D223" s="174"/>
      <c r="E223" s="174"/>
      <c r="F223" s="174"/>
      <c r="G223" s="174"/>
      <c r="H223" s="174"/>
    </row>
    <row r="224" spans="4:8" x14ac:dyDescent="0.15">
      <c r="D224" s="174"/>
      <c r="E224" s="174"/>
      <c r="F224" s="174"/>
      <c r="G224" s="174"/>
      <c r="H224" s="174"/>
    </row>
    <row r="225" spans="4:8" x14ac:dyDescent="0.15">
      <c r="D225" s="174"/>
      <c r="E225" s="174"/>
      <c r="F225" s="174"/>
      <c r="G225" s="174"/>
      <c r="H225" s="174"/>
    </row>
    <row r="226" spans="4:8" x14ac:dyDescent="0.15">
      <c r="D226" s="174"/>
      <c r="E226" s="174"/>
      <c r="F226" s="174"/>
      <c r="G226" s="174"/>
      <c r="H226" s="174"/>
    </row>
    <row r="227" spans="4:8" x14ac:dyDescent="0.15">
      <c r="D227" s="174"/>
      <c r="E227" s="174"/>
      <c r="F227" s="174"/>
      <c r="G227" s="174"/>
      <c r="H227" s="174"/>
    </row>
    <row r="228" spans="4:8" x14ac:dyDescent="0.15">
      <c r="D228" s="174"/>
      <c r="E228" s="174"/>
      <c r="F228" s="174"/>
      <c r="G228" s="174"/>
      <c r="H228" s="174"/>
    </row>
    <row r="229" spans="4:8" x14ac:dyDescent="0.15">
      <c r="D229" s="174"/>
      <c r="E229" s="174"/>
      <c r="F229" s="174"/>
      <c r="G229" s="174"/>
      <c r="H229" s="174"/>
    </row>
    <row r="230" spans="4:8" x14ac:dyDescent="0.15">
      <c r="D230" s="174"/>
      <c r="E230" s="174"/>
      <c r="F230" s="174"/>
      <c r="G230" s="174"/>
      <c r="H230" s="174"/>
    </row>
    <row r="231" spans="4:8" x14ac:dyDescent="0.15">
      <c r="D231" s="174"/>
      <c r="E231" s="174"/>
      <c r="F231" s="174"/>
      <c r="G231" s="174"/>
      <c r="H231" s="174"/>
    </row>
    <row r="232" spans="4:8" x14ac:dyDescent="0.15">
      <c r="D232" s="174"/>
      <c r="E232" s="174"/>
      <c r="F232" s="174"/>
      <c r="G232" s="174"/>
      <c r="H232" s="174"/>
    </row>
    <row r="233" spans="4:8" x14ac:dyDescent="0.15">
      <c r="D233" s="174"/>
      <c r="E233" s="174"/>
      <c r="F233" s="174"/>
      <c r="G233" s="174"/>
      <c r="H233" s="174"/>
    </row>
    <row r="234" spans="4:8" x14ac:dyDescent="0.15">
      <c r="D234" s="174"/>
      <c r="E234" s="174"/>
      <c r="F234" s="174"/>
      <c r="G234" s="174"/>
      <c r="H234" s="174"/>
    </row>
    <row r="235" spans="4:8" x14ac:dyDescent="0.15">
      <c r="D235" s="174"/>
      <c r="E235" s="174"/>
      <c r="F235" s="174"/>
      <c r="G235" s="174"/>
      <c r="H235" s="174"/>
    </row>
    <row r="236" spans="4:8" x14ac:dyDescent="0.15">
      <c r="D236" s="174"/>
      <c r="E236" s="174"/>
      <c r="F236" s="174"/>
      <c r="G236" s="174"/>
      <c r="H236" s="174"/>
    </row>
    <row r="237" spans="4:8" x14ac:dyDescent="0.15">
      <c r="D237" s="174"/>
      <c r="E237" s="174"/>
      <c r="F237" s="174"/>
      <c r="G237" s="174"/>
      <c r="H237" s="174"/>
    </row>
    <row r="238" spans="4:8" x14ac:dyDescent="0.15">
      <c r="D238" s="174"/>
      <c r="E238" s="174"/>
      <c r="F238" s="174"/>
      <c r="G238" s="174"/>
      <c r="H238" s="174"/>
    </row>
    <row r="239" spans="4:8" x14ac:dyDescent="0.15">
      <c r="D239" s="174"/>
      <c r="E239" s="174"/>
      <c r="F239" s="174"/>
      <c r="G239" s="174"/>
      <c r="H239" s="174"/>
    </row>
    <row r="240" spans="4:8" x14ac:dyDescent="0.15">
      <c r="D240" s="174"/>
      <c r="E240" s="174"/>
      <c r="F240" s="174"/>
      <c r="G240" s="174"/>
      <c r="H240" s="174"/>
    </row>
    <row r="241" spans="4:8" x14ac:dyDescent="0.15">
      <c r="D241" s="174"/>
      <c r="E241" s="174"/>
      <c r="F241" s="174"/>
      <c r="G241" s="174"/>
      <c r="H241" s="174"/>
    </row>
    <row r="242" spans="4:8" x14ac:dyDescent="0.15">
      <c r="D242" s="174"/>
      <c r="E242" s="174"/>
      <c r="F242" s="174"/>
      <c r="G242" s="174"/>
      <c r="H242" s="174"/>
    </row>
    <row r="243" spans="4:8" x14ac:dyDescent="0.15">
      <c r="D243" s="174"/>
      <c r="E243" s="174"/>
      <c r="F243" s="174"/>
      <c r="G243" s="174"/>
      <c r="H243" s="174"/>
    </row>
    <row r="244" spans="4:8" x14ac:dyDescent="0.15">
      <c r="D244" s="174"/>
      <c r="E244" s="174"/>
      <c r="F244" s="174"/>
      <c r="G244" s="174"/>
      <c r="H244" s="174"/>
    </row>
    <row r="245" spans="4:8" x14ac:dyDescent="0.15">
      <c r="D245" s="174"/>
      <c r="E245" s="174"/>
      <c r="F245" s="174"/>
      <c r="G245" s="174"/>
      <c r="H245" s="174"/>
    </row>
    <row r="246" spans="4:8" x14ac:dyDescent="0.15">
      <c r="D246" s="174"/>
      <c r="E246" s="174"/>
      <c r="F246" s="174"/>
      <c r="G246" s="174"/>
      <c r="H246" s="174"/>
    </row>
    <row r="247" spans="4:8" x14ac:dyDescent="0.15">
      <c r="D247" s="174"/>
      <c r="E247" s="174"/>
      <c r="F247" s="174"/>
      <c r="G247" s="174"/>
      <c r="H247" s="174"/>
    </row>
    <row r="248" spans="4:8" x14ac:dyDescent="0.15">
      <c r="D248" s="174"/>
      <c r="E248" s="174"/>
      <c r="F248" s="174"/>
      <c r="G248" s="174"/>
      <c r="H248" s="174"/>
    </row>
    <row r="249" spans="4:8" x14ac:dyDescent="0.15">
      <c r="D249" s="174"/>
      <c r="E249" s="174"/>
      <c r="F249" s="174"/>
      <c r="G249" s="174"/>
      <c r="H249" s="174"/>
    </row>
    <row r="250" spans="4:8" x14ac:dyDescent="0.15">
      <c r="D250" s="174"/>
      <c r="E250" s="174"/>
      <c r="F250" s="174"/>
      <c r="G250" s="174"/>
      <c r="H250" s="174"/>
    </row>
    <row r="251" spans="4:8" x14ac:dyDescent="0.15">
      <c r="D251" s="174"/>
      <c r="E251" s="174"/>
      <c r="F251" s="174"/>
      <c r="G251" s="174"/>
      <c r="H251" s="174"/>
    </row>
    <row r="252" spans="4:8" x14ac:dyDescent="0.15">
      <c r="D252" s="174"/>
      <c r="E252" s="174"/>
      <c r="F252" s="174"/>
      <c r="G252" s="174"/>
      <c r="H252" s="174"/>
    </row>
    <row r="253" spans="4:8" x14ac:dyDescent="0.15">
      <c r="D253" s="174"/>
      <c r="E253" s="174"/>
      <c r="F253" s="174"/>
      <c r="G253" s="174"/>
      <c r="H253" s="174"/>
    </row>
    <row r="254" spans="4:8" x14ac:dyDescent="0.15">
      <c r="D254" s="174"/>
      <c r="E254" s="174"/>
      <c r="F254" s="174"/>
      <c r="G254" s="174"/>
      <c r="H254" s="174"/>
    </row>
    <row r="255" spans="4:8" x14ac:dyDescent="0.15">
      <c r="D255" s="174"/>
      <c r="E255" s="174"/>
      <c r="F255" s="174"/>
      <c r="G255" s="174"/>
      <c r="H255" s="174"/>
    </row>
    <row r="256" spans="4:8" x14ac:dyDescent="0.15">
      <c r="D256" s="174"/>
      <c r="E256" s="174"/>
      <c r="F256" s="174"/>
      <c r="G256" s="174"/>
      <c r="H256" s="174"/>
    </row>
    <row r="257" spans="4:8" x14ac:dyDescent="0.15">
      <c r="D257" s="174"/>
      <c r="E257" s="174"/>
      <c r="F257" s="174"/>
      <c r="G257" s="174"/>
      <c r="H257" s="174"/>
    </row>
    <row r="258" spans="4:8" x14ac:dyDescent="0.15">
      <c r="D258" s="174"/>
      <c r="E258" s="174"/>
      <c r="F258" s="174"/>
      <c r="G258" s="174"/>
      <c r="H258" s="174"/>
    </row>
    <row r="259" spans="4:8" x14ac:dyDescent="0.15">
      <c r="D259" s="174"/>
      <c r="E259" s="174"/>
      <c r="F259" s="174"/>
      <c r="G259" s="174"/>
      <c r="H259" s="174"/>
    </row>
    <row r="260" spans="4:8" x14ac:dyDescent="0.15">
      <c r="D260" s="174"/>
      <c r="E260" s="174"/>
      <c r="F260" s="174"/>
      <c r="G260" s="174"/>
      <c r="H260" s="174"/>
    </row>
    <row r="261" spans="4:8" x14ac:dyDescent="0.15">
      <c r="D261" s="174"/>
      <c r="E261" s="174"/>
      <c r="F261" s="174"/>
      <c r="G261" s="174"/>
      <c r="H261" s="174"/>
    </row>
    <row r="262" spans="4:8" x14ac:dyDescent="0.15">
      <c r="D262" s="174"/>
      <c r="E262" s="174"/>
      <c r="F262" s="174"/>
      <c r="G262" s="174"/>
      <c r="H262" s="174"/>
    </row>
    <row r="263" spans="4:8" x14ac:dyDescent="0.15">
      <c r="D263" s="174"/>
      <c r="E263" s="174"/>
      <c r="F263" s="174"/>
      <c r="G263" s="174"/>
      <c r="H263" s="174"/>
    </row>
    <row r="264" spans="4:8" x14ac:dyDescent="0.15">
      <c r="D264" s="174"/>
      <c r="E264" s="174"/>
      <c r="F264" s="174"/>
      <c r="G264" s="174"/>
      <c r="H264" s="174"/>
    </row>
    <row r="265" spans="4:8" x14ac:dyDescent="0.15">
      <c r="D265" s="174"/>
      <c r="E265" s="174"/>
      <c r="F265" s="174"/>
      <c r="G265" s="174"/>
      <c r="H265" s="174"/>
    </row>
    <row r="266" spans="4:8" x14ac:dyDescent="0.15">
      <c r="D266" s="174"/>
      <c r="E266" s="174"/>
      <c r="F266" s="174"/>
      <c r="G266" s="174"/>
      <c r="H266" s="174"/>
    </row>
    <row r="267" spans="4:8" x14ac:dyDescent="0.15">
      <c r="D267" s="174"/>
      <c r="E267" s="174"/>
      <c r="F267" s="174"/>
      <c r="G267" s="174"/>
      <c r="H267" s="174"/>
    </row>
    <row r="268" spans="4:8" x14ac:dyDescent="0.15">
      <c r="D268" s="174"/>
      <c r="E268" s="174"/>
      <c r="F268" s="174"/>
      <c r="G268" s="174"/>
      <c r="H268" s="174"/>
    </row>
    <row r="269" spans="4:8" x14ac:dyDescent="0.15">
      <c r="D269" s="174"/>
      <c r="E269" s="174"/>
      <c r="F269" s="174"/>
      <c r="G269" s="174"/>
      <c r="H269" s="174"/>
    </row>
    <row r="270" spans="4:8" x14ac:dyDescent="0.15">
      <c r="D270" s="174"/>
      <c r="E270" s="174"/>
      <c r="F270" s="174"/>
      <c r="G270" s="174"/>
      <c r="H270" s="174"/>
    </row>
    <row r="271" spans="4:8" x14ac:dyDescent="0.15">
      <c r="D271" s="174"/>
      <c r="E271" s="174"/>
      <c r="F271" s="174"/>
      <c r="G271" s="174"/>
      <c r="H271" s="174"/>
    </row>
    <row r="272" spans="4:8" x14ac:dyDescent="0.15">
      <c r="D272" s="174"/>
      <c r="E272" s="174"/>
      <c r="F272" s="174"/>
      <c r="G272" s="174"/>
      <c r="H272" s="174"/>
    </row>
    <row r="273" spans="4:8" x14ac:dyDescent="0.15">
      <c r="D273" s="174"/>
      <c r="E273" s="174"/>
      <c r="F273" s="174"/>
      <c r="G273" s="174"/>
      <c r="H273" s="174"/>
    </row>
    <row r="274" spans="4:8" x14ac:dyDescent="0.15">
      <c r="D274" s="174"/>
      <c r="E274" s="174"/>
      <c r="F274" s="174"/>
      <c r="G274" s="174"/>
      <c r="H274" s="174"/>
    </row>
    <row r="275" spans="4:8" x14ac:dyDescent="0.15">
      <c r="D275" s="174"/>
      <c r="E275" s="174"/>
      <c r="F275" s="174"/>
      <c r="G275" s="174"/>
      <c r="H275" s="174"/>
    </row>
    <row r="276" spans="4:8" x14ac:dyDescent="0.15">
      <c r="D276" s="174"/>
      <c r="E276" s="174"/>
      <c r="F276" s="174"/>
      <c r="G276" s="174"/>
      <c r="H276" s="174"/>
    </row>
    <row r="277" spans="4:8" x14ac:dyDescent="0.15">
      <c r="D277" s="174"/>
      <c r="E277" s="174"/>
      <c r="F277" s="174"/>
      <c r="G277" s="174"/>
      <c r="H277" s="174"/>
    </row>
    <row r="278" spans="4:8" x14ac:dyDescent="0.15">
      <c r="D278" s="174"/>
      <c r="E278" s="174"/>
      <c r="F278" s="174"/>
      <c r="G278" s="174"/>
      <c r="H278" s="174"/>
    </row>
    <row r="279" spans="4:8" x14ac:dyDescent="0.15">
      <c r="D279" s="174"/>
      <c r="E279" s="174"/>
      <c r="F279" s="174"/>
      <c r="G279" s="174"/>
      <c r="H279" s="174"/>
    </row>
    <row r="280" spans="4:8" x14ac:dyDescent="0.15">
      <c r="D280" s="174"/>
      <c r="E280" s="174"/>
      <c r="F280" s="174"/>
      <c r="G280" s="174"/>
      <c r="H280" s="174"/>
    </row>
    <row r="281" spans="4:8" x14ac:dyDescent="0.15">
      <c r="D281" s="174"/>
      <c r="E281" s="174"/>
      <c r="F281" s="174"/>
      <c r="G281" s="174"/>
      <c r="H281" s="174"/>
    </row>
    <row r="282" spans="4:8" x14ac:dyDescent="0.15">
      <c r="D282" s="174"/>
      <c r="E282" s="174"/>
      <c r="F282" s="174"/>
      <c r="G282" s="174"/>
      <c r="H282" s="174"/>
    </row>
    <row r="283" spans="4:8" x14ac:dyDescent="0.15">
      <c r="D283" s="174"/>
      <c r="E283" s="174"/>
      <c r="F283" s="174"/>
      <c r="G283" s="174"/>
      <c r="H283" s="174"/>
    </row>
    <row r="284" spans="4:8" x14ac:dyDescent="0.15">
      <c r="D284" s="174"/>
      <c r="E284" s="174"/>
      <c r="F284" s="174"/>
      <c r="G284" s="174"/>
      <c r="H284" s="174"/>
    </row>
    <row r="285" spans="4:8" x14ac:dyDescent="0.15">
      <c r="D285" s="174"/>
      <c r="E285" s="174"/>
      <c r="F285" s="174"/>
      <c r="G285" s="174"/>
      <c r="H285" s="174"/>
    </row>
    <row r="286" spans="4:8" x14ac:dyDescent="0.15">
      <c r="D286" s="174"/>
      <c r="E286" s="174"/>
      <c r="F286" s="174"/>
      <c r="G286" s="174"/>
      <c r="H286" s="174"/>
    </row>
    <row r="287" spans="4:8" x14ac:dyDescent="0.15">
      <c r="D287" s="174"/>
      <c r="E287" s="174"/>
      <c r="F287" s="174"/>
      <c r="G287" s="174"/>
      <c r="H287" s="174"/>
    </row>
    <row r="288" spans="4:8" x14ac:dyDescent="0.15">
      <c r="D288" s="174"/>
      <c r="E288" s="174"/>
      <c r="F288" s="174"/>
      <c r="G288" s="174"/>
      <c r="H288" s="174"/>
    </row>
    <row r="289" spans="4:8" x14ac:dyDescent="0.15">
      <c r="D289" s="174"/>
      <c r="E289" s="174"/>
      <c r="F289" s="174"/>
      <c r="G289" s="174"/>
      <c r="H289" s="174"/>
    </row>
    <row r="290" spans="4:8" x14ac:dyDescent="0.15">
      <c r="D290" s="174"/>
      <c r="E290" s="174"/>
      <c r="F290" s="174"/>
      <c r="G290" s="174"/>
      <c r="H290" s="174"/>
    </row>
    <row r="291" spans="4:8" x14ac:dyDescent="0.15">
      <c r="D291" s="174"/>
      <c r="E291" s="174"/>
      <c r="F291" s="174"/>
      <c r="G291" s="174"/>
      <c r="H291" s="174"/>
    </row>
    <row r="292" spans="4:8" x14ac:dyDescent="0.15">
      <c r="D292" s="174"/>
      <c r="E292" s="174"/>
      <c r="F292" s="174"/>
      <c r="G292" s="174"/>
      <c r="H292" s="174"/>
    </row>
    <row r="293" spans="4:8" x14ac:dyDescent="0.15">
      <c r="D293" s="174"/>
      <c r="E293" s="174"/>
      <c r="F293" s="174"/>
      <c r="G293" s="174"/>
      <c r="H293" s="174"/>
    </row>
    <row r="294" spans="4:8" x14ac:dyDescent="0.15">
      <c r="D294" s="174"/>
      <c r="E294" s="174"/>
      <c r="F294" s="174"/>
      <c r="G294" s="174"/>
      <c r="H294" s="174"/>
    </row>
    <row r="295" spans="4:8" x14ac:dyDescent="0.15">
      <c r="D295" s="174"/>
      <c r="E295" s="174"/>
      <c r="F295" s="174"/>
      <c r="G295" s="174"/>
      <c r="H295" s="174"/>
    </row>
    <row r="296" spans="4:8" x14ac:dyDescent="0.15">
      <c r="D296" s="174"/>
      <c r="E296" s="174"/>
      <c r="F296" s="174"/>
      <c r="G296" s="174"/>
      <c r="H296" s="174"/>
    </row>
    <row r="297" spans="4:8" x14ac:dyDescent="0.15">
      <c r="D297" s="174"/>
      <c r="E297" s="174"/>
      <c r="F297" s="174"/>
      <c r="G297" s="174"/>
      <c r="H297" s="174"/>
    </row>
    <row r="298" spans="4:8" x14ac:dyDescent="0.15">
      <c r="D298" s="174"/>
      <c r="E298" s="174"/>
      <c r="F298" s="174"/>
      <c r="G298" s="174"/>
      <c r="H298" s="174"/>
    </row>
    <row r="299" spans="4:8" x14ac:dyDescent="0.15">
      <c r="D299" s="174"/>
      <c r="E299" s="174"/>
      <c r="F299" s="174"/>
      <c r="G299" s="174"/>
      <c r="H299" s="174"/>
    </row>
    <row r="300" spans="4:8" x14ac:dyDescent="0.15">
      <c r="D300" s="174"/>
      <c r="E300" s="174"/>
      <c r="F300" s="174"/>
      <c r="G300" s="174"/>
      <c r="H300" s="174"/>
    </row>
    <row r="301" spans="4:8" x14ac:dyDescent="0.15">
      <c r="D301" s="174"/>
      <c r="E301" s="174"/>
      <c r="F301" s="174"/>
      <c r="G301" s="174"/>
      <c r="H301" s="174"/>
    </row>
    <row r="302" spans="4:8" x14ac:dyDescent="0.15">
      <c r="D302" s="174"/>
      <c r="E302" s="174"/>
      <c r="F302" s="174"/>
      <c r="G302" s="174"/>
      <c r="H302" s="174"/>
    </row>
    <row r="303" spans="4:8" x14ac:dyDescent="0.15">
      <c r="D303" s="174"/>
      <c r="E303" s="174"/>
      <c r="F303" s="174"/>
      <c r="G303" s="174"/>
      <c r="H303" s="174"/>
    </row>
    <row r="304" spans="4:8" x14ac:dyDescent="0.15">
      <c r="D304" s="174"/>
      <c r="E304" s="174"/>
      <c r="F304" s="174"/>
      <c r="G304" s="174"/>
      <c r="H304" s="174"/>
    </row>
    <row r="305" spans="4:8" x14ac:dyDescent="0.15">
      <c r="D305" s="174"/>
      <c r="E305" s="174"/>
      <c r="F305" s="174"/>
      <c r="G305" s="174"/>
      <c r="H305" s="174"/>
    </row>
    <row r="306" spans="4:8" x14ac:dyDescent="0.15">
      <c r="D306" s="174"/>
      <c r="E306" s="174"/>
      <c r="F306" s="174"/>
      <c r="G306" s="174"/>
      <c r="H306" s="174"/>
    </row>
    <row r="307" spans="4:8" x14ac:dyDescent="0.15">
      <c r="D307" s="174"/>
      <c r="E307" s="174"/>
      <c r="F307" s="174"/>
      <c r="G307" s="174"/>
      <c r="H307" s="174"/>
    </row>
    <row r="308" spans="4:8" x14ac:dyDescent="0.15">
      <c r="D308" s="174"/>
      <c r="E308" s="174"/>
      <c r="F308" s="174"/>
      <c r="G308" s="174"/>
      <c r="H308" s="174"/>
    </row>
    <row r="309" spans="4:8" x14ac:dyDescent="0.15">
      <c r="D309" s="174"/>
      <c r="E309" s="174"/>
      <c r="F309" s="174"/>
      <c r="G309" s="174"/>
      <c r="H309" s="174"/>
    </row>
    <row r="310" spans="4:8" x14ac:dyDescent="0.15">
      <c r="D310" s="174"/>
      <c r="E310" s="174"/>
      <c r="F310" s="174"/>
      <c r="G310" s="174"/>
      <c r="H310" s="174"/>
    </row>
    <row r="311" spans="4:8" x14ac:dyDescent="0.15">
      <c r="D311" s="174"/>
      <c r="E311" s="174"/>
      <c r="F311" s="174"/>
      <c r="G311" s="174"/>
      <c r="H311" s="174"/>
    </row>
    <row r="312" spans="4:8" x14ac:dyDescent="0.15">
      <c r="D312" s="174"/>
      <c r="E312" s="174"/>
      <c r="F312" s="174"/>
      <c r="G312" s="174"/>
      <c r="H312" s="174"/>
    </row>
    <row r="313" spans="4:8" x14ac:dyDescent="0.15">
      <c r="D313" s="174"/>
      <c r="E313" s="174"/>
      <c r="F313" s="174"/>
      <c r="G313" s="174"/>
      <c r="H313" s="174"/>
    </row>
    <row r="314" spans="4:8" x14ac:dyDescent="0.15">
      <c r="D314" s="174"/>
      <c r="E314" s="174"/>
      <c r="F314" s="174"/>
      <c r="G314" s="174"/>
      <c r="H314" s="174"/>
    </row>
    <row r="315" spans="4:8" x14ac:dyDescent="0.15">
      <c r="D315" s="174"/>
      <c r="E315" s="174"/>
      <c r="F315" s="174"/>
      <c r="G315" s="174"/>
      <c r="H315" s="174"/>
    </row>
    <row r="316" spans="4:8" x14ac:dyDescent="0.15">
      <c r="D316" s="174"/>
      <c r="E316" s="174"/>
      <c r="F316" s="174"/>
      <c r="G316" s="174"/>
      <c r="H316" s="174"/>
    </row>
    <row r="317" spans="4:8" x14ac:dyDescent="0.15">
      <c r="D317" s="174"/>
      <c r="E317" s="174"/>
      <c r="F317" s="174"/>
      <c r="G317" s="174"/>
      <c r="H317" s="174"/>
    </row>
    <row r="318" spans="4:8" x14ac:dyDescent="0.15">
      <c r="D318" s="174"/>
      <c r="E318" s="174"/>
      <c r="F318" s="174"/>
      <c r="G318" s="174"/>
      <c r="H318" s="174"/>
    </row>
    <row r="319" spans="4:8" x14ac:dyDescent="0.15">
      <c r="D319" s="174"/>
      <c r="E319" s="174"/>
      <c r="F319" s="174"/>
      <c r="G319" s="174"/>
      <c r="H319" s="174"/>
    </row>
    <row r="320" spans="4:8" x14ac:dyDescent="0.15">
      <c r="D320" s="174"/>
      <c r="E320" s="174"/>
      <c r="F320" s="174"/>
      <c r="G320" s="174"/>
      <c r="H320" s="174"/>
    </row>
    <row r="321" spans="4:8" x14ac:dyDescent="0.15">
      <c r="D321" s="174"/>
      <c r="E321" s="174"/>
      <c r="F321" s="174"/>
      <c r="G321" s="174"/>
      <c r="H321" s="174"/>
    </row>
    <row r="322" spans="4:8" x14ac:dyDescent="0.15">
      <c r="D322" s="174"/>
      <c r="E322" s="174"/>
      <c r="F322" s="174"/>
      <c r="G322" s="174"/>
      <c r="H322" s="174"/>
    </row>
    <row r="323" spans="4:8" x14ac:dyDescent="0.15">
      <c r="D323" s="174"/>
      <c r="E323" s="174"/>
      <c r="F323" s="174"/>
      <c r="G323" s="174"/>
      <c r="H323" s="174"/>
    </row>
    <row r="324" spans="4:8" x14ac:dyDescent="0.15">
      <c r="D324" s="174"/>
      <c r="E324" s="174"/>
      <c r="F324" s="174"/>
      <c r="G324" s="174"/>
      <c r="H324" s="174"/>
    </row>
    <row r="325" spans="4:8" x14ac:dyDescent="0.15">
      <c r="D325" s="174"/>
      <c r="E325" s="174"/>
      <c r="F325" s="174"/>
      <c r="G325" s="174"/>
      <c r="H325" s="174"/>
    </row>
    <row r="326" spans="4:8" x14ac:dyDescent="0.15">
      <c r="D326" s="174"/>
      <c r="E326" s="174"/>
      <c r="F326" s="174"/>
      <c r="G326" s="174"/>
      <c r="H326" s="174"/>
    </row>
    <row r="327" spans="4:8" x14ac:dyDescent="0.15">
      <c r="D327" s="174"/>
      <c r="E327" s="174"/>
      <c r="F327" s="174"/>
      <c r="G327" s="174"/>
      <c r="H327" s="174"/>
    </row>
    <row r="328" spans="4:8" x14ac:dyDescent="0.15">
      <c r="D328" s="174"/>
      <c r="E328" s="174"/>
      <c r="F328" s="174"/>
      <c r="G328" s="174"/>
      <c r="H328" s="174"/>
    </row>
    <row r="329" spans="4:8" x14ac:dyDescent="0.15">
      <c r="D329" s="174"/>
      <c r="E329" s="174"/>
      <c r="F329" s="174"/>
      <c r="G329" s="174"/>
      <c r="H329" s="174"/>
    </row>
    <row r="330" spans="4:8" x14ac:dyDescent="0.15">
      <c r="D330" s="174"/>
      <c r="E330" s="174"/>
      <c r="F330" s="174"/>
      <c r="G330" s="174"/>
      <c r="H330" s="174"/>
    </row>
    <row r="331" spans="4:8" x14ac:dyDescent="0.15">
      <c r="D331" s="174"/>
      <c r="E331" s="174"/>
      <c r="F331" s="174"/>
      <c r="G331" s="174"/>
      <c r="H331" s="174"/>
    </row>
    <row r="332" spans="4:8" x14ac:dyDescent="0.15">
      <c r="D332" s="174"/>
      <c r="E332" s="174"/>
      <c r="F332" s="174"/>
      <c r="G332" s="174"/>
      <c r="H332" s="174"/>
    </row>
    <row r="333" spans="4:8" x14ac:dyDescent="0.15">
      <c r="D333" s="174"/>
      <c r="E333" s="174"/>
      <c r="F333" s="174"/>
      <c r="G333" s="174"/>
      <c r="H333" s="174"/>
    </row>
    <row r="334" spans="4:8" x14ac:dyDescent="0.15">
      <c r="D334" s="174"/>
      <c r="E334" s="174"/>
      <c r="F334" s="174"/>
      <c r="G334" s="174"/>
      <c r="H334" s="174"/>
    </row>
    <row r="335" spans="4:8" x14ac:dyDescent="0.15">
      <c r="D335" s="174"/>
      <c r="E335" s="174"/>
      <c r="F335" s="174"/>
      <c r="G335" s="174"/>
      <c r="H335" s="174"/>
    </row>
    <row r="336" spans="4:8" x14ac:dyDescent="0.15">
      <c r="D336" s="174"/>
      <c r="E336" s="174"/>
      <c r="F336" s="174"/>
      <c r="G336" s="174"/>
      <c r="H336" s="174"/>
    </row>
    <row r="337" spans="4:8" x14ac:dyDescent="0.15">
      <c r="D337" s="174"/>
      <c r="E337" s="174"/>
      <c r="F337" s="174"/>
      <c r="G337" s="174"/>
      <c r="H337" s="174"/>
    </row>
    <row r="338" spans="4:8" x14ac:dyDescent="0.15">
      <c r="D338" s="174"/>
      <c r="E338" s="174"/>
      <c r="F338" s="174"/>
      <c r="G338" s="174"/>
      <c r="H338" s="174"/>
    </row>
    <row r="339" spans="4:8" x14ac:dyDescent="0.15">
      <c r="D339" s="174"/>
      <c r="E339" s="174"/>
      <c r="F339" s="174"/>
      <c r="G339" s="174"/>
      <c r="H339" s="174"/>
    </row>
    <row r="340" spans="4:8" x14ac:dyDescent="0.15">
      <c r="D340" s="174"/>
      <c r="E340" s="174"/>
      <c r="F340" s="174"/>
      <c r="G340" s="174"/>
      <c r="H340" s="174"/>
    </row>
    <row r="341" spans="4:8" x14ac:dyDescent="0.15">
      <c r="D341" s="174"/>
      <c r="E341" s="174"/>
      <c r="F341" s="174"/>
      <c r="G341" s="174"/>
      <c r="H341" s="174"/>
    </row>
    <row r="342" spans="4:8" x14ac:dyDescent="0.15">
      <c r="D342" s="174"/>
      <c r="E342" s="174"/>
      <c r="F342" s="174"/>
      <c r="G342" s="174"/>
      <c r="H342" s="174"/>
    </row>
    <row r="343" spans="4:8" x14ac:dyDescent="0.15">
      <c r="D343" s="174"/>
      <c r="E343" s="174"/>
      <c r="F343" s="174"/>
      <c r="G343" s="174"/>
      <c r="H343" s="174"/>
    </row>
    <row r="344" spans="4:8" x14ac:dyDescent="0.15">
      <c r="D344" s="174"/>
      <c r="E344" s="174"/>
      <c r="F344" s="174"/>
      <c r="G344" s="174"/>
      <c r="H344" s="174"/>
    </row>
    <row r="345" spans="4:8" x14ac:dyDescent="0.15">
      <c r="D345" s="174"/>
      <c r="E345" s="174"/>
      <c r="F345" s="174"/>
      <c r="G345" s="174"/>
      <c r="H345" s="174"/>
    </row>
    <row r="346" spans="4:8" x14ac:dyDescent="0.15">
      <c r="D346" s="174"/>
      <c r="E346" s="174"/>
      <c r="F346" s="174"/>
      <c r="G346" s="174"/>
      <c r="H346" s="174"/>
    </row>
    <row r="347" spans="4:8" x14ac:dyDescent="0.15">
      <c r="D347" s="174"/>
      <c r="E347" s="174"/>
      <c r="F347" s="174"/>
      <c r="G347" s="174"/>
      <c r="H347" s="174"/>
    </row>
    <row r="348" spans="4:8" x14ac:dyDescent="0.15">
      <c r="D348" s="174"/>
      <c r="E348" s="174"/>
      <c r="F348" s="174"/>
      <c r="G348" s="174"/>
      <c r="H348" s="174"/>
    </row>
    <row r="349" spans="4:8" x14ac:dyDescent="0.15">
      <c r="D349" s="174"/>
      <c r="E349" s="174"/>
      <c r="F349" s="174"/>
      <c r="G349" s="174"/>
      <c r="H349" s="174"/>
    </row>
    <row r="350" spans="4:8" x14ac:dyDescent="0.15">
      <c r="D350" s="174"/>
      <c r="E350" s="174"/>
      <c r="F350" s="174"/>
      <c r="G350" s="174"/>
      <c r="H350" s="174"/>
    </row>
    <row r="351" spans="4:8" x14ac:dyDescent="0.15">
      <c r="D351" s="174"/>
      <c r="E351" s="174"/>
      <c r="F351" s="174"/>
      <c r="G351" s="174"/>
      <c r="H351" s="174"/>
    </row>
    <row r="352" spans="4:8" x14ac:dyDescent="0.15">
      <c r="D352" s="174"/>
      <c r="E352" s="174"/>
      <c r="F352" s="174"/>
      <c r="G352" s="174"/>
      <c r="H352" s="174"/>
    </row>
    <row r="353" spans="4:8" x14ac:dyDescent="0.15">
      <c r="D353" s="174"/>
      <c r="E353" s="174"/>
      <c r="F353" s="174"/>
      <c r="G353" s="174"/>
      <c r="H353" s="174"/>
    </row>
    <row r="354" spans="4:8" x14ac:dyDescent="0.15">
      <c r="D354" s="174"/>
      <c r="E354" s="174"/>
      <c r="F354" s="174"/>
      <c r="G354" s="174"/>
      <c r="H354" s="174"/>
    </row>
    <row r="355" spans="4:8" x14ac:dyDescent="0.15">
      <c r="D355" s="174"/>
      <c r="E355" s="174"/>
      <c r="F355" s="174"/>
      <c r="G355" s="174"/>
      <c r="H355" s="174"/>
    </row>
    <row r="356" spans="4:8" x14ac:dyDescent="0.15">
      <c r="D356" s="174"/>
      <c r="E356" s="174"/>
      <c r="F356" s="174"/>
      <c r="G356" s="174"/>
      <c r="H356" s="174"/>
    </row>
    <row r="357" spans="4:8" x14ac:dyDescent="0.15">
      <c r="D357" s="174"/>
      <c r="E357" s="174"/>
      <c r="F357" s="174"/>
      <c r="G357" s="174"/>
      <c r="H357" s="174"/>
    </row>
    <row r="358" spans="4:8" x14ac:dyDescent="0.15">
      <c r="D358" s="174"/>
      <c r="E358" s="174"/>
      <c r="F358" s="174"/>
      <c r="G358" s="174"/>
      <c r="H358" s="174"/>
    </row>
    <row r="359" spans="4:8" x14ac:dyDescent="0.15">
      <c r="D359" s="174"/>
      <c r="E359" s="174"/>
      <c r="F359" s="174"/>
      <c r="G359" s="174"/>
      <c r="H359" s="174"/>
    </row>
    <row r="360" spans="4:8" x14ac:dyDescent="0.15">
      <c r="D360" s="174"/>
      <c r="E360" s="174"/>
      <c r="F360" s="174"/>
      <c r="G360" s="174"/>
      <c r="H360" s="174"/>
    </row>
    <row r="361" spans="4:8" x14ac:dyDescent="0.15">
      <c r="D361" s="174"/>
      <c r="E361" s="174"/>
      <c r="F361" s="174"/>
      <c r="G361" s="174"/>
      <c r="H361" s="174"/>
    </row>
    <row r="362" spans="4:8" x14ac:dyDescent="0.15">
      <c r="D362" s="174"/>
      <c r="E362" s="174"/>
      <c r="F362" s="174"/>
      <c r="G362" s="174"/>
      <c r="H362" s="174"/>
    </row>
    <row r="363" spans="4:8" x14ac:dyDescent="0.15">
      <c r="D363" s="174"/>
      <c r="E363" s="174"/>
      <c r="F363" s="174"/>
      <c r="G363" s="174"/>
      <c r="H363" s="174"/>
    </row>
    <row r="364" spans="4:8" x14ac:dyDescent="0.15">
      <c r="D364" s="174"/>
      <c r="E364" s="174"/>
      <c r="F364" s="174"/>
      <c r="G364" s="174"/>
      <c r="H364" s="174"/>
    </row>
    <row r="365" spans="4:8" x14ac:dyDescent="0.15">
      <c r="D365" s="174"/>
      <c r="E365" s="174"/>
      <c r="F365" s="174"/>
      <c r="G365" s="174"/>
      <c r="H365" s="174"/>
    </row>
    <row r="366" spans="4:8" x14ac:dyDescent="0.15">
      <c r="D366" s="174"/>
      <c r="E366" s="174"/>
      <c r="F366" s="174"/>
      <c r="G366" s="174"/>
      <c r="H366" s="174"/>
    </row>
    <row r="367" spans="4:8" x14ac:dyDescent="0.15">
      <c r="D367" s="174"/>
      <c r="E367" s="174"/>
      <c r="F367" s="174"/>
      <c r="G367" s="174"/>
      <c r="H367" s="174"/>
    </row>
    <row r="368" spans="4:8" x14ac:dyDescent="0.15">
      <c r="D368" s="174"/>
      <c r="E368" s="174"/>
      <c r="F368" s="174"/>
      <c r="G368" s="174"/>
      <c r="H368" s="174"/>
    </row>
    <row r="369" spans="4:8" x14ac:dyDescent="0.15">
      <c r="D369" s="174"/>
      <c r="E369" s="174"/>
      <c r="F369" s="174"/>
      <c r="G369" s="174"/>
      <c r="H369" s="174"/>
    </row>
    <row r="370" spans="4:8" x14ac:dyDescent="0.15">
      <c r="D370" s="174"/>
      <c r="E370" s="174"/>
      <c r="F370" s="174"/>
      <c r="G370" s="174"/>
      <c r="H370" s="174"/>
    </row>
    <row r="371" spans="4:8" x14ac:dyDescent="0.15">
      <c r="D371" s="174"/>
      <c r="E371" s="174"/>
      <c r="F371" s="174"/>
      <c r="G371" s="174"/>
      <c r="H371" s="174"/>
    </row>
    <row r="372" spans="4:8" x14ac:dyDescent="0.15">
      <c r="D372" s="174"/>
      <c r="E372" s="174"/>
      <c r="F372" s="174"/>
      <c r="G372" s="174"/>
      <c r="H372" s="174"/>
    </row>
    <row r="373" spans="4:8" x14ac:dyDescent="0.15">
      <c r="D373" s="174"/>
      <c r="E373" s="174"/>
      <c r="F373" s="174"/>
      <c r="G373" s="174"/>
      <c r="H373" s="174"/>
    </row>
    <row r="374" spans="4:8" x14ac:dyDescent="0.15">
      <c r="D374" s="174"/>
      <c r="E374" s="174"/>
      <c r="F374" s="174"/>
      <c r="G374" s="174"/>
      <c r="H374" s="174"/>
    </row>
    <row r="376" spans="4:8" x14ac:dyDescent="0.15">
      <c r="H376" s="174"/>
    </row>
  </sheetData>
  <mergeCells count="2">
    <mergeCell ref="C15:F15"/>
    <mergeCell ref="C22:H2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6DA8F-BE1F-4E65-A1A0-2C308E30293E}">
  <dimension ref="B1:AP376"/>
  <sheetViews>
    <sheetView showGridLines="0" zoomScaleNormal="100" workbookViewId="0">
      <pane ySplit="2" topLeftCell="A8" activePane="bottomLeft" state="frozen"/>
      <selection pane="bottomLeft" activeCell="H24" sqref="H24"/>
    </sheetView>
  </sheetViews>
  <sheetFormatPr defaultColWidth="10.7109375" defaultRowHeight="15" x14ac:dyDescent="0.25"/>
  <cols>
    <col min="1" max="1" width="0.85546875" customWidth="1"/>
    <col min="2" max="2" width="8.7109375" customWidth="1"/>
    <col min="3" max="3" width="38.7109375" customWidth="1"/>
    <col min="4" max="4" width="16.28515625" bestFit="1" customWidth="1"/>
    <col min="5" max="5" width="18.7109375" bestFit="1" customWidth="1"/>
    <col min="6" max="6" width="34.140625" bestFit="1" customWidth="1"/>
    <col min="7" max="7" width="10.42578125" customWidth="1"/>
    <col min="8" max="8" width="29" bestFit="1" customWidth="1"/>
    <col min="9" max="9" width="3.7109375" customWidth="1"/>
  </cols>
  <sheetData>
    <row r="1" spans="2:42" ht="22.15" customHeight="1" x14ac:dyDescent="0.25">
      <c r="B1" s="150" t="s">
        <v>1932</v>
      </c>
      <c r="C1" s="150" t="s">
        <v>1933</v>
      </c>
      <c r="D1" s="150" t="s">
        <v>1934</v>
      </c>
      <c r="E1" s="151" t="str" cm="1">
        <f t="array" aca="1" ref="E1" ca="1">IFERROR(
    _xlfn.LET(
        _xlpm.FileName, MID(CELL("filename", B1), FIND("]", CELL("filename", B1)) + 1, 255),
        _xlpm.DynamicRef, INDIRECT("'#_" &amp; _xlpm.FileName &amp; "'!" &amp; D2),
        IF(
            TYPE(_xlpm.DynamicRef) = 1,
            VLOOKUP(
                CELL("format", _xlpm.DynamicRef),
                FormatCodes_SFX!$A$4:$B$53,
                2,
                FALSE
            ),
            _xlfn.SWITCH(
                TYPE(_xlpm.DynamicRef),
                2, "short text",
                4, "logical",
                16, "error",
                64, "long text",
                "Other"
            )
        )
    ),
    "Error in formula"
)</f>
        <v>error</v>
      </c>
      <c r="F1" s="150"/>
      <c r="G1" s="150"/>
      <c r="H1" s="150"/>
      <c r="I1" s="150"/>
      <c r="J1" s="151" t="str" cm="1">
        <f t="array" ref="J1">_xlfn.IFS(ROW(A100)&lt;100,"Undo deleted row or quit without saving",COLUMN(AZ1)&lt;52,"Undo deleted column or quit without saving",ROW(A100)&gt;100,"Undo inserted row or quit without saving",COLUMN(AZ1)&gt;52,"Undo inserted column or quit without saving",Scoreboard!$F$24&lt;&gt;"","Security compromised: Undo last action or quit without saving",TRUE=TRUE,"Connor Guarino")</f>
        <v>Connor Guarino</v>
      </c>
      <c r="K1" s="151"/>
      <c r="L1" s="151"/>
      <c r="M1" s="151" t="s">
        <v>1935</v>
      </c>
      <c r="N1" s="151"/>
      <c r="O1" s="151"/>
      <c r="P1" s="151"/>
      <c r="Q1" s="152" t="s">
        <v>1936</v>
      </c>
      <c r="R1" s="151"/>
      <c r="S1" s="151"/>
      <c r="T1" s="190" t="s">
        <v>1938</v>
      </c>
      <c r="U1" s="154"/>
      <c r="V1" s="153"/>
      <c r="W1" s="154"/>
      <c r="X1" s="153"/>
      <c r="Y1" s="150" t="str">
        <f t="shared" ref="Y1:AB2" si="0">B1</f>
        <v>earned</v>
      </c>
      <c r="Z1" s="150" t="str">
        <f t="shared" si="0"/>
        <v>possible</v>
      </c>
      <c r="AA1" s="150" t="str">
        <f t="shared" si="0"/>
        <v>cell</v>
      </c>
      <c r="AB1" s="151" t="str">
        <f t="shared" ca="1" si="0"/>
        <v>error</v>
      </c>
      <c r="AC1" s="150"/>
      <c r="AD1" s="150"/>
      <c r="AE1" s="155"/>
      <c r="AF1" s="155"/>
      <c r="AG1" s="151" t="str">
        <f>J1</f>
        <v>Connor Guarino</v>
      </c>
      <c r="AH1" s="151"/>
      <c r="AI1" s="155"/>
      <c r="AJ1" s="155"/>
      <c r="AK1" s="155"/>
      <c r="AL1" s="155"/>
      <c r="AM1" s="151" t="s">
        <v>1935</v>
      </c>
      <c r="AN1" s="155"/>
      <c r="AO1" s="155"/>
      <c r="AP1" s="155"/>
    </row>
    <row r="2" spans="2:42" ht="22.9" customHeight="1" thickBot="1" x14ac:dyDescent="0.55000000000000004">
      <c r="B2" s="156">
        <f ca="1">DSC!$B$2</f>
        <v>12</v>
      </c>
      <c r="C2" s="157">
        <f>DSC!$C$2</f>
        <v>12</v>
      </c>
      <c r="D2" s="156" t="str" cm="1">
        <f t="array" aca="1" ref="D2" ca="1">SUBSTITUTE(IF(LEN(CELL("address"))&lt;15,CELL("address"),""),"$","")</f>
        <v/>
      </c>
      <c r="E2" s="158" t="str">
        <f ca="1">IF(ISNUMBER(SEARCH("#REF!",_xlfn.FORMULATEXT(INDIRECT("'DSC'!"&amp;D2)))),"DRAGGING CELLS IS NOT PERMITTED. PLEASE UNDO LAST ACTION!!",IF($Q$1&lt;&gt;"Feedback OFF",IFERROR(HLOOKUP(INDIRECT("'DSC'!"&amp;D2),Feedback_SFX!$B$2:$N$10,IF($Q$1="Feedback ON", 2, Feedback_SFX!B1), FALSE), ""),""))</f>
        <v/>
      </c>
      <c r="F2" s="159"/>
      <c r="G2" s="159"/>
      <c r="H2" s="159"/>
      <c r="I2" s="159"/>
      <c r="J2" s="160"/>
      <c r="K2" s="159"/>
      <c r="L2" s="159"/>
      <c r="M2" s="159"/>
      <c r="N2" s="159"/>
      <c r="O2" s="159"/>
      <c r="P2" s="159"/>
      <c r="Q2" s="166" t="str">
        <f ca="1">IF(Scoreboard!$E$4="Excel version: Invalid","****ERROR: Scoreboard requires Excel 365 or 2021 to run****", "")</f>
        <v/>
      </c>
      <c r="R2" s="159"/>
      <c r="S2" s="159"/>
      <c r="T2" s="161"/>
      <c r="U2" s="162"/>
      <c r="V2" s="163"/>
      <c r="W2" s="162"/>
      <c r="X2" s="163"/>
      <c r="Y2" s="164">
        <f t="shared" ca="1" si="0"/>
        <v>12</v>
      </c>
      <c r="Z2" s="164">
        <f t="shared" si="0"/>
        <v>12</v>
      </c>
      <c r="AA2" s="164" t="str">
        <f t="shared" ca="1" si="0"/>
        <v/>
      </c>
      <c r="AB2" s="158" t="str">
        <f t="shared" ca="1" si="0"/>
        <v/>
      </c>
      <c r="AC2" s="159"/>
      <c r="AD2" s="159"/>
      <c r="AE2" s="165"/>
      <c r="AF2" s="165"/>
      <c r="AG2" s="165"/>
      <c r="AH2" s="165"/>
      <c r="AI2" s="165"/>
      <c r="AJ2" s="165"/>
      <c r="AK2" s="165"/>
      <c r="AL2" s="165"/>
      <c r="AM2" s="165"/>
      <c r="AN2" s="165"/>
      <c r="AO2" s="165"/>
      <c r="AP2" s="165"/>
    </row>
    <row r="3" spans="2:42" ht="4.9000000000000004" customHeight="1" x14ac:dyDescent="0.25"/>
    <row r="4" spans="2:42" ht="6" customHeight="1" x14ac:dyDescent="0.25"/>
    <row r="5" spans="2:42" ht="18.75" x14ac:dyDescent="0.3">
      <c r="C5" s="2" t="s">
        <v>471</v>
      </c>
      <c r="D5" s="39"/>
      <c r="E5" s="39"/>
      <c r="F5" s="39"/>
      <c r="G5" s="39"/>
      <c r="H5" s="40"/>
    </row>
    <row r="6" spans="2:42" ht="16.149999999999999" customHeight="1" x14ac:dyDescent="0.25">
      <c r="C6" s="66" t="s">
        <v>472</v>
      </c>
      <c r="D6" s="11"/>
      <c r="E6" s="11"/>
      <c r="F6" s="11"/>
      <c r="G6" s="11"/>
      <c r="H6" s="92"/>
    </row>
    <row r="7" spans="2:42" ht="15" customHeight="1" x14ac:dyDescent="0.25">
      <c r="C7" s="93"/>
      <c r="D7" s="11"/>
      <c r="E7" s="11"/>
      <c r="F7" s="11"/>
      <c r="G7" s="11"/>
      <c r="H7" s="92"/>
    </row>
    <row r="8" spans="2:42" ht="15.75" x14ac:dyDescent="0.25">
      <c r="C8" s="12" t="s">
        <v>3</v>
      </c>
      <c r="D8" s="46"/>
      <c r="E8" s="46"/>
      <c r="F8" s="46"/>
      <c r="G8" s="46"/>
      <c r="H8" s="47"/>
    </row>
    <row r="9" spans="2:42" ht="15" customHeight="1" x14ac:dyDescent="0.25">
      <c r="C9" s="68" t="s">
        <v>473</v>
      </c>
      <c r="D9" s="94"/>
      <c r="E9" s="94"/>
      <c r="F9" s="95"/>
      <c r="G9" s="95"/>
      <c r="H9" s="92"/>
    </row>
    <row r="10" spans="2:42" ht="16.149999999999999" customHeight="1" x14ac:dyDescent="0.25">
      <c r="C10" s="96" t="s">
        <v>474</v>
      </c>
      <c r="D10" s="94"/>
      <c r="E10" s="94"/>
      <c r="F10" s="11"/>
      <c r="G10" s="11"/>
      <c r="H10" s="92"/>
    </row>
    <row r="11" spans="2:42" ht="15" customHeight="1" x14ac:dyDescent="0.25">
      <c r="C11" s="68" t="s">
        <v>475</v>
      </c>
      <c r="D11" s="11"/>
      <c r="E11" s="11"/>
      <c r="F11" s="11"/>
      <c r="G11" s="11"/>
      <c r="H11" s="92"/>
    </row>
    <row r="12" spans="2:42" ht="15" customHeight="1" x14ac:dyDescent="0.25">
      <c r="C12" s="97"/>
      <c r="D12" s="11"/>
      <c r="E12" s="11"/>
      <c r="F12" s="11"/>
      <c r="G12" s="11"/>
      <c r="H12" s="92"/>
    </row>
    <row r="13" spans="2:42" ht="15.75" x14ac:dyDescent="0.25">
      <c r="C13" s="98"/>
      <c r="D13" s="70"/>
      <c r="E13" s="70"/>
      <c r="F13" s="70"/>
      <c r="G13" s="70"/>
      <c r="H13" s="72"/>
    </row>
    <row r="15" spans="2:42" x14ac:dyDescent="0.25">
      <c r="C15" s="324" t="s">
        <v>476</v>
      </c>
      <c r="D15" s="325"/>
      <c r="E15" s="325"/>
      <c r="F15" s="326"/>
      <c r="H15" s="99" t="s">
        <v>477</v>
      </c>
    </row>
    <row r="16" spans="2:42" x14ac:dyDescent="0.25">
      <c r="C16" s="100" t="s">
        <v>478</v>
      </c>
      <c r="D16" s="100" t="s">
        <v>479</v>
      </c>
      <c r="E16" s="100" t="s">
        <v>480</v>
      </c>
      <c r="F16" s="100" t="s">
        <v>481</v>
      </c>
      <c r="H16" s="100" t="s">
        <v>482</v>
      </c>
    </row>
    <row r="17" spans="3:8" ht="15.75" x14ac:dyDescent="0.25">
      <c r="C17" s="210" t="s">
        <v>483</v>
      </c>
      <c r="D17" s="202" t="str">
        <f>INDEX($C$23:$H$374,MATCH($C17,$C$23:$C$374,0),MATCH(D$16,$C$23:$H$23,0))</f>
        <v>Athens</v>
      </c>
      <c r="E17" s="202" t="str">
        <f>INDEX($C$23:$H$374,MATCH($C17,$C$23:$C$374,0),MATCH(E$16,$C$23:$H$23,0))</f>
        <v>Bobcats</v>
      </c>
      <c r="F17" s="202" t="str">
        <f>INDEX($C$23:$H$374,MATCH($C17,$C$23:$C$374,0),MATCH(F$16,$C$23:$H$23,0))</f>
        <v>Mid-American Conference</v>
      </c>
      <c r="H17" s="211" t="str">
        <f>IF($F17=$H$16,"Yes","No")</f>
        <v>Yes</v>
      </c>
    </row>
    <row r="18" spans="3:8" ht="15.75" x14ac:dyDescent="0.25">
      <c r="C18" s="210" t="s">
        <v>484</v>
      </c>
      <c r="D18" s="202" t="str">
        <f t="shared" ref="D18:F19" si="1">INDEX($C$23:$H$374,MATCH($C18,$C$23:$C$374,0),MATCH(D$16,$C$23:$H$23,0))</f>
        <v>Bozeman</v>
      </c>
      <c r="E18" s="202" t="str">
        <f t="shared" si="1"/>
        <v>Bobcats</v>
      </c>
      <c r="F18" s="202" t="str">
        <f t="shared" si="1"/>
        <v>Big Sky Conference</v>
      </c>
      <c r="H18" s="211" t="str">
        <f>IF($F18=$H$16,"Yes","No")</f>
        <v>No</v>
      </c>
    </row>
    <row r="19" spans="3:8" ht="15.75" x14ac:dyDescent="0.25">
      <c r="C19" s="210" t="s">
        <v>485</v>
      </c>
      <c r="D19" s="202" t="str">
        <f t="shared" si="1"/>
        <v>Hamden</v>
      </c>
      <c r="E19" s="202" t="str">
        <f t="shared" si="1"/>
        <v>Bobcats</v>
      </c>
      <c r="F19" s="202" t="str">
        <f t="shared" si="1"/>
        <v>Metro Atlantic Athletic Conference</v>
      </c>
      <c r="H19" s="211" t="str">
        <f>IF($F19=$H$16,"Yes","No")</f>
        <v>No</v>
      </c>
    </row>
    <row r="22" spans="3:8" x14ac:dyDescent="0.25">
      <c r="C22" s="327" t="s">
        <v>486</v>
      </c>
      <c r="D22" s="328"/>
      <c r="E22" s="328"/>
      <c r="F22" s="328"/>
      <c r="G22" s="328"/>
      <c r="H22" s="329"/>
    </row>
    <row r="23" spans="3:8" x14ac:dyDescent="0.25">
      <c r="C23" s="101" t="s">
        <v>478</v>
      </c>
      <c r="D23" s="100" t="s">
        <v>487</v>
      </c>
      <c r="E23" s="100" t="s">
        <v>479</v>
      </c>
      <c r="F23" s="100" t="s">
        <v>480</v>
      </c>
      <c r="G23" s="100" t="s">
        <v>488</v>
      </c>
      <c r="H23" s="100" t="s">
        <v>481</v>
      </c>
    </row>
    <row r="24" spans="3:8" x14ac:dyDescent="0.25">
      <c r="C24" s="102" t="s">
        <v>489</v>
      </c>
      <c r="D24" s="77" t="s">
        <v>490</v>
      </c>
      <c r="E24" s="77" t="s">
        <v>491</v>
      </c>
      <c r="F24" s="77" t="s">
        <v>492</v>
      </c>
      <c r="G24" s="77" t="s">
        <v>493</v>
      </c>
      <c r="H24" s="77" t="s">
        <v>494</v>
      </c>
    </row>
    <row r="25" spans="3:8" x14ac:dyDescent="0.25">
      <c r="C25" s="102" t="s">
        <v>495</v>
      </c>
      <c r="D25" s="77" t="s">
        <v>496</v>
      </c>
      <c r="E25" s="77" t="s">
        <v>497</v>
      </c>
      <c r="F25" s="77" t="s">
        <v>498</v>
      </c>
      <c r="G25" s="77" t="s">
        <v>487</v>
      </c>
      <c r="H25" s="77" t="s">
        <v>482</v>
      </c>
    </row>
    <row r="26" spans="3:8" x14ac:dyDescent="0.25">
      <c r="C26" s="102" t="s">
        <v>499</v>
      </c>
      <c r="D26" s="77" t="s">
        <v>500</v>
      </c>
      <c r="E26" s="77" t="s">
        <v>501</v>
      </c>
      <c r="F26" s="77" t="s">
        <v>502</v>
      </c>
      <c r="G26" s="77" t="s">
        <v>487</v>
      </c>
      <c r="H26" s="77" t="s">
        <v>503</v>
      </c>
    </row>
    <row r="27" spans="3:8" x14ac:dyDescent="0.25">
      <c r="C27" s="102" t="s">
        <v>504</v>
      </c>
      <c r="D27" s="77" t="s">
        <v>500</v>
      </c>
      <c r="E27" s="77" t="s">
        <v>505</v>
      </c>
      <c r="F27" s="77" t="s">
        <v>506</v>
      </c>
      <c r="G27" s="77" t="s">
        <v>487</v>
      </c>
      <c r="H27" s="77" t="s">
        <v>507</v>
      </c>
    </row>
    <row r="28" spans="3:8" x14ac:dyDescent="0.25">
      <c r="C28" s="102" t="s">
        <v>508</v>
      </c>
      <c r="D28" s="77" t="s">
        <v>500</v>
      </c>
      <c r="E28" s="77" t="s">
        <v>509</v>
      </c>
      <c r="F28" s="77" t="s">
        <v>510</v>
      </c>
      <c r="G28" s="77" t="s">
        <v>487</v>
      </c>
      <c r="H28" s="77" t="s">
        <v>511</v>
      </c>
    </row>
    <row r="29" spans="3:8" x14ac:dyDescent="0.25">
      <c r="C29" s="102" t="s">
        <v>512</v>
      </c>
      <c r="D29" s="77" t="s">
        <v>500</v>
      </c>
      <c r="E29" s="77" t="s">
        <v>513</v>
      </c>
      <c r="F29" s="77" t="s">
        <v>514</v>
      </c>
      <c r="G29" s="77" t="s">
        <v>487</v>
      </c>
      <c r="H29" s="77" t="s">
        <v>507</v>
      </c>
    </row>
    <row r="30" spans="3:8" x14ac:dyDescent="0.25">
      <c r="C30" s="102" t="s">
        <v>515</v>
      </c>
      <c r="D30" s="77" t="s">
        <v>516</v>
      </c>
      <c r="E30" s="77" t="s">
        <v>517</v>
      </c>
      <c r="F30" s="77" t="s">
        <v>518</v>
      </c>
      <c r="G30" s="77" t="s">
        <v>487</v>
      </c>
      <c r="H30" s="77" t="s">
        <v>519</v>
      </c>
    </row>
    <row r="31" spans="3:8" x14ac:dyDescent="0.25">
      <c r="C31" s="102" t="s">
        <v>520</v>
      </c>
      <c r="D31" s="77" t="s">
        <v>521</v>
      </c>
      <c r="E31" s="77" t="s">
        <v>522</v>
      </c>
      <c r="F31" s="77" t="s">
        <v>523</v>
      </c>
      <c r="G31" s="77" t="s">
        <v>487</v>
      </c>
      <c r="H31" s="77" t="s">
        <v>507</v>
      </c>
    </row>
    <row r="32" spans="3:8" x14ac:dyDescent="0.25">
      <c r="C32" s="102" t="s">
        <v>524</v>
      </c>
      <c r="D32" s="77" t="s">
        <v>525</v>
      </c>
      <c r="E32" s="77" t="s">
        <v>526</v>
      </c>
      <c r="F32" s="77" t="s">
        <v>527</v>
      </c>
      <c r="G32" s="77" t="s">
        <v>493</v>
      </c>
      <c r="H32" s="77" t="s">
        <v>528</v>
      </c>
    </row>
    <row r="33" spans="3:8" x14ac:dyDescent="0.25">
      <c r="C33" s="102" t="s">
        <v>529</v>
      </c>
      <c r="D33" s="77" t="s">
        <v>530</v>
      </c>
      <c r="E33" s="77" t="s">
        <v>531</v>
      </c>
      <c r="F33" s="77" t="s">
        <v>532</v>
      </c>
      <c r="G33" s="77" t="s">
        <v>487</v>
      </c>
      <c r="H33" s="77" t="s">
        <v>533</v>
      </c>
    </row>
    <row r="34" spans="3:8" x14ac:dyDescent="0.25">
      <c r="C34" s="102" t="s">
        <v>534</v>
      </c>
      <c r="D34" s="77" t="s">
        <v>535</v>
      </c>
      <c r="E34" s="77" t="s">
        <v>536</v>
      </c>
      <c r="F34" s="77" t="s">
        <v>492</v>
      </c>
      <c r="G34" s="77" t="s">
        <v>487</v>
      </c>
      <c r="H34" s="77" t="s">
        <v>537</v>
      </c>
    </row>
    <row r="35" spans="3:8" x14ac:dyDescent="0.25">
      <c r="C35" s="102" t="s">
        <v>538</v>
      </c>
      <c r="D35" s="77" t="s">
        <v>535</v>
      </c>
      <c r="E35" s="77" t="s">
        <v>539</v>
      </c>
      <c r="F35" s="77" t="s">
        <v>540</v>
      </c>
      <c r="G35" s="77" t="s">
        <v>487</v>
      </c>
      <c r="H35" s="77" t="s">
        <v>537</v>
      </c>
    </row>
    <row r="36" spans="3:8" x14ac:dyDescent="0.25">
      <c r="C36" s="102" t="s">
        <v>541</v>
      </c>
      <c r="D36" s="77" t="s">
        <v>542</v>
      </c>
      <c r="E36" s="77" t="s">
        <v>543</v>
      </c>
      <c r="F36" s="77" t="s">
        <v>544</v>
      </c>
      <c r="G36" s="77" t="s">
        <v>487</v>
      </c>
      <c r="H36" s="77" t="s">
        <v>503</v>
      </c>
    </row>
    <row r="37" spans="3:8" x14ac:dyDescent="0.25">
      <c r="C37" s="102" t="s">
        <v>545</v>
      </c>
      <c r="D37" s="77" t="s">
        <v>542</v>
      </c>
      <c r="E37" s="77" t="s">
        <v>546</v>
      </c>
      <c r="F37" s="77" t="s">
        <v>547</v>
      </c>
      <c r="G37" s="77" t="s">
        <v>487</v>
      </c>
      <c r="H37" s="77" t="s">
        <v>533</v>
      </c>
    </row>
    <row r="38" spans="3:8" x14ac:dyDescent="0.25">
      <c r="C38" s="102" t="s">
        <v>548</v>
      </c>
      <c r="D38" s="77" t="s">
        <v>542</v>
      </c>
      <c r="E38" s="77" t="s">
        <v>549</v>
      </c>
      <c r="F38" s="77" t="s">
        <v>550</v>
      </c>
      <c r="G38" s="77" t="s">
        <v>487</v>
      </c>
      <c r="H38" s="77" t="s">
        <v>507</v>
      </c>
    </row>
    <row r="39" spans="3:8" x14ac:dyDescent="0.25">
      <c r="C39" s="102" t="s">
        <v>551</v>
      </c>
      <c r="D39" s="77" t="s">
        <v>542</v>
      </c>
      <c r="E39" s="77" t="s">
        <v>552</v>
      </c>
      <c r="F39" s="77" t="s">
        <v>553</v>
      </c>
      <c r="G39" s="77" t="s">
        <v>487</v>
      </c>
      <c r="H39" s="77" t="s">
        <v>533</v>
      </c>
    </row>
    <row r="40" spans="3:8" x14ac:dyDescent="0.25">
      <c r="C40" s="102" t="s">
        <v>554</v>
      </c>
      <c r="D40" s="77" t="s">
        <v>500</v>
      </c>
      <c r="E40" s="77" t="s">
        <v>555</v>
      </c>
      <c r="F40" s="77" t="s">
        <v>556</v>
      </c>
      <c r="G40" s="77" t="s">
        <v>487</v>
      </c>
      <c r="H40" s="77" t="s">
        <v>503</v>
      </c>
    </row>
    <row r="41" spans="3:8" x14ac:dyDescent="0.25">
      <c r="C41" s="102" t="s">
        <v>557</v>
      </c>
      <c r="D41" s="77" t="s">
        <v>558</v>
      </c>
      <c r="E41" s="77" t="s">
        <v>559</v>
      </c>
      <c r="F41" s="77" t="s">
        <v>560</v>
      </c>
      <c r="G41" s="77" t="s">
        <v>487</v>
      </c>
      <c r="H41" s="77" t="s">
        <v>561</v>
      </c>
    </row>
    <row r="42" spans="3:8" x14ac:dyDescent="0.25">
      <c r="C42" s="102" t="s">
        <v>562</v>
      </c>
      <c r="D42" s="77" t="s">
        <v>563</v>
      </c>
      <c r="E42" s="77" t="s">
        <v>564</v>
      </c>
      <c r="F42" s="77" t="s">
        <v>565</v>
      </c>
      <c r="G42" s="77" t="s">
        <v>487</v>
      </c>
      <c r="H42" s="77" t="s">
        <v>482</v>
      </c>
    </row>
    <row r="43" spans="3:8" x14ac:dyDescent="0.25">
      <c r="C43" s="102" t="s">
        <v>566</v>
      </c>
      <c r="D43" s="77" t="s">
        <v>490</v>
      </c>
      <c r="E43" s="77" t="s">
        <v>567</v>
      </c>
      <c r="F43" s="77" t="s">
        <v>568</v>
      </c>
      <c r="G43" s="77" t="s">
        <v>493</v>
      </c>
      <c r="H43" s="77" t="s">
        <v>569</v>
      </c>
    </row>
    <row r="44" spans="3:8" x14ac:dyDescent="0.25">
      <c r="C44" s="102" t="s">
        <v>570</v>
      </c>
      <c r="D44" s="77" t="s">
        <v>558</v>
      </c>
      <c r="E44" s="77" t="s">
        <v>571</v>
      </c>
      <c r="F44" s="77" t="s">
        <v>572</v>
      </c>
      <c r="G44" s="77" t="s">
        <v>493</v>
      </c>
      <c r="H44" s="77" t="s">
        <v>561</v>
      </c>
    </row>
    <row r="45" spans="3:8" x14ac:dyDescent="0.25">
      <c r="C45" s="102" t="s">
        <v>573</v>
      </c>
      <c r="D45" s="77" t="s">
        <v>574</v>
      </c>
      <c r="E45" s="77" t="s">
        <v>575</v>
      </c>
      <c r="F45" s="77" t="s">
        <v>492</v>
      </c>
      <c r="G45" s="77" t="s">
        <v>493</v>
      </c>
      <c r="H45" s="77" t="s">
        <v>576</v>
      </c>
    </row>
    <row r="46" spans="3:8" x14ac:dyDescent="0.25">
      <c r="C46" s="102" t="s">
        <v>577</v>
      </c>
      <c r="D46" s="77" t="s">
        <v>516</v>
      </c>
      <c r="E46" s="77" t="s">
        <v>578</v>
      </c>
      <c r="F46" s="77" t="s">
        <v>579</v>
      </c>
      <c r="G46" s="77" t="s">
        <v>487</v>
      </c>
      <c r="H46" s="77" t="s">
        <v>519</v>
      </c>
    </row>
    <row r="47" spans="3:8" x14ac:dyDescent="0.25">
      <c r="C47" s="102" t="s">
        <v>580</v>
      </c>
      <c r="D47" s="77" t="s">
        <v>581</v>
      </c>
      <c r="E47" s="77" t="s">
        <v>582</v>
      </c>
      <c r="F47" s="77" t="s">
        <v>583</v>
      </c>
      <c r="G47" s="77" t="s">
        <v>487</v>
      </c>
      <c r="H47" s="77" t="s">
        <v>584</v>
      </c>
    </row>
    <row r="48" spans="3:8" x14ac:dyDescent="0.25">
      <c r="C48" s="102" t="s">
        <v>585</v>
      </c>
      <c r="D48" s="77" t="s">
        <v>586</v>
      </c>
      <c r="E48" s="77" t="s">
        <v>587</v>
      </c>
      <c r="F48" s="77" t="s">
        <v>527</v>
      </c>
      <c r="G48" s="77" t="s">
        <v>493</v>
      </c>
      <c r="H48" s="77" t="s">
        <v>588</v>
      </c>
    </row>
    <row r="49" spans="3:8" x14ac:dyDescent="0.25">
      <c r="C49" s="102" t="s">
        <v>589</v>
      </c>
      <c r="D49" s="77" t="s">
        <v>586</v>
      </c>
      <c r="E49" s="77" t="s">
        <v>590</v>
      </c>
      <c r="F49" s="77" t="s">
        <v>591</v>
      </c>
      <c r="G49" s="77" t="s">
        <v>493</v>
      </c>
      <c r="H49" s="77" t="s">
        <v>528</v>
      </c>
    </row>
    <row r="50" spans="3:8" x14ac:dyDescent="0.25">
      <c r="C50" s="102" t="s">
        <v>592</v>
      </c>
      <c r="D50" s="77" t="s">
        <v>496</v>
      </c>
      <c r="E50" s="77" t="s">
        <v>593</v>
      </c>
      <c r="F50" s="77" t="s">
        <v>594</v>
      </c>
      <c r="G50" s="77" t="s">
        <v>487</v>
      </c>
      <c r="H50" s="77" t="s">
        <v>482</v>
      </c>
    </row>
    <row r="51" spans="3:8" x14ac:dyDescent="0.25">
      <c r="C51" s="102" t="s">
        <v>595</v>
      </c>
      <c r="D51" s="77" t="s">
        <v>596</v>
      </c>
      <c r="E51" s="77" t="s">
        <v>597</v>
      </c>
      <c r="F51" s="77" t="s">
        <v>598</v>
      </c>
      <c r="G51" s="77" t="s">
        <v>493</v>
      </c>
      <c r="H51" s="77" t="s">
        <v>599</v>
      </c>
    </row>
    <row r="52" spans="3:8" x14ac:dyDescent="0.25">
      <c r="C52" s="102" t="s">
        <v>600</v>
      </c>
      <c r="D52" s="77" t="s">
        <v>601</v>
      </c>
      <c r="E52" s="77" t="s">
        <v>602</v>
      </c>
      <c r="F52" s="77" t="s">
        <v>603</v>
      </c>
      <c r="G52" s="77" t="s">
        <v>493</v>
      </c>
      <c r="H52" s="77" t="s">
        <v>604</v>
      </c>
    </row>
    <row r="53" spans="3:8" x14ac:dyDescent="0.25">
      <c r="C53" s="102" t="s">
        <v>605</v>
      </c>
      <c r="D53" s="77" t="s">
        <v>606</v>
      </c>
      <c r="E53" s="77" t="s">
        <v>607</v>
      </c>
      <c r="F53" s="77" t="s">
        <v>608</v>
      </c>
      <c r="G53" s="77" t="s">
        <v>493</v>
      </c>
      <c r="H53" s="77" t="s">
        <v>609</v>
      </c>
    </row>
    <row r="54" spans="3:8" x14ac:dyDescent="0.25">
      <c r="C54" s="102" t="s">
        <v>610</v>
      </c>
      <c r="D54" s="77" t="s">
        <v>606</v>
      </c>
      <c r="E54" s="77" t="s">
        <v>611</v>
      </c>
      <c r="F54" s="77" t="s">
        <v>612</v>
      </c>
      <c r="G54" s="77" t="s">
        <v>493</v>
      </c>
      <c r="H54" s="77" t="s">
        <v>613</v>
      </c>
    </row>
    <row r="55" spans="3:8" x14ac:dyDescent="0.25">
      <c r="C55" s="102" t="s">
        <v>614</v>
      </c>
      <c r="D55" s="77" t="s">
        <v>615</v>
      </c>
      <c r="E55" s="77" t="s">
        <v>616</v>
      </c>
      <c r="F55" s="77" t="s">
        <v>617</v>
      </c>
      <c r="G55" s="77" t="s">
        <v>493</v>
      </c>
      <c r="H55" s="77" t="s">
        <v>528</v>
      </c>
    </row>
    <row r="56" spans="3:8" x14ac:dyDescent="0.25">
      <c r="C56" s="102" t="s">
        <v>618</v>
      </c>
      <c r="D56" s="77" t="s">
        <v>516</v>
      </c>
      <c r="E56" s="77" t="s">
        <v>619</v>
      </c>
      <c r="F56" s="77" t="s">
        <v>620</v>
      </c>
      <c r="G56" s="77" t="s">
        <v>487</v>
      </c>
      <c r="H56" s="77" t="s">
        <v>482</v>
      </c>
    </row>
    <row r="57" spans="3:8" ht="16.5" x14ac:dyDescent="0.25">
      <c r="C57" s="102" t="s">
        <v>621</v>
      </c>
      <c r="D57" s="77" t="s">
        <v>563</v>
      </c>
      <c r="E57" s="77" t="s">
        <v>622</v>
      </c>
      <c r="F57" s="77" t="s">
        <v>612</v>
      </c>
      <c r="G57" s="77" t="s">
        <v>493</v>
      </c>
      <c r="H57" s="77" t="s">
        <v>623</v>
      </c>
    </row>
    <row r="58" spans="3:8" x14ac:dyDescent="0.25">
      <c r="C58" s="102" t="s">
        <v>624</v>
      </c>
      <c r="D58" s="77" t="s">
        <v>625</v>
      </c>
      <c r="E58" s="77" t="s">
        <v>626</v>
      </c>
      <c r="F58" s="77" t="s">
        <v>627</v>
      </c>
      <c r="G58" s="77" t="s">
        <v>487</v>
      </c>
      <c r="H58" s="77" t="s">
        <v>537</v>
      </c>
    </row>
    <row r="59" spans="3:8" ht="16.5" x14ac:dyDescent="0.25">
      <c r="C59" s="102" t="s">
        <v>628</v>
      </c>
      <c r="D59" s="77" t="s">
        <v>625</v>
      </c>
      <c r="E59" s="77" t="s">
        <v>629</v>
      </c>
      <c r="F59" s="77" t="s">
        <v>630</v>
      </c>
      <c r="G59" s="77" t="s">
        <v>487</v>
      </c>
      <c r="H59" s="77" t="s">
        <v>631</v>
      </c>
    </row>
    <row r="60" spans="3:8" x14ac:dyDescent="0.25">
      <c r="C60" s="102" t="s">
        <v>632</v>
      </c>
      <c r="D60" s="77" t="s">
        <v>625</v>
      </c>
      <c r="E60" s="77" t="s">
        <v>633</v>
      </c>
      <c r="F60" s="77" t="s">
        <v>634</v>
      </c>
      <c r="G60" s="77" t="s">
        <v>487</v>
      </c>
      <c r="H60" s="77" t="s">
        <v>635</v>
      </c>
    </row>
    <row r="61" spans="3:8" x14ac:dyDescent="0.25">
      <c r="C61" s="102" t="s">
        <v>636</v>
      </c>
      <c r="D61" s="77" t="s">
        <v>625</v>
      </c>
      <c r="E61" s="77" t="s">
        <v>637</v>
      </c>
      <c r="F61" s="77" t="s">
        <v>572</v>
      </c>
      <c r="G61" s="77" t="s">
        <v>487</v>
      </c>
      <c r="H61" s="77" t="s">
        <v>537</v>
      </c>
    </row>
    <row r="62" spans="3:8" ht="16.5" x14ac:dyDescent="0.25">
      <c r="C62" s="102" t="s">
        <v>638</v>
      </c>
      <c r="D62" s="77" t="s">
        <v>625</v>
      </c>
      <c r="E62" s="77" t="s">
        <v>639</v>
      </c>
      <c r="F62" s="77" t="s">
        <v>640</v>
      </c>
      <c r="G62" s="77" t="s">
        <v>487</v>
      </c>
      <c r="H62" s="77" t="s">
        <v>631</v>
      </c>
    </row>
    <row r="63" spans="3:8" x14ac:dyDescent="0.25">
      <c r="C63" s="102" t="s">
        <v>641</v>
      </c>
      <c r="D63" s="77" t="s">
        <v>625</v>
      </c>
      <c r="E63" s="77" t="s">
        <v>642</v>
      </c>
      <c r="F63" s="77" t="s">
        <v>643</v>
      </c>
      <c r="G63" s="77" t="s">
        <v>487</v>
      </c>
      <c r="H63" s="77" t="s">
        <v>635</v>
      </c>
    </row>
    <row r="64" spans="3:8" x14ac:dyDescent="0.25">
      <c r="C64" s="102" t="s">
        <v>644</v>
      </c>
      <c r="D64" s="77" t="s">
        <v>625</v>
      </c>
      <c r="E64" s="77" t="s">
        <v>645</v>
      </c>
      <c r="F64" s="77" t="s">
        <v>646</v>
      </c>
      <c r="G64" s="77" t="s">
        <v>487</v>
      </c>
      <c r="H64" s="77" t="s">
        <v>635</v>
      </c>
    </row>
    <row r="65" spans="3:8" ht="16.5" x14ac:dyDescent="0.25">
      <c r="C65" s="102" t="s">
        <v>647</v>
      </c>
      <c r="D65" s="77" t="s">
        <v>625</v>
      </c>
      <c r="E65" s="77" t="s">
        <v>648</v>
      </c>
      <c r="F65" s="77" t="s">
        <v>649</v>
      </c>
      <c r="G65" s="77" t="s">
        <v>487</v>
      </c>
      <c r="H65" s="77" t="s">
        <v>650</v>
      </c>
    </row>
    <row r="66" spans="3:8" x14ac:dyDescent="0.25">
      <c r="C66" s="102" t="s">
        <v>651</v>
      </c>
      <c r="D66" s="77" t="s">
        <v>625</v>
      </c>
      <c r="E66" s="77" t="s">
        <v>652</v>
      </c>
      <c r="F66" s="77" t="s">
        <v>612</v>
      </c>
      <c r="G66" s="77" t="s">
        <v>487</v>
      </c>
      <c r="H66" s="77" t="s">
        <v>584</v>
      </c>
    </row>
    <row r="67" spans="3:8" x14ac:dyDescent="0.25">
      <c r="C67" s="102" t="s">
        <v>653</v>
      </c>
      <c r="D67" s="77" t="s">
        <v>625</v>
      </c>
      <c r="E67" s="77" t="s">
        <v>654</v>
      </c>
      <c r="F67" s="77" t="s">
        <v>655</v>
      </c>
      <c r="G67" s="77" t="s">
        <v>487</v>
      </c>
      <c r="H67" s="77" t="s">
        <v>635</v>
      </c>
    </row>
    <row r="68" spans="3:8" ht="16.5" x14ac:dyDescent="0.25">
      <c r="C68" s="102" t="s">
        <v>656</v>
      </c>
      <c r="D68" s="77" t="s">
        <v>625</v>
      </c>
      <c r="E68" s="77" t="s">
        <v>657</v>
      </c>
      <c r="F68" s="77" t="s">
        <v>658</v>
      </c>
      <c r="G68" s="77" t="s">
        <v>487</v>
      </c>
      <c r="H68" s="77" t="s">
        <v>635</v>
      </c>
    </row>
    <row r="69" spans="3:8" x14ac:dyDescent="0.25">
      <c r="C69" s="102" t="s">
        <v>659</v>
      </c>
      <c r="D69" s="77" t="s">
        <v>625</v>
      </c>
      <c r="E69" s="77" t="s">
        <v>660</v>
      </c>
      <c r="F69" s="77" t="s">
        <v>661</v>
      </c>
      <c r="G69" s="77" t="s">
        <v>487</v>
      </c>
      <c r="H69" s="77" t="s">
        <v>635</v>
      </c>
    </row>
    <row r="70" spans="3:8" x14ac:dyDescent="0.25">
      <c r="C70" s="102" t="s">
        <v>662</v>
      </c>
      <c r="D70" s="77" t="s">
        <v>625</v>
      </c>
      <c r="E70" s="77" t="s">
        <v>663</v>
      </c>
      <c r="F70" s="77" t="s">
        <v>664</v>
      </c>
      <c r="G70" s="77" t="s">
        <v>487</v>
      </c>
      <c r="H70" s="77" t="s">
        <v>665</v>
      </c>
    </row>
    <row r="71" spans="3:8" x14ac:dyDescent="0.25">
      <c r="C71" s="102" t="s">
        <v>666</v>
      </c>
      <c r="D71" s="77" t="s">
        <v>530</v>
      </c>
      <c r="E71" s="77" t="s">
        <v>667</v>
      </c>
      <c r="F71" s="77" t="s">
        <v>668</v>
      </c>
      <c r="G71" s="77" t="s">
        <v>493</v>
      </c>
      <c r="H71" s="77" t="s">
        <v>669</v>
      </c>
    </row>
    <row r="72" spans="3:8" x14ac:dyDescent="0.25">
      <c r="C72" s="102" t="s">
        <v>670</v>
      </c>
      <c r="D72" s="77" t="s">
        <v>516</v>
      </c>
      <c r="E72" s="77" t="s">
        <v>619</v>
      </c>
      <c r="F72" s="77" t="s">
        <v>671</v>
      </c>
      <c r="G72" s="77" t="s">
        <v>493</v>
      </c>
      <c r="H72" s="77" t="s">
        <v>672</v>
      </c>
    </row>
    <row r="73" spans="3:8" x14ac:dyDescent="0.25">
      <c r="C73" s="102" t="s">
        <v>673</v>
      </c>
      <c r="D73" s="77" t="s">
        <v>542</v>
      </c>
      <c r="E73" s="77" t="s">
        <v>674</v>
      </c>
      <c r="F73" s="77" t="s">
        <v>675</v>
      </c>
      <c r="G73" s="77" t="s">
        <v>487</v>
      </c>
      <c r="H73" s="77" t="s">
        <v>494</v>
      </c>
    </row>
    <row r="74" spans="3:8" x14ac:dyDescent="0.25">
      <c r="C74" s="102" t="s">
        <v>676</v>
      </c>
      <c r="D74" s="77" t="s">
        <v>677</v>
      </c>
      <c r="E74" s="77" t="s">
        <v>678</v>
      </c>
      <c r="F74" s="77" t="s">
        <v>679</v>
      </c>
      <c r="G74" s="77" t="s">
        <v>487</v>
      </c>
      <c r="H74" s="77" t="s">
        <v>613</v>
      </c>
    </row>
    <row r="75" spans="3:8" x14ac:dyDescent="0.25">
      <c r="C75" s="102" t="s">
        <v>680</v>
      </c>
      <c r="D75" s="77" t="s">
        <v>574</v>
      </c>
      <c r="E75" s="77" t="s">
        <v>681</v>
      </c>
      <c r="F75" s="77" t="s">
        <v>682</v>
      </c>
      <c r="G75" s="77" t="s">
        <v>487</v>
      </c>
      <c r="H75" s="77" t="s">
        <v>683</v>
      </c>
    </row>
    <row r="76" spans="3:8" x14ac:dyDescent="0.25">
      <c r="C76" s="102" t="s">
        <v>684</v>
      </c>
      <c r="D76" s="77" t="s">
        <v>685</v>
      </c>
      <c r="E76" s="77" t="s">
        <v>686</v>
      </c>
      <c r="F76" s="77" t="s">
        <v>687</v>
      </c>
      <c r="G76" s="77" t="s">
        <v>487</v>
      </c>
      <c r="H76" s="77" t="s">
        <v>482</v>
      </c>
    </row>
    <row r="77" spans="3:8" ht="16.5" x14ac:dyDescent="0.25">
      <c r="C77" s="102" t="s">
        <v>688</v>
      </c>
      <c r="D77" s="77" t="s">
        <v>689</v>
      </c>
      <c r="E77" s="77" t="s">
        <v>690</v>
      </c>
      <c r="F77" s="77" t="s">
        <v>603</v>
      </c>
      <c r="G77" s="77" t="s">
        <v>487</v>
      </c>
      <c r="H77" s="77" t="s">
        <v>691</v>
      </c>
    </row>
    <row r="78" spans="3:8" ht="16.5" x14ac:dyDescent="0.25">
      <c r="C78" s="102" t="s">
        <v>692</v>
      </c>
      <c r="D78" s="77" t="s">
        <v>689</v>
      </c>
      <c r="E78" s="77" t="s">
        <v>690</v>
      </c>
      <c r="F78" s="77" t="s">
        <v>693</v>
      </c>
      <c r="G78" s="77" t="s">
        <v>493</v>
      </c>
      <c r="H78" s="77" t="s">
        <v>669</v>
      </c>
    </row>
    <row r="79" spans="3:8" ht="16.5" x14ac:dyDescent="0.25">
      <c r="C79" s="102" t="s">
        <v>694</v>
      </c>
      <c r="D79" s="77" t="s">
        <v>596</v>
      </c>
      <c r="E79" s="77" t="s">
        <v>695</v>
      </c>
      <c r="F79" s="77" t="s">
        <v>603</v>
      </c>
      <c r="G79" s="77" t="s">
        <v>487</v>
      </c>
      <c r="H79" s="77" t="s">
        <v>696</v>
      </c>
    </row>
    <row r="80" spans="3:8" x14ac:dyDescent="0.25">
      <c r="C80" s="102" t="s">
        <v>697</v>
      </c>
      <c r="D80" s="77" t="s">
        <v>496</v>
      </c>
      <c r="E80" s="77" t="s">
        <v>698</v>
      </c>
      <c r="F80" s="77" t="s">
        <v>579</v>
      </c>
      <c r="G80" s="77" t="s">
        <v>487</v>
      </c>
      <c r="H80" s="77" t="s">
        <v>683</v>
      </c>
    </row>
    <row r="81" spans="3:8" x14ac:dyDescent="0.25">
      <c r="C81" s="102" t="s">
        <v>699</v>
      </c>
      <c r="D81" s="77" t="s">
        <v>689</v>
      </c>
      <c r="E81" s="77" t="s">
        <v>690</v>
      </c>
      <c r="F81" s="77" t="s">
        <v>612</v>
      </c>
      <c r="G81" s="77" t="s">
        <v>487</v>
      </c>
      <c r="H81" s="77" t="s">
        <v>700</v>
      </c>
    </row>
    <row r="82" spans="3:8" x14ac:dyDescent="0.25">
      <c r="C82" s="102" t="s">
        <v>701</v>
      </c>
      <c r="D82" s="77" t="s">
        <v>689</v>
      </c>
      <c r="E82" s="77" t="s">
        <v>702</v>
      </c>
      <c r="F82" s="77" t="s">
        <v>556</v>
      </c>
      <c r="G82" s="77" t="s">
        <v>487</v>
      </c>
      <c r="H82" s="77" t="s">
        <v>588</v>
      </c>
    </row>
    <row r="83" spans="3:8" x14ac:dyDescent="0.25">
      <c r="C83" s="102" t="s">
        <v>703</v>
      </c>
      <c r="D83" s="77" t="s">
        <v>496</v>
      </c>
      <c r="E83" s="77" t="s">
        <v>704</v>
      </c>
      <c r="F83" s="77" t="s">
        <v>705</v>
      </c>
      <c r="G83" s="77" t="s">
        <v>487</v>
      </c>
      <c r="H83" s="77" t="s">
        <v>706</v>
      </c>
    </row>
    <row r="84" spans="3:8" x14ac:dyDescent="0.25">
      <c r="C84" s="102" t="s">
        <v>707</v>
      </c>
      <c r="D84" s="77" t="s">
        <v>689</v>
      </c>
      <c r="E84" s="77" t="s">
        <v>674</v>
      </c>
      <c r="F84" s="77" t="s">
        <v>708</v>
      </c>
      <c r="G84" s="77" t="s">
        <v>487</v>
      </c>
      <c r="H84" s="77" t="s">
        <v>533</v>
      </c>
    </row>
    <row r="85" spans="3:8" x14ac:dyDescent="0.25">
      <c r="C85" s="102" t="s">
        <v>709</v>
      </c>
      <c r="D85" s="77" t="s">
        <v>516</v>
      </c>
      <c r="E85" s="77" t="s">
        <v>710</v>
      </c>
      <c r="F85" s="77" t="s">
        <v>711</v>
      </c>
      <c r="G85" s="77" t="s">
        <v>493</v>
      </c>
      <c r="H85" s="77" t="s">
        <v>528</v>
      </c>
    </row>
    <row r="86" spans="3:8" x14ac:dyDescent="0.25">
      <c r="C86" s="102" t="s">
        <v>712</v>
      </c>
      <c r="D86" s="77" t="s">
        <v>713</v>
      </c>
      <c r="E86" s="77" t="s">
        <v>714</v>
      </c>
      <c r="F86" s="77" t="s">
        <v>715</v>
      </c>
      <c r="G86" s="77" t="s">
        <v>487</v>
      </c>
      <c r="H86" s="77" t="s">
        <v>537</v>
      </c>
    </row>
    <row r="87" spans="3:8" x14ac:dyDescent="0.25">
      <c r="C87" s="102" t="s">
        <v>716</v>
      </c>
      <c r="D87" s="77" t="s">
        <v>713</v>
      </c>
      <c r="E87" s="77" t="s">
        <v>717</v>
      </c>
      <c r="F87" s="77" t="s">
        <v>718</v>
      </c>
      <c r="G87" s="77" t="s">
        <v>487</v>
      </c>
      <c r="H87" s="77" t="s">
        <v>584</v>
      </c>
    </row>
    <row r="88" spans="3:8" x14ac:dyDescent="0.25">
      <c r="C88" s="102" t="s">
        <v>719</v>
      </c>
      <c r="D88" s="77" t="s">
        <v>516</v>
      </c>
      <c r="E88" s="77" t="s">
        <v>720</v>
      </c>
      <c r="F88" s="77" t="s">
        <v>721</v>
      </c>
      <c r="G88" s="77" t="s">
        <v>493</v>
      </c>
      <c r="H88" s="77" t="s">
        <v>609</v>
      </c>
    </row>
    <row r="89" spans="3:8" x14ac:dyDescent="0.25">
      <c r="C89" s="102" t="s">
        <v>722</v>
      </c>
      <c r="D89" s="77" t="s">
        <v>677</v>
      </c>
      <c r="E89" s="77" t="s">
        <v>723</v>
      </c>
      <c r="F89" s="77" t="s">
        <v>724</v>
      </c>
      <c r="G89" s="77" t="s">
        <v>487</v>
      </c>
      <c r="H89" s="77" t="s">
        <v>683</v>
      </c>
    </row>
    <row r="90" spans="3:8" x14ac:dyDescent="0.25">
      <c r="C90" s="102" t="s">
        <v>725</v>
      </c>
      <c r="D90" s="77" t="s">
        <v>726</v>
      </c>
      <c r="E90" s="77" t="s">
        <v>727</v>
      </c>
      <c r="F90" s="77" t="s">
        <v>527</v>
      </c>
      <c r="G90" s="77" t="s">
        <v>487</v>
      </c>
      <c r="H90" s="77" t="s">
        <v>576</v>
      </c>
    </row>
    <row r="91" spans="3:8" x14ac:dyDescent="0.25">
      <c r="C91" s="102" t="s">
        <v>728</v>
      </c>
      <c r="D91" s="77" t="s">
        <v>516</v>
      </c>
      <c r="E91" s="77" t="s">
        <v>729</v>
      </c>
      <c r="F91" s="77" t="s">
        <v>730</v>
      </c>
      <c r="G91" s="77" t="s">
        <v>493</v>
      </c>
      <c r="H91" s="77" t="s">
        <v>609</v>
      </c>
    </row>
    <row r="92" spans="3:8" x14ac:dyDescent="0.25">
      <c r="C92" s="102" t="s">
        <v>731</v>
      </c>
      <c r="D92" s="77" t="s">
        <v>732</v>
      </c>
      <c r="E92" s="77" t="s">
        <v>733</v>
      </c>
      <c r="F92" s="77" t="s">
        <v>734</v>
      </c>
      <c r="G92" s="77" t="s">
        <v>493</v>
      </c>
      <c r="H92" s="77" t="s">
        <v>735</v>
      </c>
    </row>
    <row r="93" spans="3:8" x14ac:dyDescent="0.25">
      <c r="C93" s="102" t="s">
        <v>736</v>
      </c>
      <c r="D93" s="77" t="s">
        <v>737</v>
      </c>
      <c r="E93" s="77" t="s">
        <v>738</v>
      </c>
      <c r="F93" s="77" t="s">
        <v>739</v>
      </c>
      <c r="G93" s="77" t="s">
        <v>493</v>
      </c>
      <c r="H93" s="77" t="s">
        <v>609</v>
      </c>
    </row>
    <row r="94" spans="3:8" ht="16.5" x14ac:dyDescent="0.25">
      <c r="C94" s="102" t="s">
        <v>740</v>
      </c>
      <c r="D94" s="77" t="s">
        <v>530</v>
      </c>
      <c r="E94" s="77" t="s">
        <v>741</v>
      </c>
      <c r="F94" s="77" t="s">
        <v>492</v>
      </c>
      <c r="G94" s="77" t="s">
        <v>493</v>
      </c>
      <c r="H94" s="77" t="s">
        <v>742</v>
      </c>
    </row>
    <row r="95" spans="3:8" ht="16.5" x14ac:dyDescent="0.25">
      <c r="C95" s="102" t="s">
        <v>743</v>
      </c>
      <c r="D95" s="77" t="s">
        <v>496</v>
      </c>
      <c r="E95" s="77" t="s">
        <v>744</v>
      </c>
      <c r="F95" s="77" t="s">
        <v>745</v>
      </c>
      <c r="G95" s="77" t="s">
        <v>493</v>
      </c>
      <c r="H95" s="77" t="s">
        <v>742</v>
      </c>
    </row>
    <row r="96" spans="3:8" x14ac:dyDescent="0.25">
      <c r="C96" s="102" t="s">
        <v>746</v>
      </c>
      <c r="D96" s="77" t="s">
        <v>747</v>
      </c>
      <c r="E96" s="77" t="s">
        <v>748</v>
      </c>
      <c r="F96" s="77" t="s">
        <v>749</v>
      </c>
      <c r="G96" s="77" t="s">
        <v>493</v>
      </c>
      <c r="H96" s="77" t="s">
        <v>691</v>
      </c>
    </row>
    <row r="97" spans="3:8" x14ac:dyDescent="0.25">
      <c r="C97" s="102" t="s">
        <v>750</v>
      </c>
      <c r="D97" s="77" t="s">
        <v>747</v>
      </c>
      <c r="E97" s="77" t="s">
        <v>751</v>
      </c>
      <c r="F97" s="77" t="s">
        <v>514</v>
      </c>
      <c r="G97" s="77" t="s">
        <v>487</v>
      </c>
      <c r="H97" s="77" t="s">
        <v>576</v>
      </c>
    </row>
    <row r="98" spans="3:8" x14ac:dyDescent="0.25">
      <c r="C98" s="102" t="s">
        <v>752</v>
      </c>
      <c r="D98" s="77" t="s">
        <v>713</v>
      </c>
      <c r="E98" s="77" t="s">
        <v>753</v>
      </c>
      <c r="F98" s="77" t="s">
        <v>754</v>
      </c>
      <c r="G98" s="77" t="s">
        <v>493</v>
      </c>
      <c r="H98" s="77" t="s">
        <v>755</v>
      </c>
    </row>
    <row r="99" spans="3:8" x14ac:dyDescent="0.25">
      <c r="C99" s="102" t="s">
        <v>756</v>
      </c>
      <c r="D99" s="77" t="s">
        <v>596</v>
      </c>
      <c r="E99" s="77" t="s">
        <v>695</v>
      </c>
      <c r="F99" s="77" t="s">
        <v>757</v>
      </c>
      <c r="G99" s="77" t="s">
        <v>493</v>
      </c>
      <c r="H99" s="77" t="s">
        <v>735</v>
      </c>
    </row>
    <row r="100" spans="3:8" x14ac:dyDescent="0.25">
      <c r="C100" s="102" t="s">
        <v>758</v>
      </c>
      <c r="D100" s="77" t="s">
        <v>685</v>
      </c>
      <c r="E100" s="77" t="s">
        <v>759</v>
      </c>
      <c r="F100" s="77" t="s">
        <v>655</v>
      </c>
      <c r="G100" s="77" t="s">
        <v>493</v>
      </c>
      <c r="H100" s="77" t="s">
        <v>706</v>
      </c>
    </row>
    <row r="101" spans="3:8" ht="16.5" x14ac:dyDescent="0.25">
      <c r="C101" s="102" t="s">
        <v>760</v>
      </c>
      <c r="D101" s="77" t="s">
        <v>761</v>
      </c>
      <c r="E101" s="77" t="s">
        <v>762</v>
      </c>
      <c r="F101" s="77" t="s">
        <v>612</v>
      </c>
      <c r="G101" s="77" t="s">
        <v>493</v>
      </c>
      <c r="H101" s="77" t="s">
        <v>763</v>
      </c>
    </row>
    <row r="102" spans="3:8" x14ac:dyDescent="0.25">
      <c r="C102" s="102" t="s">
        <v>764</v>
      </c>
      <c r="D102" s="77" t="s">
        <v>615</v>
      </c>
      <c r="E102" s="77" t="s">
        <v>765</v>
      </c>
      <c r="F102" s="77" t="s">
        <v>766</v>
      </c>
      <c r="G102" s="77" t="s">
        <v>493</v>
      </c>
      <c r="H102" s="77" t="s">
        <v>691</v>
      </c>
    </row>
    <row r="103" spans="3:8" x14ac:dyDescent="0.25">
      <c r="C103" s="102" t="s">
        <v>767</v>
      </c>
      <c r="D103" s="77" t="s">
        <v>530</v>
      </c>
      <c r="E103" s="77" t="s">
        <v>768</v>
      </c>
      <c r="F103" s="77" t="s">
        <v>679</v>
      </c>
      <c r="G103" s="77" t="s">
        <v>493</v>
      </c>
      <c r="H103" s="77" t="s">
        <v>588</v>
      </c>
    </row>
    <row r="104" spans="3:8" ht="16.5" x14ac:dyDescent="0.25">
      <c r="C104" s="102" t="s">
        <v>769</v>
      </c>
      <c r="D104" s="77" t="s">
        <v>615</v>
      </c>
      <c r="E104" s="77" t="s">
        <v>770</v>
      </c>
      <c r="F104" s="77" t="s">
        <v>771</v>
      </c>
      <c r="G104" s="77" t="s">
        <v>493</v>
      </c>
      <c r="H104" s="77" t="s">
        <v>772</v>
      </c>
    </row>
    <row r="105" spans="3:8" x14ac:dyDescent="0.25">
      <c r="C105" s="102" t="s">
        <v>773</v>
      </c>
      <c r="D105" s="77" t="s">
        <v>530</v>
      </c>
      <c r="E105" s="77" t="s">
        <v>774</v>
      </c>
      <c r="F105" s="77" t="s">
        <v>775</v>
      </c>
      <c r="G105" s="77" t="s">
        <v>487</v>
      </c>
      <c r="H105" s="77" t="s">
        <v>683</v>
      </c>
    </row>
    <row r="106" spans="3:8" x14ac:dyDescent="0.25">
      <c r="C106" s="102" t="s">
        <v>776</v>
      </c>
      <c r="D106" s="77" t="s">
        <v>558</v>
      </c>
      <c r="E106" s="77" t="s">
        <v>777</v>
      </c>
      <c r="F106" s="77" t="s">
        <v>778</v>
      </c>
      <c r="G106" s="77" t="s">
        <v>487</v>
      </c>
      <c r="H106" s="77" t="s">
        <v>700</v>
      </c>
    </row>
    <row r="107" spans="3:8" x14ac:dyDescent="0.25">
      <c r="C107" s="102" t="s">
        <v>779</v>
      </c>
      <c r="D107" s="77" t="s">
        <v>596</v>
      </c>
      <c r="E107" s="77" t="s">
        <v>690</v>
      </c>
      <c r="F107" s="77" t="s">
        <v>780</v>
      </c>
      <c r="G107" s="77" t="s">
        <v>487</v>
      </c>
      <c r="H107" s="77" t="s">
        <v>561</v>
      </c>
    </row>
    <row r="108" spans="3:8" x14ac:dyDescent="0.25">
      <c r="C108" s="102" t="s">
        <v>781</v>
      </c>
      <c r="D108" s="77" t="s">
        <v>782</v>
      </c>
      <c r="E108" s="77" t="s">
        <v>783</v>
      </c>
      <c r="F108" s="77" t="s">
        <v>784</v>
      </c>
      <c r="G108" s="77" t="s">
        <v>487</v>
      </c>
      <c r="H108" s="77" t="s">
        <v>561</v>
      </c>
    </row>
    <row r="109" spans="3:8" x14ac:dyDescent="0.25">
      <c r="C109" s="102" t="s">
        <v>785</v>
      </c>
      <c r="D109" s="77" t="s">
        <v>685</v>
      </c>
      <c r="E109" s="77" t="s">
        <v>786</v>
      </c>
      <c r="F109" s="77" t="s">
        <v>527</v>
      </c>
      <c r="G109" s="77" t="s">
        <v>487</v>
      </c>
      <c r="H109" s="77" t="s">
        <v>482</v>
      </c>
    </row>
    <row r="110" spans="3:8" x14ac:dyDescent="0.25">
      <c r="C110" s="102" t="s">
        <v>787</v>
      </c>
      <c r="D110" s="77" t="s">
        <v>526</v>
      </c>
      <c r="E110" s="77" t="s">
        <v>788</v>
      </c>
      <c r="F110" s="77" t="s">
        <v>527</v>
      </c>
      <c r="G110" s="77" t="s">
        <v>487</v>
      </c>
      <c r="H110" s="77" t="s">
        <v>665</v>
      </c>
    </row>
    <row r="111" spans="3:8" x14ac:dyDescent="0.25">
      <c r="C111" s="102" t="s">
        <v>789</v>
      </c>
      <c r="D111" s="77" t="s">
        <v>530</v>
      </c>
      <c r="E111" s="77" t="s">
        <v>790</v>
      </c>
      <c r="F111" s="77" t="s">
        <v>791</v>
      </c>
      <c r="G111" s="77" t="s">
        <v>493</v>
      </c>
      <c r="H111" s="77" t="s">
        <v>691</v>
      </c>
    </row>
    <row r="112" spans="3:8" x14ac:dyDescent="0.25">
      <c r="C112" s="102" t="s">
        <v>792</v>
      </c>
      <c r="D112" s="77" t="s">
        <v>563</v>
      </c>
      <c r="E112" s="77" t="s">
        <v>793</v>
      </c>
      <c r="F112" s="77" t="s">
        <v>794</v>
      </c>
      <c r="G112" s="77" t="s">
        <v>493</v>
      </c>
      <c r="H112" s="77" t="s">
        <v>599</v>
      </c>
    </row>
    <row r="113" spans="3:8" x14ac:dyDescent="0.25">
      <c r="C113" s="102" t="s">
        <v>795</v>
      </c>
      <c r="D113" s="77" t="s">
        <v>677</v>
      </c>
      <c r="E113" s="77" t="s">
        <v>796</v>
      </c>
      <c r="F113" s="77" t="s">
        <v>797</v>
      </c>
      <c r="G113" s="77" t="s">
        <v>493</v>
      </c>
      <c r="H113" s="77" t="s">
        <v>672</v>
      </c>
    </row>
    <row r="114" spans="3:8" x14ac:dyDescent="0.25">
      <c r="C114" s="102" t="s">
        <v>798</v>
      </c>
      <c r="D114" s="77" t="s">
        <v>799</v>
      </c>
      <c r="E114" s="77" t="s">
        <v>800</v>
      </c>
      <c r="F114" s="77" t="s">
        <v>682</v>
      </c>
      <c r="G114" s="77" t="s">
        <v>493</v>
      </c>
      <c r="H114" s="77" t="s">
        <v>613</v>
      </c>
    </row>
    <row r="115" spans="3:8" x14ac:dyDescent="0.25">
      <c r="C115" s="102" t="s">
        <v>801</v>
      </c>
      <c r="D115" s="77" t="s">
        <v>574</v>
      </c>
      <c r="E115" s="77" t="s">
        <v>802</v>
      </c>
      <c r="F115" s="77" t="s">
        <v>803</v>
      </c>
      <c r="G115" s="77" t="s">
        <v>487</v>
      </c>
      <c r="H115" s="77" t="s">
        <v>503</v>
      </c>
    </row>
    <row r="116" spans="3:8" x14ac:dyDescent="0.25">
      <c r="C116" s="102" t="s">
        <v>804</v>
      </c>
      <c r="D116" s="77" t="s">
        <v>574</v>
      </c>
      <c r="E116" s="77" t="s">
        <v>805</v>
      </c>
      <c r="F116" s="77" t="s">
        <v>806</v>
      </c>
      <c r="G116" s="77" t="s">
        <v>487</v>
      </c>
      <c r="H116" s="77" t="s">
        <v>576</v>
      </c>
    </row>
    <row r="117" spans="3:8" x14ac:dyDescent="0.25">
      <c r="C117" s="102" t="s">
        <v>807</v>
      </c>
      <c r="D117" s="77" t="s">
        <v>574</v>
      </c>
      <c r="E117" s="77" t="s">
        <v>808</v>
      </c>
      <c r="F117" s="77" t="s">
        <v>809</v>
      </c>
      <c r="G117" s="77" t="s">
        <v>487</v>
      </c>
      <c r="H117" s="77" t="s">
        <v>511</v>
      </c>
    </row>
    <row r="118" spans="3:8" x14ac:dyDescent="0.25">
      <c r="C118" s="102" t="s">
        <v>810</v>
      </c>
      <c r="D118" s="77" t="s">
        <v>574</v>
      </c>
      <c r="E118" s="77" t="s">
        <v>811</v>
      </c>
      <c r="F118" s="77" t="s">
        <v>527</v>
      </c>
      <c r="G118" s="77" t="s">
        <v>487</v>
      </c>
      <c r="H118" s="77" t="s">
        <v>812</v>
      </c>
    </row>
    <row r="119" spans="3:8" x14ac:dyDescent="0.25">
      <c r="C119" s="102" t="s">
        <v>813</v>
      </c>
      <c r="D119" s="77" t="s">
        <v>574</v>
      </c>
      <c r="E119" s="77" t="s">
        <v>814</v>
      </c>
      <c r="F119" s="77" t="s">
        <v>780</v>
      </c>
      <c r="G119" s="77" t="s">
        <v>487</v>
      </c>
      <c r="H119" s="77" t="s">
        <v>511</v>
      </c>
    </row>
    <row r="120" spans="3:8" x14ac:dyDescent="0.25">
      <c r="C120" s="102" t="s">
        <v>815</v>
      </c>
      <c r="D120" s="77" t="s">
        <v>574</v>
      </c>
      <c r="E120" s="77" t="s">
        <v>805</v>
      </c>
      <c r="F120" s="77" t="s">
        <v>816</v>
      </c>
      <c r="G120" s="77" t="s">
        <v>487</v>
      </c>
      <c r="H120" s="77" t="s">
        <v>588</v>
      </c>
    </row>
    <row r="121" spans="3:8" ht="16.5" x14ac:dyDescent="0.25">
      <c r="C121" s="102" t="s">
        <v>817</v>
      </c>
      <c r="D121" s="77" t="s">
        <v>516</v>
      </c>
      <c r="E121" s="77" t="s">
        <v>818</v>
      </c>
      <c r="F121" s="77" t="s">
        <v>718</v>
      </c>
      <c r="G121" s="77" t="s">
        <v>493</v>
      </c>
      <c r="H121" s="77" t="s">
        <v>819</v>
      </c>
    </row>
    <row r="122" spans="3:8" x14ac:dyDescent="0.25">
      <c r="C122" s="102" t="s">
        <v>820</v>
      </c>
      <c r="D122" s="77" t="s">
        <v>689</v>
      </c>
      <c r="E122" s="77" t="s">
        <v>774</v>
      </c>
      <c r="F122" s="77" t="s">
        <v>821</v>
      </c>
      <c r="G122" s="77" t="s">
        <v>493</v>
      </c>
      <c r="H122" s="77" t="s">
        <v>700</v>
      </c>
    </row>
    <row r="123" spans="3:8" x14ac:dyDescent="0.25">
      <c r="C123" s="102" t="s">
        <v>822</v>
      </c>
      <c r="D123" s="77" t="s">
        <v>530</v>
      </c>
      <c r="E123" s="77" t="s">
        <v>823</v>
      </c>
      <c r="F123" s="77" t="s">
        <v>824</v>
      </c>
      <c r="G123" s="77" t="s">
        <v>493</v>
      </c>
      <c r="H123" s="77" t="s">
        <v>669</v>
      </c>
    </row>
    <row r="124" spans="3:8" x14ac:dyDescent="0.25">
      <c r="C124" s="102" t="s">
        <v>825</v>
      </c>
      <c r="D124" s="77" t="s">
        <v>826</v>
      </c>
      <c r="E124" s="77" t="s">
        <v>827</v>
      </c>
      <c r="F124" s="77" t="s">
        <v>828</v>
      </c>
      <c r="G124" s="77" t="s">
        <v>487</v>
      </c>
      <c r="H124" s="77" t="s">
        <v>829</v>
      </c>
    </row>
    <row r="125" spans="3:8" x14ac:dyDescent="0.25">
      <c r="C125" s="102" t="s">
        <v>830</v>
      </c>
      <c r="D125" s="77" t="s">
        <v>525</v>
      </c>
      <c r="E125" s="77" t="s">
        <v>526</v>
      </c>
      <c r="F125" s="77" t="s">
        <v>831</v>
      </c>
      <c r="G125" s="77" t="s">
        <v>493</v>
      </c>
      <c r="H125" s="77" t="s">
        <v>829</v>
      </c>
    </row>
    <row r="126" spans="3:8" ht="16.5" x14ac:dyDescent="0.25">
      <c r="C126" s="102" t="s">
        <v>832</v>
      </c>
      <c r="D126" s="77" t="s">
        <v>525</v>
      </c>
      <c r="E126" s="77" t="s">
        <v>526</v>
      </c>
      <c r="F126" s="77" t="s">
        <v>833</v>
      </c>
      <c r="G126" s="77" t="s">
        <v>493</v>
      </c>
      <c r="H126" s="77" t="s">
        <v>834</v>
      </c>
    </row>
    <row r="127" spans="3:8" ht="16.5" x14ac:dyDescent="0.25">
      <c r="C127" s="102" t="s">
        <v>835</v>
      </c>
      <c r="D127" s="77" t="s">
        <v>836</v>
      </c>
      <c r="E127" s="77" t="s">
        <v>837</v>
      </c>
      <c r="F127" s="77" t="s">
        <v>838</v>
      </c>
      <c r="G127" s="77" t="s">
        <v>487</v>
      </c>
      <c r="H127" s="77" t="s">
        <v>503</v>
      </c>
    </row>
    <row r="128" spans="3:8" x14ac:dyDescent="0.25">
      <c r="C128" s="102" t="s">
        <v>839</v>
      </c>
      <c r="D128" s="77" t="s">
        <v>836</v>
      </c>
      <c r="E128" s="77" t="s">
        <v>840</v>
      </c>
      <c r="F128" s="77" t="s">
        <v>841</v>
      </c>
      <c r="G128" s="77" t="s">
        <v>487</v>
      </c>
      <c r="H128" s="77" t="s">
        <v>588</v>
      </c>
    </row>
    <row r="129" spans="3:8" x14ac:dyDescent="0.25">
      <c r="C129" s="102" t="s">
        <v>842</v>
      </c>
      <c r="D129" s="77" t="s">
        <v>836</v>
      </c>
      <c r="E129" s="77" t="s">
        <v>843</v>
      </c>
      <c r="F129" s="77" t="s">
        <v>844</v>
      </c>
      <c r="G129" s="77" t="s">
        <v>487</v>
      </c>
      <c r="H129" s="77" t="s">
        <v>533</v>
      </c>
    </row>
    <row r="130" spans="3:8" x14ac:dyDescent="0.25">
      <c r="C130" s="102" t="s">
        <v>845</v>
      </c>
      <c r="D130" s="77" t="s">
        <v>836</v>
      </c>
      <c r="E130" s="77" t="s">
        <v>840</v>
      </c>
      <c r="F130" s="77" t="s">
        <v>780</v>
      </c>
      <c r="G130" s="77" t="s">
        <v>487</v>
      </c>
      <c r="H130" s="77" t="s">
        <v>533</v>
      </c>
    </row>
    <row r="131" spans="3:8" x14ac:dyDescent="0.25">
      <c r="C131" s="102" t="s">
        <v>846</v>
      </c>
      <c r="D131" s="77" t="s">
        <v>526</v>
      </c>
      <c r="E131" s="77" t="s">
        <v>847</v>
      </c>
      <c r="F131" s="77" t="s">
        <v>612</v>
      </c>
      <c r="G131" s="77" t="s">
        <v>493</v>
      </c>
      <c r="H131" s="77" t="s">
        <v>604</v>
      </c>
    </row>
    <row r="132" spans="3:8" x14ac:dyDescent="0.25">
      <c r="C132" s="102" t="s">
        <v>848</v>
      </c>
      <c r="D132" s="77" t="s">
        <v>849</v>
      </c>
      <c r="E132" s="77" t="s">
        <v>850</v>
      </c>
      <c r="F132" s="77" t="s">
        <v>851</v>
      </c>
      <c r="G132" s="77" t="s">
        <v>487</v>
      </c>
      <c r="H132" s="77" t="s">
        <v>507</v>
      </c>
    </row>
    <row r="133" spans="3:8" x14ac:dyDescent="0.25">
      <c r="C133" s="102" t="s">
        <v>852</v>
      </c>
      <c r="D133" s="77" t="s">
        <v>535</v>
      </c>
      <c r="E133" s="77" t="s">
        <v>791</v>
      </c>
      <c r="F133" s="77" t="s">
        <v>853</v>
      </c>
      <c r="G133" s="77" t="s">
        <v>493</v>
      </c>
      <c r="H133" s="77" t="s">
        <v>696</v>
      </c>
    </row>
    <row r="134" spans="3:8" ht="16.5" x14ac:dyDescent="0.25">
      <c r="C134" s="102" t="s">
        <v>854</v>
      </c>
      <c r="D134" s="77" t="s">
        <v>826</v>
      </c>
      <c r="E134" s="77" t="s">
        <v>207</v>
      </c>
      <c r="F134" s="77" t="s">
        <v>775</v>
      </c>
      <c r="G134" s="77" t="s">
        <v>493</v>
      </c>
      <c r="H134" s="77" t="s">
        <v>855</v>
      </c>
    </row>
    <row r="135" spans="3:8" x14ac:dyDescent="0.25">
      <c r="C135" s="102" t="s">
        <v>856</v>
      </c>
      <c r="D135" s="77" t="s">
        <v>677</v>
      </c>
      <c r="E135" s="77" t="s">
        <v>857</v>
      </c>
      <c r="F135" s="77" t="s">
        <v>858</v>
      </c>
      <c r="G135" s="77" t="s">
        <v>493</v>
      </c>
      <c r="H135" s="77" t="s">
        <v>519</v>
      </c>
    </row>
    <row r="136" spans="3:8" ht="16.5" x14ac:dyDescent="0.25">
      <c r="C136" s="102" t="s">
        <v>859</v>
      </c>
      <c r="D136" s="77" t="s">
        <v>586</v>
      </c>
      <c r="E136" s="77" t="s">
        <v>860</v>
      </c>
      <c r="F136" s="77" t="s">
        <v>861</v>
      </c>
      <c r="G136" s="77" t="s">
        <v>493</v>
      </c>
      <c r="H136" s="77" t="s">
        <v>609</v>
      </c>
    </row>
    <row r="137" spans="3:8" ht="16.5" x14ac:dyDescent="0.25">
      <c r="C137" s="102" t="s">
        <v>862</v>
      </c>
      <c r="D137" s="77" t="s">
        <v>863</v>
      </c>
      <c r="E137" s="77" t="s">
        <v>864</v>
      </c>
      <c r="F137" s="77" t="s">
        <v>865</v>
      </c>
      <c r="G137" s="77" t="s">
        <v>487</v>
      </c>
      <c r="H137" s="77" t="s">
        <v>866</v>
      </c>
    </row>
    <row r="138" spans="3:8" x14ac:dyDescent="0.25">
      <c r="C138" s="102" t="s">
        <v>867</v>
      </c>
      <c r="D138" s="77" t="s">
        <v>530</v>
      </c>
      <c r="E138" s="77" t="s">
        <v>868</v>
      </c>
      <c r="F138" s="77" t="s">
        <v>780</v>
      </c>
      <c r="G138" s="77" t="s">
        <v>493</v>
      </c>
      <c r="H138" s="77" t="s">
        <v>669</v>
      </c>
    </row>
    <row r="139" spans="3:8" x14ac:dyDescent="0.25">
      <c r="C139" s="102" t="s">
        <v>869</v>
      </c>
      <c r="D139" s="77" t="s">
        <v>516</v>
      </c>
      <c r="E139" s="77" t="s">
        <v>870</v>
      </c>
      <c r="F139" s="77" t="s">
        <v>871</v>
      </c>
      <c r="G139" s="77" t="s">
        <v>493</v>
      </c>
      <c r="H139" s="77" t="s">
        <v>691</v>
      </c>
    </row>
    <row r="140" spans="3:8" x14ac:dyDescent="0.25">
      <c r="C140" s="102" t="s">
        <v>872</v>
      </c>
      <c r="D140" s="77" t="s">
        <v>586</v>
      </c>
      <c r="E140" s="77" t="s">
        <v>873</v>
      </c>
      <c r="F140" s="77" t="s">
        <v>874</v>
      </c>
      <c r="G140" s="77" t="s">
        <v>493</v>
      </c>
      <c r="H140" s="77" t="s">
        <v>528</v>
      </c>
    </row>
    <row r="141" spans="3:8" x14ac:dyDescent="0.25">
      <c r="C141" s="102" t="s">
        <v>875</v>
      </c>
      <c r="D141" s="77" t="s">
        <v>490</v>
      </c>
      <c r="E141" s="77" t="s">
        <v>876</v>
      </c>
      <c r="F141" s="77" t="s">
        <v>603</v>
      </c>
      <c r="G141" s="77" t="s">
        <v>487</v>
      </c>
      <c r="H141" s="77" t="s">
        <v>683</v>
      </c>
    </row>
    <row r="142" spans="3:8" x14ac:dyDescent="0.25">
      <c r="C142" s="102" t="s">
        <v>877</v>
      </c>
      <c r="D142" s="77" t="s">
        <v>490</v>
      </c>
      <c r="E142" s="77" t="s">
        <v>876</v>
      </c>
      <c r="F142" s="77" t="s">
        <v>724</v>
      </c>
      <c r="G142" s="77" t="s">
        <v>493</v>
      </c>
      <c r="H142" s="77" t="s">
        <v>494</v>
      </c>
    </row>
    <row r="143" spans="3:8" x14ac:dyDescent="0.25">
      <c r="C143" s="102" t="s">
        <v>878</v>
      </c>
      <c r="D143" s="77" t="s">
        <v>525</v>
      </c>
      <c r="E143" s="77" t="s">
        <v>526</v>
      </c>
      <c r="F143" s="77" t="s">
        <v>879</v>
      </c>
      <c r="G143" s="77" t="s">
        <v>493</v>
      </c>
      <c r="H143" s="77" t="s">
        <v>576</v>
      </c>
    </row>
    <row r="144" spans="3:8" x14ac:dyDescent="0.25">
      <c r="C144" s="102" t="s">
        <v>880</v>
      </c>
      <c r="D144" s="77" t="s">
        <v>581</v>
      </c>
      <c r="E144" s="77" t="s">
        <v>881</v>
      </c>
      <c r="F144" s="77" t="s">
        <v>882</v>
      </c>
      <c r="G144" s="77" t="s">
        <v>487</v>
      </c>
      <c r="H144" s="77" t="s">
        <v>665</v>
      </c>
    </row>
    <row r="145" spans="3:8" x14ac:dyDescent="0.25">
      <c r="C145" s="102" t="s">
        <v>883</v>
      </c>
      <c r="D145" s="77" t="s">
        <v>581</v>
      </c>
      <c r="E145" s="77" t="s">
        <v>884</v>
      </c>
      <c r="F145" s="77" t="s">
        <v>885</v>
      </c>
      <c r="G145" s="77" t="s">
        <v>487</v>
      </c>
      <c r="H145" s="77" t="s">
        <v>665</v>
      </c>
    </row>
    <row r="146" spans="3:8" ht="16.5" x14ac:dyDescent="0.25">
      <c r="C146" s="102" t="s">
        <v>886</v>
      </c>
      <c r="D146" s="77" t="s">
        <v>596</v>
      </c>
      <c r="E146" s="77" t="s">
        <v>695</v>
      </c>
      <c r="F146" s="77" t="s">
        <v>887</v>
      </c>
      <c r="G146" s="77" t="s">
        <v>487</v>
      </c>
      <c r="H146" s="77" t="s">
        <v>706</v>
      </c>
    </row>
    <row r="147" spans="3:8" ht="16.5" x14ac:dyDescent="0.25">
      <c r="C147" s="102" t="s">
        <v>888</v>
      </c>
      <c r="D147" s="77" t="s">
        <v>596</v>
      </c>
      <c r="E147" s="77" t="s">
        <v>889</v>
      </c>
      <c r="F147" s="77" t="s">
        <v>890</v>
      </c>
      <c r="G147" s="77" t="s">
        <v>487</v>
      </c>
      <c r="H147" s="77" t="s">
        <v>891</v>
      </c>
    </row>
    <row r="148" spans="3:8" x14ac:dyDescent="0.25">
      <c r="C148" s="102" t="s">
        <v>892</v>
      </c>
      <c r="D148" s="77" t="s">
        <v>596</v>
      </c>
      <c r="E148" s="77" t="s">
        <v>893</v>
      </c>
      <c r="F148" s="77" t="s">
        <v>894</v>
      </c>
      <c r="G148" s="77" t="s">
        <v>487</v>
      </c>
      <c r="H148" s="77" t="s">
        <v>895</v>
      </c>
    </row>
    <row r="149" spans="3:8" x14ac:dyDescent="0.25">
      <c r="C149" s="102" t="s">
        <v>896</v>
      </c>
      <c r="D149" s="77" t="s">
        <v>490</v>
      </c>
      <c r="E149" s="77" t="s">
        <v>897</v>
      </c>
      <c r="F149" s="77" t="s">
        <v>565</v>
      </c>
      <c r="G149" s="77" t="s">
        <v>493</v>
      </c>
      <c r="H149" s="77" t="s">
        <v>494</v>
      </c>
    </row>
    <row r="150" spans="3:8" x14ac:dyDescent="0.25">
      <c r="C150" s="102" t="s">
        <v>898</v>
      </c>
      <c r="D150" s="77" t="s">
        <v>563</v>
      </c>
      <c r="E150" s="77" t="s">
        <v>899</v>
      </c>
      <c r="F150" s="77" t="s">
        <v>900</v>
      </c>
      <c r="G150" s="77" t="s">
        <v>487</v>
      </c>
      <c r="H150" s="77" t="s">
        <v>895</v>
      </c>
    </row>
    <row r="151" spans="3:8" ht="16.5" x14ac:dyDescent="0.25">
      <c r="C151" s="102" t="s">
        <v>901</v>
      </c>
      <c r="D151" s="77" t="s">
        <v>563</v>
      </c>
      <c r="E151" s="77" t="s">
        <v>902</v>
      </c>
      <c r="F151" s="77" t="s">
        <v>903</v>
      </c>
      <c r="G151" s="77" t="s">
        <v>487</v>
      </c>
      <c r="H151" s="77" t="s">
        <v>891</v>
      </c>
    </row>
    <row r="152" spans="3:8" x14ac:dyDescent="0.25">
      <c r="C152" s="102" t="s">
        <v>904</v>
      </c>
      <c r="D152" s="77" t="s">
        <v>563</v>
      </c>
      <c r="E152" s="77" t="s">
        <v>622</v>
      </c>
      <c r="F152" s="77" t="s">
        <v>905</v>
      </c>
      <c r="G152" s="77" t="s">
        <v>487</v>
      </c>
      <c r="H152" s="77" t="s">
        <v>706</v>
      </c>
    </row>
    <row r="153" spans="3:8" x14ac:dyDescent="0.25">
      <c r="C153" s="102" t="s">
        <v>906</v>
      </c>
      <c r="D153" s="77" t="s">
        <v>516</v>
      </c>
      <c r="E153" s="77" t="s">
        <v>907</v>
      </c>
      <c r="F153" s="77" t="s">
        <v>908</v>
      </c>
      <c r="G153" s="77" t="s">
        <v>493</v>
      </c>
      <c r="H153" s="77" t="s">
        <v>672</v>
      </c>
    </row>
    <row r="154" spans="3:8" x14ac:dyDescent="0.25">
      <c r="C154" s="102" t="s">
        <v>909</v>
      </c>
      <c r="D154" s="77" t="s">
        <v>761</v>
      </c>
      <c r="E154" s="77" t="s">
        <v>910</v>
      </c>
      <c r="F154" s="77" t="s">
        <v>911</v>
      </c>
      <c r="G154" s="77" t="s">
        <v>487</v>
      </c>
      <c r="H154" s="77" t="s">
        <v>895</v>
      </c>
    </row>
    <row r="155" spans="3:8" x14ac:dyDescent="0.25">
      <c r="C155" s="102" t="s">
        <v>912</v>
      </c>
      <c r="D155" s="77" t="s">
        <v>761</v>
      </c>
      <c r="E155" s="77" t="s">
        <v>913</v>
      </c>
      <c r="F155" s="77" t="s">
        <v>914</v>
      </c>
      <c r="G155" s="77" t="s">
        <v>487</v>
      </c>
      <c r="H155" s="77" t="s">
        <v>569</v>
      </c>
    </row>
    <row r="156" spans="3:8" x14ac:dyDescent="0.25">
      <c r="C156" s="102" t="s">
        <v>915</v>
      </c>
      <c r="D156" s="77" t="s">
        <v>521</v>
      </c>
      <c r="E156" s="77" t="s">
        <v>916</v>
      </c>
      <c r="F156" s="77" t="s">
        <v>851</v>
      </c>
      <c r="G156" s="77" t="s">
        <v>487</v>
      </c>
      <c r="H156" s="77" t="s">
        <v>507</v>
      </c>
    </row>
    <row r="157" spans="3:8" ht="16.5" x14ac:dyDescent="0.25">
      <c r="C157" s="102" t="s">
        <v>917</v>
      </c>
      <c r="D157" s="77" t="s">
        <v>574</v>
      </c>
      <c r="E157" s="77" t="s">
        <v>918</v>
      </c>
      <c r="F157" s="77" t="s">
        <v>919</v>
      </c>
      <c r="G157" s="77" t="s">
        <v>493</v>
      </c>
      <c r="H157" s="77" t="s">
        <v>920</v>
      </c>
    </row>
    <row r="158" spans="3:8" x14ac:dyDescent="0.25">
      <c r="C158" s="102" t="s">
        <v>921</v>
      </c>
      <c r="D158" s="77" t="s">
        <v>500</v>
      </c>
      <c r="E158" s="77" t="s">
        <v>918</v>
      </c>
      <c r="F158" s="77" t="s">
        <v>922</v>
      </c>
      <c r="G158" s="77" t="s">
        <v>487</v>
      </c>
      <c r="H158" s="77" t="s">
        <v>561</v>
      </c>
    </row>
    <row r="159" spans="3:8" x14ac:dyDescent="0.25">
      <c r="C159" s="102" t="s">
        <v>923</v>
      </c>
      <c r="D159" s="77" t="s">
        <v>826</v>
      </c>
      <c r="E159" s="77" t="s">
        <v>924</v>
      </c>
      <c r="F159" s="77" t="s">
        <v>771</v>
      </c>
      <c r="G159" s="77" t="s">
        <v>487</v>
      </c>
      <c r="H159" s="77" t="s">
        <v>691</v>
      </c>
    </row>
    <row r="160" spans="3:8" x14ac:dyDescent="0.25">
      <c r="C160" s="102" t="s">
        <v>925</v>
      </c>
      <c r="D160" s="77" t="s">
        <v>926</v>
      </c>
      <c r="E160" s="77" t="s">
        <v>927</v>
      </c>
      <c r="F160" s="77" t="s">
        <v>928</v>
      </c>
      <c r="G160" s="77" t="s">
        <v>487</v>
      </c>
      <c r="H160" s="77" t="s">
        <v>569</v>
      </c>
    </row>
    <row r="161" spans="3:8" x14ac:dyDescent="0.25">
      <c r="C161" s="102" t="s">
        <v>929</v>
      </c>
      <c r="D161" s="77" t="s">
        <v>926</v>
      </c>
      <c r="E161" s="77" t="s">
        <v>720</v>
      </c>
      <c r="F161" s="77" t="s">
        <v>492</v>
      </c>
      <c r="G161" s="77" t="s">
        <v>487</v>
      </c>
      <c r="H161" s="77" t="s">
        <v>569</v>
      </c>
    </row>
    <row r="162" spans="3:8" ht="16.5" x14ac:dyDescent="0.25">
      <c r="C162" s="102" t="s">
        <v>930</v>
      </c>
      <c r="D162" s="77" t="s">
        <v>836</v>
      </c>
      <c r="E162" s="77" t="s">
        <v>931</v>
      </c>
      <c r="F162" s="77" t="s">
        <v>932</v>
      </c>
      <c r="G162" s="77" t="s">
        <v>487</v>
      </c>
      <c r="H162" s="77" t="s">
        <v>933</v>
      </c>
    </row>
    <row r="163" spans="3:8" x14ac:dyDescent="0.25">
      <c r="C163" s="102" t="s">
        <v>934</v>
      </c>
      <c r="D163" s="77" t="s">
        <v>496</v>
      </c>
      <c r="E163" s="77" t="s">
        <v>935</v>
      </c>
      <c r="F163" s="77" t="s">
        <v>936</v>
      </c>
      <c r="G163" s="77" t="s">
        <v>487</v>
      </c>
      <c r="H163" s="77" t="s">
        <v>482</v>
      </c>
    </row>
    <row r="164" spans="3:8" x14ac:dyDescent="0.25">
      <c r="C164" s="102" t="s">
        <v>937</v>
      </c>
      <c r="D164" s="77" t="s">
        <v>782</v>
      </c>
      <c r="E164" s="77" t="s">
        <v>938</v>
      </c>
      <c r="F164" s="77" t="s">
        <v>492</v>
      </c>
      <c r="G164" s="77" t="s">
        <v>487</v>
      </c>
      <c r="H164" s="77" t="s">
        <v>503</v>
      </c>
    </row>
    <row r="165" spans="3:8" x14ac:dyDescent="0.25">
      <c r="C165" s="102" t="s">
        <v>939</v>
      </c>
      <c r="D165" s="77" t="s">
        <v>615</v>
      </c>
      <c r="E165" s="77" t="s">
        <v>765</v>
      </c>
      <c r="F165" s="77" t="s">
        <v>940</v>
      </c>
      <c r="G165" s="77" t="s">
        <v>493</v>
      </c>
      <c r="H165" s="77" t="s">
        <v>829</v>
      </c>
    </row>
    <row r="166" spans="3:8" x14ac:dyDescent="0.25">
      <c r="C166" s="102" t="s">
        <v>941</v>
      </c>
      <c r="D166" s="77" t="s">
        <v>615</v>
      </c>
      <c r="E166" s="77" t="s">
        <v>942</v>
      </c>
      <c r="F166" s="77" t="s">
        <v>943</v>
      </c>
      <c r="G166" s="77" t="s">
        <v>493</v>
      </c>
      <c r="H166" s="77" t="s">
        <v>528</v>
      </c>
    </row>
    <row r="167" spans="3:8" x14ac:dyDescent="0.25">
      <c r="C167" s="102" t="s">
        <v>944</v>
      </c>
      <c r="D167" s="77" t="s">
        <v>490</v>
      </c>
      <c r="E167" s="77" t="s">
        <v>945</v>
      </c>
      <c r="F167" s="77" t="s">
        <v>946</v>
      </c>
      <c r="G167" s="77" t="s">
        <v>487</v>
      </c>
      <c r="H167" s="77" t="s">
        <v>494</v>
      </c>
    </row>
    <row r="168" spans="3:8" x14ac:dyDescent="0.25">
      <c r="C168" s="102" t="s">
        <v>947</v>
      </c>
      <c r="D168" s="77" t="s">
        <v>615</v>
      </c>
      <c r="E168" s="77" t="s">
        <v>948</v>
      </c>
      <c r="F168" s="77" t="s">
        <v>949</v>
      </c>
      <c r="G168" s="77" t="s">
        <v>493</v>
      </c>
      <c r="H168" s="77" t="s">
        <v>528</v>
      </c>
    </row>
    <row r="169" spans="3:8" ht="16.5" x14ac:dyDescent="0.25">
      <c r="C169" s="102" t="s">
        <v>950</v>
      </c>
      <c r="D169" s="77" t="s">
        <v>826</v>
      </c>
      <c r="E169" s="77" t="s">
        <v>951</v>
      </c>
      <c r="F169" s="77" t="s">
        <v>952</v>
      </c>
      <c r="G169" s="77" t="s">
        <v>493</v>
      </c>
      <c r="H169" s="77" t="s">
        <v>953</v>
      </c>
    </row>
    <row r="170" spans="3:8" x14ac:dyDescent="0.25">
      <c r="C170" s="102" t="s">
        <v>954</v>
      </c>
      <c r="D170" s="77" t="s">
        <v>558</v>
      </c>
      <c r="E170" s="77" t="s">
        <v>571</v>
      </c>
      <c r="F170" s="77" t="s">
        <v>955</v>
      </c>
      <c r="G170" s="77" t="s">
        <v>493</v>
      </c>
      <c r="H170" s="77" t="s">
        <v>812</v>
      </c>
    </row>
    <row r="171" spans="3:8" x14ac:dyDescent="0.25">
      <c r="C171" s="102" t="s">
        <v>956</v>
      </c>
      <c r="D171" s="77" t="s">
        <v>516</v>
      </c>
      <c r="E171" s="77" t="s">
        <v>957</v>
      </c>
      <c r="F171" s="77" t="s">
        <v>958</v>
      </c>
      <c r="G171" s="77" t="s">
        <v>493</v>
      </c>
      <c r="H171" s="77" t="s">
        <v>613</v>
      </c>
    </row>
    <row r="172" spans="3:8" x14ac:dyDescent="0.25">
      <c r="C172" s="102" t="s">
        <v>959</v>
      </c>
      <c r="D172" s="77" t="s">
        <v>826</v>
      </c>
      <c r="E172" s="77" t="s">
        <v>960</v>
      </c>
      <c r="F172" s="77" t="s">
        <v>961</v>
      </c>
      <c r="G172" s="77" t="s">
        <v>487</v>
      </c>
      <c r="H172" s="77" t="s">
        <v>669</v>
      </c>
    </row>
    <row r="173" spans="3:8" ht="16.5" x14ac:dyDescent="0.25">
      <c r="C173" s="102" t="s">
        <v>962</v>
      </c>
      <c r="D173" s="77" t="s">
        <v>849</v>
      </c>
      <c r="E173" s="77" t="s">
        <v>963</v>
      </c>
      <c r="F173" s="77" t="s">
        <v>964</v>
      </c>
      <c r="G173" s="77" t="s">
        <v>487</v>
      </c>
      <c r="H173" s="77" t="s">
        <v>533</v>
      </c>
    </row>
    <row r="174" spans="3:8" x14ac:dyDescent="0.25">
      <c r="C174" s="102" t="s">
        <v>965</v>
      </c>
      <c r="D174" s="77" t="s">
        <v>849</v>
      </c>
      <c r="E174" s="77" t="s">
        <v>966</v>
      </c>
      <c r="F174" s="77" t="s">
        <v>967</v>
      </c>
      <c r="G174" s="77" t="s">
        <v>487</v>
      </c>
      <c r="H174" s="77" t="s">
        <v>533</v>
      </c>
    </row>
    <row r="175" spans="3:8" ht="16.5" x14ac:dyDescent="0.25">
      <c r="C175" s="102" t="s">
        <v>968</v>
      </c>
      <c r="D175" s="77" t="s">
        <v>849</v>
      </c>
      <c r="E175" s="77" t="s">
        <v>969</v>
      </c>
      <c r="F175" s="77" t="s">
        <v>970</v>
      </c>
      <c r="G175" s="77" t="s">
        <v>487</v>
      </c>
      <c r="H175" s="77" t="s">
        <v>503</v>
      </c>
    </row>
    <row r="176" spans="3:8" x14ac:dyDescent="0.25">
      <c r="C176" s="102" t="s">
        <v>971</v>
      </c>
      <c r="D176" s="77" t="s">
        <v>849</v>
      </c>
      <c r="E176" s="77" t="s">
        <v>972</v>
      </c>
      <c r="F176" s="77" t="s">
        <v>973</v>
      </c>
      <c r="G176" s="77" t="s">
        <v>487</v>
      </c>
      <c r="H176" s="77" t="s">
        <v>511</v>
      </c>
    </row>
    <row r="177" spans="3:8" x14ac:dyDescent="0.25">
      <c r="C177" s="102" t="s">
        <v>974</v>
      </c>
      <c r="D177" s="77" t="s">
        <v>782</v>
      </c>
      <c r="E177" s="77" t="s">
        <v>975</v>
      </c>
      <c r="F177" s="77" t="s">
        <v>565</v>
      </c>
      <c r="G177" s="77" t="s">
        <v>487</v>
      </c>
      <c r="H177" s="77" t="s">
        <v>588</v>
      </c>
    </row>
    <row r="178" spans="3:8" ht="16.5" x14ac:dyDescent="0.25">
      <c r="C178" s="102" t="s">
        <v>976</v>
      </c>
      <c r="D178" s="77" t="s">
        <v>596</v>
      </c>
      <c r="E178" s="77" t="s">
        <v>695</v>
      </c>
      <c r="F178" s="77" t="s">
        <v>977</v>
      </c>
      <c r="G178" s="77" t="s">
        <v>493</v>
      </c>
      <c r="H178" s="77" t="s">
        <v>599</v>
      </c>
    </row>
    <row r="179" spans="3:8" x14ac:dyDescent="0.25">
      <c r="C179" s="102" t="s">
        <v>978</v>
      </c>
      <c r="D179" s="77" t="s">
        <v>726</v>
      </c>
      <c r="E179" s="77" t="s">
        <v>727</v>
      </c>
      <c r="F179" s="77" t="s">
        <v>979</v>
      </c>
      <c r="G179" s="77" t="s">
        <v>493</v>
      </c>
      <c r="H179" s="77" t="s">
        <v>528</v>
      </c>
    </row>
    <row r="180" spans="3:8" x14ac:dyDescent="0.25">
      <c r="C180" s="102" t="s">
        <v>980</v>
      </c>
      <c r="D180" s="77" t="s">
        <v>625</v>
      </c>
      <c r="E180" s="77" t="s">
        <v>637</v>
      </c>
      <c r="F180" s="77" t="s">
        <v>721</v>
      </c>
      <c r="G180" s="77" t="s">
        <v>493</v>
      </c>
      <c r="H180" s="77" t="s">
        <v>604</v>
      </c>
    </row>
    <row r="181" spans="3:8" x14ac:dyDescent="0.25">
      <c r="C181" s="102" t="s">
        <v>981</v>
      </c>
      <c r="D181" s="77" t="s">
        <v>982</v>
      </c>
      <c r="E181" s="77" t="s">
        <v>983</v>
      </c>
      <c r="F181" s="77" t="s">
        <v>984</v>
      </c>
      <c r="G181" s="77" t="s">
        <v>487</v>
      </c>
      <c r="H181" s="77" t="s">
        <v>519</v>
      </c>
    </row>
    <row r="182" spans="3:8" x14ac:dyDescent="0.25">
      <c r="C182" s="102" t="s">
        <v>985</v>
      </c>
      <c r="D182" s="77" t="s">
        <v>516</v>
      </c>
      <c r="E182" s="77" t="s">
        <v>986</v>
      </c>
      <c r="F182" s="77" t="s">
        <v>987</v>
      </c>
      <c r="G182" s="77" t="s">
        <v>493</v>
      </c>
      <c r="H182" s="77" t="s">
        <v>672</v>
      </c>
    </row>
    <row r="183" spans="3:8" ht="16.5" x14ac:dyDescent="0.25">
      <c r="C183" s="102" t="s">
        <v>988</v>
      </c>
      <c r="D183" s="77" t="s">
        <v>516</v>
      </c>
      <c r="E183" s="77" t="s">
        <v>989</v>
      </c>
      <c r="F183" s="77" t="s">
        <v>990</v>
      </c>
      <c r="G183" s="77" t="s">
        <v>493</v>
      </c>
      <c r="H183" s="77" t="s">
        <v>991</v>
      </c>
    </row>
    <row r="184" spans="3:8" x14ac:dyDescent="0.25">
      <c r="C184" s="102" t="s">
        <v>992</v>
      </c>
      <c r="D184" s="77" t="s">
        <v>993</v>
      </c>
      <c r="E184" s="77" t="s">
        <v>994</v>
      </c>
      <c r="F184" s="77" t="s">
        <v>995</v>
      </c>
      <c r="G184" s="77" t="s">
        <v>493</v>
      </c>
      <c r="H184" s="77" t="s">
        <v>735</v>
      </c>
    </row>
    <row r="185" spans="3:8" x14ac:dyDescent="0.25">
      <c r="C185" s="102" t="s">
        <v>996</v>
      </c>
      <c r="D185" s="77" t="s">
        <v>997</v>
      </c>
      <c r="E185" s="77" t="s">
        <v>998</v>
      </c>
      <c r="F185" s="77" t="s">
        <v>999</v>
      </c>
      <c r="G185" s="77" t="s">
        <v>487</v>
      </c>
      <c r="H185" s="77" t="s">
        <v>511</v>
      </c>
    </row>
    <row r="186" spans="3:8" x14ac:dyDescent="0.25">
      <c r="C186" s="102" t="s">
        <v>1000</v>
      </c>
      <c r="D186" s="77" t="s">
        <v>726</v>
      </c>
      <c r="E186" s="77" t="s">
        <v>1001</v>
      </c>
      <c r="F186" s="77" t="s">
        <v>1002</v>
      </c>
      <c r="G186" s="77" t="s">
        <v>487</v>
      </c>
      <c r="H186" s="77" t="s">
        <v>519</v>
      </c>
    </row>
    <row r="187" spans="3:8" x14ac:dyDescent="0.25">
      <c r="C187" s="102" t="s">
        <v>1003</v>
      </c>
      <c r="D187" s="77" t="s">
        <v>726</v>
      </c>
      <c r="E187" s="77" t="s">
        <v>1004</v>
      </c>
      <c r="F187" s="77" t="s">
        <v>1005</v>
      </c>
      <c r="G187" s="77" t="s">
        <v>487</v>
      </c>
      <c r="H187" s="77" t="s">
        <v>895</v>
      </c>
    </row>
    <row r="188" spans="3:8" x14ac:dyDescent="0.25">
      <c r="C188" s="102" t="s">
        <v>1006</v>
      </c>
      <c r="D188" s="77" t="s">
        <v>726</v>
      </c>
      <c r="E188" s="77" t="s">
        <v>1007</v>
      </c>
      <c r="F188" s="77" t="s">
        <v>1008</v>
      </c>
      <c r="G188" s="77" t="s">
        <v>487</v>
      </c>
      <c r="H188" s="77" t="s">
        <v>576</v>
      </c>
    </row>
    <row r="189" spans="3:8" ht="16.5" x14ac:dyDescent="0.25">
      <c r="C189" s="102" t="s">
        <v>1009</v>
      </c>
      <c r="D189" s="77" t="s">
        <v>586</v>
      </c>
      <c r="E189" s="77" t="s">
        <v>1010</v>
      </c>
      <c r="F189" s="77" t="s">
        <v>1011</v>
      </c>
      <c r="G189" s="77" t="s">
        <v>487</v>
      </c>
      <c r="H189" s="77" t="s">
        <v>1012</v>
      </c>
    </row>
    <row r="190" spans="3:8" x14ac:dyDescent="0.25">
      <c r="C190" s="102" t="s">
        <v>1013</v>
      </c>
      <c r="D190" s="77" t="s">
        <v>586</v>
      </c>
      <c r="E190" s="77" t="s">
        <v>1014</v>
      </c>
      <c r="F190" s="77" t="s">
        <v>1015</v>
      </c>
      <c r="G190" s="77" t="s">
        <v>487</v>
      </c>
      <c r="H190" s="77" t="s">
        <v>519</v>
      </c>
    </row>
    <row r="191" spans="3:8" x14ac:dyDescent="0.25">
      <c r="C191" s="102" t="s">
        <v>1016</v>
      </c>
      <c r="D191" s="77" t="s">
        <v>849</v>
      </c>
      <c r="E191" s="77" t="s">
        <v>1017</v>
      </c>
      <c r="F191" s="77" t="s">
        <v>1018</v>
      </c>
      <c r="G191" s="77" t="s">
        <v>487</v>
      </c>
      <c r="H191" s="77" t="s">
        <v>494</v>
      </c>
    </row>
    <row r="192" spans="3:8" x14ac:dyDescent="0.25">
      <c r="C192" s="102" t="s">
        <v>1019</v>
      </c>
      <c r="D192" s="77" t="s">
        <v>558</v>
      </c>
      <c r="E192" s="77" t="s">
        <v>1020</v>
      </c>
      <c r="F192" s="77" t="s">
        <v>556</v>
      </c>
      <c r="G192" s="77" t="s">
        <v>487</v>
      </c>
      <c r="H192" s="77" t="s">
        <v>683</v>
      </c>
    </row>
    <row r="193" spans="3:8" x14ac:dyDescent="0.25">
      <c r="C193" s="102" t="s">
        <v>1021</v>
      </c>
      <c r="D193" s="77" t="s">
        <v>836</v>
      </c>
      <c r="E193" s="77" t="s">
        <v>1022</v>
      </c>
      <c r="F193" s="77" t="s">
        <v>608</v>
      </c>
      <c r="G193" s="77" t="s">
        <v>493</v>
      </c>
      <c r="H193" s="77" t="s">
        <v>700</v>
      </c>
    </row>
    <row r="194" spans="3:8" ht="16.5" x14ac:dyDescent="0.25">
      <c r="C194" s="102" t="s">
        <v>1023</v>
      </c>
      <c r="D194" s="77" t="s">
        <v>574</v>
      </c>
      <c r="E194" s="77" t="s">
        <v>1024</v>
      </c>
      <c r="F194" s="77" t="s">
        <v>1025</v>
      </c>
      <c r="G194" s="77" t="s">
        <v>493</v>
      </c>
      <c r="H194" s="77" t="s">
        <v>588</v>
      </c>
    </row>
    <row r="195" spans="3:8" ht="16.5" x14ac:dyDescent="0.25">
      <c r="C195" s="102" t="s">
        <v>1026</v>
      </c>
      <c r="D195" s="77" t="s">
        <v>496</v>
      </c>
      <c r="E195" s="77" t="s">
        <v>1027</v>
      </c>
      <c r="F195" s="77" t="s">
        <v>1028</v>
      </c>
      <c r="G195" s="77" t="s">
        <v>487</v>
      </c>
      <c r="H195" s="77" t="s">
        <v>482</v>
      </c>
    </row>
    <row r="196" spans="3:8" x14ac:dyDescent="0.25">
      <c r="C196" s="102" t="s">
        <v>1029</v>
      </c>
      <c r="D196" s="77" t="s">
        <v>685</v>
      </c>
      <c r="E196" s="77" t="s">
        <v>1030</v>
      </c>
      <c r="F196" s="77" t="s">
        <v>1031</v>
      </c>
      <c r="G196" s="77" t="s">
        <v>487</v>
      </c>
      <c r="H196" s="77" t="s">
        <v>895</v>
      </c>
    </row>
    <row r="197" spans="3:8" x14ac:dyDescent="0.25">
      <c r="C197" s="102" t="s">
        <v>1032</v>
      </c>
      <c r="D197" s="77" t="s">
        <v>685</v>
      </c>
      <c r="E197" s="77" t="s">
        <v>1033</v>
      </c>
      <c r="F197" s="77" t="s">
        <v>1034</v>
      </c>
      <c r="G197" s="77" t="s">
        <v>487</v>
      </c>
      <c r="H197" s="77" t="s">
        <v>895</v>
      </c>
    </row>
    <row r="198" spans="3:8" x14ac:dyDescent="0.25">
      <c r="C198" s="102" t="s">
        <v>1035</v>
      </c>
      <c r="D198" s="77" t="s">
        <v>558</v>
      </c>
      <c r="E198" s="77" t="s">
        <v>1036</v>
      </c>
      <c r="F198" s="77" t="s">
        <v>1037</v>
      </c>
      <c r="G198" s="77" t="s">
        <v>487</v>
      </c>
      <c r="H198" s="77" t="s">
        <v>511</v>
      </c>
    </row>
    <row r="199" spans="3:8" x14ac:dyDescent="0.25">
      <c r="C199" s="102" t="s">
        <v>1038</v>
      </c>
      <c r="D199" s="77" t="s">
        <v>1039</v>
      </c>
      <c r="E199" s="77" t="s">
        <v>1040</v>
      </c>
      <c r="F199" s="77" t="s">
        <v>1041</v>
      </c>
      <c r="G199" s="77" t="s">
        <v>487</v>
      </c>
      <c r="H199" s="77" t="s">
        <v>895</v>
      </c>
    </row>
    <row r="200" spans="3:8" ht="16.5" x14ac:dyDescent="0.25">
      <c r="C200" s="102" t="s">
        <v>1042</v>
      </c>
      <c r="D200" s="77" t="s">
        <v>521</v>
      </c>
      <c r="E200" s="77" t="s">
        <v>1027</v>
      </c>
      <c r="F200" s="77" t="s">
        <v>1043</v>
      </c>
      <c r="G200" s="77" t="s">
        <v>487</v>
      </c>
      <c r="H200" s="77" t="s">
        <v>503</v>
      </c>
    </row>
    <row r="201" spans="3:8" x14ac:dyDescent="0.25">
      <c r="C201" s="102" t="s">
        <v>1044</v>
      </c>
      <c r="D201" s="77" t="s">
        <v>521</v>
      </c>
      <c r="E201" s="77" t="s">
        <v>1045</v>
      </c>
      <c r="F201" s="77" t="s">
        <v>612</v>
      </c>
      <c r="G201" s="77" t="s">
        <v>487</v>
      </c>
      <c r="H201" s="77" t="s">
        <v>503</v>
      </c>
    </row>
    <row r="202" spans="3:8" x14ac:dyDescent="0.25">
      <c r="C202" s="102" t="s">
        <v>1046</v>
      </c>
      <c r="D202" s="77" t="s">
        <v>521</v>
      </c>
      <c r="E202" s="77" t="s">
        <v>1047</v>
      </c>
      <c r="F202" s="77" t="s">
        <v>1048</v>
      </c>
      <c r="G202" s="77" t="s">
        <v>487</v>
      </c>
      <c r="H202" s="77" t="s">
        <v>507</v>
      </c>
    </row>
    <row r="203" spans="3:8" x14ac:dyDescent="0.25">
      <c r="C203" s="102" t="s">
        <v>1049</v>
      </c>
      <c r="D203" s="77" t="s">
        <v>1050</v>
      </c>
      <c r="E203" s="77" t="s">
        <v>1051</v>
      </c>
      <c r="F203" s="77" t="s">
        <v>556</v>
      </c>
      <c r="G203" s="77" t="s">
        <v>487</v>
      </c>
      <c r="H203" s="77" t="s">
        <v>503</v>
      </c>
    </row>
    <row r="204" spans="3:8" x14ac:dyDescent="0.25">
      <c r="C204" s="102" t="s">
        <v>1052</v>
      </c>
      <c r="D204" s="77" t="s">
        <v>1050</v>
      </c>
      <c r="E204" s="77" t="s">
        <v>1053</v>
      </c>
      <c r="F204" s="77" t="s">
        <v>1054</v>
      </c>
      <c r="G204" s="77" t="s">
        <v>487</v>
      </c>
      <c r="H204" s="77" t="s">
        <v>696</v>
      </c>
    </row>
    <row r="205" spans="3:8" ht="16.5" x14ac:dyDescent="0.25">
      <c r="C205" s="102" t="s">
        <v>1055</v>
      </c>
      <c r="D205" s="77" t="s">
        <v>1050</v>
      </c>
      <c r="E205" s="77" t="s">
        <v>1056</v>
      </c>
      <c r="F205" s="77" t="s">
        <v>568</v>
      </c>
      <c r="G205" s="77" t="s">
        <v>487</v>
      </c>
      <c r="H205" s="77" t="s">
        <v>891</v>
      </c>
    </row>
    <row r="206" spans="3:8" ht="16.5" x14ac:dyDescent="0.25">
      <c r="C206" s="102" t="s">
        <v>1057</v>
      </c>
      <c r="D206" s="77" t="s">
        <v>799</v>
      </c>
      <c r="E206" s="77" t="s">
        <v>1058</v>
      </c>
      <c r="F206" s="77" t="s">
        <v>858</v>
      </c>
      <c r="G206" s="77" t="s">
        <v>493</v>
      </c>
      <c r="H206" s="77" t="s">
        <v>1059</v>
      </c>
    </row>
    <row r="207" spans="3:8" ht="16.5" x14ac:dyDescent="0.25">
      <c r="C207" s="102" t="s">
        <v>1060</v>
      </c>
      <c r="D207" s="77" t="s">
        <v>1061</v>
      </c>
      <c r="E207" s="77" t="s">
        <v>1062</v>
      </c>
      <c r="F207" s="77" t="s">
        <v>1063</v>
      </c>
      <c r="G207" s="77" t="s">
        <v>487</v>
      </c>
      <c r="H207" s="77" t="s">
        <v>665</v>
      </c>
    </row>
    <row r="208" spans="3:8" x14ac:dyDescent="0.25">
      <c r="C208" s="102" t="s">
        <v>484</v>
      </c>
      <c r="D208" s="77" t="s">
        <v>1061</v>
      </c>
      <c r="E208" s="77" t="s">
        <v>1064</v>
      </c>
      <c r="F208" s="77" t="s">
        <v>1065</v>
      </c>
      <c r="G208" s="77" t="s">
        <v>487</v>
      </c>
      <c r="H208" s="77" t="s">
        <v>665</v>
      </c>
    </row>
    <row r="209" spans="3:8" ht="16.5" x14ac:dyDescent="0.25">
      <c r="C209" s="102" t="s">
        <v>1066</v>
      </c>
      <c r="D209" s="77" t="s">
        <v>782</v>
      </c>
      <c r="E209" s="77" t="s">
        <v>1067</v>
      </c>
      <c r="F209" s="77" t="s">
        <v>527</v>
      </c>
      <c r="G209" s="77" t="s">
        <v>487</v>
      </c>
      <c r="H209" s="77" t="s">
        <v>1068</v>
      </c>
    </row>
    <row r="210" spans="3:8" x14ac:dyDescent="0.25">
      <c r="C210" s="102" t="s">
        <v>1069</v>
      </c>
      <c r="D210" s="77" t="s">
        <v>726</v>
      </c>
      <c r="E210" s="77" t="s">
        <v>727</v>
      </c>
      <c r="F210" s="77" t="s">
        <v>568</v>
      </c>
      <c r="G210" s="77" t="s">
        <v>487</v>
      </c>
      <c r="H210" s="77" t="s">
        <v>576</v>
      </c>
    </row>
    <row r="211" spans="3:8" x14ac:dyDescent="0.25">
      <c r="C211" s="102" t="s">
        <v>1070</v>
      </c>
      <c r="D211" s="77" t="s">
        <v>726</v>
      </c>
      <c r="E211" s="77" t="s">
        <v>1071</v>
      </c>
      <c r="F211" s="77" t="s">
        <v>532</v>
      </c>
      <c r="G211" s="77" t="s">
        <v>493</v>
      </c>
      <c r="H211" s="77" t="s">
        <v>613</v>
      </c>
    </row>
    <row r="212" spans="3:8" ht="16.5" x14ac:dyDescent="0.25">
      <c r="C212" s="102" t="s">
        <v>1072</v>
      </c>
      <c r="D212" s="77" t="s">
        <v>782</v>
      </c>
      <c r="E212" s="77" t="s">
        <v>1073</v>
      </c>
      <c r="F212" s="77" t="s">
        <v>1074</v>
      </c>
      <c r="G212" s="77" t="s">
        <v>487</v>
      </c>
      <c r="H212" s="77" t="s">
        <v>561</v>
      </c>
    </row>
    <row r="213" spans="3:8" x14ac:dyDescent="0.25">
      <c r="C213" s="102" t="s">
        <v>1075</v>
      </c>
      <c r="D213" s="77" t="s">
        <v>732</v>
      </c>
      <c r="E213" s="77" t="s">
        <v>1076</v>
      </c>
      <c r="F213" s="77" t="s">
        <v>1077</v>
      </c>
      <c r="G213" s="77" t="s">
        <v>487</v>
      </c>
      <c r="H213" s="77" t="s">
        <v>895</v>
      </c>
    </row>
    <row r="214" spans="3:8" ht="16.5" x14ac:dyDescent="0.25">
      <c r="C214" s="102" t="s">
        <v>1078</v>
      </c>
      <c r="D214" s="77" t="s">
        <v>732</v>
      </c>
      <c r="E214" s="77" t="s">
        <v>733</v>
      </c>
      <c r="F214" s="77" t="s">
        <v>1079</v>
      </c>
      <c r="G214" s="77" t="s">
        <v>487</v>
      </c>
      <c r="H214" s="77" t="s">
        <v>755</v>
      </c>
    </row>
    <row r="215" spans="3:8" ht="16.5" x14ac:dyDescent="0.25">
      <c r="C215" s="102" t="s">
        <v>1080</v>
      </c>
      <c r="D215" s="77" t="s">
        <v>1081</v>
      </c>
      <c r="E215" s="77" t="s">
        <v>1082</v>
      </c>
      <c r="F215" s="77" t="s">
        <v>1083</v>
      </c>
      <c r="G215" s="77" t="s">
        <v>487</v>
      </c>
      <c r="H215" s="77" t="s">
        <v>584</v>
      </c>
    </row>
    <row r="216" spans="3:8" x14ac:dyDescent="0.25">
      <c r="C216" s="102" t="s">
        <v>1084</v>
      </c>
      <c r="D216" s="77" t="s">
        <v>1081</v>
      </c>
      <c r="E216" s="77" t="s">
        <v>1085</v>
      </c>
      <c r="F216" s="77" t="s">
        <v>1086</v>
      </c>
      <c r="G216" s="77" t="s">
        <v>487</v>
      </c>
      <c r="H216" s="77" t="s">
        <v>584</v>
      </c>
    </row>
    <row r="217" spans="3:8" x14ac:dyDescent="0.25">
      <c r="C217" s="102" t="s">
        <v>1087</v>
      </c>
      <c r="D217" s="77" t="s">
        <v>737</v>
      </c>
      <c r="E217" s="77" t="s">
        <v>768</v>
      </c>
      <c r="F217" s="77" t="s">
        <v>492</v>
      </c>
      <c r="G217" s="77" t="s">
        <v>487</v>
      </c>
      <c r="H217" s="77" t="s">
        <v>519</v>
      </c>
    </row>
    <row r="218" spans="3:8" x14ac:dyDescent="0.25">
      <c r="C218" s="102" t="s">
        <v>1088</v>
      </c>
      <c r="D218" s="77" t="s">
        <v>799</v>
      </c>
      <c r="E218" s="77" t="s">
        <v>748</v>
      </c>
      <c r="F218" s="77" t="s">
        <v>643</v>
      </c>
      <c r="G218" s="77" t="s">
        <v>487</v>
      </c>
      <c r="H218" s="77" t="s">
        <v>812</v>
      </c>
    </row>
    <row r="219" spans="3:8" x14ac:dyDescent="0.25">
      <c r="C219" s="102" t="s">
        <v>1089</v>
      </c>
      <c r="D219" s="77" t="s">
        <v>1090</v>
      </c>
      <c r="E219" s="77" t="s">
        <v>1091</v>
      </c>
      <c r="F219" s="77" t="s">
        <v>1092</v>
      </c>
      <c r="G219" s="77" t="s">
        <v>487</v>
      </c>
      <c r="H219" s="77" t="s">
        <v>584</v>
      </c>
    </row>
    <row r="220" spans="3:8" ht="16.5" x14ac:dyDescent="0.25">
      <c r="C220" s="102" t="s">
        <v>1093</v>
      </c>
      <c r="D220" s="77" t="s">
        <v>1090</v>
      </c>
      <c r="E220" s="77" t="s">
        <v>1094</v>
      </c>
      <c r="F220" s="77" t="s">
        <v>630</v>
      </c>
      <c r="G220" s="77" t="s">
        <v>487</v>
      </c>
      <c r="H220" s="77" t="s">
        <v>1095</v>
      </c>
    </row>
    <row r="221" spans="3:8" x14ac:dyDescent="0.25">
      <c r="C221" s="102" t="s">
        <v>1096</v>
      </c>
      <c r="D221" s="77" t="s">
        <v>849</v>
      </c>
      <c r="E221" s="77" t="s">
        <v>1097</v>
      </c>
      <c r="F221" s="77" t="s">
        <v>1098</v>
      </c>
      <c r="G221" s="77" t="s">
        <v>487</v>
      </c>
      <c r="H221" s="77" t="s">
        <v>494</v>
      </c>
    </row>
    <row r="222" spans="3:8" x14ac:dyDescent="0.25">
      <c r="C222" s="102" t="s">
        <v>1099</v>
      </c>
      <c r="D222" s="77" t="s">
        <v>516</v>
      </c>
      <c r="E222" s="77" t="s">
        <v>1100</v>
      </c>
      <c r="F222" s="77" t="s">
        <v>1101</v>
      </c>
      <c r="G222" s="77" t="s">
        <v>493</v>
      </c>
      <c r="H222" s="77" t="s">
        <v>672</v>
      </c>
    </row>
    <row r="223" spans="3:8" x14ac:dyDescent="0.25">
      <c r="C223" s="102" t="s">
        <v>1102</v>
      </c>
      <c r="D223" s="77" t="s">
        <v>849</v>
      </c>
      <c r="E223" s="77" t="s">
        <v>1103</v>
      </c>
      <c r="F223" s="77" t="s">
        <v>784</v>
      </c>
      <c r="G223" s="77" t="s">
        <v>487</v>
      </c>
      <c r="H223" s="77" t="s">
        <v>494</v>
      </c>
    </row>
    <row r="224" spans="3:8" x14ac:dyDescent="0.25">
      <c r="C224" s="102" t="s">
        <v>1104</v>
      </c>
      <c r="D224" s="77" t="s">
        <v>826</v>
      </c>
      <c r="E224" s="77" t="s">
        <v>1105</v>
      </c>
      <c r="F224" s="77" t="s">
        <v>1034</v>
      </c>
      <c r="G224" s="77" t="s">
        <v>487</v>
      </c>
      <c r="H224" s="77" t="s">
        <v>576</v>
      </c>
    </row>
    <row r="225" spans="3:8" x14ac:dyDescent="0.25">
      <c r="C225" s="102" t="s">
        <v>1106</v>
      </c>
      <c r="D225" s="77" t="s">
        <v>530</v>
      </c>
      <c r="E225" s="77" t="s">
        <v>1107</v>
      </c>
      <c r="F225" s="77" t="s">
        <v>630</v>
      </c>
      <c r="G225" s="77" t="s">
        <v>487</v>
      </c>
      <c r="H225" s="77" t="s">
        <v>576</v>
      </c>
    </row>
    <row r="226" spans="3:8" x14ac:dyDescent="0.25">
      <c r="C226" s="102" t="s">
        <v>1108</v>
      </c>
      <c r="D226" s="77" t="s">
        <v>530</v>
      </c>
      <c r="E226" s="77" t="s">
        <v>1109</v>
      </c>
      <c r="F226" s="77" t="s">
        <v>612</v>
      </c>
      <c r="G226" s="77" t="s">
        <v>487</v>
      </c>
      <c r="H226" s="77" t="s">
        <v>669</v>
      </c>
    </row>
    <row r="227" spans="3:8" x14ac:dyDescent="0.25">
      <c r="C227" s="102" t="s">
        <v>1110</v>
      </c>
      <c r="D227" s="77" t="s">
        <v>530</v>
      </c>
      <c r="E227" s="77" t="s">
        <v>768</v>
      </c>
      <c r="F227" s="77" t="s">
        <v>527</v>
      </c>
      <c r="G227" s="77" t="s">
        <v>487</v>
      </c>
      <c r="H227" s="77" t="s">
        <v>576</v>
      </c>
    </row>
    <row r="228" spans="3:8" x14ac:dyDescent="0.25">
      <c r="C228" s="102" t="s">
        <v>1111</v>
      </c>
      <c r="D228" s="77" t="s">
        <v>530</v>
      </c>
      <c r="E228" s="77" t="s">
        <v>1112</v>
      </c>
      <c r="F228" s="77" t="s">
        <v>1113</v>
      </c>
      <c r="G228" s="77" t="s">
        <v>487</v>
      </c>
      <c r="H228" s="77" t="s">
        <v>588</v>
      </c>
    </row>
    <row r="229" spans="3:8" x14ac:dyDescent="0.25">
      <c r="C229" s="102" t="s">
        <v>1114</v>
      </c>
      <c r="D229" s="77" t="s">
        <v>530</v>
      </c>
      <c r="E229" s="77" t="s">
        <v>1115</v>
      </c>
      <c r="F229" s="77" t="s">
        <v>1116</v>
      </c>
      <c r="G229" s="77" t="s">
        <v>487</v>
      </c>
      <c r="H229" s="77" t="s">
        <v>511</v>
      </c>
    </row>
    <row r="230" spans="3:8" ht="16.5" x14ac:dyDescent="0.25">
      <c r="C230" s="102" t="s">
        <v>1117</v>
      </c>
      <c r="D230" s="77" t="s">
        <v>530</v>
      </c>
      <c r="E230" s="77" t="s">
        <v>1107</v>
      </c>
      <c r="F230" s="77" t="s">
        <v>1118</v>
      </c>
      <c r="G230" s="77" t="s">
        <v>487</v>
      </c>
      <c r="H230" s="77" t="s">
        <v>700</v>
      </c>
    </row>
    <row r="231" spans="3:8" x14ac:dyDescent="0.25">
      <c r="C231" s="102" t="s">
        <v>1119</v>
      </c>
      <c r="D231" s="77" t="s">
        <v>530</v>
      </c>
      <c r="E231" s="77" t="s">
        <v>1120</v>
      </c>
      <c r="F231" s="77" t="s">
        <v>1121</v>
      </c>
      <c r="G231" s="77" t="s">
        <v>487</v>
      </c>
      <c r="H231" s="77" t="s">
        <v>588</v>
      </c>
    </row>
    <row r="232" spans="3:8" x14ac:dyDescent="0.25">
      <c r="C232" s="102" t="s">
        <v>1122</v>
      </c>
      <c r="D232" s="77" t="s">
        <v>530</v>
      </c>
      <c r="E232" s="77" t="s">
        <v>1123</v>
      </c>
      <c r="F232" s="77" t="s">
        <v>1124</v>
      </c>
      <c r="G232" s="77" t="s">
        <v>487</v>
      </c>
      <c r="H232" s="77" t="s">
        <v>691</v>
      </c>
    </row>
    <row r="233" spans="3:8" ht="16.5" x14ac:dyDescent="0.25">
      <c r="C233" s="102" t="s">
        <v>1125</v>
      </c>
      <c r="D233" s="77" t="s">
        <v>1126</v>
      </c>
      <c r="E233" s="77" t="s">
        <v>1127</v>
      </c>
      <c r="F233" s="77" t="s">
        <v>1128</v>
      </c>
      <c r="G233" s="77" t="s">
        <v>487</v>
      </c>
      <c r="H233" s="77" t="s">
        <v>1129</v>
      </c>
    </row>
    <row r="234" spans="3:8" ht="16.5" x14ac:dyDescent="0.25">
      <c r="C234" s="102" t="s">
        <v>1130</v>
      </c>
      <c r="D234" s="77" t="s">
        <v>1126</v>
      </c>
      <c r="E234" s="77" t="s">
        <v>1131</v>
      </c>
      <c r="F234" s="77" t="s">
        <v>617</v>
      </c>
      <c r="G234" s="77" t="s">
        <v>487</v>
      </c>
      <c r="H234" s="77" t="s">
        <v>1132</v>
      </c>
    </row>
    <row r="235" spans="3:8" x14ac:dyDescent="0.25">
      <c r="C235" s="102" t="s">
        <v>1133</v>
      </c>
      <c r="D235" s="77" t="s">
        <v>574</v>
      </c>
      <c r="E235" s="77" t="s">
        <v>918</v>
      </c>
      <c r="F235" s="77" t="s">
        <v>1134</v>
      </c>
      <c r="G235" s="77" t="s">
        <v>487</v>
      </c>
      <c r="H235" s="77" t="s">
        <v>812</v>
      </c>
    </row>
    <row r="236" spans="3:8" x14ac:dyDescent="0.25">
      <c r="C236" s="102" t="s">
        <v>1135</v>
      </c>
      <c r="D236" s="77" t="s">
        <v>490</v>
      </c>
      <c r="E236" s="77" t="s">
        <v>1136</v>
      </c>
      <c r="F236" s="77" t="s">
        <v>1137</v>
      </c>
      <c r="G236" s="77" t="s">
        <v>487</v>
      </c>
      <c r="H236" s="77" t="s">
        <v>511</v>
      </c>
    </row>
    <row r="237" spans="3:8" x14ac:dyDescent="0.25">
      <c r="C237" s="102" t="s">
        <v>1138</v>
      </c>
      <c r="D237" s="77" t="s">
        <v>586</v>
      </c>
      <c r="E237" s="77" t="s">
        <v>590</v>
      </c>
      <c r="F237" s="77" t="s">
        <v>724</v>
      </c>
      <c r="G237" s="77" t="s">
        <v>493</v>
      </c>
      <c r="H237" s="77" t="s">
        <v>691</v>
      </c>
    </row>
    <row r="238" spans="3:8" x14ac:dyDescent="0.25">
      <c r="C238" s="102" t="s">
        <v>1139</v>
      </c>
      <c r="D238" s="77" t="s">
        <v>535</v>
      </c>
      <c r="E238" s="77" t="s">
        <v>1140</v>
      </c>
      <c r="F238" s="77" t="s">
        <v>1141</v>
      </c>
      <c r="G238" s="77" t="s">
        <v>487</v>
      </c>
      <c r="H238" s="77" t="s">
        <v>665</v>
      </c>
    </row>
    <row r="239" spans="3:8" x14ac:dyDescent="0.25">
      <c r="C239" s="102" t="s">
        <v>1142</v>
      </c>
      <c r="D239" s="77" t="s">
        <v>713</v>
      </c>
      <c r="E239" s="77" t="s">
        <v>1143</v>
      </c>
      <c r="F239" s="77" t="s">
        <v>608</v>
      </c>
      <c r="G239" s="77" t="s">
        <v>487</v>
      </c>
      <c r="H239" s="77" t="s">
        <v>665</v>
      </c>
    </row>
    <row r="240" spans="3:8" x14ac:dyDescent="0.25">
      <c r="C240" s="102" t="s">
        <v>1144</v>
      </c>
      <c r="D240" s="77" t="s">
        <v>596</v>
      </c>
      <c r="E240" s="77" t="s">
        <v>1145</v>
      </c>
      <c r="F240" s="77" t="s">
        <v>724</v>
      </c>
      <c r="G240" s="77" t="s">
        <v>487</v>
      </c>
      <c r="H240" s="77" t="s">
        <v>482</v>
      </c>
    </row>
    <row r="241" spans="3:8" ht="16.5" x14ac:dyDescent="0.25">
      <c r="C241" s="102" t="s">
        <v>1146</v>
      </c>
      <c r="D241" s="77" t="s">
        <v>761</v>
      </c>
      <c r="E241" s="77" t="s">
        <v>1147</v>
      </c>
      <c r="F241" s="77" t="s">
        <v>780</v>
      </c>
      <c r="G241" s="77" t="s">
        <v>487</v>
      </c>
      <c r="H241" s="77" t="s">
        <v>891</v>
      </c>
    </row>
    <row r="242" spans="3:8" x14ac:dyDescent="0.25">
      <c r="C242" s="102" t="s">
        <v>1148</v>
      </c>
      <c r="D242" s="77" t="s">
        <v>782</v>
      </c>
      <c r="E242" s="77" t="s">
        <v>1149</v>
      </c>
      <c r="F242" s="77" t="s">
        <v>1150</v>
      </c>
      <c r="G242" s="77" t="s">
        <v>487</v>
      </c>
      <c r="H242" s="77" t="s">
        <v>706</v>
      </c>
    </row>
    <row r="243" spans="3:8" x14ac:dyDescent="0.25">
      <c r="C243" s="102" t="s">
        <v>1151</v>
      </c>
      <c r="D243" s="77" t="s">
        <v>596</v>
      </c>
      <c r="E243" s="77" t="s">
        <v>1152</v>
      </c>
      <c r="F243" s="77" t="s">
        <v>492</v>
      </c>
      <c r="G243" s="77" t="s">
        <v>493</v>
      </c>
      <c r="H243" s="77" t="s">
        <v>895</v>
      </c>
    </row>
    <row r="244" spans="3:8" x14ac:dyDescent="0.25">
      <c r="C244" s="102" t="s">
        <v>1153</v>
      </c>
      <c r="D244" s="77" t="s">
        <v>849</v>
      </c>
      <c r="E244" s="77" t="s">
        <v>1154</v>
      </c>
      <c r="F244" s="77" t="s">
        <v>1155</v>
      </c>
      <c r="G244" s="77" t="s">
        <v>487</v>
      </c>
      <c r="H244" s="77" t="s">
        <v>494</v>
      </c>
    </row>
    <row r="245" spans="3:8" ht="16.5" x14ac:dyDescent="0.25">
      <c r="C245" s="102" t="s">
        <v>1156</v>
      </c>
      <c r="D245" s="77" t="s">
        <v>563</v>
      </c>
      <c r="E245" s="77" t="s">
        <v>1157</v>
      </c>
      <c r="F245" s="77" t="s">
        <v>1158</v>
      </c>
      <c r="G245" s="77" t="s">
        <v>1159</v>
      </c>
      <c r="H245" s="77" t="s">
        <v>1160</v>
      </c>
    </row>
    <row r="246" spans="3:8" x14ac:dyDescent="0.25">
      <c r="C246" s="102" t="s">
        <v>1161</v>
      </c>
      <c r="D246" s="77" t="s">
        <v>685</v>
      </c>
      <c r="E246" s="77" t="s">
        <v>1162</v>
      </c>
      <c r="F246" s="77" t="s">
        <v>1163</v>
      </c>
      <c r="G246" s="77" t="s">
        <v>487</v>
      </c>
      <c r="H246" s="77" t="s">
        <v>706</v>
      </c>
    </row>
    <row r="247" spans="3:8" x14ac:dyDescent="0.25">
      <c r="C247" s="102" t="s">
        <v>483</v>
      </c>
      <c r="D247" s="77" t="s">
        <v>496</v>
      </c>
      <c r="E247" s="77" t="s">
        <v>837</v>
      </c>
      <c r="F247" s="77" t="s">
        <v>1065</v>
      </c>
      <c r="G247" s="77" t="s">
        <v>487</v>
      </c>
      <c r="H247" s="77" t="s">
        <v>482</v>
      </c>
    </row>
    <row r="248" spans="3:8" x14ac:dyDescent="0.25">
      <c r="C248" s="102" t="s">
        <v>1164</v>
      </c>
      <c r="D248" s="77" t="s">
        <v>496</v>
      </c>
      <c r="E248" s="77" t="s">
        <v>1165</v>
      </c>
      <c r="F248" s="77" t="s">
        <v>1166</v>
      </c>
      <c r="G248" s="77" t="s">
        <v>487</v>
      </c>
      <c r="H248" s="77" t="s">
        <v>895</v>
      </c>
    </row>
    <row r="249" spans="3:8" x14ac:dyDescent="0.25">
      <c r="C249" s="102" t="s">
        <v>1167</v>
      </c>
      <c r="D249" s="77" t="s">
        <v>1168</v>
      </c>
      <c r="E249" s="77" t="s">
        <v>1169</v>
      </c>
      <c r="F249" s="77" t="s">
        <v>1170</v>
      </c>
      <c r="G249" s="77" t="s">
        <v>487</v>
      </c>
      <c r="H249" s="77" t="s">
        <v>569</v>
      </c>
    </row>
    <row r="250" spans="3:8" x14ac:dyDescent="0.25">
      <c r="C250" s="102" t="s">
        <v>1171</v>
      </c>
      <c r="D250" s="77" t="s">
        <v>1168</v>
      </c>
      <c r="E250" s="77" t="s">
        <v>1172</v>
      </c>
      <c r="F250" s="77" t="s">
        <v>1018</v>
      </c>
      <c r="G250" s="77" t="s">
        <v>487</v>
      </c>
      <c r="H250" s="77" t="s">
        <v>569</v>
      </c>
    </row>
    <row r="251" spans="3:8" x14ac:dyDescent="0.25">
      <c r="C251" s="102" t="s">
        <v>1173</v>
      </c>
      <c r="D251" s="77" t="s">
        <v>826</v>
      </c>
      <c r="E251" s="77" t="s">
        <v>1105</v>
      </c>
      <c r="F251" s="77" t="s">
        <v>1174</v>
      </c>
      <c r="G251" s="77" t="s">
        <v>487</v>
      </c>
      <c r="H251" s="77" t="s">
        <v>511</v>
      </c>
    </row>
    <row r="252" spans="3:8" x14ac:dyDescent="0.25">
      <c r="C252" s="102" t="s">
        <v>1175</v>
      </c>
      <c r="D252" s="77" t="s">
        <v>1168</v>
      </c>
      <c r="E252" s="77" t="s">
        <v>1176</v>
      </c>
      <c r="F252" s="77" t="s">
        <v>995</v>
      </c>
      <c r="G252" s="77" t="s">
        <v>493</v>
      </c>
      <c r="H252" s="77" t="s">
        <v>755</v>
      </c>
    </row>
    <row r="253" spans="3:8" x14ac:dyDescent="0.25">
      <c r="C253" s="102" t="s">
        <v>1177</v>
      </c>
      <c r="D253" s="77" t="s">
        <v>1178</v>
      </c>
      <c r="E253" s="77" t="s">
        <v>1179</v>
      </c>
      <c r="F253" s="77" t="s">
        <v>1180</v>
      </c>
      <c r="G253" s="77" t="s">
        <v>487</v>
      </c>
      <c r="H253" s="77" t="s">
        <v>537</v>
      </c>
    </row>
    <row r="254" spans="3:8" x14ac:dyDescent="0.25">
      <c r="C254" s="102" t="s">
        <v>1181</v>
      </c>
      <c r="D254" s="77" t="s">
        <v>1178</v>
      </c>
      <c r="E254" s="77" t="s">
        <v>1182</v>
      </c>
      <c r="F254" s="77" t="s">
        <v>1183</v>
      </c>
      <c r="G254" s="77" t="s">
        <v>487</v>
      </c>
      <c r="H254" s="77" t="s">
        <v>537</v>
      </c>
    </row>
    <row r="255" spans="3:8" x14ac:dyDescent="0.25">
      <c r="C255" s="102" t="s">
        <v>1184</v>
      </c>
      <c r="D255" s="77" t="s">
        <v>625</v>
      </c>
      <c r="E255" s="77" t="s">
        <v>1185</v>
      </c>
      <c r="F255" s="77" t="s">
        <v>556</v>
      </c>
      <c r="G255" s="77" t="s">
        <v>493</v>
      </c>
      <c r="H255" s="77" t="s">
        <v>604</v>
      </c>
    </row>
    <row r="256" spans="3:8" x14ac:dyDescent="0.25">
      <c r="C256" s="102" t="s">
        <v>1186</v>
      </c>
      <c r="D256" s="77" t="s">
        <v>615</v>
      </c>
      <c r="E256" s="77" t="s">
        <v>765</v>
      </c>
      <c r="F256" s="77" t="s">
        <v>1187</v>
      </c>
      <c r="G256" s="77" t="s">
        <v>493</v>
      </c>
      <c r="H256" s="77" t="s">
        <v>609</v>
      </c>
    </row>
    <row r="257" spans="3:8" ht="16.5" x14ac:dyDescent="0.25">
      <c r="C257" s="102" t="s">
        <v>1188</v>
      </c>
      <c r="D257" s="77" t="s">
        <v>615</v>
      </c>
      <c r="E257" s="77" t="s">
        <v>1189</v>
      </c>
      <c r="F257" s="77" t="s">
        <v>1190</v>
      </c>
      <c r="G257" s="77" t="s">
        <v>1191</v>
      </c>
      <c r="H257" s="77" t="s">
        <v>895</v>
      </c>
    </row>
    <row r="258" spans="3:8" x14ac:dyDescent="0.25">
      <c r="C258" s="102" t="s">
        <v>1192</v>
      </c>
      <c r="D258" s="77" t="s">
        <v>625</v>
      </c>
      <c r="E258" s="77" t="s">
        <v>1193</v>
      </c>
      <c r="F258" s="77" t="s">
        <v>1194</v>
      </c>
      <c r="G258" s="77" t="s">
        <v>493</v>
      </c>
      <c r="H258" s="77" t="s">
        <v>604</v>
      </c>
    </row>
    <row r="259" spans="3:8" ht="16.5" x14ac:dyDescent="0.25">
      <c r="C259" s="102" t="s">
        <v>1195</v>
      </c>
      <c r="D259" s="77" t="s">
        <v>615</v>
      </c>
      <c r="E259" s="77" t="s">
        <v>770</v>
      </c>
      <c r="F259" s="77" t="s">
        <v>1196</v>
      </c>
      <c r="G259" s="77" t="s">
        <v>1191</v>
      </c>
      <c r="H259" s="77" t="s">
        <v>588</v>
      </c>
    </row>
    <row r="260" spans="3:8" x14ac:dyDescent="0.25">
      <c r="C260" s="102" t="s">
        <v>1197</v>
      </c>
      <c r="D260" s="77" t="s">
        <v>1178</v>
      </c>
      <c r="E260" s="77" t="s">
        <v>1198</v>
      </c>
      <c r="F260" s="77" t="s">
        <v>1199</v>
      </c>
      <c r="G260" s="77" t="s">
        <v>493</v>
      </c>
      <c r="H260" s="77" t="s">
        <v>604</v>
      </c>
    </row>
    <row r="261" spans="3:8" x14ac:dyDescent="0.25">
      <c r="C261" s="102" t="s">
        <v>1200</v>
      </c>
      <c r="D261" s="77" t="s">
        <v>1178</v>
      </c>
      <c r="E261" s="77" t="s">
        <v>1198</v>
      </c>
      <c r="F261" s="77" t="s">
        <v>705</v>
      </c>
      <c r="G261" s="77" t="s">
        <v>487</v>
      </c>
      <c r="H261" s="77" t="s">
        <v>665</v>
      </c>
    </row>
    <row r="262" spans="3:8" x14ac:dyDescent="0.25">
      <c r="C262" s="102" t="s">
        <v>1201</v>
      </c>
      <c r="D262" s="77" t="s">
        <v>490</v>
      </c>
      <c r="E262" s="77" t="s">
        <v>1202</v>
      </c>
      <c r="F262" s="77" t="s">
        <v>1203</v>
      </c>
      <c r="G262" s="77" t="s">
        <v>487</v>
      </c>
      <c r="H262" s="77" t="s">
        <v>507</v>
      </c>
    </row>
    <row r="263" spans="3:8" ht="16.5" x14ac:dyDescent="0.25">
      <c r="C263" s="102" t="s">
        <v>1204</v>
      </c>
      <c r="D263" s="77" t="s">
        <v>689</v>
      </c>
      <c r="E263" s="77" t="s">
        <v>1205</v>
      </c>
      <c r="F263" s="77" t="s">
        <v>1206</v>
      </c>
      <c r="G263" s="77" t="s">
        <v>493</v>
      </c>
      <c r="H263" s="77" t="s">
        <v>1207</v>
      </c>
    </row>
    <row r="264" spans="3:8" x14ac:dyDescent="0.25">
      <c r="C264" s="102" t="s">
        <v>1208</v>
      </c>
      <c r="D264" s="77" t="s">
        <v>799</v>
      </c>
      <c r="E264" s="77" t="s">
        <v>1209</v>
      </c>
      <c r="F264" s="77" t="s">
        <v>556</v>
      </c>
      <c r="G264" s="77" t="s">
        <v>493</v>
      </c>
      <c r="H264" s="77" t="s">
        <v>609</v>
      </c>
    </row>
    <row r="265" spans="3:8" x14ac:dyDescent="0.25">
      <c r="C265" s="102" t="s">
        <v>1210</v>
      </c>
      <c r="D265" s="77" t="s">
        <v>606</v>
      </c>
      <c r="E265" s="77" t="s">
        <v>607</v>
      </c>
      <c r="F265" s="77" t="s">
        <v>1211</v>
      </c>
      <c r="G265" s="77" t="s">
        <v>493</v>
      </c>
      <c r="H265" s="77" t="s">
        <v>735</v>
      </c>
    </row>
    <row r="266" spans="3:8" x14ac:dyDescent="0.25">
      <c r="C266" s="102" t="s">
        <v>1212</v>
      </c>
      <c r="D266" s="77" t="s">
        <v>563</v>
      </c>
      <c r="E266" s="77" t="s">
        <v>1213</v>
      </c>
      <c r="F266" s="77" t="s">
        <v>1214</v>
      </c>
      <c r="G266" s="77" t="s">
        <v>487</v>
      </c>
      <c r="H266" s="77" t="s">
        <v>895</v>
      </c>
    </row>
    <row r="267" spans="3:8" ht="16.5" x14ac:dyDescent="0.25">
      <c r="C267" s="102" t="s">
        <v>1215</v>
      </c>
      <c r="D267" s="77" t="s">
        <v>563</v>
      </c>
      <c r="E267" s="77" t="s">
        <v>1216</v>
      </c>
      <c r="F267" s="77" t="s">
        <v>1217</v>
      </c>
      <c r="G267" s="77" t="s">
        <v>487</v>
      </c>
      <c r="H267" s="77" t="s">
        <v>755</v>
      </c>
    </row>
    <row r="268" spans="3:8" x14ac:dyDescent="0.25">
      <c r="C268" s="102" t="s">
        <v>485</v>
      </c>
      <c r="D268" s="77" t="s">
        <v>677</v>
      </c>
      <c r="E268" s="77" t="s">
        <v>1218</v>
      </c>
      <c r="F268" s="77" t="s">
        <v>1065</v>
      </c>
      <c r="G268" s="77" t="s">
        <v>493</v>
      </c>
      <c r="H268" s="77" t="s">
        <v>672</v>
      </c>
    </row>
    <row r="269" spans="3:8" x14ac:dyDescent="0.25">
      <c r="C269" s="102" t="s">
        <v>1219</v>
      </c>
      <c r="D269" s="77" t="s">
        <v>826</v>
      </c>
      <c r="E269" s="77" t="s">
        <v>1220</v>
      </c>
      <c r="F269" s="77" t="s">
        <v>643</v>
      </c>
      <c r="G269" s="77" t="s">
        <v>487</v>
      </c>
      <c r="H269" s="77" t="s">
        <v>669</v>
      </c>
    </row>
    <row r="270" spans="3:8" x14ac:dyDescent="0.25">
      <c r="C270" s="102" t="s">
        <v>1221</v>
      </c>
      <c r="D270" s="77" t="s">
        <v>606</v>
      </c>
      <c r="E270" s="77" t="s">
        <v>1222</v>
      </c>
      <c r="F270" s="77" t="s">
        <v>718</v>
      </c>
      <c r="G270" s="77" t="s">
        <v>487</v>
      </c>
      <c r="H270" s="77" t="s">
        <v>829</v>
      </c>
    </row>
    <row r="271" spans="3:8" x14ac:dyDescent="0.25">
      <c r="C271" s="102" t="s">
        <v>1223</v>
      </c>
      <c r="D271" s="77" t="s">
        <v>490</v>
      </c>
      <c r="E271" s="77" t="s">
        <v>876</v>
      </c>
      <c r="F271" s="77" t="s">
        <v>809</v>
      </c>
      <c r="G271" s="77" t="s">
        <v>493</v>
      </c>
      <c r="H271" s="77" t="s">
        <v>511</v>
      </c>
    </row>
    <row r="272" spans="3:8" x14ac:dyDescent="0.25">
      <c r="C272" s="102" t="s">
        <v>1224</v>
      </c>
      <c r="D272" s="77" t="s">
        <v>826</v>
      </c>
      <c r="E272" s="77" t="s">
        <v>783</v>
      </c>
      <c r="F272" s="77" t="s">
        <v>1225</v>
      </c>
      <c r="G272" s="77" t="s">
        <v>493</v>
      </c>
      <c r="H272" s="77" t="s">
        <v>829</v>
      </c>
    </row>
    <row r="273" spans="3:8" x14ac:dyDescent="0.25">
      <c r="C273" s="102" t="s">
        <v>1226</v>
      </c>
      <c r="D273" s="77" t="s">
        <v>799</v>
      </c>
      <c r="E273" s="77" t="s">
        <v>1227</v>
      </c>
      <c r="F273" s="77" t="s">
        <v>1228</v>
      </c>
      <c r="G273" s="77" t="s">
        <v>493</v>
      </c>
      <c r="H273" s="77" t="s">
        <v>672</v>
      </c>
    </row>
    <row r="274" spans="3:8" x14ac:dyDescent="0.25">
      <c r="C274" s="102" t="s">
        <v>1229</v>
      </c>
      <c r="D274" s="77" t="s">
        <v>615</v>
      </c>
      <c r="E274" s="77" t="s">
        <v>1230</v>
      </c>
      <c r="F274" s="77" t="s">
        <v>831</v>
      </c>
      <c r="G274" s="77" t="s">
        <v>493</v>
      </c>
      <c r="H274" s="77" t="s">
        <v>613</v>
      </c>
    </row>
    <row r="275" spans="3:8" x14ac:dyDescent="0.25">
      <c r="C275" s="102" t="s">
        <v>1231</v>
      </c>
      <c r="D275" s="77" t="s">
        <v>799</v>
      </c>
      <c r="E275" s="77" t="s">
        <v>1232</v>
      </c>
      <c r="F275" s="77" t="s">
        <v>1233</v>
      </c>
      <c r="G275" s="77" t="s">
        <v>1234</v>
      </c>
      <c r="H275" s="77" t="s">
        <v>895</v>
      </c>
    </row>
    <row r="276" spans="3:8" x14ac:dyDescent="0.25">
      <c r="C276" s="102" t="s">
        <v>1235</v>
      </c>
      <c r="D276" s="77" t="s">
        <v>677</v>
      </c>
      <c r="E276" s="77" t="s">
        <v>796</v>
      </c>
      <c r="F276" s="77" t="s">
        <v>754</v>
      </c>
      <c r="G276" s="77" t="s">
        <v>493</v>
      </c>
      <c r="H276" s="77" t="s">
        <v>613</v>
      </c>
    </row>
    <row r="277" spans="3:8" x14ac:dyDescent="0.25">
      <c r="C277" s="102" t="s">
        <v>1236</v>
      </c>
      <c r="D277" s="77" t="s">
        <v>516</v>
      </c>
      <c r="E277" s="77" t="s">
        <v>1237</v>
      </c>
      <c r="F277" s="77" t="s">
        <v>1238</v>
      </c>
      <c r="G277" s="77" t="s">
        <v>493</v>
      </c>
      <c r="H277" s="77" t="s">
        <v>829</v>
      </c>
    </row>
    <row r="278" spans="3:8" ht="16.5" x14ac:dyDescent="0.25">
      <c r="C278" s="102" t="s">
        <v>1239</v>
      </c>
      <c r="D278" s="77" t="s">
        <v>516</v>
      </c>
      <c r="E278" s="77" t="s">
        <v>957</v>
      </c>
      <c r="F278" s="77" t="s">
        <v>1240</v>
      </c>
      <c r="G278" s="77" t="s">
        <v>493</v>
      </c>
      <c r="H278" s="77" t="s">
        <v>613</v>
      </c>
    </row>
    <row r="279" spans="3:8" ht="16.5" x14ac:dyDescent="0.25">
      <c r="C279" s="102" t="s">
        <v>1241</v>
      </c>
      <c r="D279" s="77" t="s">
        <v>615</v>
      </c>
      <c r="E279" s="77" t="s">
        <v>1242</v>
      </c>
      <c r="F279" s="77" t="s">
        <v>1243</v>
      </c>
      <c r="G279" s="77" t="s">
        <v>493</v>
      </c>
      <c r="H279" s="77" t="s">
        <v>613</v>
      </c>
    </row>
    <row r="280" spans="3:8" ht="16.5" x14ac:dyDescent="0.25">
      <c r="C280" s="102" t="s">
        <v>1244</v>
      </c>
      <c r="D280" s="77" t="s">
        <v>516</v>
      </c>
      <c r="E280" s="77" t="s">
        <v>1245</v>
      </c>
      <c r="F280" s="77" t="s">
        <v>1246</v>
      </c>
      <c r="G280" s="77" t="s">
        <v>493</v>
      </c>
      <c r="H280" s="77" t="s">
        <v>735</v>
      </c>
    </row>
    <row r="281" spans="3:8" ht="16.5" x14ac:dyDescent="0.25">
      <c r="C281" s="102" t="s">
        <v>1247</v>
      </c>
      <c r="D281" s="77" t="s">
        <v>615</v>
      </c>
      <c r="E281" s="77" t="s">
        <v>765</v>
      </c>
      <c r="F281" s="77" t="s">
        <v>1248</v>
      </c>
      <c r="G281" s="77" t="s">
        <v>493</v>
      </c>
      <c r="H281" s="77" t="s">
        <v>829</v>
      </c>
    </row>
    <row r="282" spans="3:8" x14ac:dyDescent="0.25">
      <c r="C282" s="102" t="s">
        <v>1249</v>
      </c>
      <c r="D282" s="77" t="s">
        <v>1050</v>
      </c>
      <c r="E282" s="77" t="s">
        <v>1250</v>
      </c>
      <c r="F282" s="77" t="s">
        <v>1251</v>
      </c>
      <c r="G282" s="77" t="s">
        <v>493</v>
      </c>
      <c r="H282" s="77" t="s">
        <v>829</v>
      </c>
    </row>
    <row r="283" spans="3:8" x14ac:dyDescent="0.25">
      <c r="C283" s="102" t="s">
        <v>1252</v>
      </c>
      <c r="D283" s="77" t="s">
        <v>625</v>
      </c>
      <c r="E283" s="77" t="s">
        <v>1253</v>
      </c>
      <c r="F283" s="77" t="s">
        <v>908</v>
      </c>
      <c r="G283" s="77" t="s">
        <v>493</v>
      </c>
      <c r="H283" s="77" t="s">
        <v>604</v>
      </c>
    </row>
    <row r="284" spans="3:8" x14ac:dyDescent="0.25">
      <c r="C284" s="102" t="s">
        <v>1254</v>
      </c>
      <c r="D284" s="77" t="s">
        <v>799</v>
      </c>
      <c r="E284" s="77" t="s">
        <v>1255</v>
      </c>
      <c r="F284" s="77" t="s">
        <v>1256</v>
      </c>
      <c r="G284" s="77" t="s">
        <v>493</v>
      </c>
      <c r="H284" s="77" t="s">
        <v>672</v>
      </c>
    </row>
    <row r="285" spans="3:8" x14ac:dyDescent="0.25">
      <c r="C285" s="102" t="s">
        <v>1257</v>
      </c>
      <c r="D285" s="77" t="s">
        <v>490</v>
      </c>
      <c r="E285" s="77" t="s">
        <v>505</v>
      </c>
      <c r="F285" s="77" t="s">
        <v>1258</v>
      </c>
      <c r="G285" s="77" t="s">
        <v>487</v>
      </c>
      <c r="H285" s="77" t="s">
        <v>494</v>
      </c>
    </row>
    <row r="286" spans="3:8" x14ac:dyDescent="0.25">
      <c r="C286" s="102" t="s">
        <v>1259</v>
      </c>
      <c r="D286" s="77" t="s">
        <v>500</v>
      </c>
      <c r="E286" s="77" t="s">
        <v>1260</v>
      </c>
      <c r="F286" s="77" t="s">
        <v>612</v>
      </c>
      <c r="G286" s="77" t="s">
        <v>493</v>
      </c>
      <c r="H286" s="77" t="s">
        <v>700</v>
      </c>
    </row>
    <row r="287" spans="3:8" ht="16.5" x14ac:dyDescent="0.25">
      <c r="C287" s="102" t="s">
        <v>1261</v>
      </c>
      <c r="D287" s="77" t="s">
        <v>625</v>
      </c>
      <c r="E287" s="77" t="s">
        <v>1262</v>
      </c>
      <c r="F287" s="77" t="s">
        <v>1263</v>
      </c>
      <c r="G287" s="77" t="s">
        <v>493</v>
      </c>
      <c r="H287" s="77" t="s">
        <v>1264</v>
      </c>
    </row>
    <row r="288" spans="3:8" x14ac:dyDescent="0.25">
      <c r="C288" s="102" t="s">
        <v>1265</v>
      </c>
      <c r="D288" s="77" t="s">
        <v>625</v>
      </c>
      <c r="E288" s="77" t="s">
        <v>1262</v>
      </c>
      <c r="F288" s="77" t="s">
        <v>1266</v>
      </c>
      <c r="G288" s="77" t="s">
        <v>487</v>
      </c>
      <c r="H288" s="77" t="s">
        <v>584</v>
      </c>
    </row>
    <row r="289" spans="3:8" x14ac:dyDescent="0.25">
      <c r="C289" s="102" t="s">
        <v>1267</v>
      </c>
      <c r="D289" s="77" t="s">
        <v>625</v>
      </c>
      <c r="E289" s="77" t="s">
        <v>1268</v>
      </c>
      <c r="F289" s="77" t="s">
        <v>1269</v>
      </c>
      <c r="G289" s="77" t="s">
        <v>493</v>
      </c>
      <c r="H289" s="77" t="s">
        <v>604</v>
      </c>
    </row>
    <row r="290" spans="3:8" x14ac:dyDescent="0.25">
      <c r="C290" s="102" t="s">
        <v>1270</v>
      </c>
      <c r="D290" s="77" t="s">
        <v>625</v>
      </c>
      <c r="E290" s="77" t="s">
        <v>1271</v>
      </c>
      <c r="F290" s="77" t="s">
        <v>1034</v>
      </c>
      <c r="G290" s="77" t="s">
        <v>487</v>
      </c>
      <c r="H290" s="77" t="s">
        <v>584</v>
      </c>
    </row>
    <row r="291" spans="3:8" x14ac:dyDescent="0.25">
      <c r="C291" s="102" t="s">
        <v>1272</v>
      </c>
      <c r="D291" s="77" t="s">
        <v>625</v>
      </c>
      <c r="E291" s="77" t="s">
        <v>1273</v>
      </c>
      <c r="F291" s="77" t="s">
        <v>583</v>
      </c>
      <c r="G291" s="77" t="s">
        <v>493</v>
      </c>
      <c r="H291" s="77" t="s">
        <v>604</v>
      </c>
    </row>
    <row r="292" spans="3:8" ht="16.5" x14ac:dyDescent="0.25">
      <c r="C292" s="102" t="s">
        <v>1274</v>
      </c>
      <c r="D292" s="77" t="s">
        <v>836</v>
      </c>
      <c r="E292" s="77" t="s">
        <v>1275</v>
      </c>
      <c r="F292" s="77" t="s">
        <v>851</v>
      </c>
      <c r="G292" s="77" t="s">
        <v>487</v>
      </c>
      <c r="H292" s="77" t="s">
        <v>1276</v>
      </c>
    </row>
    <row r="293" spans="3:8" x14ac:dyDescent="0.25">
      <c r="C293" s="102" t="s">
        <v>1277</v>
      </c>
      <c r="D293" s="77" t="s">
        <v>526</v>
      </c>
      <c r="E293" s="77" t="s">
        <v>1278</v>
      </c>
      <c r="F293" s="77" t="s">
        <v>1279</v>
      </c>
      <c r="G293" s="77" t="s">
        <v>493</v>
      </c>
      <c r="H293" s="77" t="s">
        <v>696</v>
      </c>
    </row>
    <row r="294" spans="3:8" x14ac:dyDescent="0.25">
      <c r="C294" s="102" t="s">
        <v>1280</v>
      </c>
      <c r="D294" s="77" t="s">
        <v>799</v>
      </c>
      <c r="E294" s="77" t="s">
        <v>1281</v>
      </c>
      <c r="F294" s="77" t="s">
        <v>1282</v>
      </c>
      <c r="G294" s="77" t="s">
        <v>493</v>
      </c>
      <c r="H294" s="77" t="s">
        <v>735</v>
      </c>
    </row>
    <row r="295" spans="3:8" x14ac:dyDescent="0.25">
      <c r="C295" s="102" t="s">
        <v>1283</v>
      </c>
      <c r="D295" s="77" t="s">
        <v>516</v>
      </c>
      <c r="E295" s="77" t="s">
        <v>1284</v>
      </c>
      <c r="F295" s="77" t="s">
        <v>1285</v>
      </c>
      <c r="G295" s="77" t="s">
        <v>493</v>
      </c>
      <c r="H295" s="77" t="s">
        <v>672</v>
      </c>
    </row>
    <row r="296" spans="3:8" x14ac:dyDescent="0.25">
      <c r="C296" s="102" t="s">
        <v>1286</v>
      </c>
      <c r="D296" s="77" t="s">
        <v>500</v>
      </c>
      <c r="E296" s="77" t="s">
        <v>1287</v>
      </c>
      <c r="F296" s="77" t="s">
        <v>905</v>
      </c>
      <c r="G296" s="77" t="s">
        <v>487</v>
      </c>
      <c r="H296" s="77" t="s">
        <v>533</v>
      </c>
    </row>
    <row r="297" spans="3:8" x14ac:dyDescent="0.25">
      <c r="C297" s="102" t="s">
        <v>1288</v>
      </c>
      <c r="D297" s="77" t="s">
        <v>689</v>
      </c>
      <c r="E297" s="77" t="s">
        <v>1051</v>
      </c>
      <c r="F297" s="77" t="s">
        <v>922</v>
      </c>
      <c r="G297" s="77" t="s">
        <v>487</v>
      </c>
      <c r="H297" s="77" t="s">
        <v>503</v>
      </c>
    </row>
    <row r="298" spans="3:8" x14ac:dyDescent="0.25">
      <c r="C298" s="102" t="s">
        <v>1289</v>
      </c>
      <c r="D298" s="77" t="s">
        <v>689</v>
      </c>
      <c r="E298" s="77" t="s">
        <v>1290</v>
      </c>
      <c r="F298" s="77" t="s">
        <v>506</v>
      </c>
      <c r="G298" s="77" t="s">
        <v>487</v>
      </c>
      <c r="H298" s="77" t="s">
        <v>576</v>
      </c>
    </row>
    <row r="299" spans="3:8" ht="16.5" x14ac:dyDescent="0.25">
      <c r="C299" s="102" t="s">
        <v>1291</v>
      </c>
      <c r="D299" s="77" t="s">
        <v>689</v>
      </c>
      <c r="E299" s="77" t="s">
        <v>1292</v>
      </c>
      <c r="F299" s="77" t="s">
        <v>1293</v>
      </c>
      <c r="G299" s="77" t="s">
        <v>487</v>
      </c>
      <c r="H299" s="77" t="s">
        <v>669</v>
      </c>
    </row>
    <row r="300" spans="3:8" ht="16.5" x14ac:dyDescent="0.25">
      <c r="C300" s="102" t="s">
        <v>1294</v>
      </c>
      <c r="D300" s="77" t="s">
        <v>1295</v>
      </c>
      <c r="E300" s="77" t="s">
        <v>1296</v>
      </c>
      <c r="F300" s="77" t="s">
        <v>1297</v>
      </c>
      <c r="G300" s="77" t="s">
        <v>487</v>
      </c>
      <c r="H300" s="77" t="s">
        <v>1132</v>
      </c>
    </row>
    <row r="301" spans="3:8" ht="16.5" x14ac:dyDescent="0.25">
      <c r="C301" s="102" t="s">
        <v>1298</v>
      </c>
      <c r="D301" s="77" t="s">
        <v>1295</v>
      </c>
      <c r="E301" s="77" t="s">
        <v>1299</v>
      </c>
      <c r="F301" s="77" t="s">
        <v>1300</v>
      </c>
      <c r="G301" s="77" t="s">
        <v>487</v>
      </c>
      <c r="H301" s="77" t="s">
        <v>1132</v>
      </c>
    </row>
    <row r="302" spans="3:8" x14ac:dyDescent="0.25">
      <c r="C302" s="102" t="s">
        <v>1301</v>
      </c>
      <c r="D302" s="77" t="s">
        <v>574</v>
      </c>
      <c r="E302" s="77" t="s">
        <v>1302</v>
      </c>
      <c r="F302" s="77" t="s">
        <v>620</v>
      </c>
      <c r="G302" s="77" t="s">
        <v>487</v>
      </c>
      <c r="H302" s="77" t="s">
        <v>683</v>
      </c>
    </row>
    <row r="303" spans="3:8" x14ac:dyDescent="0.25">
      <c r="C303" s="102" t="s">
        <v>1303</v>
      </c>
      <c r="D303" s="77" t="s">
        <v>1050</v>
      </c>
      <c r="E303" s="77" t="s">
        <v>1304</v>
      </c>
      <c r="F303" s="77" t="s">
        <v>1279</v>
      </c>
      <c r="G303" s="77" t="s">
        <v>487</v>
      </c>
      <c r="H303" s="77" t="s">
        <v>561</v>
      </c>
    </row>
    <row r="304" spans="3:8" x14ac:dyDescent="0.25">
      <c r="C304" s="102" t="s">
        <v>1305</v>
      </c>
      <c r="D304" s="77" t="s">
        <v>849</v>
      </c>
      <c r="E304" s="77" t="s">
        <v>1306</v>
      </c>
      <c r="F304" s="77" t="s">
        <v>1307</v>
      </c>
      <c r="G304" s="77" t="s">
        <v>487</v>
      </c>
      <c r="H304" s="77" t="s">
        <v>494</v>
      </c>
    </row>
    <row r="305" spans="3:8" x14ac:dyDescent="0.25">
      <c r="C305" s="102" t="s">
        <v>1308</v>
      </c>
      <c r="D305" s="77" t="s">
        <v>849</v>
      </c>
      <c r="E305" s="77" t="s">
        <v>969</v>
      </c>
      <c r="F305" s="77" t="s">
        <v>1309</v>
      </c>
      <c r="G305" s="77" t="s">
        <v>487</v>
      </c>
      <c r="H305" s="77" t="s">
        <v>507</v>
      </c>
    </row>
    <row r="306" spans="3:8" ht="16.5" x14ac:dyDescent="0.25">
      <c r="C306" s="102" t="s">
        <v>1310</v>
      </c>
      <c r="D306" s="77" t="s">
        <v>625</v>
      </c>
      <c r="E306" s="77" t="s">
        <v>637</v>
      </c>
      <c r="F306" s="77" t="s">
        <v>1311</v>
      </c>
      <c r="G306" s="77" t="s">
        <v>493</v>
      </c>
      <c r="H306" s="77" t="s">
        <v>537</v>
      </c>
    </row>
    <row r="307" spans="3:8" ht="16.5" x14ac:dyDescent="0.25">
      <c r="C307" s="102" t="s">
        <v>1312</v>
      </c>
      <c r="D307" s="77" t="s">
        <v>596</v>
      </c>
      <c r="E307" s="77" t="s">
        <v>1313</v>
      </c>
      <c r="F307" s="77" t="s">
        <v>1314</v>
      </c>
      <c r="G307" s="77" t="s">
        <v>487</v>
      </c>
      <c r="H307" s="77" t="s">
        <v>891</v>
      </c>
    </row>
    <row r="308" spans="3:8" ht="16.5" x14ac:dyDescent="0.25">
      <c r="C308" s="102" t="s">
        <v>1315</v>
      </c>
      <c r="D308" s="77" t="s">
        <v>596</v>
      </c>
      <c r="E308" s="77" t="s">
        <v>1316</v>
      </c>
      <c r="F308" s="77" t="s">
        <v>1317</v>
      </c>
      <c r="G308" s="77" t="s">
        <v>487</v>
      </c>
      <c r="H308" s="77" t="s">
        <v>561</v>
      </c>
    </row>
    <row r="309" spans="3:8" x14ac:dyDescent="0.25">
      <c r="C309" s="102" t="s">
        <v>1318</v>
      </c>
      <c r="D309" s="77" t="s">
        <v>490</v>
      </c>
      <c r="E309" s="77" t="s">
        <v>1319</v>
      </c>
      <c r="F309" s="77" t="s">
        <v>640</v>
      </c>
      <c r="G309" s="77" t="s">
        <v>493</v>
      </c>
      <c r="H309" s="77" t="s">
        <v>683</v>
      </c>
    </row>
    <row r="310" spans="3:8" x14ac:dyDescent="0.25">
      <c r="C310" s="102" t="s">
        <v>1320</v>
      </c>
      <c r="D310" s="77" t="s">
        <v>521</v>
      </c>
      <c r="E310" s="77" t="s">
        <v>1321</v>
      </c>
      <c r="F310" s="77" t="s">
        <v>1322</v>
      </c>
      <c r="G310" s="77" t="s">
        <v>487</v>
      </c>
      <c r="H310" s="77" t="s">
        <v>511</v>
      </c>
    </row>
    <row r="311" spans="3:8" x14ac:dyDescent="0.25">
      <c r="C311" s="102" t="s">
        <v>1323</v>
      </c>
      <c r="D311" s="77" t="s">
        <v>601</v>
      </c>
      <c r="E311" s="77" t="s">
        <v>1324</v>
      </c>
      <c r="F311" s="77" t="s">
        <v>1325</v>
      </c>
      <c r="G311" s="77" t="s">
        <v>487</v>
      </c>
      <c r="H311" s="77" t="s">
        <v>665</v>
      </c>
    </row>
    <row r="312" spans="3:8" x14ac:dyDescent="0.25">
      <c r="C312" s="102" t="s">
        <v>1326</v>
      </c>
      <c r="D312" s="77" t="s">
        <v>625</v>
      </c>
      <c r="E312" s="77" t="s">
        <v>1327</v>
      </c>
      <c r="F312" s="77" t="s">
        <v>1328</v>
      </c>
      <c r="G312" s="77" t="s">
        <v>493</v>
      </c>
      <c r="H312" s="77" t="s">
        <v>537</v>
      </c>
    </row>
    <row r="313" spans="3:8" x14ac:dyDescent="0.25">
      <c r="C313" s="102" t="s">
        <v>1329</v>
      </c>
      <c r="D313" s="77" t="s">
        <v>490</v>
      </c>
      <c r="E313" s="77" t="s">
        <v>1330</v>
      </c>
      <c r="F313" s="77" t="s">
        <v>1331</v>
      </c>
      <c r="G313" s="77" t="s">
        <v>487</v>
      </c>
      <c r="H313" s="77" t="s">
        <v>494</v>
      </c>
    </row>
    <row r="314" spans="3:8" ht="16.5" x14ac:dyDescent="0.25">
      <c r="C314" s="102" t="s">
        <v>1332</v>
      </c>
      <c r="D314" s="77" t="s">
        <v>574</v>
      </c>
      <c r="E314" s="77" t="s">
        <v>1333</v>
      </c>
      <c r="F314" s="77" t="s">
        <v>1334</v>
      </c>
      <c r="G314" s="77" t="s">
        <v>493</v>
      </c>
      <c r="H314" s="77" t="s">
        <v>920</v>
      </c>
    </row>
    <row r="315" spans="3:8" x14ac:dyDescent="0.25">
      <c r="C315" s="102" t="s">
        <v>1335</v>
      </c>
      <c r="D315" s="77" t="s">
        <v>516</v>
      </c>
      <c r="E315" s="77" t="s">
        <v>1336</v>
      </c>
      <c r="F315" s="77" t="s">
        <v>1337</v>
      </c>
      <c r="G315" s="77" t="s">
        <v>487</v>
      </c>
      <c r="H315" s="77" t="s">
        <v>519</v>
      </c>
    </row>
    <row r="316" spans="3:8" x14ac:dyDescent="0.25">
      <c r="C316" s="102" t="s">
        <v>1338</v>
      </c>
      <c r="D316" s="77" t="s">
        <v>516</v>
      </c>
      <c r="E316" s="77" t="s">
        <v>1339</v>
      </c>
      <c r="F316" s="77" t="s">
        <v>1340</v>
      </c>
      <c r="G316" s="77" t="s">
        <v>493</v>
      </c>
      <c r="H316" s="77" t="s">
        <v>588</v>
      </c>
    </row>
    <row r="317" spans="3:8" x14ac:dyDescent="0.25">
      <c r="C317" s="102" t="s">
        <v>1341</v>
      </c>
      <c r="D317" s="77" t="s">
        <v>615</v>
      </c>
      <c r="E317" s="77" t="s">
        <v>765</v>
      </c>
      <c r="F317" s="77" t="s">
        <v>809</v>
      </c>
      <c r="G317" s="77" t="s">
        <v>1191</v>
      </c>
      <c r="H317" s="77" t="s">
        <v>683</v>
      </c>
    </row>
    <row r="318" spans="3:8" ht="16.5" x14ac:dyDescent="0.25">
      <c r="C318" s="102" t="s">
        <v>1342</v>
      </c>
      <c r="D318" s="77" t="s">
        <v>558</v>
      </c>
      <c r="E318" s="77" t="s">
        <v>1343</v>
      </c>
      <c r="F318" s="77" t="s">
        <v>1344</v>
      </c>
      <c r="G318" s="77" t="s">
        <v>487</v>
      </c>
      <c r="H318" s="77" t="s">
        <v>503</v>
      </c>
    </row>
    <row r="319" spans="3:8" x14ac:dyDescent="0.25">
      <c r="C319" s="102" t="s">
        <v>1345</v>
      </c>
      <c r="D319" s="77" t="s">
        <v>558</v>
      </c>
      <c r="E319" s="77" t="s">
        <v>1346</v>
      </c>
      <c r="F319" s="77" t="s">
        <v>1347</v>
      </c>
      <c r="G319" s="77" t="s">
        <v>487</v>
      </c>
      <c r="H319" s="77" t="s">
        <v>700</v>
      </c>
    </row>
    <row r="320" spans="3:8" x14ac:dyDescent="0.25">
      <c r="C320" s="102" t="s">
        <v>1348</v>
      </c>
      <c r="D320" s="77" t="s">
        <v>558</v>
      </c>
      <c r="E320" s="77" t="s">
        <v>1349</v>
      </c>
      <c r="F320" s="77" t="s">
        <v>1350</v>
      </c>
      <c r="G320" s="77" t="s">
        <v>487</v>
      </c>
      <c r="H320" s="77" t="s">
        <v>561</v>
      </c>
    </row>
    <row r="321" spans="3:8" x14ac:dyDescent="0.25">
      <c r="C321" s="102" t="s">
        <v>1351</v>
      </c>
      <c r="D321" s="77" t="s">
        <v>558</v>
      </c>
      <c r="E321" s="77" t="s">
        <v>571</v>
      </c>
      <c r="F321" s="77" t="s">
        <v>851</v>
      </c>
      <c r="G321" s="77" t="s">
        <v>487</v>
      </c>
      <c r="H321" s="77" t="s">
        <v>561</v>
      </c>
    </row>
    <row r="322" spans="3:8" x14ac:dyDescent="0.25">
      <c r="C322" s="102" t="s">
        <v>1352</v>
      </c>
      <c r="D322" s="77" t="s">
        <v>558</v>
      </c>
      <c r="E322" s="77" t="s">
        <v>1353</v>
      </c>
      <c r="F322" s="77" t="s">
        <v>995</v>
      </c>
      <c r="G322" s="77" t="s">
        <v>487</v>
      </c>
      <c r="H322" s="77" t="s">
        <v>561</v>
      </c>
    </row>
    <row r="323" spans="3:8" x14ac:dyDescent="0.25">
      <c r="C323" s="102" t="s">
        <v>1354</v>
      </c>
      <c r="D323" s="77" t="s">
        <v>490</v>
      </c>
      <c r="E323" s="77" t="s">
        <v>1355</v>
      </c>
      <c r="F323" s="77" t="s">
        <v>630</v>
      </c>
      <c r="G323" s="77" t="s">
        <v>487</v>
      </c>
      <c r="H323" s="77" t="s">
        <v>503</v>
      </c>
    </row>
    <row r="324" spans="3:8" x14ac:dyDescent="0.25">
      <c r="C324" s="102" t="s">
        <v>1356</v>
      </c>
      <c r="D324" s="77" t="s">
        <v>490</v>
      </c>
      <c r="E324" s="77" t="s">
        <v>1357</v>
      </c>
      <c r="F324" s="77" t="s">
        <v>1358</v>
      </c>
      <c r="G324" s="77" t="s">
        <v>487</v>
      </c>
      <c r="H324" s="77" t="s">
        <v>494</v>
      </c>
    </row>
    <row r="325" spans="3:8" x14ac:dyDescent="0.25">
      <c r="C325" s="102" t="s">
        <v>1359</v>
      </c>
      <c r="D325" s="77" t="s">
        <v>490</v>
      </c>
      <c r="E325" s="77" t="s">
        <v>1360</v>
      </c>
      <c r="F325" s="77" t="s">
        <v>1361</v>
      </c>
      <c r="G325" s="77" t="s">
        <v>487</v>
      </c>
      <c r="H325" s="77" t="s">
        <v>533</v>
      </c>
    </row>
    <row r="326" spans="3:8" x14ac:dyDescent="0.25">
      <c r="C326" s="102" t="s">
        <v>1362</v>
      </c>
      <c r="D326" s="77" t="s">
        <v>490</v>
      </c>
      <c r="E326" s="77" t="s">
        <v>1363</v>
      </c>
      <c r="F326" s="77" t="s">
        <v>1364</v>
      </c>
      <c r="G326" s="77" t="s">
        <v>487</v>
      </c>
      <c r="H326" s="77" t="s">
        <v>569</v>
      </c>
    </row>
    <row r="327" spans="3:8" x14ac:dyDescent="0.25">
      <c r="C327" s="102" t="s">
        <v>1365</v>
      </c>
      <c r="D327" s="77" t="s">
        <v>490</v>
      </c>
      <c r="E327" s="77" t="s">
        <v>1366</v>
      </c>
      <c r="F327" s="77" t="s">
        <v>1367</v>
      </c>
      <c r="G327" s="77" t="s">
        <v>493</v>
      </c>
      <c r="H327" s="77" t="s">
        <v>569</v>
      </c>
    </row>
    <row r="328" spans="3:8" x14ac:dyDescent="0.25">
      <c r="C328" s="102" t="s">
        <v>1368</v>
      </c>
      <c r="D328" s="77" t="s">
        <v>490</v>
      </c>
      <c r="E328" s="77" t="s">
        <v>1369</v>
      </c>
      <c r="F328" s="77" t="s">
        <v>1370</v>
      </c>
      <c r="G328" s="77" t="s">
        <v>487</v>
      </c>
      <c r="H328" s="77" t="s">
        <v>511</v>
      </c>
    </row>
    <row r="329" spans="3:8" ht="16.5" x14ac:dyDescent="0.25">
      <c r="C329" s="102" t="s">
        <v>1371</v>
      </c>
      <c r="D329" s="77" t="s">
        <v>490</v>
      </c>
      <c r="E329" s="77" t="s">
        <v>1372</v>
      </c>
      <c r="F329" s="77" t="s">
        <v>1373</v>
      </c>
      <c r="G329" s="77" t="s">
        <v>487</v>
      </c>
      <c r="H329" s="77" t="s">
        <v>696</v>
      </c>
    </row>
    <row r="330" spans="3:8" x14ac:dyDescent="0.25">
      <c r="C330" s="102" t="s">
        <v>1374</v>
      </c>
      <c r="D330" s="77" t="s">
        <v>490</v>
      </c>
      <c r="E330" s="77" t="s">
        <v>897</v>
      </c>
      <c r="F330" s="77" t="s">
        <v>649</v>
      </c>
      <c r="G330" s="77" t="s">
        <v>487</v>
      </c>
      <c r="H330" s="77" t="s">
        <v>511</v>
      </c>
    </row>
    <row r="331" spans="3:8" x14ac:dyDescent="0.25">
      <c r="C331" s="102" t="s">
        <v>1375</v>
      </c>
      <c r="D331" s="77" t="s">
        <v>490</v>
      </c>
      <c r="E331" s="77" t="s">
        <v>876</v>
      </c>
      <c r="F331" s="77" t="s">
        <v>851</v>
      </c>
      <c r="G331" s="77" t="s">
        <v>487</v>
      </c>
      <c r="H331" s="77" t="s">
        <v>507</v>
      </c>
    </row>
    <row r="332" spans="3:8" x14ac:dyDescent="0.25">
      <c r="C332" s="102" t="s">
        <v>1376</v>
      </c>
      <c r="D332" s="77" t="s">
        <v>490</v>
      </c>
      <c r="E332" s="77" t="s">
        <v>1377</v>
      </c>
      <c r="F332" s="77" t="s">
        <v>1065</v>
      </c>
      <c r="G332" s="77" t="s">
        <v>487</v>
      </c>
      <c r="H332" s="77" t="s">
        <v>533</v>
      </c>
    </row>
    <row r="333" spans="3:8" ht="16.5" x14ac:dyDescent="0.25">
      <c r="C333" s="102" t="s">
        <v>1378</v>
      </c>
      <c r="D333" s="77" t="s">
        <v>490</v>
      </c>
      <c r="E333" s="77" t="s">
        <v>1379</v>
      </c>
      <c r="F333" s="77" t="s">
        <v>1380</v>
      </c>
      <c r="G333" s="77" t="s">
        <v>487</v>
      </c>
      <c r="H333" s="77" t="s">
        <v>569</v>
      </c>
    </row>
    <row r="334" spans="3:8" x14ac:dyDescent="0.25">
      <c r="C334" s="102" t="s">
        <v>1381</v>
      </c>
      <c r="D334" s="77" t="s">
        <v>496</v>
      </c>
      <c r="E334" s="77" t="s">
        <v>1382</v>
      </c>
      <c r="F334" s="77" t="s">
        <v>1383</v>
      </c>
      <c r="G334" s="77" t="s">
        <v>487</v>
      </c>
      <c r="H334" s="77" t="s">
        <v>482</v>
      </c>
    </row>
    <row r="335" spans="3:8" x14ac:dyDescent="0.25">
      <c r="C335" s="102" t="s">
        <v>1384</v>
      </c>
      <c r="D335" s="77" t="s">
        <v>726</v>
      </c>
      <c r="E335" s="77" t="s">
        <v>1385</v>
      </c>
      <c r="F335" s="77" t="s">
        <v>556</v>
      </c>
      <c r="G335" s="77" t="s">
        <v>487</v>
      </c>
      <c r="H335" s="77" t="s">
        <v>691</v>
      </c>
    </row>
    <row r="336" spans="3:8" x14ac:dyDescent="0.25">
      <c r="C336" s="102" t="s">
        <v>1386</v>
      </c>
      <c r="D336" s="77" t="s">
        <v>500</v>
      </c>
      <c r="E336" s="77" t="s">
        <v>1387</v>
      </c>
      <c r="F336" s="77" t="s">
        <v>547</v>
      </c>
      <c r="G336" s="77" t="s">
        <v>487</v>
      </c>
      <c r="H336" s="77" t="s">
        <v>533</v>
      </c>
    </row>
    <row r="337" spans="3:8" x14ac:dyDescent="0.25">
      <c r="C337" s="102" t="s">
        <v>1388</v>
      </c>
      <c r="D337" s="77" t="s">
        <v>849</v>
      </c>
      <c r="E337" s="77" t="s">
        <v>1097</v>
      </c>
      <c r="F337" s="77" t="s">
        <v>1389</v>
      </c>
      <c r="G337" s="77" t="s">
        <v>493</v>
      </c>
      <c r="H337" s="77" t="s">
        <v>683</v>
      </c>
    </row>
    <row r="338" spans="3:8" x14ac:dyDescent="0.25">
      <c r="C338" s="102" t="s">
        <v>1390</v>
      </c>
      <c r="D338" s="77" t="s">
        <v>1168</v>
      </c>
      <c r="E338" s="77" t="s">
        <v>1176</v>
      </c>
      <c r="F338" s="77" t="s">
        <v>1391</v>
      </c>
      <c r="G338" s="77" t="s">
        <v>493</v>
      </c>
      <c r="H338" s="77" t="s">
        <v>683</v>
      </c>
    </row>
    <row r="339" spans="3:8" x14ac:dyDescent="0.25">
      <c r="C339" s="102" t="s">
        <v>1392</v>
      </c>
      <c r="D339" s="77" t="s">
        <v>713</v>
      </c>
      <c r="E339" s="77" t="s">
        <v>1393</v>
      </c>
      <c r="F339" s="77" t="s">
        <v>594</v>
      </c>
      <c r="G339" s="77" t="s">
        <v>1394</v>
      </c>
      <c r="H339" s="77" t="s">
        <v>584</v>
      </c>
    </row>
    <row r="340" spans="3:8" ht="16.5" x14ac:dyDescent="0.25">
      <c r="C340" s="102" t="s">
        <v>1395</v>
      </c>
      <c r="D340" s="77" t="s">
        <v>516</v>
      </c>
      <c r="E340" s="77" t="s">
        <v>1396</v>
      </c>
      <c r="F340" s="77" t="s">
        <v>1397</v>
      </c>
      <c r="G340" s="77" t="s">
        <v>1394</v>
      </c>
      <c r="H340" s="77" t="s">
        <v>1398</v>
      </c>
    </row>
    <row r="341" spans="3:8" ht="16.5" x14ac:dyDescent="0.25">
      <c r="C341" s="102" t="s">
        <v>1399</v>
      </c>
      <c r="D341" s="77" t="s">
        <v>726</v>
      </c>
      <c r="E341" s="77" t="s">
        <v>1400</v>
      </c>
      <c r="F341" s="77" t="s">
        <v>1401</v>
      </c>
      <c r="G341" s="77" t="s">
        <v>1394</v>
      </c>
      <c r="H341" s="77" t="s">
        <v>1402</v>
      </c>
    </row>
    <row r="342" spans="3:8" ht="16.5" x14ac:dyDescent="0.25">
      <c r="C342" s="102" t="s">
        <v>1403</v>
      </c>
      <c r="D342" s="77" t="s">
        <v>601</v>
      </c>
      <c r="E342" s="77" t="s">
        <v>1404</v>
      </c>
      <c r="F342" s="77" t="s">
        <v>1405</v>
      </c>
      <c r="G342" s="77" t="s">
        <v>487</v>
      </c>
      <c r="H342" s="77" t="s">
        <v>537</v>
      </c>
    </row>
    <row r="343" spans="3:8" x14ac:dyDescent="0.25">
      <c r="C343" s="102" t="s">
        <v>1406</v>
      </c>
      <c r="D343" s="77" t="s">
        <v>601</v>
      </c>
      <c r="E343" s="77" t="s">
        <v>1407</v>
      </c>
      <c r="F343" s="77" t="s">
        <v>630</v>
      </c>
      <c r="G343" s="77" t="s">
        <v>487</v>
      </c>
      <c r="H343" s="77" t="s">
        <v>584</v>
      </c>
    </row>
    <row r="344" spans="3:8" x14ac:dyDescent="0.25">
      <c r="C344" s="102" t="s">
        <v>1408</v>
      </c>
      <c r="D344" s="77" t="s">
        <v>601</v>
      </c>
      <c r="E344" s="77" t="s">
        <v>1409</v>
      </c>
      <c r="F344" s="77" t="s">
        <v>1031</v>
      </c>
      <c r="G344" s="77" t="s">
        <v>487</v>
      </c>
      <c r="H344" s="77" t="s">
        <v>696</v>
      </c>
    </row>
    <row r="345" spans="3:8" ht="16.5" x14ac:dyDescent="0.25">
      <c r="C345" s="102" t="s">
        <v>1410</v>
      </c>
      <c r="D345" s="77" t="s">
        <v>563</v>
      </c>
      <c r="E345" s="77" t="s">
        <v>1411</v>
      </c>
      <c r="F345" s="77" t="s">
        <v>874</v>
      </c>
      <c r="G345" s="77" t="s">
        <v>493</v>
      </c>
      <c r="H345" s="77" t="s">
        <v>763</v>
      </c>
    </row>
    <row r="346" spans="3:8" x14ac:dyDescent="0.25">
      <c r="C346" s="102" t="s">
        <v>1412</v>
      </c>
      <c r="D346" s="77" t="s">
        <v>558</v>
      </c>
      <c r="E346" s="77" t="s">
        <v>571</v>
      </c>
      <c r="F346" s="77" t="s">
        <v>1413</v>
      </c>
      <c r="G346" s="77" t="s">
        <v>493</v>
      </c>
      <c r="H346" s="77" t="s">
        <v>503</v>
      </c>
    </row>
    <row r="347" spans="3:8" x14ac:dyDescent="0.25">
      <c r="C347" s="102" t="s">
        <v>1414</v>
      </c>
      <c r="D347" s="77" t="s">
        <v>1415</v>
      </c>
      <c r="E347" s="77" t="s">
        <v>1416</v>
      </c>
      <c r="F347" s="77" t="s">
        <v>1417</v>
      </c>
      <c r="G347" s="77" t="s">
        <v>487</v>
      </c>
      <c r="H347" s="77" t="s">
        <v>519</v>
      </c>
    </row>
    <row r="348" spans="3:8" x14ac:dyDescent="0.25">
      <c r="C348" s="102" t="s">
        <v>1418</v>
      </c>
      <c r="D348" s="77" t="s">
        <v>615</v>
      </c>
      <c r="E348" s="77" t="s">
        <v>1419</v>
      </c>
      <c r="F348" s="77" t="s">
        <v>492</v>
      </c>
      <c r="G348" s="77" t="s">
        <v>493</v>
      </c>
      <c r="H348" s="77" t="s">
        <v>735</v>
      </c>
    </row>
    <row r="349" spans="3:8" x14ac:dyDescent="0.25">
      <c r="C349" s="102" t="s">
        <v>1420</v>
      </c>
      <c r="D349" s="77" t="s">
        <v>826</v>
      </c>
      <c r="E349" s="77" t="s">
        <v>1421</v>
      </c>
      <c r="F349" s="77" t="s">
        <v>1422</v>
      </c>
      <c r="G349" s="77" t="s">
        <v>487</v>
      </c>
      <c r="H349" s="77" t="s">
        <v>588</v>
      </c>
    </row>
    <row r="350" spans="3:8" x14ac:dyDescent="0.25">
      <c r="C350" s="102" t="s">
        <v>1423</v>
      </c>
      <c r="D350" s="77" t="s">
        <v>826</v>
      </c>
      <c r="E350" s="77" t="s">
        <v>783</v>
      </c>
      <c r="F350" s="77" t="s">
        <v>718</v>
      </c>
      <c r="G350" s="77" t="s">
        <v>487</v>
      </c>
      <c r="H350" s="77" t="s">
        <v>829</v>
      </c>
    </row>
    <row r="351" spans="3:8" x14ac:dyDescent="0.25">
      <c r="C351" s="102" t="s">
        <v>1424</v>
      </c>
      <c r="D351" s="77" t="s">
        <v>826</v>
      </c>
      <c r="E351" s="77" t="s">
        <v>938</v>
      </c>
      <c r="F351" s="77" t="s">
        <v>1425</v>
      </c>
      <c r="G351" s="77" t="s">
        <v>487</v>
      </c>
      <c r="H351" s="77" t="s">
        <v>700</v>
      </c>
    </row>
    <row r="352" spans="3:8" ht="16.5" x14ac:dyDescent="0.25">
      <c r="C352" s="102" t="s">
        <v>1426</v>
      </c>
      <c r="D352" s="77" t="s">
        <v>826</v>
      </c>
      <c r="E352" s="77" t="s">
        <v>1427</v>
      </c>
      <c r="F352" s="77" t="s">
        <v>1428</v>
      </c>
      <c r="G352" s="77" t="s">
        <v>487</v>
      </c>
      <c r="H352" s="77" t="s">
        <v>588</v>
      </c>
    </row>
    <row r="353" spans="3:8" x14ac:dyDescent="0.25">
      <c r="C353" s="102" t="s">
        <v>1429</v>
      </c>
      <c r="D353" s="77" t="s">
        <v>516</v>
      </c>
      <c r="E353" s="77" t="s">
        <v>1430</v>
      </c>
      <c r="F353" s="77" t="s">
        <v>1124</v>
      </c>
      <c r="G353" s="77" t="s">
        <v>493</v>
      </c>
      <c r="H353" s="77" t="s">
        <v>613</v>
      </c>
    </row>
    <row r="354" spans="3:8" x14ac:dyDescent="0.25">
      <c r="C354" s="102" t="s">
        <v>1431</v>
      </c>
      <c r="D354" s="77" t="s">
        <v>530</v>
      </c>
      <c r="E354" s="77" t="s">
        <v>1432</v>
      </c>
      <c r="F354" s="77" t="s">
        <v>1433</v>
      </c>
      <c r="G354" s="77" t="s">
        <v>493</v>
      </c>
      <c r="H354" s="77" t="s">
        <v>588</v>
      </c>
    </row>
    <row r="355" spans="3:8" x14ac:dyDescent="0.25">
      <c r="C355" s="102" t="s">
        <v>1434</v>
      </c>
      <c r="D355" s="77" t="s">
        <v>526</v>
      </c>
      <c r="E355" s="77" t="s">
        <v>1278</v>
      </c>
      <c r="F355" s="77" t="s">
        <v>724</v>
      </c>
      <c r="G355" s="77" t="s">
        <v>487</v>
      </c>
      <c r="H355" s="77" t="s">
        <v>537</v>
      </c>
    </row>
    <row r="356" spans="3:8" x14ac:dyDescent="0.25">
      <c r="C356" s="102" t="s">
        <v>1435</v>
      </c>
      <c r="D356" s="77" t="s">
        <v>526</v>
      </c>
      <c r="E356" s="77" t="s">
        <v>1436</v>
      </c>
      <c r="F356" s="77" t="s">
        <v>603</v>
      </c>
      <c r="G356" s="77" t="s">
        <v>487</v>
      </c>
      <c r="H356" s="77" t="s">
        <v>537</v>
      </c>
    </row>
    <row r="357" spans="3:8" x14ac:dyDescent="0.25">
      <c r="C357" s="102" t="s">
        <v>1437</v>
      </c>
      <c r="D357" s="77" t="s">
        <v>601</v>
      </c>
      <c r="E357" s="77" t="s">
        <v>1438</v>
      </c>
      <c r="F357" s="77" t="s">
        <v>492</v>
      </c>
      <c r="G357" s="77" t="s">
        <v>487</v>
      </c>
      <c r="H357" s="77" t="s">
        <v>665</v>
      </c>
    </row>
    <row r="358" spans="3:8" x14ac:dyDescent="0.25">
      <c r="C358" s="102" t="s">
        <v>1439</v>
      </c>
      <c r="D358" s="77" t="s">
        <v>997</v>
      </c>
      <c r="E358" s="77" t="s">
        <v>1440</v>
      </c>
      <c r="F358" s="77" t="s">
        <v>532</v>
      </c>
      <c r="G358" s="77" t="s">
        <v>487</v>
      </c>
      <c r="H358" s="77" t="s">
        <v>569</v>
      </c>
    </row>
    <row r="359" spans="3:8" x14ac:dyDescent="0.25">
      <c r="C359" s="102" t="s">
        <v>1441</v>
      </c>
      <c r="D359" s="77" t="s">
        <v>530</v>
      </c>
      <c r="E359" s="77" t="s">
        <v>1442</v>
      </c>
      <c r="F359" s="77" t="s">
        <v>1417</v>
      </c>
      <c r="G359" s="77" t="s">
        <v>487</v>
      </c>
      <c r="H359" s="77" t="s">
        <v>700</v>
      </c>
    </row>
    <row r="360" spans="3:8" ht="16.5" x14ac:dyDescent="0.25">
      <c r="C360" s="102" t="s">
        <v>1443</v>
      </c>
      <c r="D360" s="77" t="s">
        <v>596</v>
      </c>
      <c r="E360" s="77" t="s">
        <v>1444</v>
      </c>
      <c r="F360" s="77" t="s">
        <v>1445</v>
      </c>
      <c r="G360" s="77" t="s">
        <v>487</v>
      </c>
      <c r="H360" s="77" t="s">
        <v>1132</v>
      </c>
    </row>
    <row r="361" spans="3:8" x14ac:dyDescent="0.25">
      <c r="C361" s="102" t="s">
        <v>1446</v>
      </c>
      <c r="D361" s="77" t="s">
        <v>782</v>
      </c>
      <c r="E361" s="77" t="s">
        <v>593</v>
      </c>
      <c r="F361" s="77" t="s">
        <v>1447</v>
      </c>
      <c r="G361" s="77" t="s">
        <v>487</v>
      </c>
      <c r="H361" s="77" t="s">
        <v>511</v>
      </c>
    </row>
    <row r="362" spans="3:8" x14ac:dyDescent="0.25">
      <c r="C362" s="102" t="s">
        <v>1448</v>
      </c>
      <c r="D362" s="77" t="s">
        <v>685</v>
      </c>
      <c r="E362" s="77" t="s">
        <v>1449</v>
      </c>
      <c r="F362" s="77" t="s">
        <v>583</v>
      </c>
      <c r="G362" s="77" t="s">
        <v>487</v>
      </c>
      <c r="H362" s="77" t="s">
        <v>482</v>
      </c>
    </row>
    <row r="363" spans="3:8" x14ac:dyDescent="0.25">
      <c r="C363" s="102" t="s">
        <v>1450</v>
      </c>
      <c r="D363" s="77" t="s">
        <v>926</v>
      </c>
      <c r="E363" s="77" t="s">
        <v>1451</v>
      </c>
      <c r="F363" s="77" t="s">
        <v>1452</v>
      </c>
      <c r="G363" s="77" t="s">
        <v>487</v>
      </c>
      <c r="H363" s="77" t="s">
        <v>683</v>
      </c>
    </row>
    <row r="364" spans="3:8" x14ac:dyDescent="0.25">
      <c r="C364" s="102" t="s">
        <v>1453</v>
      </c>
      <c r="D364" s="77" t="s">
        <v>826</v>
      </c>
      <c r="E364" s="77" t="s">
        <v>1454</v>
      </c>
      <c r="F364" s="77" t="s">
        <v>1455</v>
      </c>
      <c r="G364" s="77" t="s">
        <v>487</v>
      </c>
      <c r="H364" s="77" t="s">
        <v>691</v>
      </c>
    </row>
    <row r="365" spans="3:8" x14ac:dyDescent="0.25">
      <c r="C365" s="102" t="s">
        <v>1456</v>
      </c>
      <c r="D365" s="77" t="s">
        <v>689</v>
      </c>
      <c r="E365" s="77" t="s">
        <v>1457</v>
      </c>
      <c r="F365" s="77" t="s">
        <v>527</v>
      </c>
      <c r="G365" s="77" t="s">
        <v>487</v>
      </c>
      <c r="H365" s="77" t="s">
        <v>669</v>
      </c>
    </row>
    <row r="366" spans="3:8" ht="16.5" x14ac:dyDescent="0.25">
      <c r="C366" s="102" t="s">
        <v>1458</v>
      </c>
      <c r="D366" s="77" t="s">
        <v>993</v>
      </c>
      <c r="E366" s="77" t="s">
        <v>1459</v>
      </c>
      <c r="F366" s="77" t="s">
        <v>1460</v>
      </c>
      <c r="G366" s="77" t="s">
        <v>487</v>
      </c>
      <c r="H366" s="77" t="s">
        <v>706</v>
      </c>
    </row>
    <row r="367" spans="3:8" x14ac:dyDescent="0.25">
      <c r="C367" s="102" t="s">
        <v>1461</v>
      </c>
      <c r="D367" s="77" t="s">
        <v>993</v>
      </c>
      <c r="E367" s="77" t="s">
        <v>1462</v>
      </c>
      <c r="F367" s="77" t="s">
        <v>1463</v>
      </c>
      <c r="G367" s="77" t="s">
        <v>487</v>
      </c>
      <c r="H367" s="77" t="s">
        <v>895</v>
      </c>
    </row>
    <row r="368" spans="3:8" ht="16.5" x14ac:dyDescent="0.25">
      <c r="C368" s="102" t="s">
        <v>1464</v>
      </c>
      <c r="D368" s="77" t="s">
        <v>993</v>
      </c>
      <c r="E368" s="77" t="s">
        <v>994</v>
      </c>
      <c r="F368" s="77" t="s">
        <v>1465</v>
      </c>
      <c r="G368" s="77" t="s">
        <v>487</v>
      </c>
      <c r="H368" s="77" t="s">
        <v>706</v>
      </c>
    </row>
    <row r="369" spans="3:8" x14ac:dyDescent="0.25">
      <c r="C369" s="102" t="s">
        <v>1466</v>
      </c>
      <c r="D369" s="77" t="s">
        <v>689</v>
      </c>
      <c r="E369" s="77" t="s">
        <v>1292</v>
      </c>
      <c r="F369" s="77" t="s">
        <v>591</v>
      </c>
      <c r="G369" s="77" t="s">
        <v>493</v>
      </c>
      <c r="H369" s="77" t="s">
        <v>700</v>
      </c>
    </row>
    <row r="370" spans="3:8" x14ac:dyDescent="0.25">
      <c r="C370" s="102" t="s">
        <v>1467</v>
      </c>
      <c r="D370" s="77" t="s">
        <v>496</v>
      </c>
      <c r="E370" s="77" t="s">
        <v>1468</v>
      </c>
      <c r="F370" s="77" t="s">
        <v>711</v>
      </c>
      <c r="G370" s="77" t="s">
        <v>487</v>
      </c>
      <c r="H370" s="77" t="s">
        <v>706</v>
      </c>
    </row>
    <row r="371" spans="3:8" x14ac:dyDescent="0.25">
      <c r="C371" s="102" t="s">
        <v>1469</v>
      </c>
      <c r="D371" s="77" t="s">
        <v>1470</v>
      </c>
      <c r="E371" s="77" t="s">
        <v>1471</v>
      </c>
      <c r="F371" s="77" t="s">
        <v>1018</v>
      </c>
      <c r="G371" s="77" t="s">
        <v>487</v>
      </c>
      <c r="H371" s="77" t="s">
        <v>584</v>
      </c>
    </row>
    <row r="372" spans="3:8" x14ac:dyDescent="0.25">
      <c r="C372" s="102" t="s">
        <v>1472</v>
      </c>
      <c r="D372" s="77" t="s">
        <v>496</v>
      </c>
      <c r="E372" s="77" t="s">
        <v>698</v>
      </c>
      <c r="F372" s="77" t="s">
        <v>1473</v>
      </c>
      <c r="G372" s="77" t="s">
        <v>493</v>
      </c>
      <c r="H372" s="77" t="s">
        <v>735</v>
      </c>
    </row>
    <row r="373" spans="3:8" x14ac:dyDescent="0.25">
      <c r="C373" s="102" t="s">
        <v>1474</v>
      </c>
      <c r="D373" s="77" t="s">
        <v>677</v>
      </c>
      <c r="E373" s="77" t="s">
        <v>1475</v>
      </c>
      <c r="F373" s="77" t="s">
        <v>612</v>
      </c>
      <c r="G373" s="77" t="s">
        <v>493</v>
      </c>
      <c r="H373" s="77" t="s">
        <v>609</v>
      </c>
    </row>
    <row r="374" spans="3:8" ht="16.5" x14ac:dyDescent="0.25">
      <c r="C374" s="102" t="s">
        <v>1476</v>
      </c>
      <c r="D374" s="77" t="s">
        <v>496</v>
      </c>
      <c r="E374" s="77" t="s">
        <v>1477</v>
      </c>
      <c r="F374" s="77" t="s">
        <v>1478</v>
      </c>
      <c r="G374" s="77" t="s">
        <v>487</v>
      </c>
      <c r="H374" s="77" t="s">
        <v>1479</v>
      </c>
    </row>
    <row r="376" spans="3:8" x14ac:dyDescent="0.25">
      <c r="H376" s="103"/>
    </row>
  </sheetData>
  <mergeCells count="2">
    <mergeCell ref="C15:F15"/>
    <mergeCell ref="C22:H22"/>
  </mergeCells>
  <conditionalFormatting sqref="A3:AA16 A20:AA100 A17:C19 G17:AA19">
    <cfRule type="expression" dxfId="221" priority="14" stopIfTrue="1">
      <formula>$E$2="DRAGGING CELLS IS NOT PERMITTED. PLEASE UNDO LAST ACTION!!"</formula>
    </cfRule>
  </conditionalFormatting>
  <conditionalFormatting sqref="B1:B2">
    <cfRule type="expression" dxfId="216" priority="24">
      <formula>$B$2/$C$2&gt;=0.076</formula>
    </cfRule>
  </conditionalFormatting>
  <conditionalFormatting sqref="B1:P2 R1:S1 Y1:AP2 Q2:S2">
    <cfRule type="expression" dxfId="215" priority="17">
      <formula>$Q$1="Feedback OFF"</formula>
    </cfRule>
  </conditionalFormatting>
  <conditionalFormatting sqref="C1:C2">
    <cfRule type="expression" dxfId="214" priority="25">
      <formula>$B$2/$C$2&gt;=0.153</formula>
    </cfRule>
  </conditionalFormatting>
  <conditionalFormatting sqref="D1:D2">
    <cfRule type="expression" dxfId="213" priority="26">
      <formula>$B$2/$C$2&gt;=0.23</formula>
    </cfRule>
  </conditionalFormatting>
  <conditionalFormatting sqref="E1:E2">
    <cfRule type="expression" dxfId="212" priority="27">
      <formula>$B$2/$C$2&gt;=0.307</formula>
    </cfRule>
  </conditionalFormatting>
  <conditionalFormatting sqref="F1:F2">
    <cfRule type="expression" dxfId="211" priority="28">
      <formula>$B$2/$C$2&gt;=0.384</formula>
    </cfRule>
  </conditionalFormatting>
  <conditionalFormatting sqref="G1:G2">
    <cfRule type="expression" dxfId="210" priority="29">
      <formula>$B$2/$C$2&gt;=0.461</formula>
    </cfRule>
  </conditionalFormatting>
  <conditionalFormatting sqref="H1:H2">
    <cfRule type="expression" dxfId="209" priority="30">
      <formula>$B$2/$C$2&gt;=0.538</formula>
    </cfRule>
  </conditionalFormatting>
  <conditionalFormatting sqref="I1:I2">
    <cfRule type="expression" dxfId="208" priority="31">
      <formula>$B$2/$C$2&gt;=0.615</formula>
    </cfRule>
  </conditionalFormatting>
  <conditionalFormatting sqref="J1:Q2">
    <cfRule type="expression" dxfId="206" priority="32">
      <formula>$B$2/$C$2&gt;=0.692</formula>
    </cfRule>
  </conditionalFormatting>
  <conditionalFormatting sqref="M1">
    <cfRule type="expression" dxfId="205" priority="20">
      <formula>$B$2/$C$2&gt;=0.846</formula>
    </cfRule>
  </conditionalFormatting>
  <conditionalFormatting sqref="P1">
    <cfRule type="expression" dxfId="204" priority="23">
      <formula>$B$2/$C$2&gt;=0.846</formula>
    </cfRule>
  </conditionalFormatting>
  <conditionalFormatting sqref="Q1">
    <cfRule type="expression" dxfId="203" priority="18">
      <formula>$Q$1&lt;&gt;""</formula>
    </cfRule>
  </conditionalFormatting>
  <conditionalFormatting sqref="R1:S2">
    <cfRule type="expression" dxfId="202" priority="19">
      <formula>$B$2/$C$2&gt;=0.846</formula>
    </cfRule>
  </conditionalFormatting>
  <conditionalFormatting sqref="Y1:AG1 AI1:AL1 AN1:AP1 Y2:AP2">
    <cfRule type="expression" dxfId="201" priority="33">
      <formula>$B$2/$C$2&gt;=1</formula>
    </cfRule>
  </conditionalFormatting>
  <conditionalFormatting sqref="AH1">
    <cfRule type="expression" dxfId="200" priority="22">
      <formula>$B$2/$C$2&gt;=0.846</formula>
    </cfRule>
  </conditionalFormatting>
  <conditionalFormatting sqref="AM1">
    <cfRule type="expression" dxfId="199" priority="21">
      <formula>$B$2/$C$2&gt;=0.846</formula>
    </cfRule>
  </conditionalFormatting>
  <conditionalFormatting sqref="D17:F17">
    <cfRule type="expression" dxfId="22" priority="8" stopIfTrue="1">
      <formula>$E$2="DRAGGING CELLS IS NOT PERMITTED. PLEASE UNDO LAST ACTION!!"</formula>
    </cfRule>
  </conditionalFormatting>
  <conditionalFormatting sqref="D18:F19">
    <cfRule type="expression" dxfId="16" priority="2" stopIfTrue="1">
      <formula>$E$2="DRAGGING CELLS IS NOT PERMITTED. PLEASE UNDO LAST ACTION!!"</formula>
    </cfRule>
  </conditionalFormatting>
  <dataValidations count="1">
    <dataValidation type="list" allowBlank="1" showInputMessage="1" showErrorMessage="1" sqref="Q1" xr:uid="{7A12379C-1352-43B0-B531-6D46D664448B}">
      <formula1>"Feedback ON, Taunting ON, Feedback OFF"</formula1>
    </dataValidation>
  </dataValidations>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13" stopIfTrue="1" id="{84795FA9-F265-4F4C-A5E4-588EDE83D9EC}">
            <xm:f>Scoreboard!$E$4="Excel version: Invalid"</xm:f>
            <x14:dxf>
              <font>
                <color rgb="FF9C0006"/>
              </font>
              <fill>
                <patternFill>
                  <fgColor indexed="64"/>
                  <bgColor rgb="FFFFC7CE"/>
                </patternFill>
              </fill>
            </x14:dxf>
          </x14:cfRule>
          <x14:cfRule type="expression" priority="15" stopIfTrue="1" id="{46F25A99-3659-4730-9C88-672EF411BD6B}">
            <xm:f>Scoreboard!$F$24&lt;&gt;""</xm:f>
            <x14:dxf>
              <font>
                <color rgb="FF9C0006"/>
              </font>
              <fill>
                <patternFill>
                  <fgColor indexed="64"/>
                  <bgColor rgb="FFFFC7CE"/>
                </patternFill>
              </fill>
            </x14:dxf>
          </x14:cfRule>
          <xm:sqref>A3:AA16 A20:AA100 A17:C19 G17:AA19</xm:sqref>
        </x14:conditionalFormatting>
        <x14:conditionalFormatting xmlns:xm="http://schemas.microsoft.com/office/excel/2006/main">
          <x14:cfRule type="expression" priority="34" stopIfTrue="1" id="{4C9ABAD0-D244-475F-BDA0-9C12FB9EEACD}">
            <xm:f>AND($Q$1&lt;&gt;"Feedback OFF",IF(DSC!A3=Feedback_SFX!$C$2, TRUE, FALSE))</xm:f>
            <x14:dxf>
              <fill>
                <patternFill>
                  <bgColor rgb="FFCEEED0"/>
                </patternFill>
              </fill>
            </x14:dxf>
          </x14:cfRule>
          <x14:cfRule type="expression" priority="35" stopIfTrue="1" id="{9EAA39BC-46E3-4A21-A0B8-AB8CDC985DA0}">
            <xm:f>AND($Q$1&lt;&gt;"Feedback OFF",IF(DSC!A3=Feedback_SFX!$K$2, TRUE, FALSE))</xm:f>
            <x14:dxf>
              <fill>
                <patternFill>
                  <bgColor rgb="FFFFFF64"/>
                </patternFill>
              </fill>
            </x14:dxf>
          </x14:cfRule>
          <x14:cfRule type="expression" priority="36" stopIfTrue="1" id="{172B0E08-11CE-44CF-BE3E-A3A28BF0A0DA}">
            <xm:f>AND($Q$1&lt;&gt;"Feedback OFF",AND(IF(DSC!A3&lt;&gt;Feedback_SFX!$C$2, TRUE, FALSE),DSC!A3&lt;&gt;"",_xlfn.ISFORMULA(DSC!A3)))</xm:f>
            <x14:dxf>
              <fill>
                <patternFill>
                  <bgColor rgb="FFFF99CC"/>
                </patternFill>
              </fill>
            </x14:dxf>
          </x14:cfRule>
          <xm:sqref>A3:AM16 A20:AM200 A17:C19 G17:AM19</xm:sqref>
        </x14:conditionalFormatting>
        <x14:conditionalFormatting xmlns:xm="http://schemas.microsoft.com/office/excel/2006/main">
          <x14:cfRule type="expression" priority="16" stopIfTrue="1" id="{7D0750D2-116D-400A-8456-3522DC1A03B3}">
            <xm:f>Scoreboard!$F$24&lt;&gt;""</xm:f>
            <x14:dxf>
              <font>
                <color rgb="FF9C0006"/>
              </font>
              <fill>
                <patternFill>
                  <fgColor indexed="64"/>
                  <bgColor rgb="FFFFC7CE"/>
                </patternFill>
              </fill>
            </x14:dxf>
          </x14:cfRule>
          <xm:sqref>J1:O1</xm:sqref>
        </x14:conditionalFormatting>
        <x14:conditionalFormatting xmlns:xm="http://schemas.microsoft.com/office/excel/2006/main">
          <x14:cfRule type="expression" priority="7" stopIfTrue="1" id="{64C098FC-1AB0-4719-9110-86394EABBF93}">
            <xm:f>Scoreboard!$E$4="Excel version: Invalid"</xm:f>
            <x14:dxf>
              <font>
                <color rgb="FF9C0006"/>
              </font>
              <fill>
                <patternFill>
                  <fgColor indexed="64"/>
                  <bgColor rgb="FFFFC7CE"/>
                </patternFill>
              </fill>
            </x14:dxf>
          </x14:cfRule>
          <x14:cfRule type="expression" priority="9" stopIfTrue="1" id="{8C73DB52-4941-4104-8D33-B4381C5ACA7A}">
            <xm:f>Scoreboard!$F$23&lt;&gt;""</xm:f>
            <x14:dxf>
              <font>
                <color rgb="FF9C0006"/>
              </font>
              <fill>
                <patternFill>
                  <fgColor indexed="64"/>
                  <bgColor rgb="FFFFC7CE"/>
                </patternFill>
              </fill>
            </x14:dxf>
          </x14:cfRule>
          <xm:sqref>D17:F17</xm:sqref>
        </x14:conditionalFormatting>
        <x14:conditionalFormatting xmlns:xm="http://schemas.microsoft.com/office/excel/2006/main">
          <x14:cfRule type="expression" priority="10" stopIfTrue="1" id="{325CF72D-F849-48B5-9EB8-BD3BD7547331}">
            <xm:f>AND($Q$1&lt;&gt;"Feedback OFF",IF(CSC!D17=Feedback_SFX!$C$2, TRUE, FALSE))</xm:f>
            <x14:dxf>
              <fill>
                <patternFill>
                  <bgColor rgb="FFCEEED0"/>
                </patternFill>
              </fill>
            </x14:dxf>
          </x14:cfRule>
          <x14:cfRule type="expression" priority="11" stopIfTrue="1" id="{D97CAD31-ED44-4274-B2F7-416AF12DEB4F}">
            <xm:f>AND($Q$1&lt;&gt;"Feedback OFF",IF(CSC!D17=Feedback_SFX!$K$2, TRUE, FALSE))</xm:f>
            <x14:dxf>
              <fill>
                <patternFill>
                  <bgColor rgb="FFFFFF64"/>
                </patternFill>
              </fill>
            </x14:dxf>
          </x14:cfRule>
          <x14:cfRule type="expression" priority="12" stopIfTrue="1" id="{EF8BF397-B62B-4C77-8701-E8DCF0B9154A}">
            <xm:f>AND($Q$1&lt;&gt;"Feedback OFF",AND(IF(CSC!D17&lt;&gt;Feedback_SFX!$C$2, TRUE, FALSE),CSC!D17&lt;&gt;"",_xlfn.ISFORMULA(CSC!D17)))</xm:f>
            <x14:dxf>
              <fill>
                <patternFill>
                  <bgColor rgb="FFFF99CC"/>
                </patternFill>
              </fill>
            </x14:dxf>
          </x14:cfRule>
          <xm:sqref>D17:F17</xm:sqref>
        </x14:conditionalFormatting>
        <x14:conditionalFormatting xmlns:xm="http://schemas.microsoft.com/office/excel/2006/main">
          <x14:cfRule type="expression" priority="1" stopIfTrue="1" id="{9283F0D1-7B3D-4CCD-99D8-41C2B7E8ED61}">
            <xm:f>Scoreboard!$E$4="Excel version: Invalid"</xm:f>
            <x14:dxf>
              <font>
                <color rgb="FF9C0006"/>
              </font>
              <fill>
                <patternFill>
                  <fgColor indexed="64"/>
                  <bgColor rgb="FFFFC7CE"/>
                </patternFill>
              </fill>
            </x14:dxf>
          </x14:cfRule>
          <x14:cfRule type="expression" priority="3" stopIfTrue="1" id="{2FC3E3E8-6E46-43AA-B414-A899799F5482}">
            <xm:f>Scoreboard!$F$23&lt;&gt;""</xm:f>
            <x14:dxf>
              <font>
                <color rgb="FF9C0006"/>
              </font>
              <fill>
                <patternFill>
                  <fgColor indexed="64"/>
                  <bgColor rgb="FFFFC7CE"/>
                </patternFill>
              </fill>
            </x14:dxf>
          </x14:cfRule>
          <xm:sqref>D18:F19</xm:sqref>
        </x14:conditionalFormatting>
        <x14:conditionalFormatting xmlns:xm="http://schemas.microsoft.com/office/excel/2006/main">
          <x14:cfRule type="expression" priority="4" stopIfTrue="1" id="{6CF67A58-66A9-4AD7-8DD0-0CF95C4A28A0}">
            <xm:f>AND($Q$1&lt;&gt;"Feedback OFF",IF(CSC!D18=Feedback_SFX!$C$2, TRUE, FALSE))</xm:f>
            <x14:dxf>
              <fill>
                <patternFill>
                  <bgColor rgb="FFCEEED0"/>
                </patternFill>
              </fill>
            </x14:dxf>
          </x14:cfRule>
          <x14:cfRule type="expression" priority="5" stopIfTrue="1" id="{95AC4E3C-C2A9-444D-A728-35322ACAF251}">
            <xm:f>AND($Q$1&lt;&gt;"Feedback OFF",IF(CSC!D18=Feedback_SFX!$K$2, TRUE, FALSE))</xm:f>
            <x14:dxf>
              <fill>
                <patternFill>
                  <bgColor rgb="FFFFFF64"/>
                </patternFill>
              </fill>
            </x14:dxf>
          </x14:cfRule>
          <x14:cfRule type="expression" priority="6" stopIfTrue="1" id="{D2F92FE7-8130-400A-8996-8A0421D7E754}">
            <xm:f>AND($Q$1&lt;&gt;"Feedback OFF",AND(IF(CSC!D18&lt;&gt;Feedback_SFX!$C$2, TRUE, FALSE),CSC!D18&lt;&gt;"",_xlfn.ISFORMULA(CSC!D18)))</xm:f>
            <x14:dxf>
              <fill>
                <patternFill>
                  <bgColor rgb="FFFF99CC"/>
                </patternFill>
              </fill>
            </x14:dxf>
          </x14:cfRule>
          <xm:sqref>D18:F19</xm:sqref>
        </x14:conditionalFormatting>
      </x14:conditionalFormatting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B21EE-9CB7-4504-B04A-B3A27E9A9061}">
  <sheetPr>
    <tabColor rgb="FF4FADEA"/>
  </sheetPr>
  <dimension ref="B1:AM376"/>
  <sheetViews>
    <sheetView showGridLines="0" zoomScale="55" zoomScaleNormal="55" workbookViewId="0">
      <pane ySplit="2" topLeftCell="A3" activePane="bottomLeft" state="frozen"/>
      <selection pane="bottomLeft" activeCell="A3" sqref="A3:XFD3"/>
    </sheetView>
  </sheetViews>
  <sheetFormatPr defaultColWidth="10.7109375" defaultRowHeight="8.25" x14ac:dyDescent="0.15"/>
  <cols>
    <col min="1" max="1" width="0.85546875" style="168" customWidth="1"/>
    <col min="2" max="2" width="1.140625" style="168" customWidth="1"/>
    <col min="3" max="3" width="38.7109375" style="168" customWidth="1"/>
    <col min="4" max="4" width="16.28515625" style="168" bestFit="1" customWidth="1"/>
    <col min="5" max="5" width="18.7109375" style="168" bestFit="1" customWidth="1"/>
    <col min="6" max="6" width="34.140625" style="168" bestFit="1" customWidth="1"/>
    <col min="7" max="7" width="10.42578125" style="168" customWidth="1"/>
    <col min="8" max="8" width="29" style="168" bestFit="1" customWidth="1"/>
    <col min="9" max="9" width="3.7109375" style="168" customWidth="1"/>
    <col min="10" max="16384" width="10.7109375" style="168"/>
  </cols>
  <sheetData>
    <row r="1" spans="2:39" ht="22.15" customHeight="1" x14ac:dyDescent="0.15">
      <c r="B1" s="174" t="s">
        <v>1932</v>
      </c>
      <c r="C1" s="174" t="s">
        <v>1933</v>
      </c>
      <c r="D1" s="174" t="s">
        <v>1934</v>
      </c>
      <c r="E1" s="172" t="str" cm="1">
        <f t="array" aca="1" ref="E1" ca="1">IFERROR(
    _xlfn.LET(
        _xlpm.FileName, MID(CELL("filename", B1), FIND("]", CELL("filename", B1)) + 1, 255),
        _xlpm.DynamicRef, INDIRECT("'#_" &amp; _xlpm.FileName &amp; "'!" &amp; D2),
        IF(
            TYPE(_xlpm.DynamicRef) = 1,
            VLOOKUP(
                CELL("format", _xlpm.DynamicRef),
                FormatCodes_SFX!$A$4:$B$53,
                2,
                FALSE
            ),
            _xlfn.SWITCH(
                TYPE(_xlpm.DynamicRef),
                2, "short text",
                4, "logical",
                16, "error",
                64, "long text",
                "Other"
            )
        )
    ),
    "Error in formula"
)</f>
        <v>error</v>
      </c>
      <c r="F1" s="174"/>
      <c r="G1" s="174"/>
      <c r="H1" s="174"/>
      <c r="I1" s="174"/>
      <c r="J1" s="172" t="str">
        <f>DSC!$J$1</f>
        <v>Connor Guarino</v>
      </c>
      <c r="K1" s="172"/>
      <c r="L1" s="172"/>
      <c r="M1" s="172" t="s">
        <v>1935</v>
      </c>
      <c r="N1" s="172"/>
      <c r="O1" s="172"/>
      <c r="P1" s="172"/>
      <c r="Q1" s="172" t="s">
        <v>1936</v>
      </c>
      <c r="R1" s="172"/>
      <c r="S1" s="172"/>
      <c r="Y1" s="174" t="str">
        <f t="shared" ref="Y1:AB2" si="0">B1</f>
        <v>earned</v>
      </c>
      <c r="Z1" s="174" t="str">
        <f t="shared" si="0"/>
        <v>possible</v>
      </c>
      <c r="AA1" s="174" t="str">
        <f t="shared" si="0"/>
        <v>cell</v>
      </c>
      <c r="AB1" s="172" t="str">
        <f t="shared" ca="1" si="0"/>
        <v>error</v>
      </c>
      <c r="AC1" s="174"/>
      <c r="AD1" s="174"/>
      <c r="AG1" s="172" t="str">
        <f>J1</f>
        <v>Connor Guarino</v>
      </c>
      <c r="AH1" s="172"/>
      <c r="AM1" s="172" t="s">
        <v>1935</v>
      </c>
    </row>
    <row r="2" spans="2:39" ht="22.9" customHeight="1" x14ac:dyDescent="0.15">
      <c r="B2" s="174">
        <f ca="1">DSC!$B$2</f>
        <v>12</v>
      </c>
      <c r="C2" s="176">
        <f>DSC!$C$2</f>
        <v>12</v>
      </c>
      <c r="D2" s="174" t="str" cm="1">
        <f t="array" aca="1" ref="D2" ca="1">SUBSTITUTE(IF(LEN(CELL("address"))&lt;15,CELL("address"),""),"$","")</f>
        <v/>
      </c>
      <c r="E2" s="172" t="str">
        <f ca="1">IF(ISNUMBER(SEARCH("#REF!",_xlfn.FORMULATEXT(INDIRECT("'DSC'!"&amp;D2)))),"DRAGGING CELLS IS NOT PERMITTED. PLEASE UNDO LAST ACTION!!",IF($Q$1&lt;&gt;"Feedback OFF",IFERROR(HLOOKUP(INDIRECT("'DSC'!"&amp;D2),Feedback_SFX!$B$2:$N$10,IF($Q$1="Feedback ON", 2, Feedback_SFX!B1), FALSE), ""),""))</f>
        <v/>
      </c>
      <c r="F2" s="174"/>
      <c r="G2" s="174"/>
      <c r="H2" s="174"/>
      <c r="I2" s="174"/>
      <c r="J2" s="177"/>
      <c r="K2" s="174"/>
      <c r="L2" s="174"/>
      <c r="M2" s="174"/>
      <c r="N2" s="174"/>
      <c r="O2" s="174"/>
      <c r="P2" s="174"/>
      <c r="Q2" s="174"/>
      <c r="R2" s="174"/>
      <c r="S2" s="174"/>
      <c r="Y2" s="178">
        <f t="shared" ca="1" si="0"/>
        <v>12</v>
      </c>
      <c r="Z2" s="178">
        <f t="shared" si="0"/>
        <v>12</v>
      </c>
      <c r="AA2" s="178" t="str">
        <f t="shared" ca="1" si="0"/>
        <v/>
      </c>
      <c r="AB2" s="172" t="str">
        <f t="shared" ca="1" si="0"/>
        <v/>
      </c>
      <c r="AC2" s="174"/>
      <c r="AD2" s="174"/>
    </row>
    <row r="3" spans="2:39" ht="4.9000000000000004" customHeight="1" x14ac:dyDescent="0.15"/>
    <row r="4" spans="2:39" ht="6" customHeight="1" x14ac:dyDescent="0.15"/>
    <row r="5" spans="2:39" x14ac:dyDescent="0.15">
      <c r="C5" s="175" t="s">
        <v>471</v>
      </c>
      <c r="D5" s="170"/>
      <c r="E5" s="170"/>
      <c r="F5" s="170"/>
      <c r="G5" s="170"/>
      <c r="H5" s="170"/>
    </row>
    <row r="6" spans="2:39" ht="16.149999999999999" customHeight="1" x14ac:dyDescent="0.15">
      <c r="C6" s="168" t="s">
        <v>472</v>
      </c>
      <c r="D6" s="212"/>
      <c r="E6" s="212"/>
      <c r="F6" s="212"/>
      <c r="G6" s="212"/>
      <c r="H6" s="212"/>
    </row>
    <row r="7" spans="2:39" ht="15" customHeight="1" x14ac:dyDescent="0.15">
      <c r="C7" s="212"/>
      <c r="D7" s="212"/>
      <c r="E7" s="212"/>
      <c r="F7" s="212"/>
      <c r="G7" s="212"/>
      <c r="H7" s="212"/>
    </row>
    <row r="8" spans="2:39" x14ac:dyDescent="0.15">
      <c r="C8" s="175" t="s">
        <v>3</v>
      </c>
      <c r="D8" s="170"/>
      <c r="E8" s="170"/>
      <c r="F8" s="170"/>
      <c r="G8" s="170"/>
      <c r="H8" s="170"/>
    </row>
    <row r="9" spans="2:39" ht="15" customHeight="1" x14ac:dyDescent="0.15">
      <c r="C9" s="172" t="s">
        <v>1944</v>
      </c>
      <c r="D9" s="213"/>
      <c r="E9" s="213"/>
      <c r="H9" s="212"/>
    </row>
    <row r="10" spans="2:39" ht="16.149999999999999" customHeight="1" x14ac:dyDescent="0.15">
      <c r="C10" s="213" t="s">
        <v>474</v>
      </c>
      <c r="D10" s="213"/>
      <c r="E10" s="213"/>
      <c r="F10" s="212"/>
      <c r="G10" s="212"/>
      <c r="H10" s="212"/>
    </row>
    <row r="11" spans="2:39" ht="15" customHeight="1" x14ac:dyDescent="0.15">
      <c r="C11" s="172" t="s">
        <v>1945</v>
      </c>
      <c r="D11" s="212"/>
      <c r="E11" s="212"/>
      <c r="F11" s="212"/>
      <c r="G11" s="212"/>
      <c r="H11" s="212"/>
    </row>
    <row r="12" spans="2:39" ht="15" customHeight="1" x14ac:dyDescent="0.15">
      <c r="C12" s="214"/>
      <c r="D12" s="212"/>
      <c r="E12" s="212"/>
      <c r="F12" s="212"/>
      <c r="G12" s="212"/>
      <c r="H12" s="212"/>
    </row>
    <row r="13" spans="2:39" x14ac:dyDescent="0.15">
      <c r="C13" s="215"/>
      <c r="D13" s="170"/>
      <c r="E13" s="170"/>
      <c r="F13" s="170"/>
      <c r="G13" s="170"/>
      <c r="H13" s="170"/>
    </row>
    <row r="15" spans="2:39" x14ac:dyDescent="0.15">
      <c r="C15" s="323" t="s">
        <v>476</v>
      </c>
      <c r="D15" s="323"/>
      <c r="E15" s="323"/>
      <c r="F15" s="323"/>
      <c r="H15" s="216" t="s">
        <v>477</v>
      </c>
    </row>
    <row r="16" spans="2:39" x14ac:dyDescent="0.15">
      <c r="C16" s="217" t="s">
        <v>478</v>
      </c>
      <c r="D16" s="217" t="s">
        <v>479</v>
      </c>
      <c r="E16" s="217" t="s">
        <v>480</v>
      </c>
      <c r="F16" s="217" t="s">
        <v>481</v>
      </c>
      <c r="H16" s="217" t="s">
        <v>482</v>
      </c>
    </row>
    <row r="17" spans="3:8" x14ac:dyDescent="0.15">
      <c r="C17" s="168" t="str">
        <f>D!C17</f>
        <v>Ohio University</v>
      </c>
      <c r="D17" s="174" t="str">
        <f>INDEX(C24:H374,MATCH(C17,C24:C374,0),MATCH(D16,C23:H23,0))</f>
        <v>Athens</v>
      </c>
      <c r="E17" s="174" t="str">
        <f t="shared" ref="D17:F19" si="1">INDEX($C$24:$H$374,MATCH($C17,$C$24:$C$374,0),MATCH(E$16,$C$23:$H$23,0))</f>
        <v>Bobcats</v>
      </c>
      <c r="F17" s="174" t="str">
        <f t="shared" si="1"/>
        <v>Mid-American Conference</v>
      </c>
      <c r="H17" s="174" t="str">
        <f>IF(F17=H16, "Yes","No")</f>
        <v>Yes</v>
      </c>
    </row>
    <row r="18" spans="3:8" x14ac:dyDescent="0.15">
      <c r="C18" s="168" t="str">
        <f>D!C18</f>
        <v>Montana State University</v>
      </c>
      <c r="D18" s="174" t="str">
        <f>INDEX($C$24:$H$374,MATCH($C18,$C$24:$C$374,0),MATCH(D$16,$C$23:$H$23,0))</f>
        <v>Bozeman</v>
      </c>
      <c r="E18" s="174" t="str">
        <f t="shared" si="1"/>
        <v>Bobcats</v>
      </c>
      <c r="F18" s="174" t="str">
        <f t="shared" si="1"/>
        <v>Big Sky Conference</v>
      </c>
      <c r="H18" s="174" t="str">
        <f>IF(F18=H$16, "Yes","No")</f>
        <v>No</v>
      </c>
    </row>
    <row r="19" spans="3:8" x14ac:dyDescent="0.15">
      <c r="C19" s="168" t="str">
        <f>D!C19</f>
        <v>Quinnipiac University</v>
      </c>
      <c r="D19" s="174" t="str">
        <f t="shared" si="1"/>
        <v>Hamden</v>
      </c>
      <c r="E19" s="174" t="str">
        <f t="shared" si="1"/>
        <v>Bobcats</v>
      </c>
      <c r="F19" s="174" t="str">
        <f t="shared" si="1"/>
        <v>Metro Atlantic Athletic Conference</v>
      </c>
      <c r="H19" s="174" t="str">
        <f>IF(F19=H$16, "Yes","No")</f>
        <v>No</v>
      </c>
    </row>
    <row r="22" spans="3:8" x14ac:dyDescent="0.15">
      <c r="C22" s="323" t="s">
        <v>486</v>
      </c>
      <c r="D22" s="323"/>
      <c r="E22" s="323"/>
      <c r="F22" s="323"/>
      <c r="G22" s="323"/>
      <c r="H22" s="323"/>
    </row>
    <row r="23" spans="3:8" x14ac:dyDescent="0.15">
      <c r="C23" s="218" t="s">
        <v>478</v>
      </c>
      <c r="D23" s="217" t="s">
        <v>487</v>
      </c>
      <c r="E23" s="217" t="s">
        <v>479</v>
      </c>
      <c r="F23" s="217" t="s">
        <v>480</v>
      </c>
      <c r="G23" s="217" t="s">
        <v>488</v>
      </c>
      <c r="H23" s="217" t="s">
        <v>481</v>
      </c>
    </row>
    <row r="24" spans="3:8" x14ac:dyDescent="0.15">
      <c r="C24" s="168" t="s">
        <v>489</v>
      </c>
      <c r="D24" s="174" t="s">
        <v>490</v>
      </c>
      <c r="E24" s="174" t="s">
        <v>491</v>
      </c>
      <c r="F24" s="174" t="s">
        <v>492</v>
      </c>
      <c r="G24" s="174" t="s">
        <v>493</v>
      </c>
      <c r="H24" s="174" t="s">
        <v>494</v>
      </c>
    </row>
    <row r="25" spans="3:8" x14ac:dyDescent="0.15">
      <c r="C25" s="168" t="s">
        <v>495</v>
      </c>
      <c r="D25" s="174" t="s">
        <v>496</v>
      </c>
      <c r="E25" s="174" t="s">
        <v>497</v>
      </c>
      <c r="F25" s="174" t="s">
        <v>498</v>
      </c>
      <c r="G25" s="174" t="s">
        <v>487</v>
      </c>
      <c r="H25" s="174" t="s">
        <v>482</v>
      </c>
    </row>
    <row r="26" spans="3:8" x14ac:dyDescent="0.15">
      <c r="C26" s="168" t="s">
        <v>499</v>
      </c>
      <c r="D26" s="174" t="s">
        <v>500</v>
      </c>
      <c r="E26" s="174" t="s">
        <v>501</v>
      </c>
      <c r="F26" s="174" t="s">
        <v>502</v>
      </c>
      <c r="G26" s="174" t="s">
        <v>487</v>
      </c>
      <c r="H26" s="174" t="s">
        <v>503</v>
      </c>
    </row>
    <row r="27" spans="3:8" x14ac:dyDescent="0.15">
      <c r="C27" s="168" t="s">
        <v>504</v>
      </c>
      <c r="D27" s="174" t="s">
        <v>500</v>
      </c>
      <c r="E27" s="174" t="s">
        <v>505</v>
      </c>
      <c r="F27" s="174" t="s">
        <v>506</v>
      </c>
      <c r="G27" s="174" t="s">
        <v>487</v>
      </c>
      <c r="H27" s="174" t="s">
        <v>507</v>
      </c>
    </row>
    <row r="28" spans="3:8" x14ac:dyDescent="0.15">
      <c r="C28" s="168" t="s">
        <v>508</v>
      </c>
      <c r="D28" s="174" t="s">
        <v>500</v>
      </c>
      <c r="E28" s="174" t="s">
        <v>509</v>
      </c>
      <c r="F28" s="174" t="s">
        <v>510</v>
      </c>
      <c r="G28" s="174" t="s">
        <v>487</v>
      </c>
      <c r="H28" s="174" t="s">
        <v>511</v>
      </c>
    </row>
    <row r="29" spans="3:8" x14ac:dyDescent="0.15">
      <c r="C29" s="168" t="s">
        <v>512</v>
      </c>
      <c r="D29" s="174" t="s">
        <v>500</v>
      </c>
      <c r="E29" s="174" t="s">
        <v>513</v>
      </c>
      <c r="F29" s="174" t="s">
        <v>514</v>
      </c>
      <c r="G29" s="174" t="s">
        <v>487</v>
      </c>
      <c r="H29" s="174" t="s">
        <v>507</v>
      </c>
    </row>
    <row r="30" spans="3:8" x14ac:dyDescent="0.15">
      <c r="C30" s="168" t="s">
        <v>515</v>
      </c>
      <c r="D30" s="174" t="s">
        <v>516</v>
      </c>
      <c r="E30" s="174" t="s">
        <v>517</v>
      </c>
      <c r="F30" s="174" t="s">
        <v>518</v>
      </c>
      <c r="G30" s="174" t="s">
        <v>487</v>
      </c>
      <c r="H30" s="174" t="s">
        <v>519</v>
      </c>
    </row>
    <row r="31" spans="3:8" x14ac:dyDescent="0.15">
      <c r="C31" s="168" t="s">
        <v>520</v>
      </c>
      <c r="D31" s="174" t="s">
        <v>521</v>
      </c>
      <c r="E31" s="174" t="s">
        <v>522</v>
      </c>
      <c r="F31" s="174" t="s">
        <v>523</v>
      </c>
      <c r="G31" s="174" t="s">
        <v>487</v>
      </c>
      <c r="H31" s="174" t="s">
        <v>507</v>
      </c>
    </row>
    <row r="32" spans="3:8" x14ac:dyDescent="0.15">
      <c r="C32" s="168" t="s">
        <v>524</v>
      </c>
      <c r="D32" s="174" t="s">
        <v>525</v>
      </c>
      <c r="E32" s="174" t="s">
        <v>526</v>
      </c>
      <c r="F32" s="174" t="s">
        <v>527</v>
      </c>
      <c r="G32" s="174" t="s">
        <v>493</v>
      </c>
      <c r="H32" s="174" t="s">
        <v>528</v>
      </c>
    </row>
    <row r="33" spans="3:8" x14ac:dyDescent="0.15">
      <c r="C33" s="168" t="s">
        <v>529</v>
      </c>
      <c r="D33" s="174" t="s">
        <v>530</v>
      </c>
      <c r="E33" s="174" t="s">
        <v>531</v>
      </c>
      <c r="F33" s="174" t="s">
        <v>532</v>
      </c>
      <c r="G33" s="174" t="s">
        <v>487</v>
      </c>
      <c r="H33" s="174" t="s">
        <v>533</v>
      </c>
    </row>
    <row r="34" spans="3:8" x14ac:dyDescent="0.15">
      <c r="C34" s="168" t="s">
        <v>534</v>
      </c>
      <c r="D34" s="174" t="s">
        <v>535</v>
      </c>
      <c r="E34" s="174" t="s">
        <v>536</v>
      </c>
      <c r="F34" s="174" t="s">
        <v>492</v>
      </c>
      <c r="G34" s="174" t="s">
        <v>487</v>
      </c>
      <c r="H34" s="174" t="s">
        <v>537</v>
      </c>
    </row>
    <row r="35" spans="3:8" x14ac:dyDescent="0.15">
      <c r="C35" s="168" t="s">
        <v>538</v>
      </c>
      <c r="D35" s="174" t="s">
        <v>535</v>
      </c>
      <c r="E35" s="174" t="s">
        <v>539</v>
      </c>
      <c r="F35" s="174" t="s">
        <v>540</v>
      </c>
      <c r="G35" s="174" t="s">
        <v>487</v>
      </c>
      <c r="H35" s="174" t="s">
        <v>537</v>
      </c>
    </row>
    <row r="36" spans="3:8" x14ac:dyDescent="0.15">
      <c r="C36" s="168" t="s">
        <v>541</v>
      </c>
      <c r="D36" s="174" t="s">
        <v>542</v>
      </c>
      <c r="E36" s="174" t="s">
        <v>543</v>
      </c>
      <c r="F36" s="174" t="s">
        <v>544</v>
      </c>
      <c r="G36" s="174" t="s">
        <v>487</v>
      </c>
      <c r="H36" s="174" t="s">
        <v>503</v>
      </c>
    </row>
    <row r="37" spans="3:8" x14ac:dyDescent="0.15">
      <c r="C37" s="168" t="s">
        <v>545</v>
      </c>
      <c r="D37" s="174" t="s">
        <v>542</v>
      </c>
      <c r="E37" s="174" t="s">
        <v>546</v>
      </c>
      <c r="F37" s="174" t="s">
        <v>547</v>
      </c>
      <c r="G37" s="174" t="s">
        <v>487</v>
      </c>
      <c r="H37" s="174" t="s">
        <v>533</v>
      </c>
    </row>
    <row r="38" spans="3:8" x14ac:dyDescent="0.15">
      <c r="C38" s="168" t="s">
        <v>548</v>
      </c>
      <c r="D38" s="174" t="s">
        <v>542</v>
      </c>
      <c r="E38" s="174" t="s">
        <v>549</v>
      </c>
      <c r="F38" s="174" t="s">
        <v>550</v>
      </c>
      <c r="G38" s="174" t="s">
        <v>487</v>
      </c>
      <c r="H38" s="174" t="s">
        <v>507</v>
      </c>
    </row>
    <row r="39" spans="3:8" x14ac:dyDescent="0.15">
      <c r="C39" s="168" t="s">
        <v>551</v>
      </c>
      <c r="D39" s="174" t="s">
        <v>542</v>
      </c>
      <c r="E39" s="174" t="s">
        <v>552</v>
      </c>
      <c r="F39" s="174" t="s">
        <v>553</v>
      </c>
      <c r="G39" s="174" t="s">
        <v>487</v>
      </c>
      <c r="H39" s="174" t="s">
        <v>533</v>
      </c>
    </row>
    <row r="40" spans="3:8" x14ac:dyDescent="0.15">
      <c r="C40" s="168" t="s">
        <v>554</v>
      </c>
      <c r="D40" s="174" t="s">
        <v>500</v>
      </c>
      <c r="E40" s="174" t="s">
        <v>555</v>
      </c>
      <c r="F40" s="174" t="s">
        <v>556</v>
      </c>
      <c r="G40" s="174" t="s">
        <v>487</v>
      </c>
      <c r="H40" s="174" t="s">
        <v>503</v>
      </c>
    </row>
    <row r="41" spans="3:8" x14ac:dyDescent="0.15">
      <c r="C41" s="168" t="s">
        <v>557</v>
      </c>
      <c r="D41" s="174" t="s">
        <v>558</v>
      </c>
      <c r="E41" s="174" t="s">
        <v>559</v>
      </c>
      <c r="F41" s="174" t="s">
        <v>560</v>
      </c>
      <c r="G41" s="174" t="s">
        <v>487</v>
      </c>
      <c r="H41" s="174" t="s">
        <v>561</v>
      </c>
    </row>
    <row r="42" spans="3:8" x14ac:dyDescent="0.15">
      <c r="C42" s="168" t="s">
        <v>562</v>
      </c>
      <c r="D42" s="174" t="s">
        <v>563</v>
      </c>
      <c r="E42" s="174" t="s">
        <v>564</v>
      </c>
      <c r="F42" s="174" t="s">
        <v>565</v>
      </c>
      <c r="G42" s="174" t="s">
        <v>487</v>
      </c>
      <c r="H42" s="174" t="s">
        <v>482</v>
      </c>
    </row>
    <row r="43" spans="3:8" x14ac:dyDescent="0.15">
      <c r="C43" s="168" t="s">
        <v>566</v>
      </c>
      <c r="D43" s="174" t="s">
        <v>490</v>
      </c>
      <c r="E43" s="174" t="s">
        <v>567</v>
      </c>
      <c r="F43" s="174" t="s">
        <v>568</v>
      </c>
      <c r="G43" s="174" t="s">
        <v>493</v>
      </c>
      <c r="H43" s="174" t="s">
        <v>569</v>
      </c>
    </row>
    <row r="44" spans="3:8" x14ac:dyDescent="0.15">
      <c r="C44" s="168" t="s">
        <v>570</v>
      </c>
      <c r="D44" s="174" t="s">
        <v>558</v>
      </c>
      <c r="E44" s="174" t="s">
        <v>571</v>
      </c>
      <c r="F44" s="174" t="s">
        <v>572</v>
      </c>
      <c r="G44" s="174" t="s">
        <v>493</v>
      </c>
      <c r="H44" s="174" t="s">
        <v>561</v>
      </c>
    </row>
    <row r="45" spans="3:8" x14ac:dyDescent="0.15">
      <c r="C45" s="168" t="s">
        <v>573</v>
      </c>
      <c r="D45" s="174" t="s">
        <v>574</v>
      </c>
      <c r="E45" s="174" t="s">
        <v>575</v>
      </c>
      <c r="F45" s="174" t="s">
        <v>492</v>
      </c>
      <c r="G45" s="174" t="s">
        <v>493</v>
      </c>
      <c r="H45" s="174" t="s">
        <v>576</v>
      </c>
    </row>
    <row r="46" spans="3:8" x14ac:dyDescent="0.15">
      <c r="C46" s="168" t="s">
        <v>577</v>
      </c>
      <c r="D46" s="174" t="s">
        <v>516</v>
      </c>
      <c r="E46" s="174" t="s">
        <v>578</v>
      </c>
      <c r="F46" s="174" t="s">
        <v>579</v>
      </c>
      <c r="G46" s="174" t="s">
        <v>487</v>
      </c>
      <c r="H46" s="174" t="s">
        <v>519</v>
      </c>
    </row>
    <row r="47" spans="3:8" x14ac:dyDescent="0.15">
      <c r="C47" s="168" t="s">
        <v>580</v>
      </c>
      <c r="D47" s="174" t="s">
        <v>581</v>
      </c>
      <c r="E47" s="174" t="s">
        <v>582</v>
      </c>
      <c r="F47" s="174" t="s">
        <v>583</v>
      </c>
      <c r="G47" s="174" t="s">
        <v>487</v>
      </c>
      <c r="H47" s="174" t="s">
        <v>584</v>
      </c>
    </row>
    <row r="48" spans="3:8" x14ac:dyDescent="0.15">
      <c r="C48" s="168" t="s">
        <v>585</v>
      </c>
      <c r="D48" s="174" t="s">
        <v>586</v>
      </c>
      <c r="E48" s="174" t="s">
        <v>587</v>
      </c>
      <c r="F48" s="174" t="s">
        <v>527</v>
      </c>
      <c r="G48" s="174" t="s">
        <v>493</v>
      </c>
      <c r="H48" s="174" t="s">
        <v>588</v>
      </c>
    </row>
    <row r="49" spans="3:8" x14ac:dyDescent="0.15">
      <c r="C49" s="168" t="s">
        <v>589</v>
      </c>
      <c r="D49" s="174" t="s">
        <v>586</v>
      </c>
      <c r="E49" s="174" t="s">
        <v>590</v>
      </c>
      <c r="F49" s="174" t="s">
        <v>591</v>
      </c>
      <c r="G49" s="174" t="s">
        <v>493</v>
      </c>
      <c r="H49" s="174" t="s">
        <v>528</v>
      </c>
    </row>
    <row r="50" spans="3:8" x14ac:dyDescent="0.15">
      <c r="C50" s="168" t="s">
        <v>592</v>
      </c>
      <c r="D50" s="174" t="s">
        <v>496</v>
      </c>
      <c r="E50" s="174" t="s">
        <v>593</v>
      </c>
      <c r="F50" s="174" t="s">
        <v>594</v>
      </c>
      <c r="G50" s="174" t="s">
        <v>487</v>
      </c>
      <c r="H50" s="174" t="s">
        <v>482</v>
      </c>
    </row>
    <row r="51" spans="3:8" x14ac:dyDescent="0.15">
      <c r="C51" s="168" t="s">
        <v>595</v>
      </c>
      <c r="D51" s="174" t="s">
        <v>596</v>
      </c>
      <c r="E51" s="174" t="s">
        <v>597</v>
      </c>
      <c r="F51" s="174" t="s">
        <v>598</v>
      </c>
      <c r="G51" s="174" t="s">
        <v>493</v>
      </c>
      <c r="H51" s="174" t="s">
        <v>599</v>
      </c>
    </row>
    <row r="52" spans="3:8" x14ac:dyDescent="0.15">
      <c r="C52" s="168" t="s">
        <v>600</v>
      </c>
      <c r="D52" s="174" t="s">
        <v>601</v>
      </c>
      <c r="E52" s="174" t="s">
        <v>602</v>
      </c>
      <c r="F52" s="174" t="s">
        <v>603</v>
      </c>
      <c r="G52" s="174" t="s">
        <v>493</v>
      </c>
      <c r="H52" s="174" t="s">
        <v>604</v>
      </c>
    </row>
    <row r="53" spans="3:8" x14ac:dyDescent="0.15">
      <c r="C53" s="168" t="s">
        <v>605</v>
      </c>
      <c r="D53" s="174" t="s">
        <v>606</v>
      </c>
      <c r="E53" s="174" t="s">
        <v>607</v>
      </c>
      <c r="F53" s="174" t="s">
        <v>608</v>
      </c>
      <c r="G53" s="174" t="s">
        <v>493</v>
      </c>
      <c r="H53" s="174" t="s">
        <v>609</v>
      </c>
    </row>
    <row r="54" spans="3:8" x14ac:dyDescent="0.15">
      <c r="C54" s="168" t="s">
        <v>610</v>
      </c>
      <c r="D54" s="174" t="s">
        <v>606</v>
      </c>
      <c r="E54" s="174" t="s">
        <v>611</v>
      </c>
      <c r="F54" s="174" t="s">
        <v>612</v>
      </c>
      <c r="G54" s="174" t="s">
        <v>493</v>
      </c>
      <c r="H54" s="174" t="s">
        <v>613</v>
      </c>
    </row>
    <row r="55" spans="3:8" x14ac:dyDescent="0.15">
      <c r="C55" s="168" t="s">
        <v>614</v>
      </c>
      <c r="D55" s="174" t="s">
        <v>615</v>
      </c>
      <c r="E55" s="174" t="s">
        <v>616</v>
      </c>
      <c r="F55" s="174" t="s">
        <v>617</v>
      </c>
      <c r="G55" s="174" t="s">
        <v>493</v>
      </c>
      <c r="H55" s="174" t="s">
        <v>528</v>
      </c>
    </row>
    <row r="56" spans="3:8" x14ac:dyDescent="0.15">
      <c r="C56" s="168" t="s">
        <v>618</v>
      </c>
      <c r="D56" s="174" t="s">
        <v>516</v>
      </c>
      <c r="E56" s="174" t="s">
        <v>619</v>
      </c>
      <c r="F56" s="174" t="s">
        <v>620</v>
      </c>
      <c r="G56" s="174" t="s">
        <v>487</v>
      </c>
      <c r="H56" s="174" t="s">
        <v>482</v>
      </c>
    </row>
    <row r="57" spans="3:8" ht="9" x14ac:dyDescent="0.15">
      <c r="C57" s="168" t="s">
        <v>621</v>
      </c>
      <c r="D57" s="174" t="s">
        <v>563</v>
      </c>
      <c r="E57" s="174" t="s">
        <v>622</v>
      </c>
      <c r="F57" s="174" t="s">
        <v>612</v>
      </c>
      <c r="G57" s="174" t="s">
        <v>493</v>
      </c>
      <c r="H57" s="174" t="s">
        <v>1946</v>
      </c>
    </row>
    <row r="58" spans="3:8" x14ac:dyDescent="0.15">
      <c r="C58" s="168" t="s">
        <v>624</v>
      </c>
      <c r="D58" s="174" t="s">
        <v>625</v>
      </c>
      <c r="E58" s="174" t="s">
        <v>626</v>
      </c>
      <c r="F58" s="174" t="s">
        <v>627</v>
      </c>
      <c r="G58" s="174" t="s">
        <v>487</v>
      </c>
      <c r="H58" s="174" t="s">
        <v>537</v>
      </c>
    </row>
    <row r="59" spans="3:8" ht="9" x14ac:dyDescent="0.15">
      <c r="C59" s="168" t="s">
        <v>628</v>
      </c>
      <c r="D59" s="174" t="s">
        <v>625</v>
      </c>
      <c r="E59" s="174" t="s">
        <v>629</v>
      </c>
      <c r="F59" s="174" t="s">
        <v>630</v>
      </c>
      <c r="G59" s="174" t="s">
        <v>487</v>
      </c>
      <c r="H59" s="174" t="s">
        <v>1947</v>
      </c>
    </row>
    <row r="60" spans="3:8" x14ac:dyDescent="0.15">
      <c r="C60" s="168" t="s">
        <v>632</v>
      </c>
      <c r="D60" s="174" t="s">
        <v>625</v>
      </c>
      <c r="E60" s="174" t="s">
        <v>633</v>
      </c>
      <c r="F60" s="174" t="s">
        <v>634</v>
      </c>
      <c r="G60" s="174" t="s">
        <v>487</v>
      </c>
      <c r="H60" s="174" t="s">
        <v>635</v>
      </c>
    </row>
    <row r="61" spans="3:8" x14ac:dyDescent="0.15">
      <c r="C61" s="168" t="s">
        <v>636</v>
      </c>
      <c r="D61" s="174" t="s">
        <v>625</v>
      </c>
      <c r="E61" s="174" t="s">
        <v>637</v>
      </c>
      <c r="F61" s="174" t="s">
        <v>572</v>
      </c>
      <c r="G61" s="174" t="s">
        <v>487</v>
      </c>
      <c r="H61" s="174" t="s">
        <v>537</v>
      </c>
    </row>
    <row r="62" spans="3:8" ht="9" x14ac:dyDescent="0.15">
      <c r="C62" s="168" t="s">
        <v>638</v>
      </c>
      <c r="D62" s="174" t="s">
        <v>625</v>
      </c>
      <c r="E62" s="174" t="s">
        <v>639</v>
      </c>
      <c r="F62" s="174" t="s">
        <v>640</v>
      </c>
      <c r="G62" s="174" t="s">
        <v>487</v>
      </c>
      <c r="H62" s="174" t="s">
        <v>1947</v>
      </c>
    </row>
    <row r="63" spans="3:8" x14ac:dyDescent="0.15">
      <c r="C63" s="168" t="s">
        <v>641</v>
      </c>
      <c r="D63" s="174" t="s">
        <v>625</v>
      </c>
      <c r="E63" s="174" t="s">
        <v>642</v>
      </c>
      <c r="F63" s="174" t="s">
        <v>643</v>
      </c>
      <c r="G63" s="174" t="s">
        <v>487</v>
      </c>
      <c r="H63" s="174" t="s">
        <v>635</v>
      </c>
    </row>
    <row r="64" spans="3:8" x14ac:dyDescent="0.15">
      <c r="C64" s="168" t="s">
        <v>644</v>
      </c>
      <c r="D64" s="174" t="s">
        <v>625</v>
      </c>
      <c r="E64" s="174" t="s">
        <v>645</v>
      </c>
      <c r="F64" s="174" t="s">
        <v>646</v>
      </c>
      <c r="G64" s="174" t="s">
        <v>487</v>
      </c>
      <c r="H64" s="174" t="s">
        <v>635</v>
      </c>
    </row>
    <row r="65" spans="3:8" ht="9" x14ac:dyDescent="0.15">
      <c r="C65" s="168" t="s">
        <v>647</v>
      </c>
      <c r="D65" s="174" t="s">
        <v>625</v>
      </c>
      <c r="E65" s="174" t="s">
        <v>648</v>
      </c>
      <c r="F65" s="174" t="s">
        <v>649</v>
      </c>
      <c r="G65" s="174" t="s">
        <v>487</v>
      </c>
      <c r="H65" s="174" t="s">
        <v>1948</v>
      </c>
    </row>
    <row r="66" spans="3:8" x14ac:dyDescent="0.15">
      <c r="C66" s="168" t="s">
        <v>651</v>
      </c>
      <c r="D66" s="174" t="s">
        <v>625</v>
      </c>
      <c r="E66" s="174" t="s">
        <v>652</v>
      </c>
      <c r="F66" s="174" t="s">
        <v>612</v>
      </c>
      <c r="G66" s="174" t="s">
        <v>487</v>
      </c>
      <c r="H66" s="174" t="s">
        <v>584</v>
      </c>
    </row>
    <row r="67" spans="3:8" x14ac:dyDescent="0.15">
      <c r="C67" s="168" t="s">
        <v>653</v>
      </c>
      <c r="D67" s="174" t="s">
        <v>625</v>
      </c>
      <c r="E67" s="174" t="s">
        <v>654</v>
      </c>
      <c r="F67" s="174" t="s">
        <v>655</v>
      </c>
      <c r="G67" s="174" t="s">
        <v>487</v>
      </c>
      <c r="H67" s="174" t="s">
        <v>635</v>
      </c>
    </row>
    <row r="68" spans="3:8" ht="9" x14ac:dyDescent="0.15">
      <c r="C68" s="168" t="s">
        <v>656</v>
      </c>
      <c r="D68" s="174" t="s">
        <v>625</v>
      </c>
      <c r="E68" s="174" t="s">
        <v>657</v>
      </c>
      <c r="F68" s="174" t="s">
        <v>1949</v>
      </c>
      <c r="G68" s="174" t="s">
        <v>487</v>
      </c>
      <c r="H68" s="174" t="s">
        <v>635</v>
      </c>
    </row>
    <row r="69" spans="3:8" x14ac:dyDescent="0.15">
      <c r="C69" s="168" t="s">
        <v>659</v>
      </c>
      <c r="D69" s="174" t="s">
        <v>625</v>
      </c>
      <c r="E69" s="174" t="s">
        <v>660</v>
      </c>
      <c r="F69" s="174" t="s">
        <v>661</v>
      </c>
      <c r="G69" s="174" t="s">
        <v>487</v>
      </c>
      <c r="H69" s="174" t="s">
        <v>635</v>
      </c>
    </row>
    <row r="70" spans="3:8" x14ac:dyDescent="0.15">
      <c r="C70" s="168" t="s">
        <v>662</v>
      </c>
      <c r="D70" s="174" t="s">
        <v>625</v>
      </c>
      <c r="E70" s="174" t="s">
        <v>663</v>
      </c>
      <c r="F70" s="174" t="s">
        <v>664</v>
      </c>
      <c r="G70" s="174" t="s">
        <v>487</v>
      </c>
      <c r="H70" s="174" t="s">
        <v>665</v>
      </c>
    </row>
    <row r="71" spans="3:8" x14ac:dyDescent="0.15">
      <c r="C71" s="168" t="s">
        <v>666</v>
      </c>
      <c r="D71" s="174" t="s">
        <v>530</v>
      </c>
      <c r="E71" s="174" t="s">
        <v>667</v>
      </c>
      <c r="F71" s="174" t="s">
        <v>668</v>
      </c>
      <c r="G71" s="174" t="s">
        <v>493</v>
      </c>
      <c r="H71" s="174" t="s">
        <v>669</v>
      </c>
    </row>
    <row r="72" spans="3:8" x14ac:dyDescent="0.15">
      <c r="C72" s="168" t="s">
        <v>670</v>
      </c>
      <c r="D72" s="174" t="s">
        <v>516</v>
      </c>
      <c r="E72" s="174" t="s">
        <v>619</v>
      </c>
      <c r="F72" s="174" t="s">
        <v>671</v>
      </c>
      <c r="G72" s="174" t="s">
        <v>493</v>
      </c>
      <c r="H72" s="174" t="s">
        <v>672</v>
      </c>
    </row>
    <row r="73" spans="3:8" x14ac:dyDescent="0.15">
      <c r="C73" s="168" t="s">
        <v>673</v>
      </c>
      <c r="D73" s="174" t="s">
        <v>542</v>
      </c>
      <c r="E73" s="174" t="s">
        <v>674</v>
      </c>
      <c r="F73" s="174" t="s">
        <v>675</v>
      </c>
      <c r="G73" s="174" t="s">
        <v>487</v>
      </c>
      <c r="H73" s="174" t="s">
        <v>494</v>
      </c>
    </row>
    <row r="74" spans="3:8" x14ac:dyDescent="0.15">
      <c r="C74" s="168" t="s">
        <v>676</v>
      </c>
      <c r="D74" s="174" t="s">
        <v>677</v>
      </c>
      <c r="E74" s="174" t="s">
        <v>678</v>
      </c>
      <c r="F74" s="174" t="s">
        <v>679</v>
      </c>
      <c r="G74" s="174" t="s">
        <v>487</v>
      </c>
      <c r="H74" s="174" t="s">
        <v>613</v>
      </c>
    </row>
    <row r="75" spans="3:8" x14ac:dyDescent="0.15">
      <c r="C75" s="168" t="s">
        <v>680</v>
      </c>
      <c r="D75" s="174" t="s">
        <v>574</v>
      </c>
      <c r="E75" s="174" t="s">
        <v>681</v>
      </c>
      <c r="F75" s="174" t="s">
        <v>682</v>
      </c>
      <c r="G75" s="174" t="s">
        <v>487</v>
      </c>
      <c r="H75" s="174" t="s">
        <v>683</v>
      </c>
    </row>
    <row r="76" spans="3:8" x14ac:dyDescent="0.15">
      <c r="C76" s="168" t="s">
        <v>684</v>
      </c>
      <c r="D76" s="174" t="s">
        <v>685</v>
      </c>
      <c r="E76" s="174" t="s">
        <v>686</v>
      </c>
      <c r="F76" s="174" t="s">
        <v>687</v>
      </c>
      <c r="G76" s="174" t="s">
        <v>487</v>
      </c>
      <c r="H76" s="174" t="s">
        <v>482</v>
      </c>
    </row>
    <row r="77" spans="3:8" ht="9" x14ac:dyDescent="0.15">
      <c r="C77" s="168" t="s">
        <v>1950</v>
      </c>
      <c r="D77" s="174" t="s">
        <v>689</v>
      </c>
      <c r="E77" s="174" t="s">
        <v>690</v>
      </c>
      <c r="F77" s="174" t="s">
        <v>603</v>
      </c>
      <c r="G77" s="174" t="s">
        <v>487</v>
      </c>
      <c r="H77" s="174" t="s">
        <v>691</v>
      </c>
    </row>
    <row r="78" spans="3:8" ht="9" x14ac:dyDescent="0.15">
      <c r="C78" s="168" t="s">
        <v>692</v>
      </c>
      <c r="D78" s="174" t="s">
        <v>689</v>
      </c>
      <c r="E78" s="174" t="s">
        <v>690</v>
      </c>
      <c r="F78" s="174" t="s">
        <v>1951</v>
      </c>
      <c r="G78" s="174" t="s">
        <v>493</v>
      </c>
      <c r="H78" s="174" t="s">
        <v>669</v>
      </c>
    </row>
    <row r="79" spans="3:8" ht="9" x14ac:dyDescent="0.15">
      <c r="C79" s="168" t="s">
        <v>1952</v>
      </c>
      <c r="D79" s="174" t="s">
        <v>596</v>
      </c>
      <c r="E79" s="174" t="s">
        <v>695</v>
      </c>
      <c r="F79" s="174" t="s">
        <v>603</v>
      </c>
      <c r="G79" s="174" t="s">
        <v>487</v>
      </c>
      <c r="H79" s="174" t="s">
        <v>696</v>
      </c>
    </row>
    <row r="80" spans="3:8" x14ac:dyDescent="0.15">
      <c r="C80" s="168" t="s">
        <v>697</v>
      </c>
      <c r="D80" s="174" t="s">
        <v>496</v>
      </c>
      <c r="E80" s="174" t="s">
        <v>698</v>
      </c>
      <c r="F80" s="174" t="s">
        <v>579</v>
      </c>
      <c r="G80" s="174" t="s">
        <v>487</v>
      </c>
      <c r="H80" s="174" t="s">
        <v>683</v>
      </c>
    </row>
    <row r="81" spans="3:8" x14ac:dyDescent="0.15">
      <c r="C81" s="168" t="s">
        <v>699</v>
      </c>
      <c r="D81" s="174" t="s">
        <v>689</v>
      </c>
      <c r="E81" s="174" t="s">
        <v>690</v>
      </c>
      <c r="F81" s="174" t="s">
        <v>612</v>
      </c>
      <c r="G81" s="174" t="s">
        <v>487</v>
      </c>
      <c r="H81" s="174" t="s">
        <v>700</v>
      </c>
    </row>
    <row r="82" spans="3:8" x14ac:dyDescent="0.15">
      <c r="C82" s="168" t="s">
        <v>701</v>
      </c>
      <c r="D82" s="174" t="s">
        <v>689</v>
      </c>
      <c r="E82" s="174" t="s">
        <v>702</v>
      </c>
      <c r="F82" s="174" t="s">
        <v>556</v>
      </c>
      <c r="G82" s="174" t="s">
        <v>487</v>
      </c>
      <c r="H82" s="174" t="s">
        <v>588</v>
      </c>
    </row>
    <row r="83" spans="3:8" x14ac:dyDescent="0.15">
      <c r="C83" s="168" t="s">
        <v>703</v>
      </c>
      <c r="D83" s="174" t="s">
        <v>496</v>
      </c>
      <c r="E83" s="174" t="s">
        <v>704</v>
      </c>
      <c r="F83" s="174" t="s">
        <v>705</v>
      </c>
      <c r="G83" s="174" t="s">
        <v>487</v>
      </c>
      <c r="H83" s="174" t="s">
        <v>706</v>
      </c>
    </row>
    <row r="84" spans="3:8" x14ac:dyDescent="0.15">
      <c r="C84" s="168" t="s">
        <v>707</v>
      </c>
      <c r="D84" s="174" t="s">
        <v>689</v>
      </c>
      <c r="E84" s="174" t="s">
        <v>674</v>
      </c>
      <c r="F84" s="174" t="s">
        <v>708</v>
      </c>
      <c r="G84" s="174" t="s">
        <v>487</v>
      </c>
      <c r="H84" s="174" t="s">
        <v>533</v>
      </c>
    </row>
    <row r="85" spans="3:8" x14ac:dyDescent="0.15">
      <c r="C85" s="168" t="s">
        <v>709</v>
      </c>
      <c r="D85" s="174" t="s">
        <v>516</v>
      </c>
      <c r="E85" s="174" t="s">
        <v>710</v>
      </c>
      <c r="F85" s="174" t="s">
        <v>711</v>
      </c>
      <c r="G85" s="174" t="s">
        <v>493</v>
      </c>
      <c r="H85" s="174" t="s">
        <v>528</v>
      </c>
    </row>
    <row r="86" spans="3:8" x14ac:dyDescent="0.15">
      <c r="C86" s="168" t="s">
        <v>712</v>
      </c>
      <c r="D86" s="174" t="s">
        <v>713</v>
      </c>
      <c r="E86" s="174" t="s">
        <v>714</v>
      </c>
      <c r="F86" s="174" t="s">
        <v>715</v>
      </c>
      <c r="G86" s="174" t="s">
        <v>487</v>
      </c>
      <c r="H86" s="174" t="s">
        <v>537</v>
      </c>
    </row>
    <row r="87" spans="3:8" x14ac:dyDescent="0.15">
      <c r="C87" s="168" t="s">
        <v>716</v>
      </c>
      <c r="D87" s="174" t="s">
        <v>713</v>
      </c>
      <c r="E87" s="174" t="s">
        <v>717</v>
      </c>
      <c r="F87" s="174" t="s">
        <v>718</v>
      </c>
      <c r="G87" s="174" t="s">
        <v>487</v>
      </c>
      <c r="H87" s="174" t="s">
        <v>584</v>
      </c>
    </row>
    <row r="88" spans="3:8" x14ac:dyDescent="0.15">
      <c r="C88" s="168" t="s">
        <v>719</v>
      </c>
      <c r="D88" s="174" t="s">
        <v>516</v>
      </c>
      <c r="E88" s="174" t="s">
        <v>720</v>
      </c>
      <c r="F88" s="174" t="s">
        <v>721</v>
      </c>
      <c r="G88" s="174" t="s">
        <v>493</v>
      </c>
      <c r="H88" s="174" t="s">
        <v>609</v>
      </c>
    </row>
    <row r="89" spans="3:8" x14ac:dyDescent="0.15">
      <c r="C89" s="168" t="s">
        <v>722</v>
      </c>
      <c r="D89" s="174" t="s">
        <v>677</v>
      </c>
      <c r="E89" s="174" t="s">
        <v>723</v>
      </c>
      <c r="F89" s="174" t="s">
        <v>724</v>
      </c>
      <c r="G89" s="174" t="s">
        <v>487</v>
      </c>
      <c r="H89" s="174" t="s">
        <v>683</v>
      </c>
    </row>
    <row r="90" spans="3:8" x14ac:dyDescent="0.15">
      <c r="C90" s="168" t="s">
        <v>725</v>
      </c>
      <c r="D90" s="174" t="s">
        <v>726</v>
      </c>
      <c r="E90" s="174" t="s">
        <v>727</v>
      </c>
      <c r="F90" s="174" t="s">
        <v>527</v>
      </c>
      <c r="G90" s="174" t="s">
        <v>487</v>
      </c>
      <c r="H90" s="174" t="s">
        <v>576</v>
      </c>
    </row>
    <row r="91" spans="3:8" x14ac:dyDescent="0.15">
      <c r="C91" s="168" t="s">
        <v>728</v>
      </c>
      <c r="D91" s="174" t="s">
        <v>516</v>
      </c>
      <c r="E91" s="174" t="s">
        <v>729</v>
      </c>
      <c r="F91" s="174" t="s">
        <v>730</v>
      </c>
      <c r="G91" s="174" t="s">
        <v>493</v>
      </c>
      <c r="H91" s="174" t="s">
        <v>609</v>
      </c>
    </row>
    <row r="92" spans="3:8" x14ac:dyDescent="0.15">
      <c r="C92" s="168" t="s">
        <v>731</v>
      </c>
      <c r="D92" s="174" t="s">
        <v>732</v>
      </c>
      <c r="E92" s="174" t="s">
        <v>733</v>
      </c>
      <c r="F92" s="174" t="s">
        <v>734</v>
      </c>
      <c r="G92" s="174" t="s">
        <v>493</v>
      </c>
      <c r="H92" s="174" t="s">
        <v>735</v>
      </c>
    </row>
    <row r="93" spans="3:8" x14ac:dyDescent="0.15">
      <c r="C93" s="168" t="s">
        <v>736</v>
      </c>
      <c r="D93" s="174" t="s">
        <v>737</v>
      </c>
      <c r="E93" s="174" t="s">
        <v>738</v>
      </c>
      <c r="F93" s="174" t="s">
        <v>739</v>
      </c>
      <c r="G93" s="174" t="s">
        <v>493</v>
      </c>
      <c r="H93" s="174" t="s">
        <v>609</v>
      </c>
    </row>
    <row r="94" spans="3:8" ht="9" x14ac:dyDescent="0.15">
      <c r="C94" s="168" t="s">
        <v>740</v>
      </c>
      <c r="D94" s="174" t="s">
        <v>530</v>
      </c>
      <c r="E94" s="174" t="s">
        <v>741</v>
      </c>
      <c r="F94" s="174" t="s">
        <v>492</v>
      </c>
      <c r="G94" s="174" t="s">
        <v>493</v>
      </c>
      <c r="H94" s="174" t="s">
        <v>1953</v>
      </c>
    </row>
    <row r="95" spans="3:8" ht="9" x14ac:dyDescent="0.15">
      <c r="C95" s="168" t="s">
        <v>743</v>
      </c>
      <c r="D95" s="174" t="s">
        <v>496</v>
      </c>
      <c r="E95" s="174" t="s">
        <v>744</v>
      </c>
      <c r="F95" s="174" t="s">
        <v>745</v>
      </c>
      <c r="G95" s="174" t="s">
        <v>493</v>
      </c>
      <c r="H95" s="174" t="s">
        <v>1953</v>
      </c>
    </row>
    <row r="96" spans="3:8" x14ac:dyDescent="0.15">
      <c r="C96" s="168" t="s">
        <v>746</v>
      </c>
      <c r="D96" s="174" t="s">
        <v>747</v>
      </c>
      <c r="E96" s="174" t="s">
        <v>748</v>
      </c>
      <c r="F96" s="174" t="s">
        <v>749</v>
      </c>
      <c r="G96" s="174" t="s">
        <v>493</v>
      </c>
      <c r="H96" s="174" t="s">
        <v>691</v>
      </c>
    </row>
    <row r="97" spans="3:8" x14ac:dyDescent="0.15">
      <c r="C97" s="168" t="s">
        <v>750</v>
      </c>
      <c r="D97" s="174" t="s">
        <v>747</v>
      </c>
      <c r="E97" s="174" t="s">
        <v>751</v>
      </c>
      <c r="F97" s="174" t="s">
        <v>514</v>
      </c>
      <c r="G97" s="174" t="s">
        <v>487</v>
      </c>
      <c r="H97" s="174" t="s">
        <v>576</v>
      </c>
    </row>
    <row r="98" spans="3:8" x14ac:dyDescent="0.15">
      <c r="C98" s="168" t="s">
        <v>752</v>
      </c>
      <c r="D98" s="174" t="s">
        <v>713</v>
      </c>
      <c r="E98" s="174" t="s">
        <v>753</v>
      </c>
      <c r="F98" s="174" t="s">
        <v>754</v>
      </c>
      <c r="G98" s="174" t="s">
        <v>493</v>
      </c>
      <c r="H98" s="174" t="s">
        <v>755</v>
      </c>
    </row>
    <row r="99" spans="3:8" x14ac:dyDescent="0.15">
      <c r="C99" s="168" t="s">
        <v>756</v>
      </c>
      <c r="D99" s="174" t="s">
        <v>596</v>
      </c>
      <c r="E99" s="174" t="s">
        <v>695</v>
      </c>
      <c r="F99" s="174" t="s">
        <v>757</v>
      </c>
      <c r="G99" s="174" t="s">
        <v>493</v>
      </c>
      <c r="H99" s="174" t="s">
        <v>735</v>
      </c>
    </row>
    <row r="100" spans="3:8" x14ac:dyDescent="0.15">
      <c r="C100" s="168" t="s">
        <v>758</v>
      </c>
      <c r="D100" s="174" t="s">
        <v>685</v>
      </c>
      <c r="E100" s="174" t="s">
        <v>759</v>
      </c>
      <c r="F100" s="174" t="s">
        <v>655</v>
      </c>
      <c r="G100" s="174" t="s">
        <v>493</v>
      </c>
      <c r="H100" s="174" t="s">
        <v>706</v>
      </c>
    </row>
    <row r="101" spans="3:8" ht="9" x14ac:dyDescent="0.15">
      <c r="C101" s="168" t="s">
        <v>760</v>
      </c>
      <c r="D101" s="174" t="s">
        <v>761</v>
      </c>
      <c r="E101" s="174" t="s">
        <v>762</v>
      </c>
      <c r="F101" s="174" t="s">
        <v>612</v>
      </c>
      <c r="G101" s="174" t="s">
        <v>493</v>
      </c>
      <c r="H101" s="174" t="s">
        <v>1954</v>
      </c>
    </row>
    <row r="102" spans="3:8" x14ac:dyDescent="0.15">
      <c r="C102" s="168" t="s">
        <v>764</v>
      </c>
      <c r="D102" s="174" t="s">
        <v>615</v>
      </c>
      <c r="E102" s="174" t="s">
        <v>765</v>
      </c>
      <c r="F102" s="174" t="s">
        <v>766</v>
      </c>
      <c r="G102" s="174" t="s">
        <v>493</v>
      </c>
      <c r="H102" s="174" t="s">
        <v>691</v>
      </c>
    </row>
    <row r="103" spans="3:8" x14ac:dyDescent="0.15">
      <c r="C103" s="168" t="s">
        <v>767</v>
      </c>
      <c r="D103" s="174" t="s">
        <v>530</v>
      </c>
      <c r="E103" s="174" t="s">
        <v>768</v>
      </c>
      <c r="F103" s="174" t="s">
        <v>679</v>
      </c>
      <c r="G103" s="174" t="s">
        <v>493</v>
      </c>
      <c r="H103" s="174" t="s">
        <v>588</v>
      </c>
    </row>
    <row r="104" spans="3:8" ht="9" x14ac:dyDescent="0.15">
      <c r="C104" s="168" t="s">
        <v>769</v>
      </c>
      <c r="D104" s="174" t="s">
        <v>615</v>
      </c>
      <c r="E104" s="174" t="s">
        <v>770</v>
      </c>
      <c r="F104" s="174" t="s">
        <v>771</v>
      </c>
      <c r="G104" s="174" t="s">
        <v>493</v>
      </c>
      <c r="H104" s="174" t="s">
        <v>1955</v>
      </c>
    </row>
    <row r="105" spans="3:8" x14ac:dyDescent="0.15">
      <c r="C105" s="168" t="s">
        <v>773</v>
      </c>
      <c r="D105" s="174" t="s">
        <v>530</v>
      </c>
      <c r="E105" s="174" t="s">
        <v>774</v>
      </c>
      <c r="F105" s="174" t="s">
        <v>775</v>
      </c>
      <c r="G105" s="174" t="s">
        <v>487</v>
      </c>
      <c r="H105" s="174" t="s">
        <v>683</v>
      </c>
    </row>
    <row r="106" spans="3:8" x14ac:dyDescent="0.15">
      <c r="C106" s="168" t="s">
        <v>776</v>
      </c>
      <c r="D106" s="174" t="s">
        <v>558</v>
      </c>
      <c r="E106" s="174" t="s">
        <v>777</v>
      </c>
      <c r="F106" s="174" t="s">
        <v>778</v>
      </c>
      <c r="G106" s="174" t="s">
        <v>487</v>
      </c>
      <c r="H106" s="174" t="s">
        <v>700</v>
      </c>
    </row>
    <row r="107" spans="3:8" x14ac:dyDescent="0.15">
      <c r="C107" s="168" t="s">
        <v>779</v>
      </c>
      <c r="D107" s="174" t="s">
        <v>596</v>
      </c>
      <c r="E107" s="174" t="s">
        <v>690</v>
      </c>
      <c r="F107" s="174" t="s">
        <v>780</v>
      </c>
      <c r="G107" s="174" t="s">
        <v>487</v>
      </c>
      <c r="H107" s="174" t="s">
        <v>561</v>
      </c>
    </row>
    <row r="108" spans="3:8" x14ac:dyDescent="0.15">
      <c r="C108" s="168" t="s">
        <v>781</v>
      </c>
      <c r="D108" s="174" t="s">
        <v>782</v>
      </c>
      <c r="E108" s="174" t="s">
        <v>783</v>
      </c>
      <c r="F108" s="174" t="s">
        <v>784</v>
      </c>
      <c r="G108" s="174" t="s">
        <v>487</v>
      </c>
      <c r="H108" s="174" t="s">
        <v>561</v>
      </c>
    </row>
    <row r="109" spans="3:8" x14ac:dyDescent="0.15">
      <c r="C109" s="168" t="s">
        <v>785</v>
      </c>
      <c r="D109" s="174" t="s">
        <v>685</v>
      </c>
      <c r="E109" s="174" t="s">
        <v>786</v>
      </c>
      <c r="F109" s="174" t="s">
        <v>527</v>
      </c>
      <c r="G109" s="174" t="s">
        <v>487</v>
      </c>
      <c r="H109" s="174" t="s">
        <v>482</v>
      </c>
    </row>
    <row r="110" spans="3:8" x14ac:dyDescent="0.15">
      <c r="C110" s="168" t="s">
        <v>787</v>
      </c>
      <c r="D110" s="174" t="s">
        <v>526</v>
      </c>
      <c r="E110" s="174" t="s">
        <v>788</v>
      </c>
      <c r="F110" s="174" t="s">
        <v>527</v>
      </c>
      <c r="G110" s="174" t="s">
        <v>487</v>
      </c>
      <c r="H110" s="174" t="s">
        <v>665</v>
      </c>
    </row>
    <row r="111" spans="3:8" x14ac:dyDescent="0.15">
      <c r="C111" s="168" t="s">
        <v>789</v>
      </c>
      <c r="D111" s="174" t="s">
        <v>530</v>
      </c>
      <c r="E111" s="174" t="s">
        <v>790</v>
      </c>
      <c r="F111" s="174" t="s">
        <v>791</v>
      </c>
      <c r="G111" s="174" t="s">
        <v>493</v>
      </c>
      <c r="H111" s="174" t="s">
        <v>691</v>
      </c>
    </row>
    <row r="112" spans="3:8" x14ac:dyDescent="0.15">
      <c r="C112" s="168" t="s">
        <v>792</v>
      </c>
      <c r="D112" s="174" t="s">
        <v>563</v>
      </c>
      <c r="E112" s="174" t="s">
        <v>793</v>
      </c>
      <c r="F112" s="174" t="s">
        <v>794</v>
      </c>
      <c r="G112" s="174" t="s">
        <v>493</v>
      </c>
      <c r="H112" s="174" t="s">
        <v>599</v>
      </c>
    </row>
    <row r="113" spans="3:8" x14ac:dyDescent="0.15">
      <c r="C113" s="168" t="s">
        <v>795</v>
      </c>
      <c r="D113" s="174" t="s">
        <v>677</v>
      </c>
      <c r="E113" s="174" t="s">
        <v>796</v>
      </c>
      <c r="F113" s="174" t="s">
        <v>797</v>
      </c>
      <c r="G113" s="174" t="s">
        <v>493</v>
      </c>
      <c r="H113" s="174" t="s">
        <v>672</v>
      </c>
    </row>
    <row r="114" spans="3:8" x14ac:dyDescent="0.15">
      <c r="C114" s="168" t="s">
        <v>798</v>
      </c>
      <c r="D114" s="174" t="s">
        <v>799</v>
      </c>
      <c r="E114" s="174" t="s">
        <v>800</v>
      </c>
      <c r="F114" s="174" t="s">
        <v>682</v>
      </c>
      <c r="G114" s="174" t="s">
        <v>493</v>
      </c>
      <c r="H114" s="174" t="s">
        <v>613</v>
      </c>
    </row>
    <row r="115" spans="3:8" x14ac:dyDescent="0.15">
      <c r="C115" s="168" t="s">
        <v>801</v>
      </c>
      <c r="D115" s="174" t="s">
        <v>574</v>
      </c>
      <c r="E115" s="174" t="s">
        <v>802</v>
      </c>
      <c r="F115" s="174" t="s">
        <v>803</v>
      </c>
      <c r="G115" s="174" t="s">
        <v>487</v>
      </c>
      <c r="H115" s="174" t="s">
        <v>503</v>
      </c>
    </row>
    <row r="116" spans="3:8" x14ac:dyDescent="0.15">
      <c r="C116" s="168" t="s">
        <v>804</v>
      </c>
      <c r="D116" s="174" t="s">
        <v>574</v>
      </c>
      <c r="E116" s="174" t="s">
        <v>805</v>
      </c>
      <c r="F116" s="174" t="s">
        <v>806</v>
      </c>
      <c r="G116" s="174" t="s">
        <v>487</v>
      </c>
      <c r="H116" s="174" t="s">
        <v>576</v>
      </c>
    </row>
    <row r="117" spans="3:8" x14ac:dyDescent="0.15">
      <c r="C117" s="168" t="s">
        <v>807</v>
      </c>
      <c r="D117" s="174" t="s">
        <v>574</v>
      </c>
      <c r="E117" s="174" t="s">
        <v>808</v>
      </c>
      <c r="F117" s="174" t="s">
        <v>809</v>
      </c>
      <c r="G117" s="174" t="s">
        <v>487</v>
      </c>
      <c r="H117" s="174" t="s">
        <v>511</v>
      </c>
    </row>
    <row r="118" spans="3:8" x14ac:dyDescent="0.15">
      <c r="C118" s="168" t="s">
        <v>810</v>
      </c>
      <c r="D118" s="174" t="s">
        <v>574</v>
      </c>
      <c r="E118" s="174" t="s">
        <v>811</v>
      </c>
      <c r="F118" s="174" t="s">
        <v>527</v>
      </c>
      <c r="G118" s="174" t="s">
        <v>487</v>
      </c>
      <c r="H118" s="174" t="s">
        <v>812</v>
      </c>
    </row>
    <row r="119" spans="3:8" x14ac:dyDescent="0.15">
      <c r="C119" s="168" t="s">
        <v>813</v>
      </c>
      <c r="D119" s="174" t="s">
        <v>574</v>
      </c>
      <c r="E119" s="174" t="s">
        <v>814</v>
      </c>
      <c r="F119" s="174" t="s">
        <v>780</v>
      </c>
      <c r="G119" s="174" t="s">
        <v>487</v>
      </c>
      <c r="H119" s="174" t="s">
        <v>511</v>
      </c>
    </row>
    <row r="120" spans="3:8" x14ac:dyDescent="0.15">
      <c r="C120" s="168" t="s">
        <v>815</v>
      </c>
      <c r="D120" s="174" t="s">
        <v>574</v>
      </c>
      <c r="E120" s="174" t="s">
        <v>805</v>
      </c>
      <c r="F120" s="174" t="s">
        <v>816</v>
      </c>
      <c r="G120" s="174" t="s">
        <v>487</v>
      </c>
      <c r="H120" s="174" t="s">
        <v>588</v>
      </c>
    </row>
    <row r="121" spans="3:8" ht="9" x14ac:dyDescent="0.15">
      <c r="C121" s="168" t="s">
        <v>817</v>
      </c>
      <c r="D121" s="174" t="s">
        <v>516</v>
      </c>
      <c r="E121" s="174" t="s">
        <v>818</v>
      </c>
      <c r="F121" s="174" t="s">
        <v>718</v>
      </c>
      <c r="G121" s="174" t="s">
        <v>493</v>
      </c>
      <c r="H121" s="174" t="s">
        <v>1956</v>
      </c>
    </row>
    <row r="122" spans="3:8" x14ac:dyDescent="0.15">
      <c r="C122" s="168" t="s">
        <v>820</v>
      </c>
      <c r="D122" s="174" t="s">
        <v>689</v>
      </c>
      <c r="E122" s="174" t="s">
        <v>774</v>
      </c>
      <c r="F122" s="174" t="s">
        <v>821</v>
      </c>
      <c r="G122" s="174" t="s">
        <v>493</v>
      </c>
      <c r="H122" s="174" t="s">
        <v>700</v>
      </c>
    </row>
    <row r="123" spans="3:8" x14ac:dyDescent="0.15">
      <c r="C123" s="168" t="s">
        <v>822</v>
      </c>
      <c r="D123" s="174" t="s">
        <v>530</v>
      </c>
      <c r="E123" s="174" t="s">
        <v>823</v>
      </c>
      <c r="F123" s="174" t="s">
        <v>824</v>
      </c>
      <c r="G123" s="174" t="s">
        <v>493</v>
      </c>
      <c r="H123" s="174" t="s">
        <v>669</v>
      </c>
    </row>
    <row r="124" spans="3:8" x14ac:dyDescent="0.15">
      <c r="C124" s="168" t="s">
        <v>825</v>
      </c>
      <c r="D124" s="174" t="s">
        <v>826</v>
      </c>
      <c r="E124" s="174" t="s">
        <v>827</v>
      </c>
      <c r="F124" s="174" t="s">
        <v>828</v>
      </c>
      <c r="G124" s="174" t="s">
        <v>487</v>
      </c>
      <c r="H124" s="174" t="s">
        <v>829</v>
      </c>
    </row>
    <row r="125" spans="3:8" x14ac:dyDescent="0.15">
      <c r="C125" s="168" t="s">
        <v>830</v>
      </c>
      <c r="D125" s="174" t="s">
        <v>525</v>
      </c>
      <c r="E125" s="174" t="s">
        <v>526</v>
      </c>
      <c r="F125" s="174" t="s">
        <v>831</v>
      </c>
      <c r="G125" s="174" t="s">
        <v>493</v>
      </c>
      <c r="H125" s="174" t="s">
        <v>829</v>
      </c>
    </row>
    <row r="126" spans="3:8" ht="9" x14ac:dyDescent="0.15">
      <c r="C126" s="168" t="s">
        <v>832</v>
      </c>
      <c r="D126" s="174" t="s">
        <v>525</v>
      </c>
      <c r="E126" s="174" t="s">
        <v>526</v>
      </c>
      <c r="F126" s="174" t="s">
        <v>833</v>
      </c>
      <c r="G126" s="174" t="s">
        <v>493</v>
      </c>
      <c r="H126" s="174" t="s">
        <v>1957</v>
      </c>
    </row>
    <row r="127" spans="3:8" ht="9" x14ac:dyDescent="0.15">
      <c r="C127" s="168" t="s">
        <v>835</v>
      </c>
      <c r="D127" s="174" t="s">
        <v>836</v>
      </c>
      <c r="E127" s="174" t="s">
        <v>837</v>
      </c>
      <c r="F127" s="174" t="s">
        <v>1958</v>
      </c>
      <c r="G127" s="174" t="s">
        <v>487</v>
      </c>
      <c r="H127" s="174" t="s">
        <v>503</v>
      </c>
    </row>
    <row r="128" spans="3:8" x14ac:dyDescent="0.15">
      <c r="C128" s="168" t="s">
        <v>839</v>
      </c>
      <c r="D128" s="174" t="s">
        <v>836</v>
      </c>
      <c r="E128" s="174" t="s">
        <v>840</v>
      </c>
      <c r="F128" s="174" t="s">
        <v>841</v>
      </c>
      <c r="G128" s="174" t="s">
        <v>487</v>
      </c>
      <c r="H128" s="174" t="s">
        <v>588</v>
      </c>
    </row>
    <row r="129" spans="3:8" x14ac:dyDescent="0.15">
      <c r="C129" s="168" t="s">
        <v>842</v>
      </c>
      <c r="D129" s="174" t="s">
        <v>836</v>
      </c>
      <c r="E129" s="174" t="s">
        <v>843</v>
      </c>
      <c r="F129" s="174" t="s">
        <v>844</v>
      </c>
      <c r="G129" s="174" t="s">
        <v>487</v>
      </c>
      <c r="H129" s="174" t="s">
        <v>533</v>
      </c>
    </row>
    <row r="130" spans="3:8" x14ac:dyDescent="0.15">
      <c r="C130" s="168" t="s">
        <v>845</v>
      </c>
      <c r="D130" s="174" t="s">
        <v>836</v>
      </c>
      <c r="E130" s="174" t="s">
        <v>840</v>
      </c>
      <c r="F130" s="174" t="s">
        <v>780</v>
      </c>
      <c r="G130" s="174" t="s">
        <v>487</v>
      </c>
      <c r="H130" s="174" t="s">
        <v>533</v>
      </c>
    </row>
    <row r="131" spans="3:8" x14ac:dyDescent="0.15">
      <c r="C131" s="168" t="s">
        <v>846</v>
      </c>
      <c r="D131" s="174" t="s">
        <v>526</v>
      </c>
      <c r="E131" s="174" t="s">
        <v>847</v>
      </c>
      <c r="F131" s="174" t="s">
        <v>612</v>
      </c>
      <c r="G131" s="174" t="s">
        <v>493</v>
      </c>
      <c r="H131" s="174" t="s">
        <v>604</v>
      </c>
    </row>
    <row r="132" spans="3:8" x14ac:dyDescent="0.15">
      <c r="C132" s="168" t="s">
        <v>848</v>
      </c>
      <c r="D132" s="174" t="s">
        <v>849</v>
      </c>
      <c r="E132" s="174" t="s">
        <v>850</v>
      </c>
      <c r="F132" s="174" t="s">
        <v>851</v>
      </c>
      <c r="G132" s="174" t="s">
        <v>487</v>
      </c>
      <c r="H132" s="174" t="s">
        <v>507</v>
      </c>
    </row>
    <row r="133" spans="3:8" x14ac:dyDescent="0.15">
      <c r="C133" s="168" t="s">
        <v>852</v>
      </c>
      <c r="D133" s="174" t="s">
        <v>535</v>
      </c>
      <c r="E133" s="174" t="s">
        <v>791</v>
      </c>
      <c r="F133" s="174" t="s">
        <v>853</v>
      </c>
      <c r="G133" s="174" t="s">
        <v>493</v>
      </c>
      <c r="H133" s="174" t="s">
        <v>696</v>
      </c>
    </row>
    <row r="134" spans="3:8" ht="9" x14ac:dyDescent="0.15">
      <c r="C134" s="168" t="s">
        <v>854</v>
      </c>
      <c r="D134" s="174" t="s">
        <v>826</v>
      </c>
      <c r="E134" s="174" t="s">
        <v>207</v>
      </c>
      <c r="F134" s="174" t="s">
        <v>775</v>
      </c>
      <c r="G134" s="174" t="s">
        <v>493</v>
      </c>
      <c r="H134" s="174" t="s">
        <v>1959</v>
      </c>
    </row>
    <row r="135" spans="3:8" x14ac:dyDescent="0.15">
      <c r="C135" s="168" t="s">
        <v>856</v>
      </c>
      <c r="D135" s="174" t="s">
        <v>677</v>
      </c>
      <c r="E135" s="174" t="s">
        <v>857</v>
      </c>
      <c r="F135" s="174" t="s">
        <v>858</v>
      </c>
      <c r="G135" s="174" t="s">
        <v>493</v>
      </c>
      <c r="H135" s="174" t="s">
        <v>519</v>
      </c>
    </row>
    <row r="136" spans="3:8" ht="9" x14ac:dyDescent="0.15">
      <c r="C136" s="168" t="s">
        <v>859</v>
      </c>
      <c r="D136" s="174" t="s">
        <v>586</v>
      </c>
      <c r="E136" s="174" t="s">
        <v>1960</v>
      </c>
      <c r="F136" s="174" t="s">
        <v>861</v>
      </c>
      <c r="G136" s="174" t="s">
        <v>493</v>
      </c>
      <c r="H136" s="174" t="s">
        <v>609</v>
      </c>
    </row>
    <row r="137" spans="3:8" ht="9" x14ac:dyDescent="0.15">
      <c r="C137" s="168" t="s">
        <v>862</v>
      </c>
      <c r="D137" s="174" t="s">
        <v>863</v>
      </c>
      <c r="E137" s="174" t="s">
        <v>864</v>
      </c>
      <c r="F137" s="174" t="s">
        <v>1961</v>
      </c>
      <c r="G137" s="174" t="s">
        <v>487</v>
      </c>
      <c r="H137" s="174" t="s">
        <v>1962</v>
      </c>
    </row>
    <row r="138" spans="3:8" x14ac:dyDescent="0.15">
      <c r="C138" s="168" t="s">
        <v>867</v>
      </c>
      <c r="D138" s="174" t="s">
        <v>530</v>
      </c>
      <c r="E138" s="174" t="s">
        <v>868</v>
      </c>
      <c r="F138" s="174" t="s">
        <v>780</v>
      </c>
      <c r="G138" s="174" t="s">
        <v>493</v>
      </c>
      <c r="H138" s="174" t="s">
        <v>669</v>
      </c>
    </row>
    <row r="139" spans="3:8" x14ac:dyDescent="0.15">
      <c r="C139" s="168" t="s">
        <v>869</v>
      </c>
      <c r="D139" s="174" t="s">
        <v>516</v>
      </c>
      <c r="E139" s="174" t="s">
        <v>870</v>
      </c>
      <c r="F139" s="174" t="s">
        <v>871</v>
      </c>
      <c r="G139" s="174" t="s">
        <v>493</v>
      </c>
      <c r="H139" s="174" t="s">
        <v>691</v>
      </c>
    </row>
    <row r="140" spans="3:8" x14ac:dyDescent="0.15">
      <c r="C140" s="168" t="s">
        <v>872</v>
      </c>
      <c r="D140" s="174" t="s">
        <v>586</v>
      </c>
      <c r="E140" s="174" t="s">
        <v>873</v>
      </c>
      <c r="F140" s="174" t="s">
        <v>874</v>
      </c>
      <c r="G140" s="174" t="s">
        <v>493</v>
      </c>
      <c r="H140" s="174" t="s">
        <v>528</v>
      </c>
    </row>
    <row r="141" spans="3:8" x14ac:dyDescent="0.15">
      <c r="C141" s="168" t="s">
        <v>875</v>
      </c>
      <c r="D141" s="174" t="s">
        <v>490</v>
      </c>
      <c r="E141" s="174" t="s">
        <v>876</v>
      </c>
      <c r="F141" s="174" t="s">
        <v>603</v>
      </c>
      <c r="G141" s="174" t="s">
        <v>487</v>
      </c>
      <c r="H141" s="174" t="s">
        <v>683</v>
      </c>
    </row>
    <row r="142" spans="3:8" x14ac:dyDescent="0.15">
      <c r="C142" s="168" t="s">
        <v>877</v>
      </c>
      <c r="D142" s="174" t="s">
        <v>490</v>
      </c>
      <c r="E142" s="174" t="s">
        <v>876</v>
      </c>
      <c r="F142" s="174" t="s">
        <v>724</v>
      </c>
      <c r="G142" s="174" t="s">
        <v>493</v>
      </c>
      <c r="H142" s="174" t="s">
        <v>494</v>
      </c>
    </row>
    <row r="143" spans="3:8" x14ac:dyDescent="0.15">
      <c r="C143" s="168" t="s">
        <v>878</v>
      </c>
      <c r="D143" s="174" t="s">
        <v>525</v>
      </c>
      <c r="E143" s="174" t="s">
        <v>526</v>
      </c>
      <c r="F143" s="174" t="s">
        <v>879</v>
      </c>
      <c r="G143" s="174" t="s">
        <v>493</v>
      </c>
      <c r="H143" s="174" t="s">
        <v>576</v>
      </c>
    </row>
    <row r="144" spans="3:8" x14ac:dyDescent="0.15">
      <c r="C144" s="168" t="s">
        <v>880</v>
      </c>
      <c r="D144" s="174" t="s">
        <v>581</v>
      </c>
      <c r="E144" s="174" t="s">
        <v>881</v>
      </c>
      <c r="F144" s="174" t="s">
        <v>882</v>
      </c>
      <c r="G144" s="174" t="s">
        <v>487</v>
      </c>
      <c r="H144" s="174" t="s">
        <v>665</v>
      </c>
    </row>
    <row r="145" spans="3:8" x14ac:dyDescent="0.15">
      <c r="C145" s="168" t="s">
        <v>883</v>
      </c>
      <c r="D145" s="174" t="s">
        <v>581</v>
      </c>
      <c r="E145" s="174" t="s">
        <v>884</v>
      </c>
      <c r="F145" s="174" t="s">
        <v>885</v>
      </c>
      <c r="G145" s="174" t="s">
        <v>487</v>
      </c>
      <c r="H145" s="174" t="s">
        <v>665</v>
      </c>
    </row>
    <row r="146" spans="3:8" ht="9" x14ac:dyDescent="0.15">
      <c r="C146" s="168" t="s">
        <v>886</v>
      </c>
      <c r="D146" s="174" t="s">
        <v>596</v>
      </c>
      <c r="E146" s="174" t="s">
        <v>695</v>
      </c>
      <c r="F146" s="174" t="s">
        <v>1963</v>
      </c>
      <c r="G146" s="174" t="s">
        <v>487</v>
      </c>
      <c r="H146" s="174" t="s">
        <v>706</v>
      </c>
    </row>
    <row r="147" spans="3:8" ht="9" x14ac:dyDescent="0.15">
      <c r="C147" s="168" t="s">
        <v>888</v>
      </c>
      <c r="D147" s="174" t="s">
        <v>596</v>
      </c>
      <c r="E147" s="174" t="s">
        <v>889</v>
      </c>
      <c r="F147" s="174" t="s">
        <v>890</v>
      </c>
      <c r="G147" s="174" t="s">
        <v>487</v>
      </c>
      <c r="H147" s="174" t="s">
        <v>1964</v>
      </c>
    </row>
    <row r="148" spans="3:8" x14ac:dyDescent="0.15">
      <c r="C148" s="168" t="s">
        <v>892</v>
      </c>
      <c r="D148" s="174" t="s">
        <v>596</v>
      </c>
      <c r="E148" s="174" t="s">
        <v>893</v>
      </c>
      <c r="F148" s="174" t="s">
        <v>894</v>
      </c>
      <c r="G148" s="174" t="s">
        <v>487</v>
      </c>
      <c r="H148" s="174" t="s">
        <v>895</v>
      </c>
    </row>
    <row r="149" spans="3:8" x14ac:dyDescent="0.15">
      <c r="C149" s="168" t="s">
        <v>896</v>
      </c>
      <c r="D149" s="174" t="s">
        <v>490</v>
      </c>
      <c r="E149" s="174" t="s">
        <v>897</v>
      </c>
      <c r="F149" s="174" t="s">
        <v>565</v>
      </c>
      <c r="G149" s="174" t="s">
        <v>493</v>
      </c>
      <c r="H149" s="174" t="s">
        <v>494</v>
      </c>
    </row>
    <row r="150" spans="3:8" x14ac:dyDescent="0.15">
      <c r="C150" s="168" t="s">
        <v>898</v>
      </c>
      <c r="D150" s="174" t="s">
        <v>563</v>
      </c>
      <c r="E150" s="174" t="s">
        <v>899</v>
      </c>
      <c r="F150" s="174" t="s">
        <v>900</v>
      </c>
      <c r="G150" s="174" t="s">
        <v>487</v>
      </c>
      <c r="H150" s="174" t="s">
        <v>895</v>
      </c>
    </row>
    <row r="151" spans="3:8" ht="9" x14ac:dyDescent="0.15">
      <c r="C151" s="168" t="s">
        <v>901</v>
      </c>
      <c r="D151" s="174" t="s">
        <v>563</v>
      </c>
      <c r="E151" s="174" t="s">
        <v>902</v>
      </c>
      <c r="F151" s="174" t="s">
        <v>903</v>
      </c>
      <c r="G151" s="174" t="s">
        <v>487</v>
      </c>
      <c r="H151" s="174" t="s">
        <v>1964</v>
      </c>
    </row>
    <row r="152" spans="3:8" x14ac:dyDescent="0.15">
      <c r="C152" s="168" t="s">
        <v>904</v>
      </c>
      <c r="D152" s="174" t="s">
        <v>563</v>
      </c>
      <c r="E152" s="174" t="s">
        <v>622</v>
      </c>
      <c r="F152" s="174" t="s">
        <v>905</v>
      </c>
      <c r="G152" s="174" t="s">
        <v>487</v>
      </c>
      <c r="H152" s="174" t="s">
        <v>706</v>
      </c>
    </row>
    <row r="153" spans="3:8" x14ac:dyDescent="0.15">
      <c r="C153" s="168" t="s">
        <v>906</v>
      </c>
      <c r="D153" s="174" t="s">
        <v>516</v>
      </c>
      <c r="E153" s="174" t="s">
        <v>907</v>
      </c>
      <c r="F153" s="174" t="s">
        <v>908</v>
      </c>
      <c r="G153" s="174" t="s">
        <v>493</v>
      </c>
      <c r="H153" s="174" t="s">
        <v>672</v>
      </c>
    </row>
    <row r="154" spans="3:8" x14ac:dyDescent="0.15">
      <c r="C154" s="168" t="s">
        <v>909</v>
      </c>
      <c r="D154" s="174" t="s">
        <v>761</v>
      </c>
      <c r="E154" s="174" t="s">
        <v>910</v>
      </c>
      <c r="F154" s="174" t="s">
        <v>911</v>
      </c>
      <c r="G154" s="174" t="s">
        <v>487</v>
      </c>
      <c r="H154" s="174" t="s">
        <v>895</v>
      </c>
    </row>
    <row r="155" spans="3:8" x14ac:dyDescent="0.15">
      <c r="C155" s="168" t="s">
        <v>912</v>
      </c>
      <c r="D155" s="174" t="s">
        <v>761</v>
      </c>
      <c r="E155" s="174" t="s">
        <v>913</v>
      </c>
      <c r="F155" s="174" t="s">
        <v>914</v>
      </c>
      <c r="G155" s="174" t="s">
        <v>487</v>
      </c>
      <c r="H155" s="174" t="s">
        <v>569</v>
      </c>
    </row>
    <row r="156" spans="3:8" x14ac:dyDescent="0.15">
      <c r="C156" s="168" t="s">
        <v>915</v>
      </c>
      <c r="D156" s="174" t="s">
        <v>521</v>
      </c>
      <c r="E156" s="174" t="s">
        <v>916</v>
      </c>
      <c r="F156" s="174" t="s">
        <v>851</v>
      </c>
      <c r="G156" s="174" t="s">
        <v>487</v>
      </c>
      <c r="H156" s="174" t="s">
        <v>507</v>
      </c>
    </row>
    <row r="157" spans="3:8" ht="9" x14ac:dyDescent="0.15">
      <c r="C157" s="168" t="s">
        <v>917</v>
      </c>
      <c r="D157" s="174" t="s">
        <v>574</v>
      </c>
      <c r="E157" s="174" t="s">
        <v>918</v>
      </c>
      <c r="F157" s="174" t="s">
        <v>919</v>
      </c>
      <c r="G157" s="174" t="s">
        <v>493</v>
      </c>
      <c r="H157" s="174" t="s">
        <v>1965</v>
      </c>
    </row>
    <row r="158" spans="3:8" x14ac:dyDescent="0.15">
      <c r="C158" s="168" t="s">
        <v>921</v>
      </c>
      <c r="D158" s="174" t="s">
        <v>500</v>
      </c>
      <c r="E158" s="174" t="s">
        <v>918</v>
      </c>
      <c r="F158" s="174" t="s">
        <v>922</v>
      </c>
      <c r="G158" s="174" t="s">
        <v>487</v>
      </c>
      <c r="H158" s="174" t="s">
        <v>561</v>
      </c>
    </row>
    <row r="159" spans="3:8" x14ac:dyDescent="0.15">
      <c r="C159" s="168" t="s">
        <v>923</v>
      </c>
      <c r="D159" s="174" t="s">
        <v>826</v>
      </c>
      <c r="E159" s="174" t="s">
        <v>924</v>
      </c>
      <c r="F159" s="174" t="s">
        <v>771</v>
      </c>
      <c r="G159" s="174" t="s">
        <v>487</v>
      </c>
      <c r="H159" s="174" t="s">
        <v>691</v>
      </c>
    </row>
    <row r="160" spans="3:8" x14ac:dyDescent="0.15">
      <c r="C160" s="168" t="s">
        <v>925</v>
      </c>
      <c r="D160" s="174" t="s">
        <v>926</v>
      </c>
      <c r="E160" s="174" t="s">
        <v>927</v>
      </c>
      <c r="F160" s="174" t="s">
        <v>928</v>
      </c>
      <c r="G160" s="174" t="s">
        <v>487</v>
      </c>
      <c r="H160" s="174" t="s">
        <v>569</v>
      </c>
    </row>
    <row r="161" spans="3:8" x14ac:dyDescent="0.15">
      <c r="C161" s="168" t="s">
        <v>929</v>
      </c>
      <c r="D161" s="174" t="s">
        <v>926</v>
      </c>
      <c r="E161" s="174" t="s">
        <v>720</v>
      </c>
      <c r="F161" s="174" t="s">
        <v>492</v>
      </c>
      <c r="G161" s="174" t="s">
        <v>487</v>
      </c>
      <c r="H161" s="174" t="s">
        <v>569</v>
      </c>
    </row>
    <row r="162" spans="3:8" ht="9" x14ac:dyDescent="0.15">
      <c r="C162" s="168" t="s">
        <v>930</v>
      </c>
      <c r="D162" s="174" t="s">
        <v>836</v>
      </c>
      <c r="E162" s="174" t="s">
        <v>931</v>
      </c>
      <c r="F162" s="174" t="s">
        <v>932</v>
      </c>
      <c r="G162" s="174" t="s">
        <v>487</v>
      </c>
      <c r="H162" s="174" t="s">
        <v>1966</v>
      </c>
    </row>
    <row r="163" spans="3:8" x14ac:dyDescent="0.15">
      <c r="C163" s="168" t="s">
        <v>934</v>
      </c>
      <c r="D163" s="174" t="s">
        <v>496</v>
      </c>
      <c r="E163" s="174" t="s">
        <v>935</v>
      </c>
      <c r="F163" s="174" t="s">
        <v>936</v>
      </c>
      <c r="G163" s="174" t="s">
        <v>487</v>
      </c>
      <c r="H163" s="174" t="s">
        <v>482</v>
      </c>
    </row>
    <row r="164" spans="3:8" x14ac:dyDescent="0.15">
      <c r="C164" s="168" t="s">
        <v>937</v>
      </c>
      <c r="D164" s="174" t="s">
        <v>782</v>
      </c>
      <c r="E164" s="174" t="s">
        <v>938</v>
      </c>
      <c r="F164" s="174" t="s">
        <v>492</v>
      </c>
      <c r="G164" s="174" t="s">
        <v>487</v>
      </c>
      <c r="H164" s="174" t="s">
        <v>503</v>
      </c>
    </row>
    <row r="165" spans="3:8" x14ac:dyDescent="0.15">
      <c r="C165" s="168" t="s">
        <v>939</v>
      </c>
      <c r="D165" s="174" t="s">
        <v>615</v>
      </c>
      <c r="E165" s="174" t="s">
        <v>765</v>
      </c>
      <c r="F165" s="174" t="s">
        <v>940</v>
      </c>
      <c r="G165" s="174" t="s">
        <v>493</v>
      </c>
      <c r="H165" s="174" t="s">
        <v>829</v>
      </c>
    </row>
    <row r="166" spans="3:8" x14ac:dyDescent="0.15">
      <c r="C166" s="168" t="s">
        <v>941</v>
      </c>
      <c r="D166" s="174" t="s">
        <v>615</v>
      </c>
      <c r="E166" s="174" t="s">
        <v>942</v>
      </c>
      <c r="F166" s="174" t="s">
        <v>943</v>
      </c>
      <c r="G166" s="174" t="s">
        <v>493</v>
      </c>
      <c r="H166" s="174" t="s">
        <v>528</v>
      </c>
    </row>
    <row r="167" spans="3:8" x14ac:dyDescent="0.15">
      <c r="C167" s="168" t="s">
        <v>944</v>
      </c>
      <c r="D167" s="174" t="s">
        <v>490</v>
      </c>
      <c r="E167" s="174" t="s">
        <v>945</v>
      </c>
      <c r="F167" s="174" t="s">
        <v>946</v>
      </c>
      <c r="G167" s="174" t="s">
        <v>487</v>
      </c>
      <c r="H167" s="174" t="s">
        <v>494</v>
      </c>
    </row>
    <row r="168" spans="3:8" x14ac:dyDescent="0.15">
      <c r="C168" s="168" t="s">
        <v>947</v>
      </c>
      <c r="D168" s="174" t="s">
        <v>615</v>
      </c>
      <c r="E168" s="174" t="s">
        <v>948</v>
      </c>
      <c r="F168" s="174" t="s">
        <v>949</v>
      </c>
      <c r="G168" s="174" t="s">
        <v>493</v>
      </c>
      <c r="H168" s="174" t="s">
        <v>528</v>
      </c>
    </row>
    <row r="169" spans="3:8" ht="9" x14ac:dyDescent="0.15">
      <c r="C169" s="168" t="s">
        <v>950</v>
      </c>
      <c r="D169" s="174" t="s">
        <v>826</v>
      </c>
      <c r="E169" s="174" t="s">
        <v>951</v>
      </c>
      <c r="F169" s="174" t="s">
        <v>952</v>
      </c>
      <c r="G169" s="174" t="s">
        <v>493</v>
      </c>
      <c r="H169" s="174" t="s">
        <v>1967</v>
      </c>
    </row>
    <row r="170" spans="3:8" x14ac:dyDescent="0.15">
      <c r="C170" s="168" t="s">
        <v>954</v>
      </c>
      <c r="D170" s="174" t="s">
        <v>558</v>
      </c>
      <c r="E170" s="174" t="s">
        <v>571</v>
      </c>
      <c r="F170" s="174" t="s">
        <v>955</v>
      </c>
      <c r="G170" s="174" t="s">
        <v>493</v>
      </c>
      <c r="H170" s="174" t="s">
        <v>812</v>
      </c>
    </row>
    <row r="171" spans="3:8" x14ac:dyDescent="0.15">
      <c r="C171" s="168" t="s">
        <v>956</v>
      </c>
      <c r="D171" s="174" t="s">
        <v>516</v>
      </c>
      <c r="E171" s="174" t="s">
        <v>957</v>
      </c>
      <c r="F171" s="174" t="s">
        <v>958</v>
      </c>
      <c r="G171" s="174" t="s">
        <v>493</v>
      </c>
      <c r="H171" s="174" t="s">
        <v>613</v>
      </c>
    </row>
    <row r="172" spans="3:8" x14ac:dyDescent="0.15">
      <c r="C172" s="168" t="s">
        <v>959</v>
      </c>
      <c r="D172" s="174" t="s">
        <v>826</v>
      </c>
      <c r="E172" s="174" t="s">
        <v>960</v>
      </c>
      <c r="F172" s="174" t="s">
        <v>961</v>
      </c>
      <c r="G172" s="174" t="s">
        <v>487</v>
      </c>
      <c r="H172" s="174" t="s">
        <v>669</v>
      </c>
    </row>
    <row r="173" spans="3:8" ht="9" x14ac:dyDescent="0.15">
      <c r="C173" s="168" t="s">
        <v>1968</v>
      </c>
      <c r="D173" s="174" t="s">
        <v>849</v>
      </c>
      <c r="E173" s="174" t="s">
        <v>963</v>
      </c>
      <c r="F173" s="174" t="s">
        <v>964</v>
      </c>
      <c r="G173" s="174" t="s">
        <v>487</v>
      </c>
      <c r="H173" s="174" t="s">
        <v>533</v>
      </c>
    </row>
    <row r="174" spans="3:8" x14ac:dyDescent="0.15">
      <c r="C174" s="168" t="s">
        <v>965</v>
      </c>
      <c r="D174" s="174" t="s">
        <v>849</v>
      </c>
      <c r="E174" s="174" t="s">
        <v>966</v>
      </c>
      <c r="F174" s="174" t="s">
        <v>967</v>
      </c>
      <c r="G174" s="174" t="s">
        <v>487</v>
      </c>
      <c r="H174" s="174" t="s">
        <v>533</v>
      </c>
    </row>
    <row r="175" spans="3:8" ht="9" x14ac:dyDescent="0.15">
      <c r="C175" s="168" t="s">
        <v>968</v>
      </c>
      <c r="D175" s="174" t="s">
        <v>849</v>
      </c>
      <c r="E175" s="174" t="s">
        <v>969</v>
      </c>
      <c r="F175" s="174" t="s">
        <v>1969</v>
      </c>
      <c r="G175" s="174" t="s">
        <v>487</v>
      </c>
      <c r="H175" s="174" t="s">
        <v>503</v>
      </c>
    </row>
    <row r="176" spans="3:8" x14ac:dyDescent="0.15">
      <c r="C176" s="168" t="s">
        <v>971</v>
      </c>
      <c r="D176" s="174" t="s">
        <v>849</v>
      </c>
      <c r="E176" s="174" t="s">
        <v>972</v>
      </c>
      <c r="F176" s="174" t="s">
        <v>973</v>
      </c>
      <c r="G176" s="174" t="s">
        <v>487</v>
      </c>
      <c r="H176" s="174" t="s">
        <v>511</v>
      </c>
    </row>
    <row r="177" spans="3:8" x14ac:dyDescent="0.15">
      <c r="C177" s="168" t="s">
        <v>974</v>
      </c>
      <c r="D177" s="174" t="s">
        <v>782</v>
      </c>
      <c r="E177" s="174" t="s">
        <v>975</v>
      </c>
      <c r="F177" s="174" t="s">
        <v>565</v>
      </c>
      <c r="G177" s="174" t="s">
        <v>487</v>
      </c>
      <c r="H177" s="174" t="s">
        <v>588</v>
      </c>
    </row>
    <row r="178" spans="3:8" ht="9" x14ac:dyDescent="0.15">
      <c r="C178" s="168" t="s">
        <v>976</v>
      </c>
      <c r="D178" s="174" t="s">
        <v>596</v>
      </c>
      <c r="E178" s="174" t="s">
        <v>695</v>
      </c>
      <c r="F178" s="174" t="s">
        <v>1970</v>
      </c>
      <c r="G178" s="174" t="s">
        <v>493</v>
      </c>
      <c r="H178" s="174" t="s">
        <v>599</v>
      </c>
    </row>
    <row r="179" spans="3:8" x14ac:dyDescent="0.15">
      <c r="C179" s="168" t="s">
        <v>978</v>
      </c>
      <c r="D179" s="174" t="s">
        <v>726</v>
      </c>
      <c r="E179" s="174" t="s">
        <v>727</v>
      </c>
      <c r="F179" s="174" t="s">
        <v>979</v>
      </c>
      <c r="G179" s="174" t="s">
        <v>493</v>
      </c>
      <c r="H179" s="174" t="s">
        <v>528</v>
      </c>
    </row>
    <row r="180" spans="3:8" x14ac:dyDescent="0.15">
      <c r="C180" s="168" t="s">
        <v>980</v>
      </c>
      <c r="D180" s="174" t="s">
        <v>625</v>
      </c>
      <c r="E180" s="174" t="s">
        <v>637</v>
      </c>
      <c r="F180" s="174" t="s">
        <v>721</v>
      </c>
      <c r="G180" s="174" t="s">
        <v>493</v>
      </c>
      <c r="H180" s="174" t="s">
        <v>604</v>
      </c>
    </row>
    <row r="181" spans="3:8" x14ac:dyDescent="0.15">
      <c r="C181" s="168" t="s">
        <v>981</v>
      </c>
      <c r="D181" s="174" t="s">
        <v>982</v>
      </c>
      <c r="E181" s="174" t="s">
        <v>983</v>
      </c>
      <c r="F181" s="174" t="s">
        <v>984</v>
      </c>
      <c r="G181" s="174" t="s">
        <v>487</v>
      </c>
      <c r="H181" s="174" t="s">
        <v>519</v>
      </c>
    </row>
    <row r="182" spans="3:8" x14ac:dyDescent="0.15">
      <c r="C182" s="168" t="s">
        <v>985</v>
      </c>
      <c r="D182" s="174" t="s">
        <v>516</v>
      </c>
      <c r="E182" s="174" t="s">
        <v>986</v>
      </c>
      <c r="F182" s="174" t="s">
        <v>987</v>
      </c>
      <c r="G182" s="174" t="s">
        <v>493</v>
      </c>
      <c r="H182" s="174" t="s">
        <v>672</v>
      </c>
    </row>
    <row r="183" spans="3:8" ht="9" x14ac:dyDescent="0.15">
      <c r="C183" s="168" t="s">
        <v>988</v>
      </c>
      <c r="D183" s="174" t="s">
        <v>516</v>
      </c>
      <c r="E183" s="174" t="s">
        <v>989</v>
      </c>
      <c r="F183" s="174" t="s">
        <v>990</v>
      </c>
      <c r="G183" s="174" t="s">
        <v>493</v>
      </c>
      <c r="H183" s="174" t="s">
        <v>1971</v>
      </c>
    </row>
    <row r="184" spans="3:8" x14ac:dyDescent="0.15">
      <c r="C184" s="168" t="s">
        <v>992</v>
      </c>
      <c r="D184" s="174" t="s">
        <v>993</v>
      </c>
      <c r="E184" s="174" t="s">
        <v>994</v>
      </c>
      <c r="F184" s="174" t="s">
        <v>995</v>
      </c>
      <c r="G184" s="174" t="s">
        <v>493</v>
      </c>
      <c r="H184" s="174" t="s">
        <v>735</v>
      </c>
    </row>
    <row r="185" spans="3:8" x14ac:dyDescent="0.15">
      <c r="C185" s="168" t="s">
        <v>996</v>
      </c>
      <c r="D185" s="174" t="s">
        <v>997</v>
      </c>
      <c r="E185" s="174" t="s">
        <v>998</v>
      </c>
      <c r="F185" s="174" t="s">
        <v>999</v>
      </c>
      <c r="G185" s="174" t="s">
        <v>487</v>
      </c>
      <c r="H185" s="174" t="s">
        <v>511</v>
      </c>
    </row>
    <row r="186" spans="3:8" x14ac:dyDescent="0.15">
      <c r="C186" s="168" t="s">
        <v>1000</v>
      </c>
      <c r="D186" s="174" t="s">
        <v>726</v>
      </c>
      <c r="E186" s="174" t="s">
        <v>1001</v>
      </c>
      <c r="F186" s="174" t="s">
        <v>1002</v>
      </c>
      <c r="G186" s="174" t="s">
        <v>487</v>
      </c>
      <c r="H186" s="174" t="s">
        <v>519</v>
      </c>
    </row>
    <row r="187" spans="3:8" x14ac:dyDescent="0.15">
      <c r="C187" s="168" t="s">
        <v>1003</v>
      </c>
      <c r="D187" s="174" t="s">
        <v>726</v>
      </c>
      <c r="E187" s="174" t="s">
        <v>1004</v>
      </c>
      <c r="F187" s="174" t="s">
        <v>1005</v>
      </c>
      <c r="G187" s="174" t="s">
        <v>487</v>
      </c>
      <c r="H187" s="174" t="s">
        <v>895</v>
      </c>
    </row>
    <row r="188" spans="3:8" x14ac:dyDescent="0.15">
      <c r="C188" s="168" t="s">
        <v>1006</v>
      </c>
      <c r="D188" s="174" t="s">
        <v>726</v>
      </c>
      <c r="E188" s="174" t="s">
        <v>1007</v>
      </c>
      <c r="F188" s="174" t="s">
        <v>1008</v>
      </c>
      <c r="G188" s="174" t="s">
        <v>487</v>
      </c>
      <c r="H188" s="174" t="s">
        <v>576</v>
      </c>
    </row>
    <row r="189" spans="3:8" ht="9" x14ac:dyDescent="0.15">
      <c r="C189" s="168" t="s">
        <v>1009</v>
      </c>
      <c r="D189" s="174" t="s">
        <v>586</v>
      </c>
      <c r="E189" s="174" t="s">
        <v>1010</v>
      </c>
      <c r="F189" s="174" t="s">
        <v>1972</v>
      </c>
      <c r="G189" s="174" t="s">
        <v>487</v>
      </c>
      <c r="H189" s="174" t="s">
        <v>1973</v>
      </c>
    </row>
    <row r="190" spans="3:8" x14ac:dyDescent="0.15">
      <c r="C190" s="168" t="s">
        <v>1013</v>
      </c>
      <c r="D190" s="174" t="s">
        <v>586</v>
      </c>
      <c r="E190" s="174" t="s">
        <v>1014</v>
      </c>
      <c r="F190" s="174" t="s">
        <v>1015</v>
      </c>
      <c r="G190" s="174" t="s">
        <v>487</v>
      </c>
      <c r="H190" s="174" t="s">
        <v>519</v>
      </c>
    </row>
    <row r="191" spans="3:8" x14ac:dyDescent="0.15">
      <c r="C191" s="168" t="s">
        <v>1016</v>
      </c>
      <c r="D191" s="174" t="s">
        <v>849</v>
      </c>
      <c r="E191" s="174" t="s">
        <v>1017</v>
      </c>
      <c r="F191" s="174" t="s">
        <v>1018</v>
      </c>
      <c r="G191" s="174" t="s">
        <v>487</v>
      </c>
      <c r="H191" s="174" t="s">
        <v>494</v>
      </c>
    </row>
    <row r="192" spans="3:8" x14ac:dyDescent="0.15">
      <c r="C192" s="168" t="s">
        <v>1019</v>
      </c>
      <c r="D192" s="174" t="s">
        <v>558</v>
      </c>
      <c r="E192" s="174" t="s">
        <v>1020</v>
      </c>
      <c r="F192" s="174" t="s">
        <v>556</v>
      </c>
      <c r="G192" s="174" t="s">
        <v>487</v>
      </c>
      <c r="H192" s="174" t="s">
        <v>683</v>
      </c>
    </row>
    <row r="193" spans="3:8" x14ac:dyDescent="0.15">
      <c r="C193" s="168" t="s">
        <v>1021</v>
      </c>
      <c r="D193" s="174" t="s">
        <v>836</v>
      </c>
      <c r="E193" s="174" t="s">
        <v>1022</v>
      </c>
      <c r="F193" s="174" t="s">
        <v>608</v>
      </c>
      <c r="G193" s="174" t="s">
        <v>493</v>
      </c>
      <c r="H193" s="174" t="s">
        <v>700</v>
      </c>
    </row>
    <row r="194" spans="3:8" ht="9" x14ac:dyDescent="0.15">
      <c r="C194" s="168" t="s">
        <v>1023</v>
      </c>
      <c r="D194" s="174" t="s">
        <v>574</v>
      </c>
      <c r="E194" s="174" t="s">
        <v>1024</v>
      </c>
      <c r="F194" s="174" t="s">
        <v>1974</v>
      </c>
      <c r="G194" s="174" t="s">
        <v>493</v>
      </c>
      <c r="H194" s="174" t="s">
        <v>588</v>
      </c>
    </row>
    <row r="195" spans="3:8" ht="9" x14ac:dyDescent="0.15">
      <c r="C195" s="168" t="s">
        <v>1026</v>
      </c>
      <c r="D195" s="174" t="s">
        <v>496</v>
      </c>
      <c r="E195" s="174" t="s">
        <v>1027</v>
      </c>
      <c r="F195" s="174" t="s">
        <v>1975</v>
      </c>
      <c r="G195" s="174" t="s">
        <v>487</v>
      </c>
      <c r="H195" s="174" t="s">
        <v>482</v>
      </c>
    </row>
    <row r="196" spans="3:8" x14ac:dyDescent="0.15">
      <c r="C196" s="168" t="s">
        <v>1029</v>
      </c>
      <c r="D196" s="174" t="s">
        <v>685</v>
      </c>
      <c r="E196" s="174" t="s">
        <v>1030</v>
      </c>
      <c r="F196" s="174" t="s">
        <v>1031</v>
      </c>
      <c r="G196" s="174" t="s">
        <v>487</v>
      </c>
      <c r="H196" s="174" t="s">
        <v>895</v>
      </c>
    </row>
    <row r="197" spans="3:8" x14ac:dyDescent="0.15">
      <c r="C197" s="168" t="s">
        <v>1032</v>
      </c>
      <c r="D197" s="174" t="s">
        <v>685</v>
      </c>
      <c r="E197" s="174" t="s">
        <v>1033</v>
      </c>
      <c r="F197" s="174" t="s">
        <v>1034</v>
      </c>
      <c r="G197" s="174" t="s">
        <v>487</v>
      </c>
      <c r="H197" s="174" t="s">
        <v>895</v>
      </c>
    </row>
    <row r="198" spans="3:8" x14ac:dyDescent="0.15">
      <c r="C198" s="168" t="s">
        <v>1035</v>
      </c>
      <c r="D198" s="174" t="s">
        <v>558</v>
      </c>
      <c r="E198" s="174" t="s">
        <v>1036</v>
      </c>
      <c r="F198" s="174" t="s">
        <v>1037</v>
      </c>
      <c r="G198" s="174" t="s">
        <v>487</v>
      </c>
      <c r="H198" s="174" t="s">
        <v>511</v>
      </c>
    </row>
    <row r="199" spans="3:8" x14ac:dyDescent="0.15">
      <c r="C199" s="168" t="s">
        <v>1038</v>
      </c>
      <c r="D199" s="174" t="s">
        <v>1039</v>
      </c>
      <c r="E199" s="174" t="s">
        <v>1040</v>
      </c>
      <c r="F199" s="174" t="s">
        <v>1041</v>
      </c>
      <c r="G199" s="174" t="s">
        <v>487</v>
      </c>
      <c r="H199" s="174" t="s">
        <v>895</v>
      </c>
    </row>
    <row r="200" spans="3:8" ht="9" x14ac:dyDescent="0.15">
      <c r="C200" s="168" t="s">
        <v>1042</v>
      </c>
      <c r="D200" s="174" t="s">
        <v>521</v>
      </c>
      <c r="E200" s="174" t="s">
        <v>1027</v>
      </c>
      <c r="F200" s="174" t="s">
        <v>1976</v>
      </c>
      <c r="G200" s="174" t="s">
        <v>487</v>
      </c>
      <c r="H200" s="174" t="s">
        <v>503</v>
      </c>
    </row>
    <row r="201" spans="3:8" x14ac:dyDescent="0.15">
      <c r="C201" s="168" t="s">
        <v>1044</v>
      </c>
      <c r="D201" s="174" t="s">
        <v>521</v>
      </c>
      <c r="E201" s="174" t="s">
        <v>1045</v>
      </c>
      <c r="F201" s="174" t="s">
        <v>612</v>
      </c>
      <c r="G201" s="174" t="s">
        <v>487</v>
      </c>
      <c r="H201" s="174" t="s">
        <v>503</v>
      </c>
    </row>
    <row r="202" spans="3:8" x14ac:dyDescent="0.15">
      <c r="C202" s="168" t="s">
        <v>1046</v>
      </c>
      <c r="D202" s="174" t="s">
        <v>521</v>
      </c>
      <c r="E202" s="174" t="s">
        <v>1047</v>
      </c>
      <c r="F202" s="174" t="s">
        <v>1048</v>
      </c>
      <c r="G202" s="174" t="s">
        <v>487</v>
      </c>
      <c r="H202" s="174" t="s">
        <v>507</v>
      </c>
    </row>
    <row r="203" spans="3:8" x14ac:dyDescent="0.15">
      <c r="C203" s="168" t="s">
        <v>1049</v>
      </c>
      <c r="D203" s="174" t="s">
        <v>1050</v>
      </c>
      <c r="E203" s="174" t="s">
        <v>1051</v>
      </c>
      <c r="F203" s="174" t="s">
        <v>556</v>
      </c>
      <c r="G203" s="174" t="s">
        <v>487</v>
      </c>
      <c r="H203" s="174" t="s">
        <v>503</v>
      </c>
    </row>
    <row r="204" spans="3:8" x14ac:dyDescent="0.15">
      <c r="C204" s="168" t="s">
        <v>1052</v>
      </c>
      <c r="D204" s="174" t="s">
        <v>1050</v>
      </c>
      <c r="E204" s="174" t="s">
        <v>1053</v>
      </c>
      <c r="F204" s="174" t="s">
        <v>1054</v>
      </c>
      <c r="G204" s="174" t="s">
        <v>487</v>
      </c>
      <c r="H204" s="174" t="s">
        <v>696</v>
      </c>
    </row>
    <row r="205" spans="3:8" ht="9" x14ac:dyDescent="0.15">
      <c r="C205" s="168" t="s">
        <v>1055</v>
      </c>
      <c r="D205" s="174" t="s">
        <v>1050</v>
      </c>
      <c r="E205" s="174" t="s">
        <v>1056</v>
      </c>
      <c r="F205" s="174" t="s">
        <v>568</v>
      </c>
      <c r="G205" s="174" t="s">
        <v>487</v>
      </c>
      <c r="H205" s="174" t="s">
        <v>1964</v>
      </c>
    </row>
    <row r="206" spans="3:8" ht="9" x14ac:dyDescent="0.15">
      <c r="C206" s="168" t="s">
        <v>1057</v>
      </c>
      <c r="D206" s="174" t="s">
        <v>799</v>
      </c>
      <c r="E206" s="174" t="s">
        <v>1058</v>
      </c>
      <c r="F206" s="174" t="s">
        <v>858</v>
      </c>
      <c r="G206" s="174" t="s">
        <v>493</v>
      </c>
      <c r="H206" s="174" t="s">
        <v>1977</v>
      </c>
    </row>
    <row r="207" spans="3:8" ht="9" x14ac:dyDescent="0.15">
      <c r="C207" s="168" t="s">
        <v>1060</v>
      </c>
      <c r="D207" s="174" t="s">
        <v>1061</v>
      </c>
      <c r="E207" s="174" t="s">
        <v>1062</v>
      </c>
      <c r="F207" s="174" t="s">
        <v>1978</v>
      </c>
      <c r="G207" s="174" t="s">
        <v>487</v>
      </c>
      <c r="H207" s="174" t="s">
        <v>665</v>
      </c>
    </row>
    <row r="208" spans="3:8" x14ac:dyDescent="0.15">
      <c r="C208" s="168" t="s">
        <v>484</v>
      </c>
      <c r="D208" s="174" t="s">
        <v>1061</v>
      </c>
      <c r="E208" s="174" t="s">
        <v>1064</v>
      </c>
      <c r="F208" s="174" t="s">
        <v>1065</v>
      </c>
      <c r="G208" s="174" t="s">
        <v>487</v>
      </c>
      <c r="H208" s="174" t="s">
        <v>665</v>
      </c>
    </row>
    <row r="209" spans="3:8" ht="9" x14ac:dyDescent="0.15">
      <c r="C209" s="168" t="s">
        <v>1066</v>
      </c>
      <c r="D209" s="174" t="s">
        <v>782</v>
      </c>
      <c r="E209" s="174" t="s">
        <v>1067</v>
      </c>
      <c r="F209" s="174" t="s">
        <v>527</v>
      </c>
      <c r="G209" s="174" t="s">
        <v>487</v>
      </c>
      <c r="H209" s="174" t="s">
        <v>1979</v>
      </c>
    </row>
    <row r="210" spans="3:8" x14ac:dyDescent="0.15">
      <c r="C210" s="168" t="s">
        <v>1069</v>
      </c>
      <c r="D210" s="174" t="s">
        <v>726</v>
      </c>
      <c r="E210" s="174" t="s">
        <v>727</v>
      </c>
      <c r="F210" s="174" t="s">
        <v>568</v>
      </c>
      <c r="G210" s="174" t="s">
        <v>487</v>
      </c>
      <c r="H210" s="174" t="s">
        <v>576</v>
      </c>
    </row>
    <row r="211" spans="3:8" x14ac:dyDescent="0.15">
      <c r="C211" s="168" t="s">
        <v>1070</v>
      </c>
      <c r="D211" s="174" t="s">
        <v>726</v>
      </c>
      <c r="E211" s="174" t="s">
        <v>1071</v>
      </c>
      <c r="F211" s="174" t="s">
        <v>532</v>
      </c>
      <c r="G211" s="174" t="s">
        <v>493</v>
      </c>
      <c r="H211" s="174" t="s">
        <v>613</v>
      </c>
    </row>
    <row r="212" spans="3:8" ht="9" x14ac:dyDescent="0.15">
      <c r="C212" s="168" t="s">
        <v>1072</v>
      </c>
      <c r="D212" s="174" t="s">
        <v>782</v>
      </c>
      <c r="E212" s="174" t="s">
        <v>1073</v>
      </c>
      <c r="F212" s="174" t="s">
        <v>1980</v>
      </c>
      <c r="G212" s="174" t="s">
        <v>487</v>
      </c>
      <c r="H212" s="174" t="s">
        <v>561</v>
      </c>
    </row>
    <row r="213" spans="3:8" x14ac:dyDescent="0.15">
      <c r="C213" s="168" t="s">
        <v>1075</v>
      </c>
      <c r="D213" s="174" t="s">
        <v>732</v>
      </c>
      <c r="E213" s="174" t="s">
        <v>1076</v>
      </c>
      <c r="F213" s="174" t="s">
        <v>1077</v>
      </c>
      <c r="G213" s="174" t="s">
        <v>487</v>
      </c>
      <c r="H213" s="174" t="s">
        <v>895</v>
      </c>
    </row>
    <row r="214" spans="3:8" ht="9" x14ac:dyDescent="0.15">
      <c r="C214" s="168" t="s">
        <v>1078</v>
      </c>
      <c r="D214" s="174" t="s">
        <v>732</v>
      </c>
      <c r="E214" s="174" t="s">
        <v>733</v>
      </c>
      <c r="F214" s="174" t="s">
        <v>1981</v>
      </c>
      <c r="G214" s="174" t="s">
        <v>487</v>
      </c>
      <c r="H214" s="174" t="s">
        <v>755</v>
      </c>
    </row>
    <row r="215" spans="3:8" ht="9" x14ac:dyDescent="0.15">
      <c r="C215" s="168" t="s">
        <v>1080</v>
      </c>
      <c r="D215" s="174" t="s">
        <v>1081</v>
      </c>
      <c r="E215" s="174" t="s">
        <v>1082</v>
      </c>
      <c r="F215" s="174" t="s">
        <v>1982</v>
      </c>
      <c r="G215" s="174" t="s">
        <v>487</v>
      </c>
      <c r="H215" s="174" t="s">
        <v>584</v>
      </c>
    </row>
    <row r="216" spans="3:8" x14ac:dyDescent="0.15">
      <c r="C216" s="168" t="s">
        <v>1084</v>
      </c>
      <c r="D216" s="174" t="s">
        <v>1081</v>
      </c>
      <c r="E216" s="174" t="s">
        <v>1085</v>
      </c>
      <c r="F216" s="174" t="s">
        <v>1086</v>
      </c>
      <c r="G216" s="174" t="s">
        <v>487</v>
      </c>
      <c r="H216" s="174" t="s">
        <v>584</v>
      </c>
    </row>
    <row r="217" spans="3:8" x14ac:dyDescent="0.15">
      <c r="C217" s="168" t="s">
        <v>1087</v>
      </c>
      <c r="D217" s="174" t="s">
        <v>737</v>
      </c>
      <c r="E217" s="174" t="s">
        <v>768</v>
      </c>
      <c r="F217" s="174" t="s">
        <v>492</v>
      </c>
      <c r="G217" s="174" t="s">
        <v>487</v>
      </c>
      <c r="H217" s="174" t="s">
        <v>519</v>
      </c>
    </row>
    <row r="218" spans="3:8" x14ac:dyDescent="0.15">
      <c r="C218" s="168" t="s">
        <v>1088</v>
      </c>
      <c r="D218" s="174" t="s">
        <v>799</v>
      </c>
      <c r="E218" s="174" t="s">
        <v>748</v>
      </c>
      <c r="F218" s="174" t="s">
        <v>643</v>
      </c>
      <c r="G218" s="174" t="s">
        <v>487</v>
      </c>
      <c r="H218" s="174" t="s">
        <v>812</v>
      </c>
    </row>
    <row r="219" spans="3:8" x14ac:dyDescent="0.15">
      <c r="C219" s="168" t="s">
        <v>1089</v>
      </c>
      <c r="D219" s="174" t="s">
        <v>1090</v>
      </c>
      <c r="E219" s="174" t="s">
        <v>1091</v>
      </c>
      <c r="F219" s="174" t="s">
        <v>1092</v>
      </c>
      <c r="G219" s="174" t="s">
        <v>487</v>
      </c>
      <c r="H219" s="174" t="s">
        <v>584</v>
      </c>
    </row>
    <row r="220" spans="3:8" ht="9" x14ac:dyDescent="0.15">
      <c r="C220" s="168" t="s">
        <v>1093</v>
      </c>
      <c r="D220" s="174" t="s">
        <v>1090</v>
      </c>
      <c r="E220" s="174" t="s">
        <v>1094</v>
      </c>
      <c r="F220" s="174" t="s">
        <v>630</v>
      </c>
      <c r="G220" s="174" t="s">
        <v>487</v>
      </c>
      <c r="H220" s="174" t="s">
        <v>1983</v>
      </c>
    </row>
    <row r="221" spans="3:8" x14ac:dyDescent="0.15">
      <c r="C221" s="168" t="s">
        <v>1096</v>
      </c>
      <c r="D221" s="174" t="s">
        <v>849</v>
      </c>
      <c r="E221" s="174" t="s">
        <v>1097</v>
      </c>
      <c r="F221" s="174" t="s">
        <v>1098</v>
      </c>
      <c r="G221" s="174" t="s">
        <v>487</v>
      </c>
      <c r="H221" s="174" t="s">
        <v>494</v>
      </c>
    </row>
    <row r="222" spans="3:8" x14ac:dyDescent="0.15">
      <c r="C222" s="168" t="s">
        <v>1099</v>
      </c>
      <c r="D222" s="174" t="s">
        <v>516</v>
      </c>
      <c r="E222" s="174" t="s">
        <v>1100</v>
      </c>
      <c r="F222" s="174" t="s">
        <v>1101</v>
      </c>
      <c r="G222" s="174" t="s">
        <v>493</v>
      </c>
      <c r="H222" s="174" t="s">
        <v>672</v>
      </c>
    </row>
    <row r="223" spans="3:8" x14ac:dyDescent="0.15">
      <c r="C223" s="168" t="s">
        <v>1102</v>
      </c>
      <c r="D223" s="174" t="s">
        <v>849</v>
      </c>
      <c r="E223" s="174" t="s">
        <v>1103</v>
      </c>
      <c r="F223" s="174" t="s">
        <v>784</v>
      </c>
      <c r="G223" s="174" t="s">
        <v>487</v>
      </c>
      <c r="H223" s="174" t="s">
        <v>494</v>
      </c>
    </row>
    <row r="224" spans="3:8" x14ac:dyDescent="0.15">
      <c r="C224" s="168" t="s">
        <v>1104</v>
      </c>
      <c r="D224" s="174" t="s">
        <v>826</v>
      </c>
      <c r="E224" s="174" t="s">
        <v>1105</v>
      </c>
      <c r="F224" s="174" t="s">
        <v>1034</v>
      </c>
      <c r="G224" s="174" t="s">
        <v>487</v>
      </c>
      <c r="H224" s="174" t="s">
        <v>576</v>
      </c>
    </row>
    <row r="225" spans="3:8" x14ac:dyDescent="0.15">
      <c r="C225" s="168" t="s">
        <v>1106</v>
      </c>
      <c r="D225" s="174" t="s">
        <v>530</v>
      </c>
      <c r="E225" s="174" t="s">
        <v>1107</v>
      </c>
      <c r="F225" s="174" t="s">
        <v>630</v>
      </c>
      <c r="G225" s="174" t="s">
        <v>487</v>
      </c>
      <c r="H225" s="174" t="s">
        <v>576</v>
      </c>
    </row>
    <row r="226" spans="3:8" x14ac:dyDescent="0.15">
      <c r="C226" s="168" t="s">
        <v>1108</v>
      </c>
      <c r="D226" s="174" t="s">
        <v>530</v>
      </c>
      <c r="E226" s="174" t="s">
        <v>1109</v>
      </c>
      <c r="F226" s="174" t="s">
        <v>612</v>
      </c>
      <c r="G226" s="174" t="s">
        <v>487</v>
      </c>
      <c r="H226" s="174" t="s">
        <v>669</v>
      </c>
    </row>
    <row r="227" spans="3:8" x14ac:dyDescent="0.15">
      <c r="C227" s="168" t="s">
        <v>1110</v>
      </c>
      <c r="D227" s="174" t="s">
        <v>530</v>
      </c>
      <c r="E227" s="174" t="s">
        <v>768</v>
      </c>
      <c r="F227" s="174" t="s">
        <v>527</v>
      </c>
      <c r="G227" s="174" t="s">
        <v>487</v>
      </c>
      <c r="H227" s="174" t="s">
        <v>576</v>
      </c>
    </row>
    <row r="228" spans="3:8" x14ac:dyDescent="0.15">
      <c r="C228" s="168" t="s">
        <v>1111</v>
      </c>
      <c r="D228" s="174" t="s">
        <v>530</v>
      </c>
      <c r="E228" s="174" t="s">
        <v>1112</v>
      </c>
      <c r="F228" s="174" t="s">
        <v>1113</v>
      </c>
      <c r="G228" s="174" t="s">
        <v>487</v>
      </c>
      <c r="H228" s="174" t="s">
        <v>588</v>
      </c>
    </row>
    <row r="229" spans="3:8" x14ac:dyDescent="0.15">
      <c r="C229" s="168" t="s">
        <v>1114</v>
      </c>
      <c r="D229" s="174" t="s">
        <v>530</v>
      </c>
      <c r="E229" s="174" t="s">
        <v>1115</v>
      </c>
      <c r="F229" s="174" t="s">
        <v>1116</v>
      </c>
      <c r="G229" s="174" t="s">
        <v>487</v>
      </c>
      <c r="H229" s="174" t="s">
        <v>511</v>
      </c>
    </row>
    <row r="230" spans="3:8" ht="9" x14ac:dyDescent="0.15">
      <c r="C230" s="168" t="s">
        <v>1117</v>
      </c>
      <c r="D230" s="174" t="s">
        <v>530</v>
      </c>
      <c r="E230" s="174" t="s">
        <v>1107</v>
      </c>
      <c r="F230" s="174" t="s">
        <v>1984</v>
      </c>
      <c r="G230" s="174" t="s">
        <v>487</v>
      </c>
      <c r="H230" s="174" t="s">
        <v>700</v>
      </c>
    </row>
    <row r="231" spans="3:8" x14ac:dyDescent="0.15">
      <c r="C231" s="168" t="s">
        <v>1119</v>
      </c>
      <c r="D231" s="174" t="s">
        <v>530</v>
      </c>
      <c r="E231" s="174" t="s">
        <v>1120</v>
      </c>
      <c r="F231" s="174" t="s">
        <v>1121</v>
      </c>
      <c r="G231" s="174" t="s">
        <v>487</v>
      </c>
      <c r="H231" s="174" t="s">
        <v>588</v>
      </c>
    </row>
    <row r="232" spans="3:8" x14ac:dyDescent="0.15">
      <c r="C232" s="168" t="s">
        <v>1122</v>
      </c>
      <c r="D232" s="174" t="s">
        <v>530</v>
      </c>
      <c r="E232" s="174" t="s">
        <v>1123</v>
      </c>
      <c r="F232" s="174" t="s">
        <v>1124</v>
      </c>
      <c r="G232" s="174" t="s">
        <v>487</v>
      </c>
      <c r="H232" s="174" t="s">
        <v>691</v>
      </c>
    </row>
    <row r="233" spans="3:8" ht="9" x14ac:dyDescent="0.15">
      <c r="C233" s="168" t="s">
        <v>1125</v>
      </c>
      <c r="D233" s="174" t="s">
        <v>1126</v>
      </c>
      <c r="E233" s="174" t="s">
        <v>1127</v>
      </c>
      <c r="F233" s="174" t="s">
        <v>1985</v>
      </c>
      <c r="G233" s="174" t="s">
        <v>487</v>
      </c>
      <c r="H233" s="174" t="s">
        <v>1986</v>
      </c>
    </row>
    <row r="234" spans="3:8" ht="9" x14ac:dyDescent="0.15">
      <c r="C234" s="168" t="s">
        <v>1130</v>
      </c>
      <c r="D234" s="174" t="s">
        <v>1126</v>
      </c>
      <c r="E234" s="174" t="s">
        <v>1131</v>
      </c>
      <c r="F234" s="174" t="s">
        <v>617</v>
      </c>
      <c r="G234" s="174" t="s">
        <v>487</v>
      </c>
      <c r="H234" s="174" t="s">
        <v>1987</v>
      </c>
    </row>
    <row r="235" spans="3:8" x14ac:dyDescent="0.15">
      <c r="C235" s="168" t="s">
        <v>1133</v>
      </c>
      <c r="D235" s="174" t="s">
        <v>574</v>
      </c>
      <c r="E235" s="174" t="s">
        <v>918</v>
      </c>
      <c r="F235" s="174" t="s">
        <v>1134</v>
      </c>
      <c r="G235" s="174" t="s">
        <v>487</v>
      </c>
      <c r="H235" s="174" t="s">
        <v>812</v>
      </c>
    </row>
    <row r="236" spans="3:8" x14ac:dyDescent="0.15">
      <c r="C236" s="168" t="s">
        <v>1135</v>
      </c>
      <c r="D236" s="174" t="s">
        <v>490</v>
      </c>
      <c r="E236" s="174" t="s">
        <v>1136</v>
      </c>
      <c r="F236" s="174" t="s">
        <v>1137</v>
      </c>
      <c r="G236" s="174" t="s">
        <v>487</v>
      </c>
      <c r="H236" s="174" t="s">
        <v>511</v>
      </c>
    </row>
    <row r="237" spans="3:8" x14ac:dyDescent="0.15">
      <c r="C237" s="168" t="s">
        <v>1138</v>
      </c>
      <c r="D237" s="174" t="s">
        <v>586</v>
      </c>
      <c r="E237" s="174" t="s">
        <v>590</v>
      </c>
      <c r="F237" s="174" t="s">
        <v>724</v>
      </c>
      <c r="G237" s="174" t="s">
        <v>493</v>
      </c>
      <c r="H237" s="174" t="s">
        <v>691</v>
      </c>
    </row>
    <row r="238" spans="3:8" x14ac:dyDescent="0.15">
      <c r="C238" s="168" t="s">
        <v>1139</v>
      </c>
      <c r="D238" s="174" t="s">
        <v>535</v>
      </c>
      <c r="E238" s="174" t="s">
        <v>1140</v>
      </c>
      <c r="F238" s="174" t="s">
        <v>1141</v>
      </c>
      <c r="G238" s="174" t="s">
        <v>487</v>
      </c>
      <c r="H238" s="174" t="s">
        <v>665</v>
      </c>
    </row>
    <row r="239" spans="3:8" x14ac:dyDescent="0.15">
      <c r="C239" s="168" t="s">
        <v>1142</v>
      </c>
      <c r="D239" s="174" t="s">
        <v>713</v>
      </c>
      <c r="E239" s="174" t="s">
        <v>1143</v>
      </c>
      <c r="F239" s="174" t="s">
        <v>608</v>
      </c>
      <c r="G239" s="174" t="s">
        <v>487</v>
      </c>
      <c r="H239" s="174" t="s">
        <v>665</v>
      </c>
    </row>
    <row r="240" spans="3:8" x14ac:dyDescent="0.15">
      <c r="C240" s="168" t="s">
        <v>1144</v>
      </c>
      <c r="D240" s="174" t="s">
        <v>596</v>
      </c>
      <c r="E240" s="174" t="s">
        <v>1145</v>
      </c>
      <c r="F240" s="174" t="s">
        <v>724</v>
      </c>
      <c r="G240" s="174" t="s">
        <v>487</v>
      </c>
      <c r="H240" s="174" t="s">
        <v>482</v>
      </c>
    </row>
    <row r="241" spans="3:8" ht="9" x14ac:dyDescent="0.15">
      <c r="C241" s="168" t="s">
        <v>1146</v>
      </c>
      <c r="D241" s="174" t="s">
        <v>761</v>
      </c>
      <c r="E241" s="174" t="s">
        <v>1147</v>
      </c>
      <c r="F241" s="174" t="s">
        <v>780</v>
      </c>
      <c r="G241" s="174" t="s">
        <v>487</v>
      </c>
      <c r="H241" s="174" t="s">
        <v>1964</v>
      </c>
    </row>
    <row r="242" spans="3:8" x14ac:dyDescent="0.15">
      <c r="C242" s="168" t="s">
        <v>1148</v>
      </c>
      <c r="D242" s="174" t="s">
        <v>782</v>
      </c>
      <c r="E242" s="174" t="s">
        <v>1149</v>
      </c>
      <c r="F242" s="174" t="s">
        <v>1150</v>
      </c>
      <c r="G242" s="174" t="s">
        <v>487</v>
      </c>
      <c r="H242" s="174" t="s">
        <v>706</v>
      </c>
    </row>
    <row r="243" spans="3:8" x14ac:dyDescent="0.15">
      <c r="C243" s="168" t="s">
        <v>1151</v>
      </c>
      <c r="D243" s="174" t="s">
        <v>596</v>
      </c>
      <c r="E243" s="174" t="s">
        <v>1152</v>
      </c>
      <c r="F243" s="174" t="s">
        <v>492</v>
      </c>
      <c r="G243" s="174" t="s">
        <v>493</v>
      </c>
      <c r="H243" s="174" t="s">
        <v>895</v>
      </c>
    </row>
    <row r="244" spans="3:8" x14ac:dyDescent="0.15">
      <c r="C244" s="168" t="s">
        <v>1153</v>
      </c>
      <c r="D244" s="174" t="s">
        <v>849</v>
      </c>
      <c r="E244" s="174" t="s">
        <v>1154</v>
      </c>
      <c r="F244" s="174" t="s">
        <v>1155</v>
      </c>
      <c r="G244" s="174" t="s">
        <v>487</v>
      </c>
      <c r="H244" s="174" t="s">
        <v>494</v>
      </c>
    </row>
    <row r="245" spans="3:8" ht="9" x14ac:dyDescent="0.15">
      <c r="C245" s="168" t="s">
        <v>1156</v>
      </c>
      <c r="D245" s="174" t="s">
        <v>563</v>
      </c>
      <c r="E245" s="174" t="s">
        <v>1157</v>
      </c>
      <c r="F245" s="174" t="s">
        <v>1158</v>
      </c>
      <c r="G245" s="174" t="s">
        <v>1159</v>
      </c>
      <c r="H245" s="174" t="s">
        <v>1988</v>
      </c>
    </row>
    <row r="246" spans="3:8" x14ac:dyDescent="0.15">
      <c r="C246" s="168" t="s">
        <v>1161</v>
      </c>
      <c r="D246" s="174" t="s">
        <v>685</v>
      </c>
      <c r="E246" s="174" t="s">
        <v>1162</v>
      </c>
      <c r="F246" s="174" t="s">
        <v>1163</v>
      </c>
      <c r="G246" s="174" t="s">
        <v>487</v>
      </c>
      <c r="H246" s="174" t="s">
        <v>706</v>
      </c>
    </row>
    <row r="247" spans="3:8" x14ac:dyDescent="0.15">
      <c r="C247" s="168" t="s">
        <v>483</v>
      </c>
      <c r="D247" s="174" t="s">
        <v>496</v>
      </c>
      <c r="E247" s="174" t="s">
        <v>837</v>
      </c>
      <c r="F247" s="174" t="s">
        <v>1065</v>
      </c>
      <c r="G247" s="174" t="s">
        <v>487</v>
      </c>
      <c r="H247" s="174" t="s">
        <v>482</v>
      </c>
    </row>
    <row r="248" spans="3:8" x14ac:dyDescent="0.15">
      <c r="C248" s="168" t="s">
        <v>1164</v>
      </c>
      <c r="D248" s="174" t="s">
        <v>496</v>
      </c>
      <c r="E248" s="174" t="s">
        <v>1165</v>
      </c>
      <c r="F248" s="174" t="s">
        <v>1166</v>
      </c>
      <c r="G248" s="174" t="s">
        <v>487</v>
      </c>
      <c r="H248" s="174" t="s">
        <v>895</v>
      </c>
    </row>
    <row r="249" spans="3:8" x14ac:dyDescent="0.15">
      <c r="C249" s="168" t="s">
        <v>1167</v>
      </c>
      <c r="D249" s="174" t="s">
        <v>1168</v>
      </c>
      <c r="E249" s="174" t="s">
        <v>1169</v>
      </c>
      <c r="F249" s="174" t="s">
        <v>1170</v>
      </c>
      <c r="G249" s="174" t="s">
        <v>487</v>
      </c>
      <c r="H249" s="174" t="s">
        <v>569</v>
      </c>
    </row>
    <row r="250" spans="3:8" x14ac:dyDescent="0.15">
      <c r="C250" s="168" t="s">
        <v>1171</v>
      </c>
      <c r="D250" s="174" t="s">
        <v>1168</v>
      </c>
      <c r="E250" s="174" t="s">
        <v>1172</v>
      </c>
      <c r="F250" s="174" t="s">
        <v>1018</v>
      </c>
      <c r="G250" s="174" t="s">
        <v>487</v>
      </c>
      <c r="H250" s="174" t="s">
        <v>569</v>
      </c>
    </row>
    <row r="251" spans="3:8" x14ac:dyDescent="0.15">
      <c r="C251" s="168" t="s">
        <v>1173</v>
      </c>
      <c r="D251" s="174" t="s">
        <v>826</v>
      </c>
      <c r="E251" s="174" t="s">
        <v>1105</v>
      </c>
      <c r="F251" s="174" t="s">
        <v>1174</v>
      </c>
      <c r="G251" s="174" t="s">
        <v>487</v>
      </c>
      <c r="H251" s="174" t="s">
        <v>511</v>
      </c>
    </row>
    <row r="252" spans="3:8" x14ac:dyDescent="0.15">
      <c r="C252" s="168" t="s">
        <v>1175</v>
      </c>
      <c r="D252" s="174" t="s">
        <v>1168</v>
      </c>
      <c r="E252" s="174" t="s">
        <v>1176</v>
      </c>
      <c r="F252" s="174" t="s">
        <v>995</v>
      </c>
      <c r="G252" s="174" t="s">
        <v>493</v>
      </c>
      <c r="H252" s="174" t="s">
        <v>755</v>
      </c>
    </row>
    <row r="253" spans="3:8" x14ac:dyDescent="0.15">
      <c r="C253" s="168" t="s">
        <v>1177</v>
      </c>
      <c r="D253" s="174" t="s">
        <v>1178</v>
      </c>
      <c r="E253" s="174" t="s">
        <v>1179</v>
      </c>
      <c r="F253" s="174" t="s">
        <v>1180</v>
      </c>
      <c r="G253" s="174" t="s">
        <v>487</v>
      </c>
      <c r="H253" s="174" t="s">
        <v>537</v>
      </c>
    </row>
    <row r="254" spans="3:8" x14ac:dyDescent="0.15">
      <c r="C254" s="168" t="s">
        <v>1181</v>
      </c>
      <c r="D254" s="174" t="s">
        <v>1178</v>
      </c>
      <c r="E254" s="174" t="s">
        <v>1182</v>
      </c>
      <c r="F254" s="174" t="s">
        <v>1183</v>
      </c>
      <c r="G254" s="174" t="s">
        <v>487</v>
      </c>
      <c r="H254" s="174" t="s">
        <v>537</v>
      </c>
    </row>
    <row r="255" spans="3:8" x14ac:dyDescent="0.15">
      <c r="C255" s="168" t="s">
        <v>1184</v>
      </c>
      <c r="D255" s="174" t="s">
        <v>625</v>
      </c>
      <c r="E255" s="174" t="s">
        <v>1185</v>
      </c>
      <c r="F255" s="174" t="s">
        <v>556</v>
      </c>
      <c r="G255" s="174" t="s">
        <v>493</v>
      </c>
      <c r="H255" s="174" t="s">
        <v>604</v>
      </c>
    </row>
    <row r="256" spans="3:8" x14ac:dyDescent="0.15">
      <c r="C256" s="168" t="s">
        <v>1186</v>
      </c>
      <c r="D256" s="174" t="s">
        <v>615</v>
      </c>
      <c r="E256" s="174" t="s">
        <v>765</v>
      </c>
      <c r="F256" s="174" t="s">
        <v>1187</v>
      </c>
      <c r="G256" s="174" t="s">
        <v>493</v>
      </c>
      <c r="H256" s="174" t="s">
        <v>609</v>
      </c>
    </row>
    <row r="257" spans="3:8" ht="9" x14ac:dyDescent="0.15">
      <c r="C257" s="168" t="s">
        <v>1188</v>
      </c>
      <c r="D257" s="174" t="s">
        <v>615</v>
      </c>
      <c r="E257" s="174" t="s">
        <v>1189</v>
      </c>
      <c r="F257" s="174" t="s">
        <v>1989</v>
      </c>
      <c r="G257" s="174" t="s">
        <v>1191</v>
      </c>
      <c r="H257" s="174" t="s">
        <v>895</v>
      </c>
    </row>
    <row r="258" spans="3:8" x14ac:dyDescent="0.15">
      <c r="C258" s="168" t="s">
        <v>1192</v>
      </c>
      <c r="D258" s="174" t="s">
        <v>625</v>
      </c>
      <c r="E258" s="174" t="s">
        <v>1193</v>
      </c>
      <c r="F258" s="174" t="s">
        <v>1194</v>
      </c>
      <c r="G258" s="174" t="s">
        <v>493</v>
      </c>
      <c r="H258" s="174" t="s">
        <v>604</v>
      </c>
    </row>
    <row r="259" spans="3:8" ht="9" x14ac:dyDescent="0.15">
      <c r="C259" s="168" t="s">
        <v>1195</v>
      </c>
      <c r="D259" s="174" t="s">
        <v>615</v>
      </c>
      <c r="E259" s="174" t="s">
        <v>770</v>
      </c>
      <c r="F259" s="174" t="s">
        <v>1990</v>
      </c>
      <c r="G259" s="174" t="s">
        <v>1191</v>
      </c>
      <c r="H259" s="174" t="s">
        <v>588</v>
      </c>
    </row>
    <row r="260" spans="3:8" x14ac:dyDescent="0.15">
      <c r="C260" s="168" t="s">
        <v>1197</v>
      </c>
      <c r="D260" s="174" t="s">
        <v>1178</v>
      </c>
      <c r="E260" s="174" t="s">
        <v>1198</v>
      </c>
      <c r="F260" s="174" t="s">
        <v>1199</v>
      </c>
      <c r="G260" s="174" t="s">
        <v>493</v>
      </c>
      <c r="H260" s="174" t="s">
        <v>604</v>
      </c>
    </row>
    <row r="261" spans="3:8" x14ac:dyDescent="0.15">
      <c r="C261" s="168" t="s">
        <v>1200</v>
      </c>
      <c r="D261" s="174" t="s">
        <v>1178</v>
      </c>
      <c r="E261" s="174" t="s">
        <v>1198</v>
      </c>
      <c r="F261" s="174" t="s">
        <v>705</v>
      </c>
      <c r="G261" s="174" t="s">
        <v>487</v>
      </c>
      <c r="H261" s="174" t="s">
        <v>665</v>
      </c>
    </row>
    <row r="262" spans="3:8" x14ac:dyDescent="0.15">
      <c r="C262" s="168" t="s">
        <v>1201</v>
      </c>
      <c r="D262" s="174" t="s">
        <v>490</v>
      </c>
      <c r="E262" s="174" t="s">
        <v>1202</v>
      </c>
      <c r="F262" s="174" t="s">
        <v>1203</v>
      </c>
      <c r="G262" s="174" t="s">
        <v>487</v>
      </c>
      <c r="H262" s="174" t="s">
        <v>507</v>
      </c>
    </row>
    <row r="263" spans="3:8" ht="9" x14ac:dyDescent="0.15">
      <c r="C263" s="168" t="s">
        <v>1204</v>
      </c>
      <c r="D263" s="174" t="s">
        <v>689</v>
      </c>
      <c r="E263" s="174" t="s">
        <v>1205</v>
      </c>
      <c r="F263" s="174" t="s">
        <v>1206</v>
      </c>
      <c r="G263" s="174" t="s">
        <v>493</v>
      </c>
      <c r="H263" s="174" t="s">
        <v>1991</v>
      </c>
    </row>
    <row r="264" spans="3:8" x14ac:dyDescent="0.15">
      <c r="C264" s="168" t="s">
        <v>1208</v>
      </c>
      <c r="D264" s="174" t="s">
        <v>799</v>
      </c>
      <c r="E264" s="174" t="s">
        <v>1209</v>
      </c>
      <c r="F264" s="174" t="s">
        <v>556</v>
      </c>
      <c r="G264" s="174" t="s">
        <v>493</v>
      </c>
      <c r="H264" s="174" t="s">
        <v>609</v>
      </c>
    </row>
    <row r="265" spans="3:8" x14ac:dyDescent="0.15">
      <c r="C265" s="168" t="s">
        <v>1210</v>
      </c>
      <c r="D265" s="174" t="s">
        <v>606</v>
      </c>
      <c r="E265" s="174" t="s">
        <v>607</v>
      </c>
      <c r="F265" s="174" t="s">
        <v>1211</v>
      </c>
      <c r="G265" s="174" t="s">
        <v>493</v>
      </c>
      <c r="H265" s="174" t="s">
        <v>735</v>
      </c>
    </row>
    <row r="266" spans="3:8" x14ac:dyDescent="0.15">
      <c r="C266" s="168" t="s">
        <v>1212</v>
      </c>
      <c r="D266" s="174" t="s">
        <v>563</v>
      </c>
      <c r="E266" s="174" t="s">
        <v>1213</v>
      </c>
      <c r="F266" s="174" t="s">
        <v>1214</v>
      </c>
      <c r="G266" s="174" t="s">
        <v>487</v>
      </c>
      <c r="H266" s="174" t="s">
        <v>895</v>
      </c>
    </row>
    <row r="267" spans="3:8" ht="9" x14ac:dyDescent="0.15">
      <c r="C267" s="168" t="s">
        <v>1992</v>
      </c>
      <c r="D267" s="174" t="s">
        <v>563</v>
      </c>
      <c r="E267" s="174" t="s">
        <v>1216</v>
      </c>
      <c r="F267" s="174" t="s">
        <v>1217</v>
      </c>
      <c r="G267" s="174" t="s">
        <v>487</v>
      </c>
      <c r="H267" s="174" t="s">
        <v>755</v>
      </c>
    </row>
    <row r="268" spans="3:8" x14ac:dyDescent="0.15">
      <c r="C268" s="168" t="s">
        <v>485</v>
      </c>
      <c r="D268" s="174" t="s">
        <v>677</v>
      </c>
      <c r="E268" s="174" t="s">
        <v>1218</v>
      </c>
      <c r="F268" s="174" t="s">
        <v>1065</v>
      </c>
      <c r="G268" s="174" t="s">
        <v>493</v>
      </c>
      <c r="H268" s="174" t="s">
        <v>672</v>
      </c>
    </row>
    <row r="269" spans="3:8" x14ac:dyDescent="0.15">
      <c r="C269" s="168" t="s">
        <v>1219</v>
      </c>
      <c r="D269" s="174" t="s">
        <v>826</v>
      </c>
      <c r="E269" s="174" t="s">
        <v>1220</v>
      </c>
      <c r="F269" s="174" t="s">
        <v>643</v>
      </c>
      <c r="G269" s="174" t="s">
        <v>487</v>
      </c>
      <c r="H269" s="174" t="s">
        <v>669</v>
      </c>
    </row>
    <row r="270" spans="3:8" x14ac:dyDescent="0.15">
      <c r="C270" s="168" t="s">
        <v>1221</v>
      </c>
      <c r="D270" s="174" t="s">
        <v>606</v>
      </c>
      <c r="E270" s="174" t="s">
        <v>1222</v>
      </c>
      <c r="F270" s="174" t="s">
        <v>718</v>
      </c>
      <c r="G270" s="174" t="s">
        <v>487</v>
      </c>
      <c r="H270" s="174" t="s">
        <v>829</v>
      </c>
    </row>
    <row r="271" spans="3:8" x14ac:dyDescent="0.15">
      <c r="C271" s="168" t="s">
        <v>1223</v>
      </c>
      <c r="D271" s="174" t="s">
        <v>490</v>
      </c>
      <c r="E271" s="174" t="s">
        <v>876</v>
      </c>
      <c r="F271" s="174" t="s">
        <v>809</v>
      </c>
      <c r="G271" s="174" t="s">
        <v>493</v>
      </c>
      <c r="H271" s="174" t="s">
        <v>511</v>
      </c>
    </row>
    <row r="272" spans="3:8" x14ac:dyDescent="0.15">
      <c r="C272" s="168" t="s">
        <v>1224</v>
      </c>
      <c r="D272" s="174" t="s">
        <v>826</v>
      </c>
      <c r="E272" s="174" t="s">
        <v>783</v>
      </c>
      <c r="F272" s="174" t="s">
        <v>1225</v>
      </c>
      <c r="G272" s="174" t="s">
        <v>493</v>
      </c>
      <c r="H272" s="174" t="s">
        <v>829</v>
      </c>
    </row>
    <row r="273" spans="3:8" x14ac:dyDescent="0.15">
      <c r="C273" s="168" t="s">
        <v>1226</v>
      </c>
      <c r="D273" s="174" t="s">
        <v>799</v>
      </c>
      <c r="E273" s="174" t="s">
        <v>1227</v>
      </c>
      <c r="F273" s="174" t="s">
        <v>1228</v>
      </c>
      <c r="G273" s="174" t="s">
        <v>493</v>
      </c>
      <c r="H273" s="174" t="s">
        <v>672</v>
      </c>
    </row>
    <row r="274" spans="3:8" x14ac:dyDescent="0.15">
      <c r="C274" s="168" t="s">
        <v>1229</v>
      </c>
      <c r="D274" s="174" t="s">
        <v>615</v>
      </c>
      <c r="E274" s="174" t="s">
        <v>1230</v>
      </c>
      <c r="F274" s="174" t="s">
        <v>831</v>
      </c>
      <c r="G274" s="174" t="s">
        <v>493</v>
      </c>
      <c r="H274" s="174" t="s">
        <v>613</v>
      </c>
    </row>
    <row r="275" spans="3:8" x14ac:dyDescent="0.15">
      <c r="C275" s="168" t="s">
        <v>1231</v>
      </c>
      <c r="D275" s="174" t="s">
        <v>799</v>
      </c>
      <c r="E275" s="174" t="s">
        <v>1232</v>
      </c>
      <c r="F275" s="174" t="s">
        <v>1233</v>
      </c>
      <c r="G275" s="174" t="s">
        <v>1234</v>
      </c>
      <c r="H275" s="174" t="s">
        <v>895</v>
      </c>
    </row>
    <row r="276" spans="3:8" x14ac:dyDescent="0.15">
      <c r="C276" s="168" t="s">
        <v>1235</v>
      </c>
      <c r="D276" s="174" t="s">
        <v>677</v>
      </c>
      <c r="E276" s="174" t="s">
        <v>796</v>
      </c>
      <c r="F276" s="174" t="s">
        <v>754</v>
      </c>
      <c r="G276" s="174" t="s">
        <v>493</v>
      </c>
      <c r="H276" s="174" t="s">
        <v>613</v>
      </c>
    </row>
    <row r="277" spans="3:8" x14ac:dyDescent="0.15">
      <c r="C277" s="168" t="s">
        <v>1236</v>
      </c>
      <c r="D277" s="174" t="s">
        <v>516</v>
      </c>
      <c r="E277" s="174" t="s">
        <v>1237</v>
      </c>
      <c r="F277" s="174" t="s">
        <v>1238</v>
      </c>
      <c r="G277" s="174" t="s">
        <v>493</v>
      </c>
      <c r="H277" s="174" t="s">
        <v>829</v>
      </c>
    </row>
    <row r="278" spans="3:8" ht="9" x14ac:dyDescent="0.15">
      <c r="C278" s="168" t="s">
        <v>1239</v>
      </c>
      <c r="D278" s="174" t="s">
        <v>516</v>
      </c>
      <c r="E278" s="174" t="s">
        <v>957</v>
      </c>
      <c r="F278" s="174" t="s">
        <v>1993</v>
      </c>
      <c r="G278" s="174" t="s">
        <v>493</v>
      </c>
      <c r="H278" s="174" t="s">
        <v>613</v>
      </c>
    </row>
    <row r="279" spans="3:8" ht="9" x14ac:dyDescent="0.15">
      <c r="C279" s="168" t="s">
        <v>1241</v>
      </c>
      <c r="D279" s="174" t="s">
        <v>615</v>
      </c>
      <c r="E279" s="174" t="s">
        <v>1242</v>
      </c>
      <c r="F279" s="174" t="s">
        <v>1994</v>
      </c>
      <c r="G279" s="174" t="s">
        <v>493</v>
      </c>
      <c r="H279" s="174" t="s">
        <v>613</v>
      </c>
    </row>
    <row r="280" spans="3:8" ht="9" x14ac:dyDescent="0.15">
      <c r="C280" s="168" t="s">
        <v>1244</v>
      </c>
      <c r="D280" s="174" t="s">
        <v>516</v>
      </c>
      <c r="E280" s="174" t="s">
        <v>1245</v>
      </c>
      <c r="F280" s="174" t="s">
        <v>1995</v>
      </c>
      <c r="G280" s="174" t="s">
        <v>493</v>
      </c>
      <c r="H280" s="174" t="s">
        <v>735</v>
      </c>
    </row>
    <row r="281" spans="3:8" ht="9" x14ac:dyDescent="0.15">
      <c r="C281" s="168" t="s">
        <v>1247</v>
      </c>
      <c r="D281" s="174" t="s">
        <v>615</v>
      </c>
      <c r="E281" s="174" t="s">
        <v>765</v>
      </c>
      <c r="F281" s="174" t="s">
        <v>1996</v>
      </c>
      <c r="G281" s="174" t="s">
        <v>493</v>
      </c>
      <c r="H281" s="174" t="s">
        <v>829</v>
      </c>
    </row>
    <row r="282" spans="3:8" x14ac:dyDescent="0.15">
      <c r="C282" s="168" t="s">
        <v>1249</v>
      </c>
      <c r="D282" s="174" t="s">
        <v>1050</v>
      </c>
      <c r="E282" s="174" t="s">
        <v>1250</v>
      </c>
      <c r="F282" s="174" t="s">
        <v>1251</v>
      </c>
      <c r="G282" s="174" t="s">
        <v>493</v>
      </c>
      <c r="H282" s="174" t="s">
        <v>829</v>
      </c>
    </row>
    <row r="283" spans="3:8" x14ac:dyDescent="0.15">
      <c r="C283" s="168" t="s">
        <v>1252</v>
      </c>
      <c r="D283" s="174" t="s">
        <v>625</v>
      </c>
      <c r="E283" s="174" t="s">
        <v>1253</v>
      </c>
      <c r="F283" s="174" t="s">
        <v>908</v>
      </c>
      <c r="G283" s="174" t="s">
        <v>493</v>
      </c>
      <c r="H283" s="174" t="s">
        <v>604</v>
      </c>
    </row>
    <row r="284" spans="3:8" x14ac:dyDescent="0.15">
      <c r="C284" s="168" t="s">
        <v>1254</v>
      </c>
      <c r="D284" s="174" t="s">
        <v>799</v>
      </c>
      <c r="E284" s="174" t="s">
        <v>1255</v>
      </c>
      <c r="F284" s="174" t="s">
        <v>1256</v>
      </c>
      <c r="G284" s="174" t="s">
        <v>493</v>
      </c>
      <c r="H284" s="174" t="s">
        <v>672</v>
      </c>
    </row>
    <row r="285" spans="3:8" x14ac:dyDescent="0.15">
      <c r="C285" s="168" t="s">
        <v>1257</v>
      </c>
      <c r="D285" s="174" t="s">
        <v>490</v>
      </c>
      <c r="E285" s="174" t="s">
        <v>505</v>
      </c>
      <c r="F285" s="174" t="s">
        <v>1258</v>
      </c>
      <c r="G285" s="174" t="s">
        <v>487</v>
      </c>
      <c r="H285" s="174" t="s">
        <v>494</v>
      </c>
    </row>
    <row r="286" spans="3:8" x14ac:dyDescent="0.15">
      <c r="C286" s="168" t="s">
        <v>1259</v>
      </c>
      <c r="D286" s="174" t="s">
        <v>500</v>
      </c>
      <c r="E286" s="174" t="s">
        <v>1260</v>
      </c>
      <c r="F286" s="174" t="s">
        <v>612</v>
      </c>
      <c r="G286" s="174" t="s">
        <v>493</v>
      </c>
      <c r="H286" s="174" t="s">
        <v>700</v>
      </c>
    </row>
    <row r="287" spans="3:8" ht="9" x14ac:dyDescent="0.15">
      <c r="C287" s="168" t="s">
        <v>1261</v>
      </c>
      <c r="D287" s="174" t="s">
        <v>625</v>
      </c>
      <c r="E287" s="174" t="s">
        <v>1262</v>
      </c>
      <c r="F287" s="174" t="s">
        <v>1263</v>
      </c>
      <c r="G287" s="174" t="s">
        <v>493</v>
      </c>
      <c r="H287" s="174" t="s">
        <v>1997</v>
      </c>
    </row>
    <row r="288" spans="3:8" x14ac:dyDescent="0.15">
      <c r="C288" s="168" t="s">
        <v>1265</v>
      </c>
      <c r="D288" s="174" t="s">
        <v>625</v>
      </c>
      <c r="E288" s="174" t="s">
        <v>1262</v>
      </c>
      <c r="F288" s="174" t="s">
        <v>1266</v>
      </c>
      <c r="G288" s="174" t="s">
        <v>487</v>
      </c>
      <c r="H288" s="174" t="s">
        <v>584</v>
      </c>
    </row>
    <row r="289" spans="3:8" x14ac:dyDescent="0.15">
      <c r="C289" s="168" t="s">
        <v>1267</v>
      </c>
      <c r="D289" s="174" t="s">
        <v>625</v>
      </c>
      <c r="E289" s="174" t="s">
        <v>1268</v>
      </c>
      <c r="F289" s="174" t="s">
        <v>1269</v>
      </c>
      <c r="G289" s="174" t="s">
        <v>493</v>
      </c>
      <c r="H289" s="174" t="s">
        <v>604</v>
      </c>
    </row>
    <row r="290" spans="3:8" x14ac:dyDescent="0.15">
      <c r="C290" s="168" t="s">
        <v>1270</v>
      </c>
      <c r="D290" s="174" t="s">
        <v>625</v>
      </c>
      <c r="E290" s="174" t="s">
        <v>1271</v>
      </c>
      <c r="F290" s="174" t="s">
        <v>1034</v>
      </c>
      <c r="G290" s="174" t="s">
        <v>487</v>
      </c>
      <c r="H290" s="174" t="s">
        <v>584</v>
      </c>
    </row>
    <row r="291" spans="3:8" x14ac:dyDescent="0.15">
      <c r="C291" s="168" t="s">
        <v>1272</v>
      </c>
      <c r="D291" s="174" t="s">
        <v>625</v>
      </c>
      <c r="E291" s="174" t="s">
        <v>1273</v>
      </c>
      <c r="F291" s="174" t="s">
        <v>583</v>
      </c>
      <c r="G291" s="174" t="s">
        <v>493</v>
      </c>
      <c r="H291" s="174" t="s">
        <v>604</v>
      </c>
    </row>
    <row r="292" spans="3:8" ht="9" x14ac:dyDescent="0.15">
      <c r="C292" s="168" t="s">
        <v>1274</v>
      </c>
      <c r="D292" s="174" t="s">
        <v>836</v>
      </c>
      <c r="E292" s="174" t="s">
        <v>1275</v>
      </c>
      <c r="F292" s="174" t="s">
        <v>851</v>
      </c>
      <c r="G292" s="174" t="s">
        <v>487</v>
      </c>
      <c r="H292" s="174" t="s">
        <v>1998</v>
      </c>
    </row>
    <row r="293" spans="3:8" x14ac:dyDescent="0.15">
      <c r="C293" s="168" t="s">
        <v>1277</v>
      </c>
      <c r="D293" s="174" t="s">
        <v>526</v>
      </c>
      <c r="E293" s="174" t="s">
        <v>1278</v>
      </c>
      <c r="F293" s="174" t="s">
        <v>1279</v>
      </c>
      <c r="G293" s="174" t="s">
        <v>493</v>
      </c>
      <c r="H293" s="174" t="s">
        <v>696</v>
      </c>
    </row>
    <row r="294" spans="3:8" x14ac:dyDescent="0.15">
      <c r="C294" s="168" t="s">
        <v>1280</v>
      </c>
      <c r="D294" s="174" t="s">
        <v>799</v>
      </c>
      <c r="E294" s="174" t="s">
        <v>1281</v>
      </c>
      <c r="F294" s="174" t="s">
        <v>1282</v>
      </c>
      <c r="G294" s="174" t="s">
        <v>493</v>
      </c>
      <c r="H294" s="174" t="s">
        <v>735</v>
      </c>
    </row>
    <row r="295" spans="3:8" x14ac:dyDescent="0.15">
      <c r="C295" s="168" t="s">
        <v>1283</v>
      </c>
      <c r="D295" s="174" t="s">
        <v>516</v>
      </c>
      <c r="E295" s="174" t="s">
        <v>1284</v>
      </c>
      <c r="F295" s="174" t="s">
        <v>1285</v>
      </c>
      <c r="G295" s="174" t="s">
        <v>493</v>
      </c>
      <c r="H295" s="174" t="s">
        <v>672</v>
      </c>
    </row>
    <row r="296" spans="3:8" x14ac:dyDescent="0.15">
      <c r="C296" s="168" t="s">
        <v>1286</v>
      </c>
      <c r="D296" s="174" t="s">
        <v>500</v>
      </c>
      <c r="E296" s="174" t="s">
        <v>1287</v>
      </c>
      <c r="F296" s="174" t="s">
        <v>905</v>
      </c>
      <c r="G296" s="174" t="s">
        <v>487</v>
      </c>
      <c r="H296" s="174" t="s">
        <v>533</v>
      </c>
    </row>
    <row r="297" spans="3:8" x14ac:dyDescent="0.15">
      <c r="C297" s="168" t="s">
        <v>1288</v>
      </c>
      <c r="D297" s="174" t="s">
        <v>689</v>
      </c>
      <c r="E297" s="174" t="s">
        <v>1051</v>
      </c>
      <c r="F297" s="174" t="s">
        <v>922</v>
      </c>
      <c r="G297" s="174" t="s">
        <v>487</v>
      </c>
      <c r="H297" s="174" t="s">
        <v>503</v>
      </c>
    </row>
    <row r="298" spans="3:8" x14ac:dyDescent="0.15">
      <c r="C298" s="168" t="s">
        <v>1289</v>
      </c>
      <c r="D298" s="174" t="s">
        <v>689</v>
      </c>
      <c r="E298" s="174" t="s">
        <v>1290</v>
      </c>
      <c r="F298" s="174" t="s">
        <v>506</v>
      </c>
      <c r="G298" s="174" t="s">
        <v>487</v>
      </c>
      <c r="H298" s="174" t="s">
        <v>576</v>
      </c>
    </row>
    <row r="299" spans="3:8" ht="9" x14ac:dyDescent="0.15">
      <c r="C299" s="168" t="s">
        <v>1291</v>
      </c>
      <c r="D299" s="174" t="s">
        <v>689</v>
      </c>
      <c r="E299" s="174" t="s">
        <v>1292</v>
      </c>
      <c r="F299" s="174" t="s">
        <v>1999</v>
      </c>
      <c r="G299" s="174" t="s">
        <v>487</v>
      </c>
      <c r="H299" s="174" t="s">
        <v>669</v>
      </c>
    </row>
    <row r="300" spans="3:8" ht="9" x14ac:dyDescent="0.15">
      <c r="C300" s="168" t="s">
        <v>1294</v>
      </c>
      <c r="D300" s="174" t="s">
        <v>1295</v>
      </c>
      <c r="E300" s="174" t="s">
        <v>1296</v>
      </c>
      <c r="F300" s="174" t="s">
        <v>1297</v>
      </c>
      <c r="G300" s="174" t="s">
        <v>487</v>
      </c>
      <c r="H300" s="174" t="s">
        <v>1987</v>
      </c>
    </row>
    <row r="301" spans="3:8" ht="9" x14ac:dyDescent="0.15">
      <c r="C301" s="168" t="s">
        <v>1298</v>
      </c>
      <c r="D301" s="174" t="s">
        <v>1295</v>
      </c>
      <c r="E301" s="174" t="s">
        <v>1299</v>
      </c>
      <c r="F301" s="174" t="s">
        <v>1300</v>
      </c>
      <c r="G301" s="174" t="s">
        <v>487</v>
      </c>
      <c r="H301" s="174" t="s">
        <v>1987</v>
      </c>
    </row>
    <row r="302" spans="3:8" x14ac:dyDescent="0.15">
      <c r="C302" s="168" t="s">
        <v>1301</v>
      </c>
      <c r="D302" s="174" t="s">
        <v>574</v>
      </c>
      <c r="E302" s="174" t="s">
        <v>1302</v>
      </c>
      <c r="F302" s="174" t="s">
        <v>620</v>
      </c>
      <c r="G302" s="174" t="s">
        <v>487</v>
      </c>
      <c r="H302" s="174" t="s">
        <v>683</v>
      </c>
    </row>
    <row r="303" spans="3:8" x14ac:dyDescent="0.15">
      <c r="C303" s="168" t="s">
        <v>1303</v>
      </c>
      <c r="D303" s="174" t="s">
        <v>1050</v>
      </c>
      <c r="E303" s="174" t="s">
        <v>1304</v>
      </c>
      <c r="F303" s="174" t="s">
        <v>1279</v>
      </c>
      <c r="G303" s="174" t="s">
        <v>487</v>
      </c>
      <c r="H303" s="174" t="s">
        <v>561</v>
      </c>
    </row>
    <row r="304" spans="3:8" x14ac:dyDescent="0.15">
      <c r="C304" s="168" t="s">
        <v>1305</v>
      </c>
      <c r="D304" s="174" t="s">
        <v>849</v>
      </c>
      <c r="E304" s="174" t="s">
        <v>1306</v>
      </c>
      <c r="F304" s="174" t="s">
        <v>1307</v>
      </c>
      <c r="G304" s="174" t="s">
        <v>487</v>
      </c>
      <c r="H304" s="174" t="s">
        <v>494</v>
      </c>
    </row>
    <row r="305" spans="3:8" x14ac:dyDescent="0.15">
      <c r="C305" s="168" t="s">
        <v>1308</v>
      </c>
      <c r="D305" s="174" t="s">
        <v>849</v>
      </c>
      <c r="E305" s="174" t="s">
        <v>969</v>
      </c>
      <c r="F305" s="174" t="s">
        <v>1309</v>
      </c>
      <c r="G305" s="174" t="s">
        <v>487</v>
      </c>
      <c r="H305" s="174" t="s">
        <v>507</v>
      </c>
    </row>
    <row r="306" spans="3:8" ht="9" x14ac:dyDescent="0.15">
      <c r="C306" s="168" t="s">
        <v>1310</v>
      </c>
      <c r="D306" s="174" t="s">
        <v>625</v>
      </c>
      <c r="E306" s="174" t="s">
        <v>637</v>
      </c>
      <c r="F306" s="174" t="s">
        <v>2000</v>
      </c>
      <c r="G306" s="174" t="s">
        <v>493</v>
      </c>
      <c r="H306" s="174" t="s">
        <v>537</v>
      </c>
    </row>
    <row r="307" spans="3:8" ht="9" x14ac:dyDescent="0.15">
      <c r="C307" s="168" t="s">
        <v>1312</v>
      </c>
      <c r="D307" s="174" t="s">
        <v>596</v>
      </c>
      <c r="E307" s="174" t="s">
        <v>1313</v>
      </c>
      <c r="F307" s="174" t="s">
        <v>1314</v>
      </c>
      <c r="G307" s="174" t="s">
        <v>487</v>
      </c>
      <c r="H307" s="174" t="s">
        <v>1964</v>
      </c>
    </row>
    <row r="308" spans="3:8" ht="9" x14ac:dyDescent="0.15">
      <c r="C308" s="168" t="s">
        <v>1315</v>
      </c>
      <c r="D308" s="174" t="s">
        <v>596</v>
      </c>
      <c r="E308" s="174" t="s">
        <v>1316</v>
      </c>
      <c r="F308" s="174" t="s">
        <v>2001</v>
      </c>
      <c r="G308" s="174" t="s">
        <v>487</v>
      </c>
      <c r="H308" s="174" t="s">
        <v>561</v>
      </c>
    </row>
    <row r="309" spans="3:8" x14ac:dyDescent="0.15">
      <c r="C309" s="168" t="s">
        <v>1318</v>
      </c>
      <c r="D309" s="174" t="s">
        <v>490</v>
      </c>
      <c r="E309" s="174" t="s">
        <v>1319</v>
      </c>
      <c r="F309" s="174" t="s">
        <v>640</v>
      </c>
      <c r="G309" s="174" t="s">
        <v>493</v>
      </c>
      <c r="H309" s="174" t="s">
        <v>683</v>
      </c>
    </row>
    <row r="310" spans="3:8" x14ac:dyDescent="0.15">
      <c r="C310" s="168" t="s">
        <v>1320</v>
      </c>
      <c r="D310" s="174" t="s">
        <v>521</v>
      </c>
      <c r="E310" s="174" t="s">
        <v>1321</v>
      </c>
      <c r="F310" s="174" t="s">
        <v>1322</v>
      </c>
      <c r="G310" s="174" t="s">
        <v>487</v>
      </c>
      <c r="H310" s="174" t="s">
        <v>511</v>
      </c>
    </row>
    <row r="311" spans="3:8" x14ac:dyDescent="0.15">
      <c r="C311" s="168" t="s">
        <v>1323</v>
      </c>
      <c r="D311" s="174" t="s">
        <v>601</v>
      </c>
      <c r="E311" s="174" t="s">
        <v>1324</v>
      </c>
      <c r="F311" s="174" t="s">
        <v>1325</v>
      </c>
      <c r="G311" s="174" t="s">
        <v>487</v>
      </c>
      <c r="H311" s="174" t="s">
        <v>665</v>
      </c>
    </row>
    <row r="312" spans="3:8" x14ac:dyDescent="0.15">
      <c r="C312" s="168" t="s">
        <v>1326</v>
      </c>
      <c r="D312" s="174" t="s">
        <v>625</v>
      </c>
      <c r="E312" s="174" t="s">
        <v>1327</v>
      </c>
      <c r="F312" s="174" t="s">
        <v>1328</v>
      </c>
      <c r="G312" s="174" t="s">
        <v>493</v>
      </c>
      <c r="H312" s="174" t="s">
        <v>537</v>
      </c>
    </row>
    <row r="313" spans="3:8" x14ac:dyDescent="0.15">
      <c r="C313" s="168" t="s">
        <v>1329</v>
      </c>
      <c r="D313" s="174" t="s">
        <v>490</v>
      </c>
      <c r="E313" s="174" t="s">
        <v>1330</v>
      </c>
      <c r="F313" s="174" t="s">
        <v>1331</v>
      </c>
      <c r="G313" s="174" t="s">
        <v>487</v>
      </c>
      <c r="H313" s="174" t="s">
        <v>494</v>
      </c>
    </row>
    <row r="314" spans="3:8" ht="9" x14ac:dyDescent="0.15">
      <c r="C314" s="168" t="s">
        <v>1332</v>
      </c>
      <c r="D314" s="174" t="s">
        <v>574</v>
      </c>
      <c r="E314" s="174" t="s">
        <v>1333</v>
      </c>
      <c r="F314" s="174" t="s">
        <v>1334</v>
      </c>
      <c r="G314" s="174" t="s">
        <v>493</v>
      </c>
      <c r="H314" s="174" t="s">
        <v>1965</v>
      </c>
    </row>
    <row r="315" spans="3:8" x14ac:dyDescent="0.15">
      <c r="C315" s="168" t="s">
        <v>1335</v>
      </c>
      <c r="D315" s="174" t="s">
        <v>516</v>
      </c>
      <c r="E315" s="174" t="s">
        <v>1336</v>
      </c>
      <c r="F315" s="174" t="s">
        <v>1337</v>
      </c>
      <c r="G315" s="174" t="s">
        <v>487</v>
      </c>
      <c r="H315" s="174" t="s">
        <v>519</v>
      </c>
    </row>
    <row r="316" spans="3:8" x14ac:dyDescent="0.15">
      <c r="C316" s="168" t="s">
        <v>1338</v>
      </c>
      <c r="D316" s="174" t="s">
        <v>516</v>
      </c>
      <c r="E316" s="174" t="s">
        <v>1339</v>
      </c>
      <c r="F316" s="174" t="s">
        <v>1340</v>
      </c>
      <c r="G316" s="174" t="s">
        <v>493</v>
      </c>
      <c r="H316" s="174" t="s">
        <v>588</v>
      </c>
    </row>
    <row r="317" spans="3:8" x14ac:dyDescent="0.15">
      <c r="C317" s="168" t="s">
        <v>1341</v>
      </c>
      <c r="D317" s="174" t="s">
        <v>615</v>
      </c>
      <c r="E317" s="174" t="s">
        <v>765</v>
      </c>
      <c r="F317" s="174" t="s">
        <v>809</v>
      </c>
      <c r="G317" s="174" t="s">
        <v>1191</v>
      </c>
      <c r="H317" s="174" t="s">
        <v>683</v>
      </c>
    </row>
    <row r="318" spans="3:8" ht="9" x14ac:dyDescent="0.15">
      <c r="C318" s="168" t="s">
        <v>1342</v>
      </c>
      <c r="D318" s="174" t="s">
        <v>558</v>
      </c>
      <c r="E318" s="174" t="s">
        <v>1343</v>
      </c>
      <c r="F318" s="174" t="s">
        <v>2002</v>
      </c>
      <c r="G318" s="174" t="s">
        <v>487</v>
      </c>
      <c r="H318" s="174" t="s">
        <v>503</v>
      </c>
    </row>
    <row r="319" spans="3:8" x14ac:dyDescent="0.15">
      <c r="C319" s="168" t="s">
        <v>1345</v>
      </c>
      <c r="D319" s="174" t="s">
        <v>558</v>
      </c>
      <c r="E319" s="174" t="s">
        <v>1346</v>
      </c>
      <c r="F319" s="174" t="s">
        <v>1347</v>
      </c>
      <c r="G319" s="174" t="s">
        <v>487</v>
      </c>
      <c r="H319" s="174" t="s">
        <v>700</v>
      </c>
    </row>
    <row r="320" spans="3:8" x14ac:dyDescent="0.15">
      <c r="C320" s="168" t="s">
        <v>1348</v>
      </c>
      <c r="D320" s="174" t="s">
        <v>558</v>
      </c>
      <c r="E320" s="174" t="s">
        <v>1349</v>
      </c>
      <c r="F320" s="174" t="s">
        <v>1350</v>
      </c>
      <c r="G320" s="174" t="s">
        <v>487</v>
      </c>
      <c r="H320" s="174" t="s">
        <v>561</v>
      </c>
    </row>
    <row r="321" spans="3:8" x14ac:dyDescent="0.15">
      <c r="C321" s="168" t="s">
        <v>1351</v>
      </c>
      <c r="D321" s="174" t="s">
        <v>558</v>
      </c>
      <c r="E321" s="174" t="s">
        <v>571</v>
      </c>
      <c r="F321" s="174" t="s">
        <v>851</v>
      </c>
      <c r="G321" s="174" t="s">
        <v>487</v>
      </c>
      <c r="H321" s="174" t="s">
        <v>561</v>
      </c>
    </row>
    <row r="322" spans="3:8" x14ac:dyDescent="0.15">
      <c r="C322" s="168" t="s">
        <v>1352</v>
      </c>
      <c r="D322" s="174" t="s">
        <v>558</v>
      </c>
      <c r="E322" s="174" t="s">
        <v>1353</v>
      </c>
      <c r="F322" s="174" t="s">
        <v>995</v>
      </c>
      <c r="G322" s="174" t="s">
        <v>487</v>
      </c>
      <c r="H322" s="174" t="s">
        <v>561</v>
      </c>
    </row>
    <row r="323" spans="3:8" x14ac:dyDescent="0.15">
      <c r="C323" s="168" t="s">
        <v>1354</v>
      </c>
      <c r="D323" s="174" t="s">
        <v>490</v>
      </c>
      <c r="E323" s="174" t="s">
        <v>1355</v>
      </c>
      <c r="F323" s="174" t="s">
        <v>630</v>
      </c>
      <c r="G323" s="174" t="s">
        <v>487</v>
      </c>
      <c r="H323" s="174" t="s">
        <v>503</v>
      </c>
    </row>
    <row r="324" spans="3:8" x14ac:dyDescent="0.15">
      <c r="C324" s="168" t="s">
        <v>1356</v>
      </c>
      <c r="D324" s="174" t="s">
        <v>490</v>
      </c>
      <c r="E324" s="174" t="s">
        <v>1357</v>
      </c>
      <c r="F324" s="174" t="s">
        <v>1358</v>
      </c>
      <c r="G324" s="174" t="s">
        <v>487</v>
      </c>
      <c r="H324" s="174" t="s">
        <v>494</v>
      </c>
    </row>
    <row r="325" spans="3:8" x14ac:dyDescent="0.15">
      <c r="C325" s="168" t="s">
        <v>1359</v>
      </c>
      <c r="D325" s="174" t="s">
        <v>490</v>
      </c>
      <c r="E325" s="174" t="s">
        <v>1360</v>
      </c>
      <c r="F325" s="174" t="s">
        <v>1361</v>
      </c>
      <c r="G325" s="174" t="s">
        <v>487</v>
      </c>
      <c r="H325" s="174" t="s">
        <v>533</v>
      </c>
    </row>
    <row r="326" spans="3:8" x14ac:dyDescent="0.15">
      <c r="C326" s="168" t="s">
        <v>1362</v>
      </c>
      <c r="D326" s="174" t="s">
        <v>490</v>
      </c>
      <c r="E326" s="174" t="s">
        <v>1363</v>
      </c>
      <c r="F326" s="174" t="s">
        <v>1364</v>
      </c>
      <c r="G326" s="174" t="s">
        <v>487</v>
      </c>
      <c r="H326" s="174" t="s">
        <v>569</v>
      </c>
    </row>
    <row r="327" spans="3:8" x14ac:dyDescent="0.15">
      <c r="C327" s="168" t="s">
        <v>1365</v>
      </c>
      <c r="D327" s="174" t="s">
        <v>490</v>
      </c>
      <c r="E327" s="174" t="s">
        <v>1366</v>
      </c>
      <c r="F327" s="174" t="s">
        <v>1367</v>
      </c>
      <c r="G327" s="174" t="s">
        <v>493</v>
      </c>
      <c r="H327" s="174" t="s">
        <v>569</v>
      </c>
    </row>
    <row r="328" spans="3:8" x14ac:dyDescent="0.15">
      <c r="C328" s="168" t="s">
        <v>1368</v>
      </c>
      <c r="D328" s="174" t="s">
        <v>490</v>
      </c>
      <c r="E328" s="174" t="s">
        <v>1369</v>
      </c>
      <c r="F328" s="174" t="s">
        <v>1370</v>
      </c>
      <c r="G328" s="174" t="s">
        <v>487</v>
      </c>
      <c r="H328" s="174" t="s">
        <v>511</v>
      </c>
    </row>
    <row r="329" spans="3:8" ht="9" x14ac:dyDescent="0.15">
      <c r="C329" s="168" t="s">
        <v>1371</v>
      </c>
      <c r="D329" s="174" t="s">
        <v>490</v>
      </c>
      <c r="E329" s="174" t="s">
        <v>2003</v>
      </c>
      <c r="F329" s="174" t="s">
        <v>1373</v>
      </c>
      <c r="G329" s="174" t="s">
        <v>487</v>
      </c>
      <c r="H329" s="174" t="s">
        <v>696</v>
      </c>
    </row>
    <row r="330" spans="3:8" x14ac:dyDescent="0.15">
      <c r="C330" s="168" t="s">
        <v>1374</v>
      </c>
      <c r="D330" s="174" t="s">
        <v>490</v>
      </c>
      <c r="E330" s="174" t="s">
        <v>897</v>
      </c>
      <c r="F330" s="174" t="s">
        <v>649</v>
      </c>
      <c r="G330" s="174" t="s">
        <v>487</v>
      </c>
      <c r="H330" s="174" t="s">
        <v>511</v>
      </c>
    </row>
    <row r="331" spans="3:8" x14ac:dyDescent="0.15">
      <c r="C331" s="168" t="s">
        <v>1375</v>
      </c>
      <c r="D331" s="174" t="s">
        <v>490</v>
      </c>
      <c r="E331" s="174" t="s">
        <v>876</v>
      </c>
      <c r="F331" s="174" t="s">
        <v>851</v>
      </c>
      <c r="G331" s="174" t="s">
        <v>487</v>
      </c>
      <c r="H331" s="174" t="s">
        <v>507</v>
      </c>
    </row>
    <row r="332" spans="3:8" x14ac:dyDescent="0.15">
      <c r="C332" s="168" t="s">
        <v>1376</v>
      </c>
      <c r="D332" s="174" t="s">
        <v>490</v>
      </c>
      <c r="E332" s="174" t="s">
        <v>1377</v>
      </c>
      <c r="F332" s="174" t="s">
        <v>1065</v>
      </c>
      <c r="G332" s="174" t="s">
        <v>487</v>
      </c>
      <c r="H332" s="174" t="s">
        <v>533</v>
      </c>
    </row>
    <row r="333" spans="3:8" ht="9" x14ac:dyDescent="0.15">
      <c r="C333" s="168" t="s">
        <v>1378</v>
      </c>
      <c r="D333" s="174" t="s">
        <v>490</v>
      </c>
      <c r="E333" s="174" t="s">
        <v>1379</v>
      </c>
      <c r="F333" s="174" t="s">
        <v>2004</v>
      </c>
      <c r="G333" s="174" t="s">
        <v>487</v>
      </c>
      <c r="H333" s="174" t="s">
        <v>569</v>
      </c>
    </row>
    <row r="334" spans="3:8" x14ac:dyDescent="0.15">
      <c r="C334" s="168" t="s">
        <v>1381</v>
      </c>
      <c r="D334" s="174" t="s">
        <v>496</v>
      </c>
      <c r="E334" s="174" t="s">
        <v>1382</v>
      </c>
      <c r="F334" s="174" t="s">
        <v>1383</v>
      </c>
      <c r="G334" s="174" t="s">
        <v>487</v>
      </c>
      <c r="H334" s="174" t="s">
        <v>482</v>
      </c>
    </row>
    <row r="335" spans="3:8" x14ac:dyDescent="0.15">
      <c r="C335" s="168" t="s">
        <v>1384</v>
      </c>
      <c r="D335" s="174" t="s">
        <v>726</v>
      </c>
      <c r="E335" s="174" t="s">
        <v>1385</v>
      </c>
      <c r="F335" s="174" t="s">
        <v>556</v>
      </c>
      <c r="G335" s="174" t="s">
        <v>487</v>
      </c>
      <c r="H335" s="174" t="s">
        <v>691</v>
      </c>
    </row>
    <row r="336" spans="3:8" x14ac:dyDescent="0.15">
      <c r="C336" s="168" t="s">
        <v>1386</v>
      </c>
      <c r="D336" s="174" t="s">
        <v>500</v>
      </c>
      <c r="E336" s="174" t="s">
        <v>1387</v>
      </c>
      <c r="F336" s="174" t="s">
        <v>547</v>
      </c>
      <c r="G336" s="174" t="s">
        <v>487</v>
      </c>
      <c r="H336" s="174" t="s">
        <v>533</v>
      </c>
    </row>
    <row r="337" spans="3:8" x14ac:dyDescent="0.15">
      <c r="C337" s="168" t="s">
        <v>1388</v>
      </c>
      <c r="D337" s="174" t="s">
        <v>849</v>
      </c>
      <c r="E337" s="174" t="s">
        <v>1097</v>
      </c>
      <c r="F337" s="174" t="s">
        <v>1389</v>
      </c>
      <c r="G337" s="174" t="s">
        <v>493</v>
      </c>
      <c r="H337" s="174" t="s">
        <v>683</v>
      </c>
    </row>
    <row r="338" spans="3:8" x14ac:dyDescent="0.15">
      <c r="C338" s="168" t="s">
        <v>1390</v>
      </c>
      <c r="D338" s="174" t="s">
        <v>1168</v>
      </c>
      <c r="E338" s="174" t="s">
        <v>1176</v>
      </c>
      <c r="F338" s="174" t="s">
        <v>1391</v>
      </c>
      <c r="G338" s="174" t="s">
        <v>493</v>
      </c>
      <c r="H338" s="174" t="s">
        <v>683</v>
      </c>
    </row>
    <row r="339" spans="3:8" x14ac:dyDescent="0.15">
      <c r="C339" s="168" t="s">
        <v>1392</v>
      </c>
      <c r="D339" s="174" t="s">
        <v>713</v>
      </c>
      <c r="E339" s="174" t="s">
        <v>1393</v>
      </c>
      <c r="F339" s="174" t="s">
        <v>594</v>
      </c>
      <c r="G339" s="174" t="s">
        <v>1394</v>
      </c>
      <c r="H339" s="174" t="s">
        <v>584</v>
      </c>
    </row>
    <row r="340" spans="3:8" ht="9" x14ac:dyDescent="0.15">
      <c r="C340" s="168" t="s">
        <v>2005</v>
      </c>
      <c r="D340" s="174" t="s">
        <v>516</v>
      </c>
      <c r="E340" s="174" t="s">
        <v>1396</v>
      </c>
      <c r="F340" s="174" t="s">
        <v>1397</v>
      </c>
      <c r="G340" s="174" t="s">
        <v>1394</v>
      </c>
      <c r="H340" s="174" t="s">
        <v>2006</v>
      </c>
    </row>
    <row r="341" spans="3:8" ht="9" x14ac:dyDescent="0.15">
      <c r="C341" s="168" t="s">
        <v>1399</v>
      </c>
      <c r="D341" s="174" t="s">
        <v>726</v>
      </c>
      <c r="E341" s="174" t="s">
        <v>1400</v>
      </c>
      <c r="F341" s="174" t="s">
        <v>1401</v>
      </c>
      <c r="G341" s="174" t="s">
        <v>1394</v>
      </c>
      <c r="H341" s="174" t="s">
        <v>2007</v>
      </c>
    </row>
    <row r="342" spans="3:8" ht="9" x14ac:dyDescent="0.15">
      <c r="C342" s="168" t="s">
        <v>1403</v>
      </c>
      <c r="D342" s="174" t="s">
        <v>601</v>
      </c>
      <c r="E342" s="174" t="s">
        <v>1404</v>
      </c>
      <c r="F342" s="174" t="s">
        <v>2008</v>
      </c>
      <c r="G342" s="174" t="s">
        <v>487</v>
      </c>
      <c r="H342" s="174" t="s">
        <v>537</v>
      </c>
    </row>
    <row r="343" spans="3:8" x14ac:dyDescent="0.15">
      <c r="C343" s="168" t="s">
        <v>1406</v>
      </c>
      <c r="D343" s="174" t="s">
        <v>601</v>
      </c>
      <c r="E343" s="174" t="s">
        <v>1407</v>
      </c>
      <c r="F343" s="174" t="s">
        <v>630</v>
      </c>
      <c r="G343" s="174" t="s">
        <v>487</v>
      </c>
      <c r="H343" s="174" t="s">
        <v>584</v>
      </c>
    </row>
    <row r="344" spans="3:8" x14ac:dyDescent="0.15">
      <c r="C344" s="168" t="s">
        <v>1408</v>
      </c>
      <c r="D344" s="174" t="s">
        <v>601</v>
      </c>
      <c r="E344" s="174" t="s">
        <v>1409</v>
      </c>
      <c r="F344" s="174" t="s">
        <v>1031</v>
      </c>
      <c r="G344" s="174" t="s">
        <v>487</v>
      </c>
      <c r="H344" s="174" t="s">
        <v>696</v>
      </c>
    </row>
    <row r="345" spans="3:8" ht="9" x14ac:dyDescent="0.15">
      <c r="C345" s="168" t="s">
        <v>1410</v>
      </c>
      <c r="D345" s="174" t="s">
        <v>563</v>
      </c>
      <c r="E345" s="174" t="s">
        <v>1411</v>
      </c>
      <c r="F345" s="174" t="s">
        <v>874</v>
      </c>
      <c r="G345" s="174" t="s">
        <v>493</v>
      </c>
      <c r="H345" s="174" t="s">
        <v>1954</v>
      </c>
    </row>
    <row r="346" spans="3:8" x14ac:dyDescent="0.15">
      <c r="C346" s="168" t="s">
        <v>1412</v>
      </c>
      <c r="D346" s="174" t="s">
        <v>558</v>
      </c>
      <c r="E346" s="174" t="s">
        <v>571</v>
      </c>
      <c r="F346" s="174" t="s">
        <v>1413</v>
      </c>
      <c r="G346" s="174" t="s">
        <v>493</v>
      </c>
      <c r="H346" s="174" t="s">
        <v>503</v>
      </c>
    </row>
    <row r="347" spans="3:8" x14ac:dyDescent="0.15">
      <c r="C347" s="168" t="s">
        <v>1414</v>
      </c>
      <c r="D347" s="174" t="s">
        <v>1415</v>
      </c>
      <c r="E347" s="174" t="s">
        <v>1416</v>
      </c>
      <c r="F347" s="174" t="s">
        <v>1417</v>
      </c>
      <c r="G347" s="174" t="s">
        <v>487</v>
      </c>
      <c r="H347" s="174" t="s">
        <v>519</v>
      </c>
    </row>
    <row r="348" spans="3:8" x14ac:dyDescent="0.15">
      <c r="C348" s="168" t="s">
        <v>1418</v>
      </c>
      <c r="D348" s="174" t="s">
        <v>615</v>
      </c>
      <c r="E348" s="174" t="s">
        <v>1419</v>
      </c>
      <c r="F348" s="174" t="s">
        <v>492</v>
      </c>
      <c r="G348" s="174" t="s">
        <v>493</v>
      </c>
      <c r="H348" s="174" t="s">
        <v>735</v>
      </c>
    </row>
    <row r="349" spans="3:8" x14ac:dyDescent="0.15">
      <c r="C349" s="168" t="s">
        <v>1420</v>
      </c>
      <c r="D349" s="174" t="s">
        <v>826</v>
      </c>
      <c r="E349" s="174" t="s">
        <v>1421</v>
      </c>
      <c r="F349" s="174" t="s">
        <v>1422</v>
      </c>
      <c r="G349" s="174" t="s">
        <v>487</v>
      </c>
      <c r="H349" s="174" t="s">
        <v>588</v>
      </c>
    </row>
    <row r="350" spans="3:8" x14ac:dyDescent="0.15">
      <c r="C350" s="168" t="s">
        <v>1423</v>
      </c>
      <c r="D350" s="174" t="s">
        <v>826</v>
      </c>
      <c r="E350" s="174" t="s">
        <v>783</v>
      </c>
      <c r="F350" s="174" t="s">
        <v>718</v>
      </c>
      <c r="G350" s="174" t="s">
        <v>487</v>
      </c>
      <c r="H350" s="174" t="s">
        <v>829</v>
      </c>
    </row>
    <row r="351" spans="3:8" x14ac:dyDescent="0.15">
      <c r="C351" s="168" t="s">
        <v>1424</v>
      </c>
      <c r="D351" s="174" t="s">
        <v>826</v>
      </c>
      <c r="E351" s="174" t="s">
        <v>938</v>
      </c>
      <c r="F351" s="174" t="s">
        <v>1425</v>
      </c>
      <c r="G351" s="174" t="s">
        <v>487</v>
      </c>
      <c r="H351" s="174" t="s">
        <v>700</v>
      </c>
    </row>
    <row r="352" spans="3:8" ht="9" x14ac:dyDescent="0.15">
      <c r="C352" s="168" t="s">
        <v>2009</v>
      </c>
      <c r="D352" s="174" t="s">
        <v>826</v>
      </c>
      <c r="E352" s="174" t="s">
        <v>1427</v>
      </c>
      <c r="F352" s="174" t="s">
        <v>1428</v>
      </c>
      <c r="G352" s="174" t="s">
        <v>487</v>
      </c>
      <c r="H352" s="174" t="s">
        <v>588</v>
      </c>
    </row>
    <row r="353" spans="3:8" x14ac:dyDescent="0.15">
      <c r="C353" s="168" t="s">
        <v>1429</v>
      </c>
      <c r="D353" s="174" t="s">
        <v>516</v>
      </c>
      <c r="E353" s="174" t="s">
        <v>1430</v>
      </c>
      <c r="F353" s="174" t="s">
        <v>1124</v>
      </c>
      <c r="G353" s="174" t="s">
        <v>493</v>
      </c>
      <c r="H353" s="174" t="s">
        <v>613</v>
      </c>
    </row>
    <row r="354" spans="3:8" x14ac:dyDescent="0.15">
      <c r="C354" s="168" t="s">
        <v>1431</v>
      </c>
      <c r="D354" s="174" t="s">
        <v>530</v>
      </c>
      <c r="E354" s="174" t="s">
        <v>1432</v>
      </c>
      <c r="F354" s="174" t="s">
        <v>1433</v>
      </c>
      <c r="G354" s="174" t="s">
        <v>493</v>
      </c>
      <c r="H354" s="174" t="s">
        <v>588</v>
      </c>
    </row>
    <row r="355" spans="3:8" x14ac:dyDescent="0.15">
      <c r="C355" s="168" t="s">
        <v>1434</v>
      </c>
      <c r="D355" s="174" t="s">
        <v>526</v>
      </c>
      <c r="E355" s="174" t="s">
        <v>1278</v>
      </c>
      <c r="F355" s="174" t="s">
        <v>724</v>
      </c>
      <c r="G355" s="174" t="s">
        <v>487</v>
      </c>
      <c r="H355" s="174" t="s">
        <v>537</v>
      </c>
    </row>
    <row r="356" spans="3:8" x14ac:dyDescent="0.15">
      <c r="C356" s="168" t="s">
        <v>1435</v>
      </c>
      <c r="D356" s="174" t="s">
        <v>526</v>
      </c>
      <c r="E356" s="174" t="s">
        <v>1436</v>
      </c>
      <c r="F356" s="174" t="s">
        <v>603</v>
      </c>
      <c r="G356" s="174" t="s">
        <v>487</v>
      </c>
      <c r="H356" s="174" t="s">
        <v>537</v>
      </c>
    </row>
    <row r="357" spans="3:8" x14ac:dyDescent="0.15">
      <c r="C357" s="168" t="s">
        <v>1437</v>
      </c>
      <c r="D357" s="174" t="s">
        <v>601</v>
      </c>
      <c r="E357" s="174" t="s">
        <v>1438</v>
      </c>
      <c r="F357" s="174" t="s">
        <v>492</v>
      </c>
      <c r="G357" s="174" t="s">
        <v>487</v>
      </c>
      <c r="H357" s="174" t="s">
        <v>665</v>
      </c>
    </row>
    <row r="358" spans="3:8" x14ac:dyDescent="0.15">
      <c r="C358" s="168" t="s">
        <v>1439</v>
      </c>
      <c r="D358" s="174" t="s">
        <v>997</v>
      </c>
      <c r="E358" s="174" t="s">
        <v>1440</v>
      </c>
      <c r="F358" s="174" t="s">
        <v>532</v>
      </c>
      <c r="G358" s="174" t="s">
        <v>487</v>
      </c>
      <c r="H358" s="174" t="s">
        <v>569</v>
      </c>
    </row>
    <row r="359" spans="3:8" x14ac:dyDescent="0.15">
      <c r="C359" s="168" t="s">
        <v>1441</v>
      </c>
      <c r="D359" s="174" t="s">
        <v>530</v>
      </c>
      <c r="E359" s="174" t="s">
        <v>1442</v>
      </c>
      <c r="F359" s="174" t="s">
        <v>1417</v>
      </c>
      <c r="G359" s="174" t="s">
        <v>487</v>
      </c>
      <c r="H359" s="174" t="s">
        <v>700</v>
      </c>
    </row>
    <row r="360" spans="3:8" ht="9" x14ac:dyDescent="0.15">
      <c r="C360" s="168" t="s">
        <v>1443</v>
      </c>
      <c r="D360" s="174" t="s">
        <v>596</v>
      </c>
      <c r="E360" s="174" t="s">
        <v>1444</v>
      </c>
      <c r="F360" s="174" t="s">
        <v>1445</v>
      </c>
      <c r="G360" s="174" t="s">
        <v>487</v>
      </c>
      <c r="H360" s="174" t="s">
        <v>1987</v>
      </c>
    </row>
    <row r="361" spans="3:8" x14ac:dyDescent="0.15">
      <c r="C361" s="168" t="s">
        <v>1446</v>
      </c>
      <c r="D361" s="174" t="s">
        <v>782</v>
      </c>
      <c r="E361" s="174" t="s">
        <v>593</v>
      </c>
      <c r="F361" s="174" t="s">
        <v>1447</v>
      </c>
      <c r="G361" s="174" t="s">
        <v>487</v>
      </c>
      <c r="H361" s="174" t="s">
        <v>511</v>
      </c>
    </row>
    <row r="362" spans="3:8" x14ac:dyDescent="0.15">
      <c r="C362" s="168" t="s">
        <v>1448</v>
      </c>
      <c r="D362" s="174" t="s">
        <v>685</v>
      </c>
      <c r="E362" s="174" t="s">
        <v>1449</v>
      </c>
      <c r="F362" s="174" t="s">
        <v>583</v>
      </c>
      <c r="G362" s="174" t="s">
        <v>487</v>
      </c>
      <c r="H362" s="174" t="s">
        <v>482</v>
      </c>
    </row>
    <row r="363" spans="3:8" x14ac:dyDescent="0.15">
      <c r="C363" s="168" t="s">
        <v>1450</v>
      </c>
      <c r="D363" s="174" t="s">
        <v>926</v>
      </c>
      <c r="E363" s="174" t="s">
        <v>1451</v>
      </c>
      <c r="F363" s="174" t="s">
        <v>1452</v>
      </c>
      <c r="G363" s="174" t="s">
        <v>487</v>
      </c>
      <c r="H363" s="174" t="s">
        <v>683</v>
      </c>
    </row>
    <row r="364" spans="3:8" x14ac:dyDescent="0.15">
      <c r="C364" s="168" t="s">
        <v>1453</v>
      </c>
      <c r="D364" s="174" t="s">
        <v>826</v>
      </c>
      <c r="E364" s="174" t="s">
        <v>1454</v>
      </c>
      <c r="F364" s="174" t="s">
        <v>1455</v>
      </c>
      <c r="G364" s="174" t="s">
        <v>487</v>
      </c>
      <c r="H364" s="174" t="s">
        <v>691</v>
      </c>
    </row>
    <row r="365" spans="3:8" x14ac:dyDescent="0.15">
      <c r="C365" s="168" t="s">
        <v>1456</v>
      </c>
      <c r="D365" s="174" t="s">
        <v>689</v>
      </c>
      <c r="E365" s="174" t="s">
        <v>1457</v>
      </c>
      <c r="F365" s="174" t="s">
        <v>527</v>
      </c>
      <c r="G365" s="174" t="s">
        <v>487</v>
      </c>
      <c r="H365" s="174" t="s">
        <v>669</v>
      </c>
    </row>
    <row r="366" spans="3:8" ht="9" x14ac:dyDescent="0.15">
      <c r="C366" s="168" t="s">
        <v>1458</v>
      </c>
      <c r="D366" s="174" t="s">
        <v>993</v>
      </c>
      <c r="E366" s="174" t="s">
        <v>1459</v>
      </c>
      <c r="F366" s="174" t="s">
        <v>2010</v>
      </c>
      <c r="G366" s="174" t="s">
        <v>487</v>
      </c>
      <c r="H366" s="174" t="s">
        <v>706</v>
      </c>
    </row>
    <row r="367" spans="3:8" x14ac:dyDescent="0.15">
      <c r="C367" s="168" t="s">
        <v>1461</v>
      </c>
      <c r="D367" s="174" t="s">
        <v>993</v>
      </c>
      <c r="E367" s="174" t="s">
        <v>1462</v>
      </c>
      <c r="F367" s="174" t="s">
        <v>1463</v>
      </c>
      <c r="G367" s="174" t="s">
        <v>487</v>
      </c>
      <c r="H367" s="174" t="s">
        <v>895</v>
      </c>
    </row>
    <row r="368" spans="3:8" ht="9" x14ac:dyDescent="0.15">
      <c r="C368" s="168" t="s">
        <v>1464</v>
      </c>
      <c r="D368" s="174" t="s">
        <v>993</v>
      </c>
      <c r="E368" s="174" t="s">
        <v>994</v>
      </c>
      <c r="F368" s="174" t="s">
        <v>2011</v>
      </c>
      <c r="G368" s="174" t="s">
        <v>487</v>
      </c>
      <c r="H368" s="174" t="s">
        <v>706</v>
      </c>
    </row>
    <row r="369" spans="3:8" x14ac:dyDescent="0.15">
      <c r="C369" s="168" t="s">
        <v>1466</v>
      </c>
      <c r="D369" s="174" t="s">
        <v>689</v>
      </c>
      <c r="E369" s="174" t="s">
        <v>1292</v>
      </c>
      <c r="F369" s="174" t="s">
        <v>591</v>
      </c>
      <c r="G369" s="174" t="s">
        <v>493</v>
      </c>
      <c r="H369" s="174" t="s">
        <v>700</v>
      </c>
    </row>
    <row r="370" spans="3:8" x14ac:dyDescent="0.15">
      <c r="C370" s="168" t="s">
        <v>1467</v>
      </c>
      <c r="D370" s="174" t="s">
        <v>496</v>
      </c>
      <c r="E370" s="174" t="s">
        <v>1468</v>
      </c>
      <c r="F370" s="174" t="s">
        <v>711</v>
      </c>
      <c r="G370" s="174" t="s">
        <v>487</v>
      </c>
      <c r="H370" s="174" t="s">
        <v>706</v>
      </c>
    </row>
    <row r="371" spans="3:8" x14ac:dyDescent="0.15">
      <c r="C371" s="168" t="s">
        <v>1469</v>
      </c>
      <c r="D371" s="174" t="s">
        <v>1470</v>
      </c>
      <c r="E371" s="174" t="s">
        <v>1471</v>
      </c>
      <c r="F371" s="174" t="s">
        <v>1018</v>
      </c>
      <c r="G371" s="174" t="s">
        <v>487</v>
      </c>
      <c r="H371" s="174" t="s">
        <v>584</v>
      </c>
    </row>
    <row r="372" spans="3:8" x14ac:dyDescent="0.15">
      <c r="C372" s="168" t="s">
        <v>1472</v>
      </c>
      <c r="D372" s="174" t="s">
        <v>496</v>
      </c>
      <c r="E372" s="174" t="s">
        <v>698</v>
      </c>
      <c r="F372" s="174" t="s">
        <v>1473</v>
      </c>
      <c r="G372" s="174" t="s">
        <v>493</v>
      </c>
      <c r="H372" s="174" t="s">
        <v>735</v>
      </c>
    </row>
    <row r="373" spans="3:8" x14ac:dyDescent="0.15">
      <c r="C373" s="168" t="s">
        <v>1474</v>
      </c>
      <c r="D373" s="174" t="s">
        <v>677</v>
      </c>
      <c r="E373" s="174" t="s">
        <v>1475</v>
      </c>
      <c r="F373" s="174" t="s">
        <v>612</v>
      </c>
      <c r="G373" s="174" t="s">
        <v>493</v>
      </c>
      <c r="H373" s="174" t="s">
        <v>609</v>
      </c>
    </row>
    <row r="374" spans="3:8" ht="9" x14ac:dyDescent="0.15">
      <c r="C374" s="168" t="s">
        <v>1476</v>
      </c>
      <c r="D374" s="174" t="s">
        <v>496</v>
      </c>
      <c r="E374" s="174" t="s">
        <v>1477</v>
      </c>
      <c r="F374" s="174" t="s">
        <v>1478</v>
      </c>
      <c r="G374" s="174" t="s">
        <v>487</v>
      </c>
      <c r="H374" s="174" t="s">
        <v>2012</v>
      </c>
    </row>
    <row r="376" spans="3:8" x14ac:dyDescent="0.15">
      <c r="H376" s="174"/>
    </row>
  </sheetData>
  <mergeCells count="2">
    <mergeCell ref="C15:F15"/>
    <mergeCell ref="C22:H22"/>
  </mergeCells>
  <conditionalFormatting sqref="B1:B2">
    <cfRule type="expression" dxfId="198" priority="8">
      <formula>$B$2/$C$2&gt;=0.076</formula>
    </cfRule>
  </conditionalFormatting>
  <conditionalFormatting sqref="C1:C2">
    <cfRule type="expression" dxfId="197" priority="9">
      <formula>$B$2/$C$2&gt;=0.153</formula>
    </cfRule>
  </conditionalFormatting>
  <conditionalFormatting sqref="D1:D2">
    <cfRule type="expression" dxfId="196" priority="10">
      <formula>$B$2/$C$2&gt;=0.23</formula>
    </cfRule>
  </conditionalFormatting>
  <conditionalFormatting sqref="E1:E2">
    <cfRule type="expression" dxfId="195" priority="11">
      <formula>$B$2/$C$2&gt;=0.307</formula>
    </cfRule>
  </conditionalFormatting>
  <conditionalFormatting sqref="F1:F2">
    <cfRule type="expression" dxfId="194" priority="12">
      <formula>$B$2/$C$2&gt;=0.384</formula>
    </cfRule>
  </conditionalFormatting>
  <conditionalFormatting sqref="G1:G2">
    <cfRule type="expression" dxfId="193" priority="13">
      <formula>$B$2/$C$2&gt;=0.461</formula>
    </cfRule>
  </conditionalFormatting>
  <conditionalFormatting sqref="H1:H2">
    <cfRule type="expression" dxfId="192" priority="14">
      <formula>$B$2/$C$2&gt;=0.538</formula>
    </cfRule>
  </conditionalFormatting>
  <conditionalFormatting sqref="I1:I2">
    <cfRule type="expression" dxfId="191" priority="15">
      <formula>$B$2/$C$2&gt;=0.615</formula>
    </cfRule>
  </conditionalFormatting>
  <conditionalFormatting sqref="J1:Q2">
    <cfRule type="expression" dxfId="190" priority="16">
      <formula>$B$2/$C$2&gt;=0.692</formula>
    </cfRule>
  </conditionalFormatting>
  <conditionalFormatting sqref="M1">
    <cfRule type="expression" dxfId="189" priority="4">
      <formula>$B$2/$C$2&gt;=0.846</formula>
    </cfRule>
  </conditionalFormatting>
  <conditionalFormatting sqref="P1">
    <cfRule type="expression" dxfId="188" priority="7">
      <formula>$B$2/$C$2&gt;=0.846</formula>
    </cfRule>
  </conditionalFormatting>
  <conditionalFormatting sqref="Q1">
    <cfRule type="expression" dxfId="187" priority="2">
      <formula>$Q$1&lt;&gt;""</formula>
    </cfRule>
  </conditionalFormatting>
  <conditionalFormatting sqref="R1:S1 B1:P2 Y1:AP2 Q2:S2">
    <cfRule type="expression" dxfId="186" priority="1">
      <formula>$Q$1="Feedback OFF"</formula>
    </cfRule>
  </conditionalFormatting>
  <conditionalFormatting sqref="R1:S2">
    <cfRule type="expression" dxfId="185" priority="3">
      <formula>$B$2/$C$2&gt;=0.846</formula>
    </cfRule>
  </conditionalFormatting>
  <conditionalFormatting sqref="Y1:AG1 AI1:AL1 AN1:AP1 Y2:AP2">
    <cfRule type="expression" dxfId="184" priority="17">
      <formula>$B$2/$C$2&gt;=1</formula>
    </cfRule>
  </conditionalFormatting>
  <conditionalFormatting sqref="AH1">
    <cfRule type="expression" dxfId="183" priority="6">
      <formula>$B$2/$C$2&gt;=0.846</formula>
    </cfRule>
  </conditionalFormatting>
  <conditionalFormatting sqref="AM1">
    <cfRule type="expression" dxfId="182" priority="5">
      <formula>$B$2/$C$2&gt;=0.846</formula>
    </cfRule>
  </conditionalFormatting>
  <dataValidations count="2">
    <dataValidation type="list" allowBlank="1" showInputMessage="1" showErrorMessage="1" sqref="C17:C18" xr:uid="{B338A372-C0F1-401C-9C6C-BB8732BFB4A9}">
      <formula1>$C$24:$C$374</formula1>
    </dataValidation>
    <dataValidation type="list" allowBlank="1" showInputMessage="1" showErrorMessage="1" sqref="P1" xr:uid="{7FF2DF44-F602-4380-9608-3DF74D1FB083}">
      <formula1>"Feedback ON, Taunting ON, Feedback OFF"</formula1>
    </dataValidation>
  </dataValidation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85669-193F-476F-B04C-29FBD74FAE0E}">
  <sheetPr>
    <tabColor rgb="FF4FADEA"/>
  </sheetPr>
  <dimension ref="C3:E51"/>
  <sheetViews>
    <sheetView zoomScale="70" zoomScaleNormal="70" workbookViewId="0">
      <selection activeCell="C19" sqref="C19"/>
    </sheetView>
  </sheetViews>
  <sheetFormatPr defaultColWidth="8.7109375" defaultRowHeight="8.25" x14ac:dyDescent="0.15"/>
  <cols>
    <col min="1" max="1" width="0.85546875" style="168" customWidth="1"/>
    <col min="2" max="2" width="1.7109375" style="168" customWidth="1"/>
    <col min="3" max="3" width="98.7109375" style="168" customWidth="1"/>
    <col min="4" max="8" width="17.28515625" style="168" customWidth="1"/>
    <col min="9" max="16384" width="8.7109375" style="168"/>
  </cols>
  <sheetData>
    <row r="3" spans="3:5" ht="4.9000000000000004" customHeight="1" x14ac:dyDescent="0.15"/>
    <row r="4" spans="3:5" ht="4.9000000000000004" customHeight="1" x14ac:dyDescent="0.15"/>
    <row r="5" spans="3:5" ht="9" customHeight="1" x14ac:dyDescent="0.15"/>
    <row r="6" spans="3:5" x14ac:dyDescent="0.15">
      <c r="C6" s="175">
        <v>0</v>
      </c>
      <c r="D6" s="177">
        <v>0</v>
      </c>
    </row>
    <row r="7" spans="3:5" ht="99.4" customHeight="1" x14ac:dyDescent="0.15">
      <c r="C7" s="207">
        <v>0</v>
      </c>
      <c r="D7" s="179">
        <v>0</v>
      </c>
    </row>
    <row r="8" spans="3:5" ht="99.4" customHeight="1" x14ac:dyDescent="0.15">
      <c r="C8" s="207">
        <v>0</v>
      </c>
      <c r="D8" s="179">
        <v>0</v>
      </c>
    </row>
    <row r="9" spans="3:5" ht="99.4" customHeight="1" x14ac:dyDescent="0.15">
      <c r="C9" s="207">
        <v>0</v>
      </c>
      <c r="D9" s="179">
        <v>0</v>
      </c>
    </row>
    <row r="10" spans="3:5" ht="99.4" customHeight="1" x14ac:dyDescent="0.15">
      <c r="C10" s="207">
        <v>0</v>
      </c>
      <c r="D10" s="179">
        <v>0</v>
      </c>
    </row>
    <row r="11" spans="3:5" ht="99.4" customHeight="1" x14ac:dyDescent="0.15">
      <c r="C11" s="207">
        <v>0</v>
      </c>
      <c r="D11" s="179">
        <v>0</v>
      </c>
    </row>
    <row r="12" spans="3:5" ht="99.4" customHeight="1" x14ac:dyDescent="0.15">
      <c r="C12" s="207">
        <v>0</v>
      </c>
      <c r="D12" s="179">
        <v>0</v>
      </c>
    </row>
    <row r="13" spans="3:5" ht="99.4" customHeight="1" x14ac:dyDescent="0.15">
      <c r="C13" s="207">
        <v>0</v>
      </c>
      <c r="D13" s="179">
        <v>0</v>
      </c>
    </row>
    <row r="14" spans="3:5" x14ac:dyDescent="0.15">
      <c r="D14" s="222">
        <v>5</v>
      </c>
      <c r="E14" s="168">
        <v>0</v>
      </c>
    </row>
    <row r="17" s="168" customFormat="1" ht="15.4" customHeight="1" x14ac:dyDescent="0.15"/>
    <row r="18" s="168" customFormat="1" ht="15.4" customHeight="1" x14ac:dyDescent="0.15"/>
    <row r="19" s="168" customFormat="1" ht="15.4" customHeight="1" x14ac:dyDescent="0.15"/>
    <row r="20" s="168" customFormat="1" x14ac:dyDescent="0.15"/>
    <row r="21" s="168" customFormat="1" x14ac:dyDescent="0.15"/>
    <row r="22" s="168" customFormat="1" x14ac:dyDescent="0.15"/>
    <row r="23" s="168" customFormat="1" ht="15.4" customHeight="1" x14ac:dyDescent="0.15"/>
    <row r="24" s="168" customFormat="1" ht="15.4" customHeight="1" x14ac:dyDescent="0.15"/>
    <row r="25" s="168" customFormat="1" ht="15.4" customHeight="1" x14ac:dyDescent="0.15"/>
    <row r="26" s="168" customFormat="1" x14ac:dyDescent="0.15"/>
    <row r="27" s="168" customFormat="1" x14ac:dyDescent="0.15"/>
    <row r="28" s="168" customFormat="1" x14ac:dyDescent="0.15"/>
    <row r="46" spans="3:3" x14ac:dyDescent="0.15">
      <c r="C46" s="177"/>
    </row>
    <row r="47" spans="3:3" x14ac:dyDescent="0.15">
      <c r="C47" s="177"/>
    </row>
    <row r="48" spans="3:3" x14ac:dyDescent="0.15">
      <c r="C48" s="177"/>
    </row>
    <row r="49" spans="3:3" x14ac:dyDescent="0.15">
      <c r="C49" s="177"/>
    </row>
    <row r="50" spans="3:3" x14ac:dyDescent="0.15">
      <c r="C50" s="177"/>
    </row>
    <row r="51" spans="3:3" x14ac:dyDescent="0.15">
      <c r="C51" s="177"/>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66BBC-3D4D-4E1E-BC41-19672876B284}">
  <sheetPr>
    <tabColor rgb="FF4FADEA"/>
  </sheetPr>
  <dimension ref="B1:J51"/>
  <sheetViews>
    <sheetView zoomScale="70" zoomScaleNormal="70" workbookViewId="0">
      <selection activeCell="D14" sqref="D14"/>
    </sheetView>
  </sheetViews>
  <sheetFormatPr defaultColWidth="8.7109375" defaultRowHeight="8.25" x14ac:dyDescent="0.15"/>
  <cols>
    <col min="1" max="1" width="0.85546875" style="168" customWidth="1"/>
    <col min="2" max="2" width="1.7109375" style="168" customWidth="1"/>
    <col min="3" max="3" width="98.7109375" style="168" customWidth="1"/>
    <col min="4" max="8" width="17.28515625" style="168" customWidth="1"/>
    <col min="9" max="16384" width="8.7109375" style="168"/>
  </cols>
  <sheetData>
    <row r="1" spans="2:10" x14ac:dyDescent="0.15">
      <c r="J1" s="168" t="s">
        <v>1937</v>
      </c>
    </row>
    <row r="2" spans="2:10" x14ac:dyDescent="0.15">
      <c r="B2" s="168">
        <f ca="1">IF(E!$E$2="DRAGGING CELLS IS NOT PERMITTED. PLEASE UNDO LAST ACTION!!",0,IF(E!$Q$1&lt;&gt;"Feedback OFF",IF(Scoreboard!$F$25="",SUMIFS(EPT!A3:$AM$14, EPT!A3:$AM$14, "&gt;0", ESC!A3:$AM$14, "PerfectMsg")+ABS(SUMIFS(EPT!A3:$AM$14, EPT!A3:$AM$14, "&lt;0", ESC!A3:$AM$14, "PerfectMsg")),0),0))</f>
        <v>0</v>
      </c>
      <c r="C2" s="168">
        <f>SUMIF(EPT!A3:$AM$14,"&gt;0")</f>
        <v>5</v>
      </c>
    </row>
    <row r="3" spans="2:10" ht="4.9000000000000004" customHeight="1" x14ac:dyDescent="0.15"/>
    <row r="4" spans="2:10" ht="4.9000000000000004" customHeight="1" x14ac:dyDescent="0.15"/>
    <row r="5" spans="2:10" ht="9" customHeight="1" x14ac:dyDescent="0.15"/>
    <row r="6" spans="2:10" x14ac:dyDescent="0.15">
      <c r="C6" s="175">
        <v>0</v>
      </c>
      <c r="D6" s="177">
        <v>0</v>
      </c>
    </row>
    <row r="7" spans="2:10" ht="99.4" customHeight="1" x14ac:dyDescent="0.15">
      <c r="C7" s="207">
        <v>0</v>
      </c>
      <c r="D7" s="179"/>
    </row>
    <row r="8" spans="2:10" ht="99.4" customHeight="1" x14ac:dyDescent="0.15">
      <c r="C8" s="207">
        <v>0</v>
      </c>
      <c r="D8" s="179"/>
    </row>
    <row r="9" spans="2:10" ht="99.4" customHeight="1" x14ac:dyDescent="0.15">
      <c r="C9" s="207">
        <v>0</v>
      </c>
      <c r="D9" s="179"/>
    </row>
    <row r="10" spans="2:10" ht="99.4" customHeight="1" x14ac:dyDescent="0.15">
      <c r="C10" s="207">
        <v>0</v>
      </c>
      <c r="D10" s="179"/>
    </row>
    <row r="11" spans="2:10" ht="99.4" customHeight="1" x14ac:dyDescent="0.15">
      <c r="C11" s="207">
        <v>0</v>
      </c>
      <c r="D11" s="179"/>
    </row>
    <row r="12" spans="2:10" ht="99.4" customHeight="1" x14ac:dyDescent="0.15">
      <c r="C12" s="207">
        <v>0</v>
      </c>
      <c r="D12" s="179"/>
    </row>
    <row r="13" spans="2:10" ht="99.4" customHeight="1" x14ac:dyDescent="0.15">
      <c r="C13" s="207">
        <v>0</v>
      </c>
      <c r="D13" s="179"/>
    </row>
    <row r="14" spans="2:10" x14ac:dyDescent="0.15">
      <c r="D14" s="222" t="str">
        <f ca="1">_xlfn.IFS(ISBLANK(E!D14),"",IF(NOT(ISNA('#_E'!D14)),IF(ISNA(E!D14),TRUE,FALSE),FALSE),"StuNAMsg",IF(AND(ISNA('#_E'!D14),ISNA(E!D14)),TRUE,FALSE),"PerfectMsg",IF(NOT(ISERROR('#_E'!D14)),IF(ISERROR(E!D14),TRUE,FALSE),FALSE),"StuErrorMsg",IF(TYPE('#_E'!D14)&lt;&gt;TYPE(E!D14),TRUE,FALSE),"WrongTypeMsg",IF(_xlfn.ISFORMULA('#_E'!D14),IF(NOT(_xlfn.ISFORMULA(E!D14)),TRUE),FALSE),"MissingFormulaMsg",IF(NOT(AND(ISNUMBER(FIND("[",_xlfn.FORMULATEXT('#_E'!D14))),ISNUMBER(FIND("!",_xlfn.FORMULATEXT('#_E'!D14))))),AND(ISNUMBER(FIND("[",_xlfn.FORMULATEXT(E!D14))),ISNUMBER(FIND("!",_xlfn.FORMULATEXT(E!D14)))),FALSE),"ExternalRefsMsg",IF(ISNUMBER('#_E'!D14),IF(ABS('#_E'!D14-E!D14)&gt;0.00001,TRUE,FALSE),IF('#_E'!D14&lt;&gt;E!D14,TRUE,FALSE)),IF(ISNUMBER('#_E'!D14),IF('#_E'!D14&gt;E!D14,"TooLow","TooHigh"),"WrongAnswer"),NOT(_xlfn.ISFORMULA('#_E'!D14)),IF(_xlfn.IFS(ISTEXT('#_E'!D14),FALSE,ISLOGICAL('#_E'!D14),FALSE,SUBSTITUTE(CELL("format",'#_E'!D14),"-","")=SUBSTITUTE(CELL("format",E!D14),"-",""),FALSE,CELL("format",'#_E'!D14)="G",FALSE,AND(CELL("format",'#_E'!D14)="F0",CELL("format",E!D14)="G"),FALSE,TRUE,IFERROR(IF(MATCH(CELL("format",'#_E'!D14)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E!D14),_xlfn.FORMULATEXT(E!D14),E!D14),"9","#"),"8","#"),"7","#"),"6","#"),"5","#"),"4","#"),"3","#"),"2","#"),"1","#"),"0","#"),"$","")," ",""),",","@"),"&gt;","@"),"&lt;","@"),"=","@"),")","@"),"(","@"),"^","@"),"/","@"),"+","@"),"*","@"),"-","@"))-LEN(SUBSTITUTE(SUBSTITUTE(SUBSTITUTE(SUBSTITUTE(SUBSTITUTE(SUBSTITUTE(SUBSTITUTE(SUBSTITUTE(SUBSTITUTE(SUBSTITUTE(SUBSTITUTE(SUBSTITUTE(SUBSTITUTE(SUBSTITUTE(SUBSTITUTE(SUBSTITUTE(SUBSTITUTE(SUBSTITUTE(SUBSTITUTE(SUBSTITUTE(SUBSTITUTE(SUBSTITUTE(SUBSTITUTE(SUBSTITUTE(IF(_xlfn.ISFORMULA(E!D14),_xlfn.FORMULATEXT(E!D14),E!D14),"9","#"),"8","#"),"7","#"),"6","#"),"5","#"),"4","#"),"3","#"),"2","#"),"1","#"),"0","#"),"$","")," ",""),",","@"),"&gt;","@"),"&lt;","@"),"=","@"),")","@"),"(","@"),"^","@"),"/","@"),"+","@"),"*","@"),"-","@"),"@#","")))/2&gt;(LEN(SUBSTITUTE(SUBSTITUTE(SUBSTITUTE(SUBSTITUTE(SUBSTITUTE(SUBSTITUTE(SUBSTITUTE(SUBSTITUTE(SUBSTITUTE(SUBSTITUTE(SUBSTITUTE(SUBSTITUTE(SUBSTITUTE(SUBSTITUTE(SUBSTITUTE(SUBSTITUTE(SUBSTITUTE(SUBSTITUTE(SUBSTITUTE(SUBSTITUTE(SUBSTITUTE(SUBSTITUTE(SUBSTITUTE(IF(_xlfn.ISFORMULA('#_E'!D14),_xlfn.FORMULATEXT('#_E'!D14),'#_E'!D14),"9","#"),"8","#"),"7","#"),"6","#"),"5","#"),"4","#"),"3","#"),"2","#"),"1","#"),"0","#"),"$","")," ",""),",","@"),"&gt;","@"),"&lt;","@"),"=","@"),")","@"),"(","@"),"^","@"),"/","@"),"+","@"),"*","@"),"-","@"))-LEN(SUBSTITUTE(SUBSTITUTE(SUBSTITUTE(SUBSTITUTE(SUBSTITUTE(SUBSTITUTE(SUBSTITUTE(SUBSTITUTE(SUBSTITUTE(SUBSTITUTE(SUBSTITUTE(SUBSTITUTE(SUBSTITUTE(SUBSTITUTE(SUBSTITUTE(SUBSTITUTE(SUBSTITUTE(SUBSTITUTE(SUBSTITUTE(SUBSTITUTE(SUBSTITUTE(SUBSTITUTE(SUBSTITUTE(SUBSTITUTE(IF(_xlfn.ISFORMULA('#_E'!D14),_xlfn.FORMULATEXT('#_E'!D14),'#_E'!D14),"9","#"),"8","#"),"7","#"),"6","#"),"5","#"),"4","#"),"3","#"),"2","#"),"1","#"),"0","#"),"$","")," ",""),",","@"),"&gt;","@"),"&lt;","@"),"=","@"),")","@"),"(","@"),"^","@"),"/","@"),"+","@"),"*","@"),"-","@"),"@#","")))/2,TRUE,FALSE),"HardCodeMsg",IF(LEN(IF(_xlfn.ISFORMULA(E!D14),_xlfn.FORMULATEXT(E!D14),E!D14))-LEN(SUBSTITUTE(IF(_xlfn.ISFORMULA(E!D14),_xlfn.FORMULATEXT(E!D14),E!D14),"""",""))&gt;LEN(IF(_xlfn.ISFORMULA('#_E'!D14),_xlfn.FORMULATEXT('#_E'!D14),'#_E'!D14))-LEN(SUBSTITUTE(IF(_xlfn.ISFORMULA('#_E'!D14),_xlfn.FORMULATEXT('#_E'!D14),'#_E'!D14),"""","")),TRUE,FALSE),"HardQuoteMsg",IF(LEN(IF(_xlfn.ISFORMULA(E!D14),_xlfn.FORMULATEXT(E!D14),E!D14))-LEN(SUBSTITUTE(IF(_xlfn.ISFORMULA(E!D14),_xlfn.FORMULATEXT(E!D14),E!D14),"$",""))&lt;LEN(IF(_xlfn.ISFORMULA('#_E'!D14),_xlfn.FORMULATEXT('#_E'!D14),'#_E'!D14))-LEN(SUBSTITUTE(IF(_xlfn.ISFORMULA('#_E'!D14),_xlfn.FORMULATEXT('#_E'!D14),'#_E'!D14),"$","")),TRUE,FALSE),"MissingAbsMsg",_xlfn.IFS(ISTEXT('#_E'!D14),FALSE,ISLOGICAL('#_E'!D14),FALSE,SUBSTITUTE(CELL("format",'#_E'!D14),"-","")=SUBSTITUTE(CELL("format",E!D14),"-",""),FALSE,CELL("format",'#_E'!D14)="G",FALSE,AND(CELL("format",'#_E'!D14)="F0",CELL("format",E!D14)="G"),FALSE,TRUE,IFERROR(IF(MATCH(CELL("format",'#_E'!D14),FormatCodes_SFX!$A$4:$A$53,0)&gt;0,TRUE),FALSE),TRUE,TRUE),"FormatMsg",TRUE,"PerfectMsg")</f>
        <v>WrongAnswer</v>
      </c>
      <c r="E14" s="168">
        <v>0</v>
      </c>
    </row>
    <row r="17" s="168" customFormat="1" ht="15.4" customHeight="1" x14ac:dyDescent="0.15"/>
    <row r="18" s="168" customFormat="1" ht="15.4" customHeight="1" x14ac:dyDescent="0.15"/>
    <row r="19" s="168" customFormat="1" ht="15.4" customHeight="1" x14ac:dyDescent="0.15"/>
    <row r="20" s="168" customFormat="1" x14ac:dyDescent="0.15"/>
    <row r="21" s="168" customFormat="1" x14ac:dyDescent="0.15"/>
    <row r="22" s="168" customFormat="1" x14ac:dyDescent="0.15"/>
    <row r="23" s="168" customFormat="1" ht="15.4" customHeight="1" x14ac:dyDescent="0.15"/>
    <row r="24" s="168" customFormat="1" ht="15.4" customHeight="1" x14ac:dyDescent="0.15"/>
    <row r="25" s="168" customFormat="1" ht="15.4" customHeight="1" x14ac:dyDescent="0.15"/>
    <row r="26" s="168" customFormat="1" x14ac:dyDescent="0.15"/>
    <row r="27" s="168" customFormat="1" x14ac:dyDescent="0.15"/>
    <row r="28" s="168" customFormat="1" x14ac:dyDescent="0.15"/>
    <row r="46" spans="3:3" x14ac:dyDescent="0.15">
      <c r="C46" s="177"/>
    </row>
    <row r="47" spans="3:3" x14ac:dyDescent="0.15">
      <c r="C47" s="177"/>
    </row>
    <row r="48" spans="3:3" x14ac:dyDescent="0.15">
      <c r="C48" s="177"/>
    </row>
    <row r="49" spans="3:3" x14ac:dyDescent="0.15">
      <c r="C49" s="177"/>
    </row>
    <row r="50" spans="3:3" x14ac:dyDescent="0.15">
      <c r="C50" s="177"/>
    </row>
    <row r="51" spans="3:3" x14ac:dyDescent="0.15">
      <c r="C51" s="177"/>
    </row>
  </sheetData>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07366-9F12-49B6-8799-B60113111FCC}">
  <dimension ref="B1:AP51"/>
  <sheetViews>
    <sheetView showGridLines="0" zoomScaleNormal="100" workbookViewId="0">
      <pane ySplit="2" topLeftCell="A9" activePane="bottomLeft" state="frozen"/>
      <selection pane="bottomLeft" activeCell="D9" sqref="D9"/>
    </sheetView>
  </sheetViews>
  <sheetFormatPr defaultColWidth="8.7109375" defaultRowHeight="15" x14ac:dyDescent="0.25"/>
  <cols>
    <col min="1" max="1" width="0.85546875" customWidth="1"/>
    <col min="2" max="2" width="8.7109375" customWidth="1"/>
    <col min="3" max="3" width="98.7109375" customWidth="1"/>
    <col min="4" max="8" width="17.28515625" customWidth="1"/>
  </cols>
  <sheetData>
    <row r="1" spans="2:42" ht="22.15" customHeight="1" x14ac:dyDescent="0.25">
      <c r="B1" s="150" t="s">
        <v>1932</v>
      </c>
      <c r="C1" s="150" t="s">
        <v>1933</v>
      </c>
      <c r="D1" s="150" t="s">
        <v>1934</v>
      </c>
      <c r="E1" s="151" t="str" cm="1">
        <f t="array" aca="1" ref="E1" ca="1">IFERROR(
    _xlfn.LET(
        _xlpm.FileName, MID(CELL("filename", B1), FIND("]", CELL("filename", B1)) + 1, 255),
        _xlpm.DynamicRef, INDIRECT("'#_" &amp; _xlpm.FileName &amp; "'!" &amp; D2),
        IF(
            TYPE(_xlpm.DynamicRef) = 1,
            VLOOKUP(
                CELL("format", _xlpm.DynamicRef),
                FormatCodes_SFX!$A$4:$B$53,
                2,
                FALSE
            ),
            _xlfn.SWITCH(
                TYPE(_xlpm.DynamicRef),
                2, "short text",
                4, "logical",
                16, "error",
                64, "long text",
                "Other"
            )
        )
    ),
    "Error in formula"
)</f>
        <v>error</v>
      </c>
      <c r="F1" s="150"/>
      <c r="G1" s="150"/>
      <c r="H1" s="150"/>
      <c r="I1" s="150"/>
      <c r="J1" s="151" t="str" cm="1">
        <f t="array" ref="J1">_xlfn.IFS(ROW(A100)&lt;100,"Undo deleted row or quit without saving",COLUMN(AZ1)&lt;52,"Undo deleted column or quit without saving",ROW(A100)&gt;100,"Undo inserted row or quit without saving",COLUMN(AZ1)&gt;52,"Undo inserted column or quit without saving",Scoreboard!$F$25&lt;&gt;"","Security compromised: Undo last action or quit without saving",TRUE=TRUE,"Connor Guarino")</f>
        <v>Connor Guarino</v>
      </c>
      <c r="K1" s="151"/>
      <c r="L1" s="151"/>
      <c r="M1" s="151" t="s">
        <v>1935</v>
      </c>
      <c r="N1" s="151"/>
      <c r="O1" s="151"/>
      <c r="P1" s="151"/>
      <c r="Q1" s="152" t="s">
        <v>1936</v>
      </c>
      <c r="R1" s="151"/>
      <c r="S1" s="151"/>
      <c r="T1" s="190" t="s">
        <v>1938</v>
      </c>
      <c r="U1" s="154"/>
      <c r="V1" s="153"/>
      <c r="W1" s="154"/>
      <c r="X1" s="153"/>
      <c r="Y1" s="150" t="str">
        <f t="shared" ref="Y1:AB2" si="0">B1</f>
        <v>earned</v>
      </c>
      <c r="Z1" s="150" t="str">
        <f t="shared" si="0"/>
        <v>possible</v>
      </c>
      <c r="AA1" s="150" t="str">
        <f t="shared" si="0"/>
        <v>cell</v>
      </c>
      <c r="AB1" s="151" t="str">
        <f t="shared" ca="1" si="0"/>
        <v>error</v>
      </c>
      <c r="AC1" s="150"/>
      <c r="AD1" s="150"/>
      <c r="AE1" s="155"/>
      <c r="AF1" s="155"/>
      <c r="AG1" s="151" t="str">
        <f>J1</f>
        <v>Connor Guarino</v>
      </c>
      <c r="AH1" s="151"/>
      <c r="AI1" s="155"/>
      <c r="AJ1" s="155"/>
      <c r="AK1" s="155"/>
      <c r="AL1" s="155"/>
      <c r="AM1" s="151" t="s">
        <v>1935</v>
      </c>
      <c r="AN1" s="155"/>
      <c r="AO1" s="155"/>
      <c r="AP1" s="155"/>
    </row>
    <row r="2" spans="2:42" ht="22.9" customHeight="1" thickBot="1" x14ac:dyDescent="0.55000000000000004">
      <c r="B2" s="156">
        <f ca="1">ESC!$B$2</f>
        <v>0</v>
      </c>
      <c r="C2" s="157">
        <f>ESC!$C$2</f>
        <v>5</v>
      </c>
      <c r="D2" s="156" t="str" cm="1">
        <f t="array" aca="1" ref="D2" ca="1">SUBSTITUTE(IF(LEN(CELL("address"))&lt;15,CELL("address"),""),"$","")</f>
        <v/>
      </c>
      <c r="E2" s="158" t="str">
        <f ca="1">IF(ISNUMBER(SEARCH("#REF!",_xlfn.FORMULATEXT(INDIRECT("'ESC'!"&amp;D2)))),"DRAGGING CELLS IS NOT PERMITTED. PLEASE UNDO LAST ACTION!!",IF($Q$1&lt;&gt;"Feedback OFF",IFERROR(HLOOKUP(INDIRECT("'ESC'!"&amp;D2),Feedback_SFX!$B$2:$N$10,IF($Q$1="Feedback ON", 2, Feedback_SFX!B1), FALSE), ""),""))</f>
        <v/>
      </c>
      <c r="F2" s="159"/>
      <c r="G2" s="159"/>
      <c r="H2" s="159"/>
      <c r="I2" s="159"/>
      <c r="J2" s="160"/>
      <c r="K2" s="159"/>
      <c r="L2" s="159"/>
      <c r="M2" s="159"/>
      <c r="N2" s="159"/>
      <c r="O2" s="159"/>
      <c r="P2" s="159"/>
      <c r="Q2" s="166" t="str">
        <f ca="1">IF(Scoreboard!$E$4="Excel version: Invalid","****ERROR: Scoreboard requires Excel 365 or 2021 to run****", "")</f>
        <v/>
      </c>
      <c r="R2" s="159"/>
      <c r="S2" s="159"/>
      <c r="T2" s="161"/>
      <c r="U2" s="162"/>
      <c r="V2" s="163"/>
      <c r="W2" s="162"/>
      <c r="X2" s="163"/>
      <c r="Y2" s="164">
        <f t="shared" ca="1" si="0"/>
        <v>0</v>
      </c>
      <c r="Z2" s="164">
        <f t="shared" si="0"/>
        <v>5</v>
      </c>
      <c r="AA2" s="164" t="str">
        <f t="shared" ca="1" si="0"/>
        <v/>
      </c>
      <c r="AB2" s="158" t="str">
        <f t="shared" ca="1" si="0"/>
        <v/>
      </c>
      <c r="AC2" s="159"/>
      <c r="AD2" s="159"/>
      <c r="AE2" s="165"/>
      <c r="AF2" s="165"/>
      <c r="AG2" s="165"/>
      <c r="AH2" s="165"/>
      <c r="AI2" s="165"/>
      <c r="AJ2" s="165"/>
      <c r="AK2" s="165"/>
      <c r="AL2" s="165"/>
      <c r="AM2" s="165"/>
      <c r="AN2" s="165"/>
      <c r="AO2" s="165"/>
      <c r="AP2" s="165"/>
    </row>
    <row r="3" spans="2:42" ht="4.9000000000000004" customHeight="1" x14ac:dyDescent="0.25"/>
    <row r="4" spans="2:42" ht="4.9000000000000004" customHeight="1" x14ac:dyDescent="0.25"/>
    <row r="5" spans="2:42" ht="9" customHeight="1" x14ac:dyDescent="0.25"/>
    <row r="6" spans="2:42" x14ac:dyDescent="0.25">
      <c r="C6" s="126" t="s">
        <v>352</v>
      </c>
      <c r="D6" s="127" t="s">
        <v>353</v>
      </c>
    </row>
    <row r="7" spans="2:42" ht="99.4" customHeight="1" x14ac:dyDescent="0.25">
      <c r="C7" s="200" t="s">
        <v>2013</v>
      </c>
      <c r="D7" s="220" t="s">
        <v>359</v>
      </c>
    </row>
    <row r="8" spans="2:42" ht="99.4" customHeight="1" x14ac:dyDescent="0.25">
      <c r="C8" s="200" t="s">
        <v>2014</v>
      </c>
      <c r="D8" s="220" t="s">
        <v>1695</v>
      </c>
    </row>
    <row r="9" spans="2:42" ht="99.4" customHeight="1" x14ac:dyDescent="0.25">
      <c r="C9" s="200" t="s">
        <v>2015</v>
      </c>
      <c r="D9" s="220" t="s">
        <v>355</v>
      </c>
    </row>
    <row r="10" spans="2:42" ht="99.4" customHeight="1" x14ac:dyDescent="0.25">
      <c r="C10" s="200" t="s">
        <v>2016</v>
      </c>
      <c r="D10" s="220" t="s">
        <v>359</v>
      </c>
    </row>
    <row r="11" spans="2:42" ht="99.4" customHeight="1" x14ac:dyDescent="0.25">
      <c r="C11" s="219" t="s">
        <v>2017</v>
      </c>
      <c r="D11" s="220" t="s">
        <v>1695</v>
      </c>
      <c r="G11" s="339"/>
      <c r="H11" s="339"/>
      <c r="I11" s="339"/>
    </row>
    <row r="12" spans="2:42" ht="99.4" customHeight="1" x14ac:dyDescent="0.25">
      <c r="C12" s="219" t="s">
        <v>2018</v>
      </c>
      <c r="D12" s="220" t="s">
        <v>1695</v>
      </c>
      <c r="H12" s="339"/>
    </row>
    <row r="13" spans="2:42" ht="99.4" customHeight="1" x14ac:dyDescent="0.25">
      <c r="C13" s="200" t="s">
        <v>2019</v>
      </c>
      <c r="D13" s="220" t="s">
        <v>359</v>
      </c>
      <c r="H13" s="339"/>
    </row>
    <row r="14" spans="2:42" x14ac:dyDescent="0.25">
      <c r="D14" s="221" t="str">
        <f>_xlfn.CONCAT(D7:D13)</f>
        <v>BCABCCB</v>
      </c>
    </row>
    <row r="17" spans="6:8" ht="15.4" customHeight="1" x14ac:dyDescent="0.25">
      <c r="F17" s="128"/>
      <c r="G17" s="128"/>
      <c r="H17" s="128"/>
    </row>
    <row r="18" spans="6:8" ht="15.4" customHeight="1" x14ac:dyDescent="0.25">
      <c r="F18" s="128"/>
      <c r="G18" s="128"/>
      <c r="H18" s="128"/>
    </row>
    <row r="19" spans="6:8" ht="15.4" customHeight="1" x14ac:dyDescent="0.25">
      <c r="F19" s="128"/>
      <c r="G19" s="128"/>
      <c r="H19" s="128"/>
    </row>
    <row r="20" spans="6:8" ht="15.75" x14ac:dyDescent="0.25">
      <c r="F20" s="128"/>
      <c r="G20" s="128"/>
      <c r="H20" s="128"/>
    </row>
    <row r="21" spans="6:8" ht="15.75" x14ac:dyDescent="0.25">
      <c r="F21" s="128"/>
      <c r="G21" s="128"/>
      <c r="H21" s="128"/>
    </row>
    <row r="22" spans="6:8" ht="15.75" x14ac:dyDescent="0.25">
      <c r="F22" s="128"/>
      <c r="G22" s="128"/>
      <c r="H22" s="128"/>
    </row>
    <row r="23" spans="6:8" ht="15.4" customHeight="1" x14ac:dyDescent="0.25">
      <c r="F23" s="128"/>
      <c r="G23" s="128"/>
      <c r="H23" s="128"/>
    </row>
    <row r="24" spans="6:8" ht="15.4" customHeight="1" x14ac:dyDescent="0.25">
      <c r="F24" s="128"/>
      <c r="G24" s="128"/>
      <c r="H24" s="128"/>
    </row>
    <row r="25" spans="6:8" ht="15.4" customHeight="1" x14ac:dyDescent="0.25">
      <c r="F25" s="128"/>
      <c r="G25" s="128"/>
      <c r="H25" s="128"/>
    </row>
    <row r="26" spans="6:8" ht="15.75" x14ac:dyDescent="0.25">
      <c r="F26" s="128"/>
      <c r="G26" s="128"/>
      <c r="H26" s="128"/>
    </row>
    <row r="27" spans="6:8" ht="15.75" x14ac:dyDescent="0.25">
      <c r="F27" s="128"/>
      <c r="G27" s="128"/>
      <c r="H27" s="128"/>
    </row>
    <row r="28" spans="6:8" ht="15.75" x14ac:dyDescent="0.25">
      <c r="F28" s="128"/>
      <c r="G28" s="128"/>
      <c r="H28" s="128"/>
    </row>
    <row r="46" spans="3:3" x14ac:dyDescent="0.25">
      <c r="C46" s="129"/>
    </row>
    <row r="47" spans="3:3" x14ac:dyDescent="0.25">
      <c r="C47" s="129"/>
    </row>
    <row r="48" spans="3:3" x14ac:dyDescent="0.25">
      <c r="C48" s="129"/>
    </row>
    <row r="49" spans="3:3" x14ac:dyDescent="0.25">
      <c r="C49" s="129"/>
    </row>
    <row r="50" spans="3:3" x14ac:dyDescent="0.25">
      <c r="C50" s="129"/>
    </row>
    <row r="51" spans="3:3" x14ac:dyDescent="0.25">
      <c r="C51" s="129"/>
    </row>
  </sheetData>
  <conditionalFormatting sqref="A3:AA100">
    <cfRule type="expression" dxfId="180" priority="2" stopIfTrue="1">
      <formula>$E$2="DRAGGING CELLS IS NOT PERMITTED. PLEASE UNDO LAST ACTION!!"</formula>
    </cfRule>
  </conditionalFormatting>
  <conditionalFormatting sqref="B1:B2">
    <cfRule type="expression" dxfId="175" priority="12">
      <formula>$B$2/$C$2&gt;=0.076</formula>
    </cfRule>
  </conditionalFormatting>
  <conditionalFormatting sqref="B1:P2 R1:S1 Y1:AP2 Q2:S2">
    <cfRule type="expression" dxfId="174" priority="5">
      <formula>$Q$1="Feedback OFF"</formula>
    </cfRule>
  </conditionalFormatting>
  <conditionalFormatting sqref="C1:C2">
    <cfRule type="expression" dxfId="173" priority="13">
      <formula>$B$2/$C$2&gt;=0.153</formula>
    </cfRule>
  </conditionalFormatting>
  <conditionalFormatting sqref="D1:D2">
    <cfRule type="expression" dxfId="172" priority="14">
      <formula>$B$2/$C$2&gt;=0.23</formula>
    </cfRule>
  </conditionalFormatting>
  <conditionalFormatting sqref="E1:E2">
    <cfRule type="expression" dxfId="171" priority="15">
      <formula>$B$2/$C$2&gt;=0.307</formula>
    </cfRule>
  </conditionalFormatting>
  <conditionalFormatting sqref="F1:F2">
    <cfRule type="expression" dxfId="170" priority="16">
      <formula>$B$2/$C$2&gt;=0.384</formula>
    </cfRule>
  </conditionalFormatting>
  <conditionalFormatting sqref="G1:G2">
    <cfRule type="expression" dxfId="169" priority="17">
      <formula>$B$2/$C$2&gt;=0.461</formula>
    </cfRule>
  </conditionalFormatting>
  <conditionalFormatting sqref="H1:H2">
    <cfRule type="expression" dxfId="168" priority="18">
      <formula>$B$2/$C$2&gt;=0.538</formula>
    </cfRule>
  </conditionalFormatting>
  <conditionalFormatting sqref="I1:I2">
    <cfRule type="expression" dxfId="167" priority="19">
      <formula>$B$2/$C$2&gt;=0.615</formula>
    </cfRule>
  </conditionalFormatting>
  <conditionalFormatting sqref="J1:Q2">
    <cfRule type="expression" dxfId="165" priority="20">
      <formula>$B$2/$C$2&gt;=0.692</formula>
    </cfRule>
  </conditionalFormatting>
  <conditionalFormatting sqref="M1">
    <cfRule type="expression" dxfId="164" priority="8">
      <formula>$B$2/$C$2&gt;=0.846</formula>
    </cfRule>
  </conditionalFormatting>
  <conditionalFormatting sqref="P1">
    <cfRule type="expression" dxfId="163" priority="11">
      <formula>$B$2/$C$2&gt;=0.846</formula>
    </cfRule>
  </conditionalFormatting>
  <conditionalFormatting sqref="Q1">
    <cfRule type="expression" dxfId="162" priority="6">
      <formula>$Q$1&lt;&gt;""</formula>
    </cfRule>
  </conditionalFormatting>
  <conditionalFormatting sqref="R1:S2">
    <cfRule type="expression" dxfId="161" priority="7">
      <formula>$B$2/$C$2&gt;=0.846</formula>
    </cfRule>
  </conditionalFormatting>
  <conditionalFormatting sqref="Y1:AG1 AI1:AL1 AN1:AP1 Y2:AP2">
    <cfRule type="expression" dxfId="160" priority="21">
      <formula>$B$2/$C$2&gt;=1</formula>
    </cfRule>
  </conditionalFormatting>
  <conditionalFormatting sqref="AH1">
    <cfRule type="expression" dxfId="159" priority="10">
      <formula>$B$2/$C$2&gt;=0.846</formula>
    </cfRule>
  </conditionalFormatting>
  <conditionalFormatting sqref="AM1">
    <cfRule type="expression" dxfId="158" priority="9">
      <formula>$B$2/$C$2&gt;=0.846</formula>
    </cfRule>
  </conditionalFormatting>
  <dataValidations count="2">
    <dataValidation type="list" allowBlank="1" showInputMessage="1" showErrorMessage="1" sqref="D7:D13" xr:uid="{D113E786-7E65-4D7F-9E3B-032B1B56F9D1}">
      <formula1>"A,B,C,D"</formula1>
    </dataValidation>
    <dataValidation type="list" allowBlank="1" showInputMessage="1" showErrorMessage="1" sqref="Q1" xr:uid="{707490F8-D8C7-49F9-A9A4-C6C3EE7B481B}">
      <formula1>"Feedback ON, Taunting ON, Feedback OFF"</formula1>
    </dataValidation>
  </dataValidations>
  <pageMargins left="0.7" right="0.7" top="0.75" bottom="0.75" header="0.3" footer="0.3"/>
  <drawing r:id="rId1"/>
  <legacyDrawing r:id="rId2"/>
  <extLst>
    <ext xmlns:x14="http://schemas.microsoft.com/office/spreadsheetml/2009/9/main" uri="{78C0D931-6437-407d-A8EE-F0AAD7539E65}">
      <x14:conditionalFormattings>
        <x14:conditionalFormatting xmlns:xm="http://schemas.microsoft.com/office/excel/2006/main">
          <x14:cfRule type="expression" priority="1" stopIfTrue="1" id="{F283B721-4B72-42CD-B743-B83C790952D2}">
            <xm:f>Scoreboard!$E$4="Excel version: Invalid"</xm:f>
            <x14:dxf>
              <font>
                <color rgb="FF9C0006"/>
              </font>
              <fill>
                <patternFill>
                  <fgColor indexed="64"/>
                  <bgColor rgb="FFFFC7CE"/>
                </patternFill>
              </fill>
            </x14:dxf>
          </x14:cfRule>
          <x14:cfRule type="expression" priority="3" stopIfTrue="1" id="{1DECEEFA-33C6-458C-B016-BD536C524C8D}">
            <xm:f>Scoreboard!$F$25&lt;&gt;""</xm:f>
            <x14:dxf>
              <font>
                <color rgb="FF9C0006"/>
              </font>
              <fill>
                <patternFill>
                  <fgColor indexed="64"/>
                  <bgColor rgb="FFFFC7CE"/>
                </patternFill>
              </fill>
            </x14:dxf>
          </x14:cfRule>
          <xm:sqref>A3:AA100</xm:sqref>
        </x14:conditionalFormatting>
        <x14:conditionalFormatting xmlns:xm="http://schemas.microsoft.com/office/excel/2006/main">
          <x14:cfRule type="expression" priority="22" stopIfTrue="1" id="{B2B4C0B8-B34E-4AAA-96F7-FC2A4724ED36}">
            <xm:f>AND($Q$1&lt;&gt;"Feedback OFF",IF(ESC!A3=Feedback_SFX!$C$2, TRUE, FALSE))</xm:f>
            <x14:dxf>
              <fill>
                <patternFill>
                  <bgColor rgb="FFCEEED0"/>
                </patternFill>
              </fill>
            </x14:dxf>
          </x14:cfRule>
          <x14:cfRule type="expression" priority="23" stopIfTrue="1" id="{57AF0304-A4EB-4DDD-845D-7AD96B2D93A8}">
            <xm:f>AND($Q$1&lt;&gt;"Feedback OFF",IF(ESC!A3=Feedback_SFX!$K$2, TRUE, FALSE))</xm:f>
            <x14:dxf>
              <fill>
                <patternFill>
                  <bgColor rgb="FFFFFF64"/>
                </patternFill>
              </fill>
            </x14:dxf>
          </x14:cfRule>
          <x14:cfRule type="expression" priority="24" stopIfTrue="1" id="{464B02EF-4B3A-4DF2-AA0D-0BD0F44BBDF1}">
            <xm:f>AND($Q$1&lt;&gt;"Feedback OFF",AND(IF(ESC!A3&lt;&gt;Feedback_SFX!$C$2, TRUE, FALSE),ESC!A3&lt;&gt;"",_xlfn.ISFORMULA(ESC!A3)))</xm:f>
            <x14:dxf>
              <fill>
                <patternFill>
                  <bgColor rgb="FFFF99CC"/>
                </patternFill>
              </fill>
            </x14:dxf>
          </x14:cfRule>
          <xm:sqref>A3:AM14</xm:sqref>
        </x14:conditionalFormatting>
        <x14:conditionalFormatting xmlns:xm="http://schemas.microsoft.com/office/excel/2006/main">
          <x14:cfRule type="expression" priority="4" stopIfTrue="1" id="{24D31D53-D4D9-4721-ACA2-30B6FF024849}">
            <xm:f>Scoreboard!$F$25&lt;&gt;""</xm:f>
            <x14:dxf>
              <font>
                <color rgb="FF9C0006"/>
              </font>
              <fill>
                <patternFill>
                  <fgColor indexed="64"/>
                  <bgColor rgb="FFFFC7CE"/>
                </patternFill>
              </fill>
            </x14:dxf>
          </x14:cfRule>
          <xm:sqref>J1:O1</xm:sqref>
        </x14:conditionalFormatting>
      </x14:conditionalFormatting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6659C-F48D-476F-A7C8-6C20E27CFD52}">
  <sheetPr>
    <tabColor rgb="FF4FADEA"/>
  </sheetPr>
  <dimension ref="B1:AM51"/>
  <sheetViews>
    <sheetView zoomScale="70" zoomScaleNormal="70" workbookViewId="0">
      <pane ySplit="2" topLeftCell="A3" activePane="bottomLeft" state="frozen"/>
      <selection pane="bottomLeft" activeCell="A3" sqref="A3:XFD3"/>
    </sheetView>
  </sheetViews>
  <sheetFormatPr defaultColWidth="8.7109375" defaultRowHeight="8.25" x14ac:dyDescent="0.15"/>
  <cols>
    <col min="1" max="1" width="0.85546875" style="168" customWidth="1"/>
    <col min="2" max="2" width="1.7109375" style="168" customWidth="1"/>
    <col min="3" max="3" width="98.7109375" style="168" customWidth="1"/>
    <col min="4" max="8" width="17.28515625" style="168" customWidth="1"/>
    <col min="9" max="16384" width="8.7109375" style="168"/>
  </cols>
  <sheetData>
    <row r="1" spans="2:39" ht="22.15" customHeight="1" x14ac:dyDescent="0.15">
      <c r="B1" s="174" t="s">
        <v>1932</v>
      </c>
      <c r="C1" s="174" t="s">
        <v>1933</v>
      </c>
      <c r="D1" s="174" t="s">
        <v>1934</v>
      </c>
      <c r="E1" s="172" t="str" cm="1">
        <f t="array" aca="1" ref="E1" ca="1">IFERROR(
    _xlfn.LET(
        _xlpm.FileName, MID(CELL("filename", B1), FIND("]", CELL("filename", B1)) + 1, 255),
        _xlpm.DynamicRef, INDIRECT("'#_" &amp; _xlpm.FileName &amp; "'!" &amp; D2),
        IF(
            TYPE(_xlpm.DynamicRef) = 1,
            VLOOKUP(
                CELL("format", _xlpm.DynamicRef),
                FormatCodes_SFX!$A$4:$B$53,
                2,
                FALSE
            ),
            _xlfn.SWITCH(
                TYPE(_xlpm.DynamicRef),
                2, "short text",
                4, "logical",
                16, "error",
                64, "long text",
                "Other"
            )
        )
    ),
    "Error in formula"
)</f>
        <v>error</v>
      </c>
      <c r="F1" s="174"/>
      <c r="G1" s="174"/>
      <c r="H1" s="174"/>
      <c r="I1" s="174"/>
      <c r="J1" s="172" t="str">
        <f>ESC!$J$1</f>
        <v>Connor Guarino</v>
      </c>
      <c r="K1" s="172"/>
      <c r="L1" s="172"/>
      <c r="M1" s="172" t="s">
        <v>1935</v>
      </c>
      <c r="N1" s="172"/>
      <c r="O1" s="172"/>
      <c r="P1" s="172"/>
      <c r="Q1" s="172" t="s">
        <v>1936</v>
      </c>
      <c r="R1" s="172"/>
      <c r="S1" s="172"/>
      <c r="Y1" s="174" t="str">
        <f t="shared" ref="Y1:AB2" si="0">B1</f>
        <v>earned</v>
      </c>
      <c r="Z1" s="174" t="str">
        <f t="shared" si="0"/>
        <v>possible</v>
      </c>
      <c r="AA1" s="174" t="str">
        <f t="shared" si="0"/>
        <v>cell</v>
      </c>
      <c r="AB1" s="172" t="str">
        <f t="shared" ca="1" si="0"/>
        <v>error</v>
      </c>
      <c r="AC1" s="174"/>
      <c r="AD1" s="174"/>
      <c r="AG1" s="172" t="str">
        <f>J1</f>
        <v>Connor Guarino</v>
      </c>
      <c r="AH1" s="172"/>
      <c r="AM1" s="172" t="s">
        <v>1935</v>
      </c>
    </row>
    <row r="2" spans="2:39" ht="22.9" customHeight="1" x14ac:dyDescent="0.15">
      <c r="B2" s="174">
        <f ca="1">ESC!$B$2</f>
        <v>0</v>
      </c>
      <c r="C2" s="176">
        <f>ESC!$C$2</f>
        <v>5</v>
      </c>
      <c r="D2" s="174" t="str" cm="1">
        <f t="array" aca="1" ref="D2" ca="1">SUBSTITUTE(IF(LEN(CELL("address"))&lt;15,CELL("address"),""),"$","")</f>
        <v/>
      </c>
      <c r="E2" s="172" t="str">
        <f ca="1">IF(ISNUMBER(SEARCH("#REF!",_xlfn.FORMULATEXT(INDIRECT("'ESC'!"&amp;D2)))),"DRAGGING CELLS IS NOT PERMITTED. PLEASE UNDO LAST ACTION!!",IF($Q$1&lt;&gt;"Feedback OFF",IFERROR(HLOOKUP(INDIRECT("'ESC'!"&amp;D2),Feedback_SFX!$B$2:$N$10,IF($Q$1="Feedback ON", 2, Feedback_SFX!B1), FALSE), ""),""))</f>
        <v/>
      </c>
      <c r="F2" s="174"/>
      <c r="G2" s="174"/>
      <c r="H2" s="174"/>
      <c r="I2" s="174"/>
      <c r="J2" s="177"/>
      <c r="K2" s="174"/>
      <c r="L2" s="174"/>
      <c r="M2" s="174"/>
      <c r="N2" s="174"/>
      <c r="O2" s="174"/>
      <c r="P2" s="174"/>
      <c r="Q2" s="174"/>
      <c r="R2" s="174"/>
      <c r="S2" s="174"/>
      <c r="Y2" s="178">
        <f t="shared" ca="1" si="0"/>
        <v>0</v>
      </c>
      <c r="Z2" s="178">
        <f t="shared" si="0"/>
        <v>5</v>
      </c>
      <c r="AA2" s="178" t="str">
        <f t="shared" ca="1" si="0"/>
        <v/>
      </c>
      <c r="AB2" s="172" t="str">
        <f t="shared" ca="1" si="0"/>
        <v/>
      </c>
      <c r="AC2" s="174"/>
      <c r="AD2" s="174"/>
    </row>
    <row r="3" spans="2:39" ht="4.9000000000000004" customHeight="1" x14ac:dyDescent="0.15"/>
    <row r="4" spans="2:39" ht="4.9000000000000004" customHeight="1" x14ac:dyDescent="0.15"/>
    <row r="5" spans="2:39" ht="9" customHeight="1" x14ac:dyDescent="0.15"/>
    <row r="6" spans="2:39" x14ac:dyDescent="0.15">
      <c r="C6" s="175" t="s">
        <v>352</v>
      </c>
      <c r="D6" s="177" t="s">
        <v>353</v>
      </c>
    </row>
    <row r="7" spans="2:39" ht="99.4" customHeight="1" x14ac:dyDescent="0.15">
      <c r="C7" s="207" t="s">
        <v>2013</v>
      </c>
      <c r="D7" s="179" t="s">
        <v>359</v>
      </c>
    </row>
    <row r="8" spans="2:39" ht="99.4" customHeight="1" x14ac:dyDescent="0.15">
      <c r="C8" s="207" t="s">
        <v>2014</v>
      </c>
      <c r="D8" s="179" t="s">
        <v>1695</v>
      </c>
    </row>
    <row r="9" spans="2:39" ht="99.4" customHeight="1" x14ac:dyDescent="0.15">
      <c r="C9" s="207" t="s">
        <v>2015</v>
      </c>
      <c r="D9" s="179" t="s">
        <v>355</v>
      </c>
    </row>
    <row r="10" spans="2:39" ht="99.4" customHeight="1" x14ac:dyDescent="0.15">
      <c r="C10" s="207" t="s">
        <v>2016</v>
      </c>
      <c r="D10" s="179" t="s">
        <v>1695</v>
      </c>
    </row>
    <row r="11" spans="2:39" ht="99.4" customHeight="1" x14ac:dyDescent="0.15">
      <c r="C11" s="207" t="s">
        <v>2017</v>
      </c>
      <c r="D11" s="179" t="s">
        <v>1695</v>
      </c>
    </row>
    <row r="12" spans="2:39" ht="99.4" customHeight="1" x14ac:dyDescent="0.15">
      <c r="C12" s="207" t="s">
        <v>2018</v>
      </c>
      <c r="D12" s="179" t="s">
        <v>1695</v>
      </c>
    </row>
    <row r="13" spans="2:39" ht="99.4" customHeight="1" x14ac:dyDescent="0.15">
      <c r="C13" s="207" t="s">
        <v>2019</v>
      </c>
      <c r="D13" s="179" t="s">
        <v>355</v>
      </c>
    </row>
    <row r="14" spans="2:39" x14ac:dyDescent="0.15">
      <c r="D14" s="222" t="str">
        <f>_xlfn.CONCAT(D7:D13)</f>
        <v>BCACCCA</v>
      </c>
      <c r="E14" s="168" t="s">
        <v>364</v>
      </c>
    </row>
    <row r="17" s="168" customFormat="1" ht="15.4" customHeight="1" x14ac:dyDescent="0.15"/>
    <row r="18" s="168" customFormat="1" ht="15.4" customHeight="1" x14ac:dyDescent="0.15"/>
    <row r="19" s="168" customFormat="1" ht="15.4" customHeight="1" x14ac:dyDescent="0.15"/>
    <row r="20" s="168" customFormat="1" x14ac:dyDescent="0.15"/>
    <row r="21" s="168" customFormat="1" x14ac:dyDescent="0.15"/>
    <row r="22" s="168" customFormat="1" x14ac:dyDescent="0.15"/>
    <row r="23" s="168" customFormat="1" ht="15.4" customHeight="1" x14ac:dyDescent="0.15"/>
    <row r="24" s="168" customFormat="1" ht="15.4" customHeight="1" x14ac:dyDescent="0.15"/>
    <row r="25" s="168" customFormat="1" ht="15.4" customHeight="1" x14ac:dyDescent="0.15"/>
    <row r="26" s="168" customFormat="1" x14ac:dyDescent="0.15"/>
    <row r="27" s="168" customFormat="1" x14ac:dyDescent="0.15"/>
    <row r="28" s="168" customFormat="1" x14ac:dyDescent="0.15"/>
    <row r="46" spans="3:3" x14ac:dyDescent="0.15">
      <c r="C46" s="177"/>
    </row>
    <row r="47" spans="3:3" x14ac:dyDescent="0.15">
      <c r="C47" s="177"/>
    </row>
    <row r="48" spans="3:3" x14ac:dyDescent="0.15">
      <c r="C48" s="177"/>
    </row>
    <row r="49" spans="3:3" x14ac:dyDescent="0.15">
      <c r="C49" s="177"/>
    </row>
    <row r="50" spans="3:3" x14ac:dyDescent="0.15">
      <c r="C50" s="177"/>
    </row>
    <row r="51" spans="3:3" x14ac:dyDescent="0.15">
      <c r="C51" s="177"/>
    </row>
  </sheetData>
  <conditionalFormatting sqref="B1:B2">
    <cfRule type="expression" dxfId="157" priority="8">
      <formula>$B$2/$C$2&gt;=0.076</formula>
    </cfRule>
  </conditionalFormatting>
  <conditionalFormatting sqref="C1:C2">
    <cfRule type="expression" dxfId="156" priority="9">
      <formula>$B$2/$C$2&gt;=0.153</formula>
    </cfRule>
  </conditionalFormatting>
  <conditionalFormatting sqref="D1:D2">
    <cfRule type="expression" dxfId="155" priority="10">
      <formula>$B$2/$C$2&gt;=0.23</formula>
    </cfRule>
  </conditionalFormatting>
  <conditionalFormatting sqref="E1:E2">
    <cfRule type="expression" dxfId="154" priority="11">
      <formula>$B$2/$C$2&gt;=0.307</formula>
    </cfRule>
  </conditionalFormatting>
  <conditionalFormatting sqref="F1:F2">
    <cfRule type="expression" dxfId="153" priority="12">
      <formula>$B$2/$C$2&gt;=0.384</formula>
    </cfRule>
  </conditionalFormatting>
  <conditionalFormatting sqref="G1:G2">
    <cfRule type="expression" dxfId="152" priority="13">
      <formula>$B$2/$C$2&gt;=0.461</formula>
    </cfRule>
  </conditionalFormatting>
  <conditionalFormatting sqref="H1:H2">
    <cfRule type="expression" dxfId="151" priority="14">
      <formula>$B$2/$C$2&gt;=0.538</formula>
    </cfRule>
  </conditionalFormatting>
  <conditionalFormatting sqref="I1:I2">
    <cfRule type="expression" dxfId="150" priority="15">
      <formula>$B$2/$C$2&gt;=0.615</formula>
    </cfRule>
  </conditionalFormatting>
  <conditionalFormatting sqref="J1:Q2">
    <cfRule type="expression" dxfId="149" priority="16">
      <formula>$B$2/$C$2&gt;=0.692</formula>
    </cfRule>
  </conditionalFormatting>
  <conditionalFormatting sqref="M1">
    <cfRule type="expression" dxfId="148" priority="4">
      <formula>$B$2/$C$2&gt;=0.846</formula>
    </cfRule>
  </conditionalFormatting>
  <conditionalFormatting sqref="P1">
    <cfRule type="expression" dxfId="147" priority="7">
      <formula>$B$2/$C$2&gt;=0.846</formula>
    </cfRule>
  </conditionalFormatting>
  <conditionalFormatting sqref="Q1">
    <cfRule type="expression" dxfId="146" priority="2">
      <formula>$Q$1&lt;&gt;""</formula>
    </cfRule>
  </conditionalFormatting>
  <conditionalFormatting sqref="R1:S1 B1:P2 Y1:AP2 Q2:S2">
    <cfRule type="expression" dxfId="145" priority="1">
      <formula>$Q$1="Feedback OFF"</formula>
    </cfRule>
  </conditionalFormatting>
  <conditionalFormatting sqref="R1:S2">
    <cfRule type="expression" dxfId="144" priority="3">
      <formula>$B$2/$C$2&gt;=0.846</formula>
    </cfRule>
  </conditionalFormatting>
  <conditionalFormatting sqref="Y1:AG1 AI1:AL1 AN1:AP1 Y2:AP2">
    <cfRule type="expression" dxfId="143" priority="17">
      <formula>$B$2/$C$2&gt;=1</formula>
    </cfRule>
  </conditionalFormatting>
  <conditionalFormatting sqref="AH1">
    <cfRule type="expression" dxfId="142" priority="6">
      <formula>$B$2/$C$2&gt;=0.846</formula>
    </cfRule>
  </conditionalFormatting>
  <conditionalFormatting sqref="AM1">
    <cfRule type="expression" dxfId="141" priority="5">
      <formula>$B$2/$C$2&gt;=0.846</formula>
    </cfRule>
  </conditionalFormatting>
  <dataValidations count="2">
    <dataValidation type="list" allowBlank="1" showInputMessage="1" showErrorMessage="1" sqref="D7:D13" xr:uid="{B14708F2-68D8-467D-9A65-9F5DB11A7C56}">
      <formula1>"A,B,C,D"</formula1>
    </dataValidation>
    <dataValidation type="list" allowBlank="1" showInputMessage="1" showErrorMessage="1" sqref="P1" xr:uid="{13CC35E3-94C1-453C-A8BC-511768809814}">
      <formula1>"Feedback ON, Taunting ON, Feedback OFF"</formula1>
    </dataValidation>
  </dataValidation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AD9F7-B85B-41CF-8FAB-AC136FC40416}">
  <sheetPr>
    <tabColor rgb="FF4FADEA"/>
  </sheetPr>
  <dimension ref="C3:AB161"/>
  <sheetViews>
    <sheetView topLeftCell="A11" zoomScale="55" zoomScaleNormal="55" zoomScalePageLayoutView="120" workbookViewId="0">
      <selection activeCell="K19" sqref="K19"/>
    </sheetView>
  </sheetViews>
  <sheetFormatPr defaultColWidth="13.28515625" defaultRowHeight="8.25" x14ac:dyDescent="0.15"/>
  <cols>
    <col min="1" max="1" width="0.85546875" style="227" customWidth="1"/>
    <col min="2" max="2" width="1.140625" style="227" customWidth="1"/>
    <col min="3" max="3" width="10.140625" style="227" customWidth="1"/>
    <col min="4" max="4" width="10" style="227" bestFit="1" customWidth="1"/>
    <col min="5" max="5" width="10.7109375" style="227" bestFit="1" customWidth="1"/>
    <col min="6" max="6" width="22" style="227" customWidth="1"/>
    <col min="7" max="7" width="20.42578125" style="227" bestFit="1" customWidth="1"/>
    <col min="8" max="8" width="13.28515625" style="227"/>
    <col min="9" max="9" width="12.42578125" style="227" customWidth="1"/>
    <col min="10" max="10" width="11" style="227" customWidth="1"/>
    <col min="11" max="11" width="17.28515625" style="227" bestFit="1" customWidth="1"/>
    <col min="12" max="12" width="23.28515625" style="227" customWidth="1"/>
    <col min="13" max="13" width="3.42578125" style="227" customWidth="1"/>
    <col min="14" max="14" width="9.28515625" style="227" bestFit="1" customWidth="1"/>
    <col min="15" max="15" width="10" style="227" bestFit="1" customWidth="1"/>
    <col min="16" max="16" width="10.7109375" style="227" bestFit="1" customWidth="1"/>
    <col min="17" max="17" width="3" style="227" customWidth="1"/>
    <col min="18" max="18" width="10.7109375" style="227" customWidth="1"/>
    <col min="19" max="19" width="10" style="227" bestFit="1" customWidth="1"/>
    <col min="20" max="20" width="9.7109375" style="227" bestFit="1" customWidth="1"/>
    <col min="21" max="21" width="2.42578125" style="227" customWidth="1"/>
    <col min="22" max="22" width="10" style="227" customWidth="1"/>
    <col min="23" max="23" width="12.140625" style="227" customWidth="1"/>
    <col min="24" max="24" width="13" style="227" customWidth="1"/>
    <col min="25" max="25" width="2.7109375" style="227" customWidth="1"/>
    <col min="26" max="26" width="10.7109375" style="227" customWidth="1"/>
    <col min="27" max="27" width="10" style="227" bestFit="1" customWidth="1"/>
    <col min="28" max="28" width="10.7109375" style="227" bestFit="1" customWidth="1"/>
    <col min="29" max="16384" width="13.28515625" style="227"/>
  </cols>
  <sheetData>
    <row r="3" spans="3:13" ht="4.9000000000000004" customHeight="1" x14ac:dyDescent="0.15"/>
    <row r="4" spans="3:13" ht="4.9000000000000004" customHeight="1" x14ac:dyDescent="0.15"/>
    <row r="5" spans="3:13" ht="4.9000000000000004" customHeight="1" x14ac:dyDescent="0.15"/>
    <row r="6" spans="3:13" ht="7.15" customHeight="1" x14ac:dyDescent="0.15"/>
    <row r="7" spans="3:13" x14ac:dyDescent="0.15">
      <c r="C7" s="175">
        <v>0</v>
      </c>
    </row>
    <row r="8" spans="3:13" ht="16.149999999999999" customHeight="1" x14ac:dyDescent="0.15">
      <c r="C8" s="306">
        <v>0</v>
      </c>
      <c r="D8" s="306"/>
      <c r="E8" s="306"/>
      <c r="F8" s="306"/>
      <c r="G8" s="306"/>
      <c r="H8" s="306"/>
      <c r="I8" s="306"/>
      <c r="J8" s="306"/>
      <c r="K8" s="306"/>
      <c r="L8" s="306"/>
      <c r="M8" s="228"/>
    </row>
    <row r="9" spans="3:13" x14ac:dyDescent="0.15">
      <c r="C9" s="306"/>
      <c r="D9" s="306"/>
      <c r="E9" s="306"/>
      <c r="F9" s="306"/>
      <c r="G9" s="306"/>
      <c r="H9" s="306"/>
      <c r="I9" s="306"/>
      <c r="J9" s="306"/>
      <c r="K9" s="306"/>
      <c r="L9" s="306"/>
      <c r="M9" s="228"/>
    </row>
    <row r="10" spans="3:13" x14ac:dyDescent="0.15">
      <c r="C10" s="306"/>
      <c r="D10" s="306"/>
      <c r="E10" s="306"/>
      <c r="F10" s="306"/>
      <c r="G10" s="306"/>
      <c r="H10" s="306"/>
      <c r="I10" s="306"/>
      <c r="J10" s="306"/>
      <c r="K10" s="306"/>
      <c r="L10" s="306"/>
      <c r="M10" s="228"/>
    </row>
    <row r="11" spans="3:13" x14ac:dyDescent="0.15">
      <c r="C11" s="306"/>
      <c r="D11" s="306"/>
      <c r="E11" s="306"/>
      <c r="F11" s="306"/>
      <c r="G11" s="306"/>
      <c r="H11" s="306"/>
      <c r="I11" s="306"/>
      <c r="J11" s="306"/>
      <c r="K11" s="306"/>
      <c r="L11" s="306"/>
      <c r="M11" s="228"/>
    </row>
    <row r="12" spans="3:13" ht="16.149999999999999" customHeight="1" x14ac:dyDescent="0.15">
      <c r="C12" s="171"/>
      <c r="D12" s="171"/>
      <c r="E12" s="171"/>
      <c r="F12" s="171"/>
      <c r="G12" s="171"/>
      <c r="H12" s="171"/>
      <c r="I12" s="171"/>
      <c r="J12" s="171"/>
      <c r="K12" s="171"/>
      <c r="L12" s="171"/>
      <c r="M12" s="171"/>
    </row>
    <row r="13" spans="3:13" ht="16.149999999999999" customHeight="1" x14ac:dyDescent="0.15">
      <c r="C13" s="305">
        <v>0</v>
      </c>
      <c r="D13" s="305"/>
      <c r="E13" s="305"/>
      <c r="F13" s="305"/>
      <c r="G13" s="305"/>
      <c r="H13" s="305"/>
      <c r="I13" s="305"/>
      <c r="J13" s="305"/>
      <c r="K13" s="305"/>
      <c r="L13" s="305"/>
      <c r="M13" s="212"/>
    </row>
    <row r="14" spans="3:13" x14ac:dyDescent="0.15">
      <c r="C14" s="305"/>
      <c r="D14" s="305"/>
      <c r="E14" s="305"/>
      <c r="F14" s="305"/>
      <c r="G14" s="305"/>
      <c r="H14" s="305"/>
      <c r="I14" s="305"/>
      <c r="J14" s="305"/>
      <c r="K14" s="305"/>
      <c r="L14" s="305"/>
      <c r="M14" s="212"/>
    </row>
    <row r="15" spans="3:13" ht="16.149999999999999" customHeight="1" x14ac:dyDescent="0.15">
      <c r="C15" s="169"/>
      <c r="D15" s="169"/>
      <c r="E15" s="169"/>
      <c r="F15" s="169"/>
      <c r="G15" s="169"/>
      <c r="H15" s="169"/>
      <c r="I15" s="169"/>
      <c r="J15" s="169"/>
      <c r="K15" s="169"/>
      <c r="L15" s="169"/>
      <c r="M15" s="169"/>
    </row>
    <row r="16" spans="3:13" x14ac:dyDescent="0.15">
      <c r="C16" s="175">
        <v>0</v>
      </c>
    </row>
    <row r="17" spans="3:28" x14ac:dyDescent="0.15">
      <c r="C17" s="306">
        <v>0</v>
      </c>
      <c r="D17" s="306"/>
      <c r="E17" s="306"/>
      <c r="F17" s="306"/>
      <c r="G17" s="306"/>
      <c r="H17" s="306"/>
      <c r="I17" s="306"/>
      <c r="J17" s="306"/>
      <c r="K17" s="306"/>
      <c r="L17" s="306"/>
    </row>
    <row r="18" spans="3:28" ht="16.149999999999999" customHeight="1" x14ac:dyDescent="0.15">
      <c r="C18" s="306"/>
      <c r="D18" s="306"/>
      <c r="E18" s="306"/>
      <c r="F18" s="306"/>
      <c r="G18" s="306"/>
      <c r="H18" s="306"/>
      <c r="I18" s="306"/>
      <c r="J18" s="306"/>
      <c r="K18" s="306"/>
      <c r="L18" s="306"/>
      <c r="M18" s="207"/>
    </row>
    <row r="19" spans="3:28" ht="16.149999999999999" customHeight="1" x14ac:dyDescent="0.15">
      <c r="C19" s="215">
        <v>0</v>
      </c>
      <c r="D19" s="207"/>
      <c r="E19" s="207"/>
      <c r="F19" s="207"/>
      <c r="G19" s="207"/>
      <c r="H19" s="207"/>
      <c r="I19" s="207"/>
      <c r="J19" s="207"/>
      <c r="K19" s="207"/>
      <c r="L19" s="207"/>
      <c r="M19" s="207"/>
    </row>
    <row r="20" spans="3:28" ht="16.149999999999999" customHeight="1" x14ac:dyDescent="0.15">
      <c r="C20" s="215">
        <v>0</v>
      </c>
      <c r="D20" s="207"/>
      <c r="E20" s="207"/>
      <c r="F20" s="207"/>
      <c r="G20" s="207"/>
      <c r="H20" s="207"/>
      <c r="I20" s="207"/>
      <c r="J20" s="207"/>
      <c r="K20" s="207"/>
      <c r="L20" s="207"/>
      <c r="M20" s="207"/>
    </row>
    <row r="21" spans="3:28" x14ac:dyDescent="0.15">
      <c r="C21" s="215">
        <v>0</v>
      </c>
      <c r="O21" s="173"/>
    </row>
    <row r="22" spans="3:28" x14ac:dyDescent="0.15">
      <c r="C22" s="229"/>
    </row>
    <row r="24" spans="3:28" ht="40.5" customHeight="1" x14ac:dyDescent="0.15">
      <c r="L24" s="230">
        <v>0</v>
      </c>
    </row>
    <row r="25" spans="3:28" ht="14.25" customHeight="1" x14ac:dyDescent="0.15">
      <c r="L25" s="231">
        <v>0</v>
      </c>
    </row>
    <row r="27" spans="3:28" x14ac:dyDescent="0.15">
      <c r="C27" s="330">
        <v>0</v>
      </c>
      <c r="D27" s="330"/>
      <c r="E27" s="330"/>
      <c r="F27" s="330"/>
      <c r="G27" s="330"/>
      <c r="H27" s="330"/>
      <c r="I27" s="330"/>
      <c r="J27" s="330"/>
      <c r="K27" s="330"/>
      <c r="L27" s="330"/>
      <c r="N27" s="307">
        <v>0</v>
      </c>
      <c r="O27" s="307"/>
      <c r="P27" s="307"/>
      <c r="R27" s="307">
        <v>0</v>
      </c>
      <c r="S27" s="307"/>
      <c r="T27" s="307"/>
      <c r="V27" s="307">
        <v>0</v>
      </c>
      <c r="W27" s="307"/>
      <c r="X27" s="307"/>
      <c r="Z27" s="307">
        <v>0</v>
      </c>
      <c r="AA27" s="307"/>
      <c r="AB27" s="307"/>
    </row>
    <row r="28" spans="3:28" x14ac:dyDescent="0.15">
      <c r="C28" s="230">
        <v>0</v>
      </c>
      <c r="D28" s="230">
        <v>0</v>
      </c>
      <c r="E28" s="232">
        <v>0</v>
      </c>
      <c r="F28" s="232">
        <v>0</v>
      </c>
      <c r="G28" s="230">
        <v>0</v>
      </c>
      <c r="H28" s="230">
        <v>0</v>
      </c>
      <c r="I28" s="230">
        <v>0</v>
      </c>
      <c r="J28" s="230">
        <v>0</v>
      </c>
      <c r="K28" s="230">
        <v>0</v>
      </c>
      <c r="L28" s="230">
        <v>0</v>
      </c>
      <c r="N28" s="230">
        <v>0</v>
      </c>
      <c r="O28" s="230">
        <v>0</v>
      </c>
      <c r="P28" s="232">
        <v>0</v>
      </c>
      <c r="R28" s="230">
        <v>0</v>
      </c>
      <c r="S28" s="230">
        <v>0</v>
      </c>
      <c r="T28" s="232">
        <v>0</v>
      </c>
      <c r="V28" s="230">
        <v>0</v>
      </c>
      <c r="W28" s="230">
        <v>0</v>
      </c>
      <c r="X28" s="232">
        <v>0</v>
      </c>
      <c r="Z28" s="230">
        <v>0</v>
      </c>
      <c r="AA28" s="230">
        <v>0</v>
      </c>
      <c r="AB28" s="232">
        <v>0</v>
      </c>
    </row>
    <row r="29" spans="3:28" x14ac:dyDescent="0.15">
      <c r="C29" s="233">
        <v>0</v>
      </c>
      <c r="D29" s="233">
        <v>0</v>
      </c>
      <c r="E29" s="233">
        <v>0</v>
      </c>
      <c r="F29" s="233">
        <v>0</v>
      </c>
      <c r="G29" s="170">
        <v>1</v>
      </c>
      <c r="H29" s="170">
        <v>1</v>
      </c>
      <c r="I29" s="170">
        <v>1</v>
      </c>
      <c r="J29" s="170">
        <v>1</v>
      </c>
      <c r="K29" s="170">
        <v>1</v>
      </c>
      <c r="L29" s="231">
        <v>1</v>
      </c>
      <c r="N29" s="233">
        <v>0</v>
      </c>
      <c r="O29" s="233">
        <v>0</v>
      </c>
      <c r="P29" s="233">
        <v>0</v>
      </c>
      <c r="R29" s="233">
        <v>0</v>
      </c>
      <c r="S29" s="233">
        <v>0</v>
      </c>
      <c r="T29" s="233">
        <v>0</v>
      </c>
      <c r="V29" s="233">
        <v>0</v>
      </c>
      <c r="W29" s="233">
        <v>0</v>
      </c>
      <c r="X29" s="233">
        <v>0</v>
      </c>
      <c r="Z29" s="233">
        <v>0</v>
      </c>
      <c r="AA29" s="233">
        <v>0</v>
      </c>
      <c r="AB29" s="233">
        <v>0</v>
      </c>
    </row>
    <row r="30" spans="3:28" x14ac:dyDescent="0.15">
      <c r="C30" s="233">
        <v>0</v>
      </c>
      <c r="D30" s="233">
        <v>0</v>
      </c>
      <c r="E30" s="233">
        <v>0</v>
      </c>
      <c r="F30" s="233">
        <v>0</v>
      </c>
      <c r="G30" s="170">
        <v>1</v>
      </c>
      <c r="H30" s="170">
        <v>1</v>
      </c>
      <c r="I30" s="170">
        <v>1</v>
      </c>
      <c r="J30" s="170">
        <v>1</v>
      </c>
      <c r="K30" s="170">
        <v>1</v>
      </c>
      <c r="L30" s="231">
        <v>1</v>
      </c>
      <c r="N30" s="233">
        <v>0</v>
      </c>
      <c r="O30" s="233">
        <v>0</v>
      </c>
      <c r="P30" s="233">
        <v>0</v>
      </c>
      <c r="R30" s="233">
        <v>0</v>
      </c>
      <c r="S30" s="233">
        <v>0</v>
      </c>
      <c r="T30" s="233">
        <v>0</v>
      </c>
      <c r="V30" s="233">
        <v>0</v>
      </c>
      <c r="W30" s="233">
        <v>0</v>
      </c>
      <c r="X30" s="233">
        <v>0</v>
      </c>
      <c r="Z30" s="233">
        <v>0</v>
      </c>
      <c r="AA30" s="233">
        <v>0</v>
      </c>
      <c r="AB30" s="233">
        <v>0</v>
      </c>
    </row>
    <row r="31" spans="3:28" x14ac:dyDescent="0.15">
      <c r="C31" s="233">
        <v>0</v>
      </c>
      <c r="D31" s="233">
        <v>0</v>
      </c>
      <c r="E31" s="233">
        <v>0</v>
      </c>
      <c r="F31" s="233">
        <v>0</v>
      </c>
      <c r="G31" s="170">
        <v>0</v>
      </c>
      <c r="H31" s="170">
        <v>0</v>
      </c>
      <c r="I31" s="170">
        <v>0</v>
      </c>
      <c r="J31" s="170">
        <v>0</v>
      </c>
      <c r="K31" s="170">
        <v>0</v>
      </c>
      <c r="L31" s="231">
        <v>0</v>
      </c>
      <c r="N31" s="233">
        <v>0</v>
      </c>
      <c r="O31" s="233">
        <v>0</v>
      </c>
      <c r="P31" s="233">
        <v>0</v>
      </c>
      <c r="R31" s="233">
        <v>0</v>
      </c>
      <c r="S31" s="233">
        <v>0</v>
      </c>
      <c r="T31" s="233">
        <v>0</v>
      </c>
      <c r="V31" s="233">
        <v>0</v>
      </c>
      <c r="W31" s="233">
        <v>0</v>
      </c>
      <c r="X31" s="233">
        <v>0</v>
      </c>
      <c r="Z31" s="233">
        <v>0</v>
      </c>
      <c r="AA31" s="233">
        <v>0</v>
      </c>
      <c r="AB31" s="233">
        <v>0</v>
      </c>
    </row>
    <row r="32" spans="3:28" x14ac:dyDescent="0.15">
      <c r="C32" s="233">
        <v>0</v>
      </c>
      <c r="D32" s="233">
        <v>0</v>
      </c>
      <c r="E32" s="233">
        <v>0</v>
      </c>
      <c r="F32" s="233">
        <v>0</v>
      </c>
      <c r="G32" s="170">
        <v>0</v>
      </c>
      <c r="H32" s="170">
        <v>0</v>
      </c>
      <c r="I32" s="170">
        <v>0</v>
      </c>
      <c r="J32" s="170">
        <v>0</v>
      </c>
      <c r="K32" s="170">
        <v>0</v>
      </c>
      <c r="L32" s="231">
        <v>0</v>
      </c>
      <c r="N32" s="233">
        <v>0</v>
      </c>
      <c r="O32" s="233">
        <v>0</v>
      </c>
      <c r="P32" s="233">
        <v>0</v>
      </c>
      <c r="R32" s="233">
        <v>0</v>
      </c>
      <c r="S32" s="233">
        <v>0</v>
      </c>
      <c r="T32" s="233">
        <v>0</v>
      </c>
      <c r="V32" s="233">
        <v>0</v>
      </c>
      <c r="W32" s="233">
        <v>0</v>
      </c>
      <c r="X32" s="233">
        <v>0</v>
      </c>
      <c r="Z32" s="233">
        <v>0</v>
      </c>
      <c r="AA32" s="233">
        <v>0</v>
      </c>
      <c r="AB32" s="233">
        <v>0</v>
      </c>
    </row>
    <row r="33" spans="3:28" x14ac:dyDescent="0.15">
      <c r="C33" s="233">
        <v>0</v>
      </c>
      <c r="D33" s="233">
        <v>0</v>
      </c>
      <c r="E33" s="233">
        <v>0</v>
      </c>
      <c r="F33" s="233">
        <v>0</v>
      </c>
      <c r="G33" s="170">
        <v>0</v>
      </c>
      <c r="H33" s="170">
        <v>0</v>
      </c>
      <c r="I33" s="170">
        <v>0</v>
      </c>
      <c r="J33" s="170">
        <v>0</v>
      </c>
      <c r="K33" s="170">
        <v>0</v>
      </c>
      <c r="L33" s="231">
        <v>0</v>
      </c>
      <c r="N33" s="233">
        <v>0</v>
      </c>
      <c r="O33" s="233">
        <v>0</v>
      </c>
      <c r="P33" s="233">
        <v>0</v>
      </c>
      <c r="R33" s="233">
        <v>0</v>
      </c>
      <c r="S33" s="233">
        <v>0</v>
      </c>
      <c r="T33" s="233">
        <v>0</v>
      </c>
      <c r="V33" s="233">
        <v>0</v>
      </c>
      <c r="W33" s="233">
        <v>0</v>
      </c>
      <c r="X33" s="233">
        <v>0</v>
      </c>
      <c r="Z33" s="170">
        <v>0</v>
      </c>
      <c r="AA33" s="233">
        <v>0</v>
      </c>
      <c r="AB33" s="233">
        <v>0</v>
      </c>
    </row>
    <row r="34" spans="3:28" x14ac:dyDescent="0.15">
      <c r="C34" s="233">
        <v>0</v>
      </c>
      <c r="D34" s="233">
        <v>0</v>
      </c>
      <c r="E34" s="233">
        <v>0</v>
      </c>
      <c r="F34" s="233">
        <v>0</v>
      </c>
      <c r="G34" s="170">
        <v>0</v>
      </c>
      <c r="H34" s="170">
        <v>0</v>
      </c>
      <c r="I34" s="170">
        <v>0</v>
      </c>
      <c r="J34" s="170">
        <v>0</v>
      </c>
      <c r="K34" s="170">
        <v>0</v>
      </c>
      <c r="L34" s="231">
        <v>0</v>
      </c>
      <c r="N34" s="170">
        <v>0</v>
      </c>
      <c r="O34" s="233">
        <v>0</v>
      </c>
      <c r="P34" s="233">
        <v>0</v>
      </c>
      <c r="R34" s="233">
        <v>0</v>
      </c>
      <c r="S34" s="233">
        <v>0</v>
      </c>
      <c r="T34" s="233">
        <v>0</v>
      </c>
      <c r="V34" s="233">
        <v>0</v>
      </c>
      <c r="W34" s="233">
        <v>0</v>
      </c>
      <c r="X34" s="233">
        <v>0</v>
      </c>
      <c r="Z34" s="233">
        <v>0</v>
      </c>
      <c r="AA34" s="233">
        <v>0</v>
      </c>
      <c r="AB34" s="233">
        <v>0</v>
      </c>
    </row>
    <row r="35" spans="3:28" x14ac:dyDescent="0.15">
      <c r="C35" s="233">
        <v>0</v>
      </c>
      <c r="D35" s="233">
        <v>0</v>
      </c>
      <c r="E35" s="233">
        <v>0</v>
      </c>
      <c r="F35" s="233">
        <v>0</v>
      </c>
      <c r="G35" s="170">
        <v>0</v>
      </c>
      <c r="H35" s="170">
        <v>0</v>
      </c>
      <c r="I35" s="170">
        <v>0</v>
      </c>
      <c r="J35" s="170">
        <v>0</v>
      </c>
      <c r="K35" s="170">
        <v>0</v>
      </c>
      <c r="L35" s="231">
        <v>0</v>
      </c>
      <c r="N35" s="233">
        <v>0</v>
      </c>
      <c r="O35" s="233">
        <v>0</v>
      </c>
      <c r="P35" s="233">
        <v>0</v>
      </c>
      <c r="R35" s="233">
        <v>0</v>
      </c>
      <c r="S35" s="233">
        <v>0</v>
      </c>
      <c r="T35" s="233">
        <v>0</v>
      </c>
      <c r="V35" s="233">
        <v>0</v>
      </c>
      <c r="W35" s="233">
        <v>0</v>
      </c>
      <c r="X35" s="233">
        <v>0</v>
      </c>
      <c r="Z35" s="233">
        <v>0</v>
      </c>
      <c r="AA35" s="233">
        <v>0</v>
      </c>
      <c r="AB35" s="233">
        <v>0</v>
      </c>
    </row>
    <row r="36" spans="3:28" x14ac:dyDescent="0.15">
      <c r="C36" s="233">
        <v>0</v>
      </c>
      <c r="D36" s="233">
        <v>0</v>
      </c>
      <c r="E36" s="233">
        <v>0</v>
      </c>
      <c r="F36" s="233">
        <v>0</v>
      </c>
      <c r="G36" s="170">
        <v>1</v>
      </c>
      <c r="H36" s="170">
        <v>1</v>
      </c>
      <c r="I36" s="170">
        <v>1</v>
      </c>
      <c r="J36" s="170">
        <v>1</v>
      </c>
      <c r="K36" s="170">
        <v>1</v>
      </c>
      <c r="L36" s="231">
        <v>1</v>
      </c>
      <c r="N36" s="233">
        <v>0</v>
      </c>
      <c r="O36" s="233">
        <v>0</v>
      </c>
      <c r="P36" s="233">
        <v>0</v>
      </c>
      <c r="R36" s="233">
        <v>0</v>
      </c>
      <c r="S36" s="233">
        <v>0</v>
      </c>
      <c r="T36" s="233">
        <v>0</v>
      </c>
      <c r="V36" s="233">
        <v>0</v>
      </c>
      <c r="W36" s="233">
        <v>0</v>
      </c>
      <c r="X36" s="233">
        <v>0</v>
      </c>
      <c r="Z36" s="233">
        <v>0</v>
      </c>
      <c r="AA36" s="233">
        <v>0</v>
      </c>
      <c r="AB36" s="233">
        <v>0</v>
      </c>
    </row>
    <row r="37" spans="3:28" hidden="1" x14ac:dyDescent="0.15">
      <c r="C37" s="233">
        <v>0</v>
      </c>
      <c r="D37" s="233"/>
      <c r="E37" s="233"/>
      <c r="F37" s="233"/>
      <c r="G37" s="170"/>
      <c r="H37" s="170"/>
      <c r="I37" s="170"/>
      <c r="J37" s="170"/>
      <c r="K37" s="170"/>
      <c r="L37" s="231"/>
      <c r="N37" s="233"/>
      <c r="O37" s="233"/>
      <c r="P37" s="233"/>
      <c r="R37" s="233"/>
      <c r="S37" s="233"/>
      <c r="T37" s="233"/>
      <c r="V37" s="233"/>
      <c r="W37" s="233"/>
      <c r="X37" s="233"/>
      <c r="Z37" s="233"/>
      <c r="AA37" s="233"/>
      <c r="AB37" s="233"/>
    </row>
    <row r="38" spans="3:28" x14ac:dyDescent="0.15">
      <c r="C38" s="233">
        <v>0</v>
      </c>
      <c r="D38" s="233">
        <v>0</v>
      </c>
      <c r="E38" s="233">
        <v>0</v>
      </c>
      <c r="F38" s="233">
        <v>0</v>
      </c>
      <c r="G38" s="170">
        <v>1</v>
      </c>
      <c r="H38" s="170">
        <v>1</v>
      </c>
      <c r="I38" s="170">
        <v>1</v>
      </c>
      <c r="J38" s="170">
        <v>1</v>
      </c>
      <c r="K38" s="170">
        <v>1</v>
      </c>
      <c r="L38" s="231">
        <v>1</v>
      </c>
      <c r="N38" s="233">
        <v>0</v>
      </c>
      <c r="O38" s="233">
        <v>0</v>
      </c>
      <c r="P38" s="233">
        <v>0</v>
      </c>
      <c r="R38" s="233">
        <v>0</v>
      </c>
      <c r="S38" s="233">
        <v>0</v>
      </c>
      <c r="T38" s="233">
        <v>0</v>
      </c>
      <c r="V38" s="233">
        <v>0</v>
      </c>
      <c r="W38" s="233">
        <v>0</v>
      </c>
      <c r="X38" s="233">
        <v>0</v>
      </c>
      <c r="Z38" s="233">
        <v>0</v>
      </c>
      <c r="AA38" s="233">
        <v>0</v>
      </c>
      <c r="AB38" s="233">
        <v>0</v>
      </c>
    </row>
    <row r="39" spans="3:28" x14ac:dyDescent="0.15">
      <c r="C39" s="233">
        <v>0</v>
      </c>
      <c r="D39" s="233">
        <v>0</v>
      </c>
      <c r="E39" s="233">
        <v>0</v>
      </c>
      <c r="F39" s="233">
        <v>0</v>
      </c>
      <c r="G39" s="170">
        <v>1</v>
      </c>
      <c r="H39" s="170">
        <v>1</v>
      </c>
      <c r="I39" s="170">
        <v>1</v>
      </c>
      <c r="J39" s="170">
        <v>1</v>
      </c>
      <c r="K39" s="170">
        <v>1</v>
      </c>
      <c r="L39" s="231">
        <v>1</v>
      </c>
      <c r="N39" s="233">
        <v>0</v>
      </c>
      <c r="O39" s="233">
        <v>0</v>
      </c>
      <c r="P39" s="233">
        <v>0</v>
      </c>
      <c r="R39" s="233">
        <v>0</v>
      </c>
      <c r="S39" s="233">
        <v>0</v>
      </c>
      <c r="T39" s="233">
        <v>0</v>
      </c>
      <c r="V39" s="170">
        <v>0</v>
      </c>
      <c r="W39" s="233">
        <v>0</v>
      </c>
      <c r="X39" s="233">
        <v>0</v>
      </c>
      <c r="Z39" s="233">
        <v>0</v>
      </c>
      <c r="AA39" s="233">
        <v>0</v>
      </c>
      <c r="AB39" s="233">
        <v>0</v>
      </c>
    </row>
    <row r="40" spans="3:28" x14ac:dyDescent="0.15">
      <c r="C40" s="170">
        <v>0</v>
      </c>
      <c r="D40" s="233">
        <v>0</v>
      </c>
      <c r="E40" s="233">
        <v>0</v>
      </c>
      <c r="F40" s="233">
        <v>0</v>
      </c>
      <c r="G40" s="170">
        <v>0</v>
      </c>
      <c r="H40" s="170">
        <v>0</v>
      </c>
      <c r="I40" s="170">
        <v>0</v>
      </c>
      <c r="J40" s="170">
        <v>0</v>
      </c>
      <c r="K40" s="170">
        <v>0</v>
      </c>
      <c r="L40" s="231">
        <v>0</v>
      </c>
      <c r="N40" s="233">
        <v>0</v>
      </c>
      <c r="O40" s="233">
        <v>0</v>
      </c>
      <c r="P40" s="233">
        <v>0</v>
      </c>
      <c r="R40" s="233">
        <v>0</v>
      </c>
      <c r="S40" s="233">
        <v>0</v>
      </c>
      <c r="T40" s="233">
        <v>0</v>
      </c>
      <c r="V40" s="233">
        <v>0</v>
      </c>
      <c r="W40" s="233">
        <v>0</v>
      </c>
      <c r="X40" s="233">
        <v>0</v>
      </c>
      <c r="Z40" s="233">
        <v>0</v>
      </c>
      <c r="AA40" s="233">
        <v>0</v>
      </c>
      <c r="AB40" s="233">
        <v>0</v>
      </c>
    </row>
    <row r="41" spans="3:28" x14ac:dyDescent="0.15">
      <c r="C41" s="233">
        <v>0</v>
      </c>
      <c r="D41" s="233">
        <v>0</v>
      </c>
      <c r="E41" s="233">
        <v>0</v>
      </c>
      <c r="F41" s="233">
        <v>0</v>
      </c>
      <c r="G41" s="170">
        <v>0</v>
      </c>
      <c r="H41" s="170">
        <v>0</v>
      </c>
      <c r="I41" s="170">
        <v>0</v>
      </c>
      <c r="J41" s="170">
        <v>0</v>
      </c>
      <c r="K41" s="170">
        <v>0</v>
      </c>
      <c r="L41" s="231">
        <v>0</v>
      </c>
      <c r="N41" s="233">
        <v>0</v>
      </c>
      <c r="O41" s="233">
        <v>0</v>
      </c>
      <c r="P41" s="233">
        <v>0</v>
      </c>
      <c r="R41" s="233">
        <v>0</v>
      </c>
      <c r="S41" s="233">
        <v>0</v>
      </c>
      <c r="T41" s="233">
        <v>0</v>
      </c>
      <c r="V41" s="233">
        <v>0</v>
      </c>
      <c r="W41" s="233">
        <v>0</v>
      </c>
      <c r="X41" s="233">
        <v>0</v>
      </c>
      <c r="Z41" s="233">
        <v>0</v>
      </c>
      <c r="AA41" s="233">
        <v>0</v>
      </c>
      <c r="AB41" s="233">
        <v>0</v>
      </c>
    </row>
    <row r="42" spans="3:28" x14ac:dyDescent="0.15">
      <c r="C42" s="233">
        <v>0</v>
      </c>
      <c r="D42" s="233">
        <v>0</v>
      </c>
      <c r="E42" s="233">
        <v>0</v>
      </c>
      <c r="F42" s="233">
        <v>0</v>
      </c>
      <c r="G42" s="170">
        <v>0</v>
      </c>
      <c r="H42" s="170">
        <v>0</v>
      </c>
      <c r="I42" s="170">
        <v>0</v>
      </c>
      <c r="J42" s="170">
        <v>0</v>
      </c>
      <c r="K42" s="170">
        <v>0</v>
      </c>
      <c r="L42" s="231">
        <v>0</v>
      </c>
      <c r="N42" s="233">
        <v>0</v>
      </c>
      <c r="O42" s="233">
        <v>0</v>
      </c>
      <c r="P42" s="233">
        <v>0</v>
      </c>
      <c r="R42" s="233">
        <v>0</v>
      </c>
      <c r="S42" s="233">
        <v>0</v>
      </c>
      <c r="T42" s="233">
        <v>0</v>
      </c>
      <c r="V42" s="233">
        <v>0</v>
      </c>
      <c r="W42" s="233">
        <v>0</v>
      </c>
      <c r="X42" s="233">
        <v>0</v>
      </c>
      <c r="Z42" s="233">
        <v>0</v>
      </c>
      <c r="AA42" s="233">
        <v>0</v>
      </c>
      <c r="AB42" s="233">
        <v>0</v>
      </c>
    </row>
    <row r="43" spans="3:28" x14ac:dyDescent="0.15">
      <c r="C43" s="170">
        <v>0</v>
      </c>
      <c r="D43" s="233">
        <v>0</v>
      </c>
      <c r="E43" s="233">
        <v>0</v>
      </c>
      <c r="F43" s="233">
        <v>0</v>
      </c>
      <c r="G43" s="170">
        <v>0</v>
      </c>
      <c r="H43" s="170">
        <v>0</v>
      </c>
      <c r="I43" s="170">
        <v>0</v>
      </c>
      <c r="J43" s="170">
        <v>0</v>
      </c>
      <c r="K43" s="170">
        <v>0</v>
      </c>
      <c r="L43" s="231">
        <v>0</v>
      </c>
      <c r="N43" s="233">
        <v>0</v>
      </c>
      <c r="O43" s="233">
        <v>0</v>
      </c>
      <c r="P43" s="233">
        <v>0</v>
      </c>
      <c r="R43" s="233">
        <v>0</v>
      </c>
      <c r="S43" s="233">
        <v>0</v>
      </c>
      <c r="T43" s="233">
        <v>0</v>
      </c>
      <c r="V43" s="233">
        <v>0</v>
      </c>
      <c r="W43" s="233">
        <v>0</v>
      </c>
      <c r="X43" s="233">
        <v>0</v>
      </c>
      <c r="Z43" s="233">
        <v>0</v>
      </c>
      <c r="AA43" s="233">
        <v>0</v>
      </c>
      <c r="AB43" s="233">
        <v>0</v>
      </c>
    </row>
    <row r="44" spans="3:28" x14ac:dyDescent="0.15">
      <c r="C44" s="170">
        <v>0</v>
      </c>
      <c r="D44" s="233">
        <v>0</v>
      </c>
      <c r="E44" s="233">
        <v>0</v>
      </c>
      <c r="F44" s="233">
        <v>0</v>
      </c>
      <c r="G44" s="170">
        <v>0</v>
      </c>
      <c r="H44" s="170">
        <v>0</v>
      </c>
      <c r="I44" s="170">
        <v>0</v>
      </c>
      <c r="J44" s="170">
        <v>0</v>
      </c>
      <c r="K44" s="170">
        <v>0</v>
      </c>
      <c r="L44" s="231">
        <v>0</v>
      </c>
      <c r="N44" s="233">
        <v>0</v>
      </c>
      <c r="O44" s="233">
        <v>0</v>
      </c>
      <c r="P44" s="233">
        <v>0</v>
      </c>
      <c r="R44" s="170">
        <v>0</v>
      </c>
      <c r="S44" s="233">
        <v>0</v>
      </c>
      <c r="T44" s="233">
        <v>0</v>
      </c>
      <c r="V44" s="233">
        <v>0</v>
      </c>
      <c r="W44" s="233">
        <v>0</v>
      </c>
      <c r="X44" s="233">
        <v>0</v>
      </c>
      <c r="Z44" s="233">
        <v>0</v>
      </c>
      <c r="AA44" s="233">
        <v>0</v>
      </c>
      <c r="AB44" s="233">
        <v>0</v>
      </c>
    </row>
    <row r="45" spans="3:28" ht="17.649999999999999" customHeight="1" x14ac:dyDescent="0.15">
      <c r="C45" s="233">
        <v>0</v>
      </c>
      <c r="D45" s="233">
        <v>0</v>
      </c>
      <c r="E45" s="233">
        <v>0</v>
      </c>
      <c r="F45" s="233">
        <v>0</v>
      </c>
      <c r="G45" s="170">
        <v>0</v>
      </c>
      <c r="H45" s="170">
        <v>0</v>
      </c>
      <c r="I45" s="170">
        <v>0</v>
      </c>
      <c r="J45" s="170">
        <v>0</v>
      </c>
      <c r="K45" s="170">
        <v>0</v>
      </c>
      <c r="L45" s="231">
        <v>0</v>
      </c>
      <c r="N45" s="233">
        <v>0</v>
      </c>
      <c r="O45" s="233">
        <v>0</v>
      </c>
      <c r="P45" s="233">
        <v>0</v>
      </c>
      <c r="R45" s="233">
        <v>0</v>
      </c>
      <c r="S45" s="233">
        <v>0</v>
      </c>
      <c r="T45" s="233">
        <v>0</v>
      </c>
      <c r="V45" s="233">
        <v>0</v>
      </c>
      <c r="W45" s="233">
        <v>0</v>
      </c>
      <c r="X45" s="233">
        <v>0</v>
      </c>
      <c r="Z45" s="170">
        <v>0</v>
      </c>
      <c r="AA45" s="233">
        <v>0</v>
      </c>
      <c r="AB45" s="233">
        <v>0</v>
      </c>
    </row>
    <row r="46" spans="3:28" x14ac:dyDescent="0.15">
      <c r="C46" s="170">
        <v>0</v>
      </c>
      <c r="D46" s="233">
        <v>0</v>
      </c>
      <c r="E46" s="233">
        <v>0</v>
      </c>
      <c r="F46" s="233">
        <v>0</v>
      </c>
      <c r="G46" s="170">
        <v>0</v>
      </c>
      <c r="H46" s="170">
        <v>0</v>
      </c>
      <c r="I46" s="170">
        <v>0</v>
      </c>
      <c r="J46" s="170">
        <v>0</v>
      </c>
      <c r="K46" s="170">
        <v>0</v>
      </c>
      <c r="L46" s="231">
        <v>0</v>
      </c>
      <c r="N46" s="233">
        <v>0</v>
      </c>
      <c r="O46" s="233">
        <v>0</v>
      </c>
      <c r="P46" s="233">
        <v>0</v>
      </c>
      <c r="R46" s="233">
        <v>0</v>
      </c>
      <c r="S46" s="233">
        <v>0</v>
      </c>
      <c r="T46" s="233">
        <v>0</v>
      </c>
      <c r="V46" s="233">
        <v>0</v>
      </c>
      <c r="W46" s="233">
        <v>0</v>
      </c>
      <c r="X46" s="233">
        <v>0</v>
      </c>
      <c r="Z46" s="233">
        <v>0</v>
      </c>
      <c r="AA46" s="233">
        <v>0</v>
      </c>
      <c r="AB46" s="233">
        <v>0</v>
      </c>
    </row>
    <row r="47" spans="3:28" x14ac:dyDescent="0.15">
      <c r="C47" s="233">
        <v>0</v>
      </c>
      <c r="D47" s="233">
        <v>0</v>
      </c>
      <c r="E47" s="233">
        <v>0</v>
      </c>
      <c r="F47" s="233">
        <v>0</v>
      </c>
      <c r="G47" s="170">
        <v>0</v>
      </c>
      <c r="H47" s="170">
        <v>0</v>
      </c>
      <c r="I47" s="170">
        <v>0</v>
      </c>
      <c r="J47" s="170">
        <v>0</v>
      </c>
      <c r="K47" s="170">
        <v>0</v>
      </c>
      <c r="L47" s="231">
        <v>0</v>
      </c>
      <c r="N47" s="233">
        <v>0</v>
      </c>
      <c r="O47" s="233">
        <v>0</v>
      </c>
      <c r="P47" s="233">
        <v>0</v>
      </c>
      <c r="R47" s="233">
        <v>0</v>
      </c>
      <c r="S47" s="233">
        <v>0</v>
      </c>
      <c r="T47" s="233">
        <v>0</v>
      </c>
      <c r="V47" s="233">
        <v>0</v>
      </c>
      <c r="W47" s="233">
        <v>0</v>
      </c>
      <c r="X47" s="233">
        <v>0</v>
      </c>
      <c r="Z47" s="233">
        <v>0</v>
      </c>
      <c r="AA47" s="233">
        <v>0</v>
      </c>
      <c r="AB47" s="233">
        <v>0</v>
      </c>
    </row>
    <row r="48" spans="3:28" x14ac:dyDescent="0.15">
      <c r="C48" s="170">
        <v>0</v>
      </c>
      <c r="D48" s="233">
        <v>0</v>
      </c>
      <c r="E48" s="233">
        <v>0</v>
      </c>
      <c r="F48" s="233">
        <v>0</v>
      </c>
      <c r="G48" s="170">
        <v>0</v>
      </c>
      <c r="H48" s="170">
        <v>0</v>
      </c>
      <c r="I48" s="170">
        <v>0</v>
      </c>
      <c r="J48" s="170">
        <v>0</v>
      </c>
      <c r="K48" s="170">
        <v>0</v>
      </c>
      <c r="L48" s="231">
        <v>0</v>
      </c>
      <c r="N48" s="233">
        <v>0</v>
      </c>
      <c r="O48" s="233">
        <v>0</v>
      </c>
      <c r="P48" s="233">
        <v>0</v>
      </c>
      <c r="R48" s="233">
        <v>0</v>
      </c>
      <c r="S48" s="233">
        <v>0</v>
      </c>
      <c r="T48" s="233">
        <v>0</v>
      </c>
      <c r="V48" s="233">
        <v>0</v>
      </c>
      <c r="W48" s="233">
        <v>0</v>
      </c>
      <c r="X48" s="233">
        <v>0</v>
      </c>
      <c r="Z48" s="233">
        <v>0</v>
      </c>
      <c r="AA48" s="233">
        <v>0</v>
      </c>
      <c r="AB48" s="233">
        <v>0</v>
      </c>
    </row>
    <row r="49" spans="3:28" x14ac:dyDescent="0.15">
      <c r="C49" s="233">
        <v>0</v>
      </c>
      <c r="D49" s="233">
        <v>0</v>
      </c>
      <c r="E49" s="233">
        <v>0</v>
      </c>
      <c r="F49" s="233">
        <v>0</v>
      </c>
      <c r="G49" s="170">
        <v>0</v>
      </c>
      <c r="H49" s="170">
        <v>0</v>
      </c>
      <c r="I49" s="170">
        <v>0</v>
      </c>
      <c r="J49" s="170">
        <v>0</v>
      </c>
      <c r="K49" s="170">
        <v>0</v>
      </c>
      <c r="L49" s="231">
        <v>0</v>
      </c>
      <c r="N49" s="233">
        <v>0</v>
      </c>
      <c r="O49" s="233">
        <v>0</v>
      </c>
      <c r="P49" s="233">
        <v>0</v>
      </c>
      <c r="R49" s="170">
        <v>0</v>
      </c>
      <c r="S49" s="233">
        <v>0</v>
      </c>
      <c r="T49" s="233">
        <v>0</v>
      </c>
      <c r="V49" s="170">
        <v>0</v>
      </c>
      <c r="W49" s="233">
        <v>0</v>
      </c>
      <c r="X49" s="233">
        <v>0</v>
      </c>
      <c r="Z49" s="233">
        <v>0</v>
      </c>
      <c r="AA49" s="233">
        <v>0</v>
      </c>
      <c r="AB49" s="233">
        <v>0</v>
      </c>
    </row>
    <row r="50" spans="3:28" x14ac:dyDescent="0.15">
      <c r="C50" s="233">
        <v>0</v>
      </c>
      <c r="D50" s="233">
        <v>0</v>
      </c>
      <c r="E50" s="233">
        <v>0</v>
      </c>
      <c r="F50" s="233">
        <v>0</v>
      </c>
      <c r="G50" s="170">
        <v>0</v>
      </c>
      <c r="H50" s="170">
        <v>0</v>
      </c>
      <c r="I50" s="170">
        <v>0</v>
      </c>
      <c r="J50" s="170">
        <v>0</v>
      </c>
      <c r="K50" s="170">
        <v>0</v>
      </c>
      <c r="L50" s="231">
        <v>0</v>
      </c>
      <c r="N50" s="233">
        <v>0</v>
      </c>
      <c r="O50" s="233">
        <v>0</v>
      </c>
      <c r="P50" s="233">
        <v>0</v>
      </c>
      <c r="R50" s="170">
        <v>0</v>
      </c>
      <c r="S50" s="233">
        <v>0</v>
      </c>
      <c r="T50" s="233">
        <v>0</v>
      </c>
      <c r="V50" s="233">
        <v>0</v>
      </c>
      <c r="W50" s="233">
        <v>0</v>
      </c>
      <c r="X50" s="233">
        <v>0</v>
      </c>
      <c r="Z50" s="233">
        <v>0</v>
      </c>
      <c r="AA50" s="233">
        <v>0</v>
      </c>
      <c r="AB50" s="233">
        <v>0</v>
      </c>
    </row>
    <row r="51" spans="3:28" x14ac:dyDescent="0.15">
      <c r="C51" s="233">
        <v>0</v>
      </c>
      <c r="D51" s="233">
        <v>0</v>
      </c>
      <c r="E51" s="233">
        <v>0</v>
      </c>
      <c r="F51" s="233">
        <v>0</v>
      </c>
      <c r="G51" s="170">
        <v>0</v>
      </c>
      <c r="H51" s="170">
        <v>0</v>
      </c>
      <c r="I51" s="170">
        <v>0</v>
      </c>
      <c r="J51" s="170">
        <v>0</v>
      </c>
      <c r="K51" s="170">
        <v>0</v>
      </c>
      <c r="L51" s="231">
        <v>0</v>
      </c>
      <c r="N51" s="233">
        <v>0</v>
      </c>
      <c r="O51" s="233">
        <v>0</v>
      </c>
      <c r="P51" s="233">
        <v>0</v>
      </c>
      <c r="R51" s="233">
        <v>0</v>
      </c>
      <c r="S51" s="233">
        <v>0</v>
      </c>
      <c r="T51" s="233">
        <v>0</v>
      </c>
      <c r="V51" s="233">
        <v>0</v>
      </c>
      <c r="W51" s="233">
        <v>0</v>
      </c>
      <c r="X51" s="233">
        <v>0</v>
      </c>
      <c r="Z51" s="233">
        <v>0</v>
      </c>
      <c r="AA51" s="233">
        <v>0</v>
      </c>
      <c r="AB51" s="233">
        <v>0</v>
      </c>
    </row>
    <row r="52" spans="3:28" x14ac:dyDescent="0.15">
      <c r="C52" s="233">
        <v>0</v>
      </c>
      <c r="D52" s="233">
        <v>0</v>
      </c>
      <c r="E52" s="233">
        <v>0</v>
      </c>
      <c r="F52" s="233">
        <v>0</v>
      </c>
      <c r="G52" s="170">
        <v>0</v>
      </c>
      <c r="H52" s="170">
        <v>0</v>
      </c>
      <c r="I52" s="170">
        <v>0</v>
      </c>
      <c r="J52" s="170">
        <v>0</v>
      </c>
      <c r="K52" s="170">
        <v>0</v>
      </c>
      <c r="L52" s="231">
        <v>0</v>
      </c>
      <c r="N52" s="233">
        <v>0</v>
      </c>
      <c r="O52" s="233">
        <v>0</v>
      </c>
      <c r="P52" s="233">
        <v>0</v>
      </c>
      <c r="R52" s="233">
        <v>0</v>
      </c>
      <c r="S52" s="233">
        <v>0</v>
      </c>
      <c r="T52" s="233">
        <v>0</v>
      </c>
      <c r="V52" s="233">
        <v>0</v>
      </c>
      <c r="W52" s="233">
        <v>0</v>
      </c>
      <c r="X52" s="233">
        <v>0</v>
      </c>
      <c r="Z52" s="233">
        <v>0</v>
      </c>
      <c r="AA52" s="233">
        <v>0</v>
      </c>
      <c r="AB52" s="233">
        <v>0</v>
      </c>
    </row>
    <row r="53" spans="3:28" x14ac:dyDescent="0.15">
      <c r="C53" s="170">
        <v>0</v>
      </c>
      <c r="D53" s="233">
        <v>0</v>
      </c>
      <c r="E53" s="233">
        <v>0</v>
      </c>
      <c r="F53" s="233">
        <v>0</v>
      </c>
      <c r="G53" s="170">
        <v>0</v>
      </c>
      <c r="H53" s="170">
        <v>0</v>
      </c>
      <c r="I53" s="170">
        <v>0</v>
      </c>
      <c r="J53" s="170">
        <v>0</v>
      </c>
      <c r="K53" s="170">
        <v>0</v>
      </c>
      <c r="L53" s="231">
        <v>0</v>
      </c>
      <c r="N53" s="233">
        <v>0</v>
      </c>
      <c r="O53" s="233">
        <v>0</v>
      </c>
      <c r="P53" s="233">
        <v>0</v>
      </c>
      <c r="R53" s="233">
        <v>0</v>
      </c>
      <c r="S53" s="233">
        <v>0</v>
      </c>
      <c r="T53" s="233">
        <v>0</v>
      </c>
      <c r="V53" s="233">
        <v>0</v>
      </c>
      <c r="W53" s="233">
        <v>0</v>
      </c>
      <c r="X53" s="233">
        <v>0</v>
      </c>
      <c r="Z53" s="233">
        <v>0</v>
      </c>
      <c r="AA53" s="233">
        <v>0</v>
      </c>
      <c r="AB53" s="233">
        <v>0</v>
      </c>
    </row>
    <row r="54" spans="3:28" x14ac:dyDescent="0.15">
      <c r="C54" s="233">
        <v>0</v>
      </c>
      <c r="D54" s="233">
        <v>0</v>
      </c>
      <c r="E54" s="233">
        <v>0</v>
      </c>
      <c r="F54" s="233">
        <v>0</v>
      </c>
      <c r="G54" s="170">
        <v>0</v>
      </c>
      <c r="H54" s="170">
        <v>0</v>
      </c>
      <c r="I54" s="170">
        <v>0</v>
      </c>
      <c r="J54" s="170">
        <v>0</v>
      </c>
      <c r="K54" s="170">
        <v>0</v>
      </c>
      <c r="L54" s="231">
        <v>0</v>
      </c>
      <c r="N54" s="233">
        <v>0</v>
      </c>
      <c r="O54" s="233">
        <v>0</v>
      </c>
      <c r="P54" s="233">
        <v>0</v>
      </c>
      <c r="R54" s="233">
        <v>0</v>
      </c>
      <c r="S54" s="233">
        <v>0</v>
      </c>
      <c r="T54" s="233">
        <v>0</v>
      </c>
      <c r="V54" s="170">
        <v>0</v>
      </c>
      <c r="W54" s="233">
        <v>0</v>
      </c>
      <c r="X54" s="233">
        <v>0</v>
      </c>
      <c r="Z54" s="233">
        <v>0</v>
      </c>
      <c r="AA54" s="233">
        <v>0</v>
      </c>
      <c r="AB54" s="233">
        <v>0</v>
      </c>
    </row>
    <row r="55" spans="3:28" x14ac:dyDescent="0.15">
      <c r="C55" s="233">
        <v>0</v>
      </c>
      <c r="D55" s="233">
        <v>0</v>
      </c>
      <c r="E55" s="233">
        <v>0</v>
      </c>
      <c r="F55" s="233">
        <v>0</v>
      </c>
      <c r="G55" s="170">
        <v>0</v>
      </c>
      <c r="H55" s="170">
        <v>0</v>
      </c>
      <c r="I55" s="170">
        <v>0</v>
      </c>
      <c r="J55" s="170">
        <v>0</v>
      </c>
      <c r="K55" s="170">
        <v>0</v>
      </c>
      <c r="L55" s="231">
        <v>0</v>
      </c>
      <c r="N55" s="233">
        <v>0</v>
      </c>
      <c r="O55" s="233">
        <v>0</v>
      </c>
      <c r="P55" s="233">
        <v>0</v>
      </c>
      <c r="R55" s="233">
        <v>0</v>
      </c>
      <c r="S55" s="233">
        <v>0</v>
      </c>
      <c r="T55" s="233">
        <v>0</v>
      </c>
      <c r="V55" s="170">
        <v>0</v>
      </c>
      <c r="W55" s="233">
        <v>0</v>
      </c>
      <c r="X55" s="233">
        <v>0</v>
      </c>
      <c r="Z55" s="233">
        <v>0</v>
      </c>
      <c r="AA55" s="233">
        <v>0</v>
      </c>
      <c r="AB55" s="233">
        <v>0</v>
      </c>
    </row>
    <row r="56" spans="3:28" x14ac:dyDescent="0.15">
      <c r="C56" s="233">
        <v>0</v>
      </c>
      <c r="D56" s="233">
        <v>0</v>
      </c>
      <c r="E56" s="233">
        <v>0</v>
      </c>
      <c r="F56" s="233">
        <v>0</v>
      </c>
      <c r="G56" s="170">
        <v>0</v>
      </c>
      <c r="H56" s="170">
        <v>0</v>
      </c>
      <c r="I56" s="170">
        <v>0</v>
      </c>
      <c r="J56" s="170">
        <v>0</v>
      </c>
      <c r="K56" s="170">
        <v>0</v>
      </c>
      <c r="L56" s="231">
        <v>0</v>
      </c>
      <c r="N56" s="233">
        <v>0</v>
      </c>
      <c r="O56" s="233">
        <v>0</v>
      </c>
      <c r="P56" s="233">
        <v>0</v>
      </c>
      <c r="R56" s="233">
        <v>0</v>
      </c>
      <c r="S56" s="233">
        <v>0</v>
      </c>
      <c r="T56" s="233">
        <v>0</v>
      </c>
      <c r="V56" s="233">
        <v>0</v>
      </c>
      <c r="W56" s="233">
        <v>0</v>
      </c>
      <c r="X56" s="233">
        <v>0</v>
      </c>
      <c r="Z56" s="233">
        <v>0</v>
      </c>
      <c r="AA56" s="233">
        <v>0</v>
      </c>
      <c r="AB56" s="233">
        <v>0</v>
      </c>
    </row>
    <row r="57" spans="3:28" x14ac:dyDescent="0.15">
      <c r="C57" s="233">
        <v>0</v>
      </c>
      <c r="D57" s="233">
        <v>0</v>
      </c>
      <c r="E57" s="233">
        <v>0</v>
      </c>
      <c r="F57" s="233">
        <v>0</v>
      </c>
      <c r="G57" s="170">
        <v>0</v>
      </c>
      <c r="H57" s="170">
        <v>0</v>
      </c>
      <c r="I57" s="170">
        <v>0</v>
      </c>
      <c r="J57" s="170">
        <v>0</v>
      </c>
      <c r="K57" s="170">
        <v>0</v>
      </c>
      <c r="L57" s="231">
        <v>0</v>
      </c>
      <c r="N57" s="233">
        <v>0</v>
      </c>
      <c r="O57" s="233">
        <v>0</v>
      </c>
      <c r="P57" s="233">
        <v>0</v>
      </c>
      <c r="R57" s="170">
        <v>0</v>
      </c>
      <c r="S57" s="233">
        <v>0</v>
      </c>
      <c r="T57" s="233">
        <v>0</v>
      </c>
      <c r="V57" s="233">
        <v>0</v>
      </c>
      <c r="W57" s="233">
        <v>0</v>
      </c>
      <c r="X57" s="233">
        <v>0</v>
      </c>
      <c r="Z57" s="233">
        <v>0</v>
      </c>
      <c r="AA57" s="233">
        <v>0</v>
      </c>
      <c r="AB57" s="233">
        <v>0</v>
      </c>
    </row>
    <row r="58" spans="3:28" x14ac:dyDescent="0.15">
      <c r="C58" s="233">
        <v>0</v>
      </c>
      <c r="D58" s="233">
        <v>0</v>
      </c>
      <c r="E58" s="233">
        <v>0</v>
      </c>
      <c r="F58" s="233">
        <v>0</v>
      </c>
      <c r="G58" s="170">
        <v>0</v>
      </c>
      <c r="H58" s="170">
        <v>0</v>
      </c>
      <c r="I58" s="170">
        <v>0</v>
      </c>
      <c r="J58" s="170">
        <v>0</v>
      </c>
      <c r="K58" s="170">
        <v>0</v>
      </c>
      <c r="L58" s="231">
        <v>0</v>
      </c>
      <c r="N58" s="234">
        <v>0</v>
      </c>
      <c r="O58" s="233">
        <v>0</v>
      </c>
      <c r="P58" s="233">
        <v>0</v>
      </c>
      <c r="R58" s="233">
        <v>0</v>
      </c>
      <c r="S58" s="233">
        <v>0</v>
      </c>
      <c r="T58" s="233">
        <v>0</v>
      </c>
      <c r="V58" s="233">
        <v>0</v>
      </c>
      <c r="W58" s="233">
        <v>0</v>
      </c>
      <c r="X58" s="233">
        <v>0</v>
      </c>
      <c r="Z58" s="233">
        <v>0</v>
      </c>
      <c r="AA58" s="233">
        <v>0</v>
      </c>
      <c r="AB58" s="233">
        <v>0</v>
      </c>
    </row>
    <row r="59" spans="3:28" x14ac:dyDescent="0.15">
      <c r="C59" s="233">
        <v>0</v>
      </c>
      <c r="D59" s="233">
        <v>0</v>
      </c>
      <c r="E59" s="233">
        <v>0</v>
      </c>
      <c r="F59" s="233">
        <v>0</v>
      </c>
      <c r="G59" s="170">
        <v>0</v>
      </c>
      <c r="H59" s="170">
        <v>0</v>
      </c>
      <c r="I59" s="170">
        <v>0</v>
      </c>
      <c r="J59" s="170">
        <v>0</v>
      </c>
      <c r="K59" s="170">
        <v>0</v>
      </c>
      <c r="L59" s="231">
        <v>0</v>
      </c>
      <c r="N59" s="233">
        <v>0</v>
      </c>
      <c r="O59" s="233">
        <v>0</v>
      </c>
      <c r="P59" s="233">
        <v>0</v>
      </c>
      <c r="R59" s="233">
        <v>0</v>
      </c>
      <c r="S59" s="233">
        <v>0</v>
      </c>
      <c r="T59" s="233">
        <v>0</v>
      </c>
      <c r="V59" s="233">
        <v>0</v>
      </c>
      <c r="W59" s="233">
        <v>0</v>
      </c>
      <c r="X59" s="233">
        <v>0</v>
      </c>
      <c r="Z59" s="233">
        <v>0</v>
      </c>
      <c r="AA59" s="233">
        <v>0</v>
      </c>
      <c r="AB59" s="233">
        <v>0</v>
      </c>
    </row>
    <row r="60" spans="3:28" x14ac:dyDescent="0.15">
      <c r="C60" s="233">
        <v>0</v>
      </c>
      <c r="D60" s="233">
        <v>0</v>
      </c>
      <c r="E60" s="233">
        <v>0</v>
      </c>
      <c r="F60" s="233">
        <v>0</v>
      </c>
      <c r="G60" s="170">
        <v>0</v>
      </c>
      <c r="H60" s="170">
        <v>0</v>
      </c>
      <c r="I60" s="170">
        <v>0</v>
      </c>
      <c r="J60" s="170">
        <v>0</v>
      </c>
      <c r="K60" s="170">
        <v>0</v>
      </c>
      <c r="L60" s="231">
        <v>0</v>
      </c>
      <c r="N60" s="233">
        <v>0</v>
      </c>
      <c r="O60" s="233">
        <v>0</v>
      </c>
      <c r="P60" s="233">
        <v>0</v>
      </c>
      <c r="R60" s="233">
        <v>0</v>
      </c>
      <c r="S60" s="233">
        <v>0</v>
      </c>
      <c r="T60" s="233">
        <v>0</v>
      </c>
      <c r="V60" s="170">
        <v>0</v>
      </c>
      <c r="W60" s="233">
        <v>0</v>
      </c>
      <c r="X60" s="233">
        <v>0</v>
      </c>
      <c r="Z60" s="233">
        <v>0</v>
      </c>
      <c r="AA60" s="233">
        <v>0</v>
      </c>
      <c r="AB60" s="233">
        <v>0</v>
      </c>
    </row>
    <row r="61" spans="3:28" x14ac:dyDescent="0.15">
      <c r="C61" s="233">
        <v>0</v>
      </c>
      <c r="D61" s="233">
        <v>0</v>
      </c>
      <c r="E61" s="233">
        <v>0</v>
      </c>
      <c r="F61" s="233">
        <v>0</v>
      </c>
      <c r="G61" s="170">
        <v>0</v>
      </c>
      <c r="H61" s="170">
        <v>0</v>
      </c>
      <c r="I61" s="170">
        <v>0</v>
      </c>
      <c r="J61" s="170">
        <v>0</v>
      </c>
      <c r="K61" s="170">
        <v>0</v>
      </c>
      <c r="L61" s="231">
        <v>0</v>
      </c>
      <c r="N61" s="233">
        <v>0</v>
      </c>
      <c r="O61" s="233">
        <v>0</v>
      </c>
      <c r="P61" s="233">
        <v>0</v>
      </c>
      <c r="R61" s="233">
        <v>0</v>
      </c>
      <c r="S61" s="233">
        <v>0</v>
      </c>
      <c r="T61" s="233">
        <v>0</v>
      </c>
      <c r="V61" s="233">
        <v>0</v>
      </c>
      <c r="W61" s="233">
        <v>0</v>
      </c>
      <c r="X61" s="233">
        <v>0</v>
      </c>
      <c r="Z61" s="233">
        <v>0</v>
      </c>
      <c r="AA61" s="233">
        <v>0</v>
      </c>
      <c r="AB61" s="233">
        <v>0</v>
      </c>
    </row>
    <row r="62" spans="3:28" x14ac:dyDescent="0.15">
      <c r="C62" s="233">
        <v>0</v>
      </c>
      <c r="D62" s="233">
        <v>0</v>
      </c>
      <c r="E62" s="233">
        <v>0</v>
      </c>
      <c r="F62" s="233">
        <v>0</v>
      </c>
      <c r="G62" s="170">
        <v>0</v>
      </c>
      <c r="H62" s="170">
        <v>0</v>
      </c>
      <c r="I62" s="170">
        <v>0</v>
      </c>
      <c r="J62" s="170">
        <v>0</v>
      </c>
      <c r="K62" s="170">
        <v>0</v>
      </c>
      <c r="L62" s="231">
        <v>0</v>
      </c>
      <c r="N62" s="233">
        <v>0</v>
      </c>
      <c r="O62" s="233">
        <v>0</v>
      </c>
      <c r="P62" s="233">
        <v>0</v>
      </c>
      <c r="R62" s="170">
        <v>0</v>
      </c>
      <c r="S62" s="233">
        <v>0</v>
      </c>
      <c r="T62" s="233">
        <v>0</v>
      </c>
      <c r="V62" s="233">
        <v>0</v>
      </c>
      <c r="W62" s="233">
        <v>0</v>
      </c>
      <c r="X62" s="233">
        <v>0</v>
      </c>
      <c r="Z62" s="233">
        <v>0</v>
      </c>
      <c r="AA62" s="233">
        <v>0</v>
      </c>
      <c r="AB62" s="233">
        <v>0</v>
      </c>
    </row>
    <row r="63" spans="3:28" x14ac:dyDescent="0.15">
      <c r="C63" s="233">
        <v>0</v>
      </c>
      <c r="D63" s="233">
        <v>0</v>
      </c>
      <c r="E63" s="233">
        <v>0</v>
      </c>
      <c r="F63" s="233">
        <v>0</v>
      </c>
      <c r="G63" s="170">
        <v>0</v>
      </c>
      <c r="H63" s="170">
        <v>0</v>
      </c>
      <c r="I63" s="170">
        <v>0</v>
      </c>
      <c r="J63" s="170">
        <v>0</v>
      </c>
      <c r="K63" s="170">
        <v>0</v>
      </c>
      <c r="L63" s="231">
        <v>0</v>
      </c>
      <c r="N63" s="233">
        <v>0</v>
      </c>
      <c r="O63" s="233">
        <v>0</v>
      </c>
      <c r="P63" s="233">
        <v>0</v>
      </c>
      <c r="R63" s="233">
        <v>0</v>
      </c>
      <c r="S63" s="233">
        <v>0</v>
      </c>
      <c r="T63" s="233">
        <v>0</v>
      </c>
      <c r="V63" s="233">
        <v>0</v>
      </c>
      <c r="W63" s="233">
        <v>0</v>
      </c>
      <c r="X63" s="233">
        <v>0</v>
      </c>
      <c r="Z63" s="233">
        <v>0</v>
      </c>
      <c r="AA63" s="233">
        <v>0</v>
      </c>
      <c r="AB63" s="233">
        <v>0</v>
      </c>
    </row>
    <row r="64" spans="3:28" x14ac:dyDescent="0.15">
      <c r="C64" s="233">
        <v>0</v>
      </c>
      <c r="D64" s="233">
        <v>0</v>
      </c>
      <c r="E64" s="233">
        <v>0</v>
      </c>
      <c r="F64" s="233">
        <v>0</v>
      </c>
      <c r="G64" s="170">
        <v>0</v>
      </c>
      <c r="H64" s="170">
        <v>0</v>
      </c>
      <c r="I64" s="170">
        <v>0</v>
      </c>
      <c r="J64" s="170">
        <v>0</v>
      </c>
      <c r="K64" s="170">
        <v>0</v>
      </c>
      <c r="L64" s="231">
        <v>0</v>
      </c>
      <c r="N64" s="233">
        <v>0</v>
      </c>
      <c r="O64" s="233">
        <v>0</v>
      </c>
      <c r="P64" s="233">
        <v>0</v>
      </c>
      <c r="R64" s="233">
        <v>0</v>
      </c>
      <c r="S64" s="233">
        <v>0</v>
      </c>
      <c r="T64" s="233">
        <v>0</v>
      </c>
      <c r="V64" s="233">
        <v>0</v>
      </c>
      <c r="W64" s="233">
        <v>0</v>
      </c>
      <c r="X64" s="233">
        <v>0</v>
      </c>
      <c r="Z64" s="233">
        <v>0</v>
      </c>
      <c r="AA64" s="233">
        <v>0</v>
      </c>
      <c r="AB64" s="233">
        <v>0</v>
      </c>
    </row>
    <row r="65" spans="3:28" x14ac:dyDescent="0.15">
      <c r="C65" s="170">
        <v>0</v>
      </c>
      <c r="D65" s="233">
        <v>0</v>
      </c>
      <c r="E65" s="233">
        <v>0</v>
      </c>
      <c r="F65" s="233">
        <v>0</v>
      </c>
      <c r="G65" s="170">
        <v>0</v>
      </c>
      <c r="H65" s="170">
        <v>0</v>
      </c>
      <c r="I65" s="170">
        <v>0</v>
      </c>
      <c r="J65" s="170">
        <v>0</v>
      </c>
      <c r="K65" s="170">
        <v>0</v>
      </c>
      <c r="L65" s="231">
        <v>0</v>
      </c>
      <c r="N65" s="170">
        <v>0</v>
      </c>
      <c r="O65" s="233">
        <v>0</v>
      </c>
      <c r="P65" s="233">
        <v>0</v>
      </c>
      <c r="R65" s="233">
        <v>0</v>
      </c>
      <c r="S65" s="233">
        <v>0</v>
      </c>
      <c r="T65" s="233">
        <v>0</v>
      </c>
      <c r="V65" s="233">
        <v>0</v>
      </c>
      <c r="W65" s="233">
        <v>0</v>
      </c>
      <c r="X65" s="233">
        <v>0</v>
      </c>
      <c r="Z65" s="233">
        <v>0</v>
      </c>
      <c r="AA65" s="233">
        <v>0</v>
      </c>
      <c r="AB65" s="233">
        <v>0</v>
      </c>
    </row>
    <row r="66" spans="3:28" x14ac:dyDescent="0.15">
      <c r="C66" s="233">
        <v>0</v>
      </c>
      <c r="D66" s="233">
        <v>0</v>
      </c>
      <c r="E66" s="233">
        <v>0</v>
      </c>
      <c r="F66" s="233">
        <v>0</v>
      </c>
      <c r="G66" s="170">
        <v>0</v>
      </c>
      <c r="H66" s="170">
        <v>0</v>
      </c>
      <c r="I66" s="170">
        <v>0</v>
      </c>
      <c r="J66" s="170">
        <v>0</v>
      </c>
      <c r="K66" s="170">
        <v>0</v>
      </c>
      <c r="L66" s="231">
        <v>0</v>
      </c>
      <c r="N66" s="233">
        <v>0</v>
      </c>
      <c r="O66" s="233">
        <v>0</v>
      </c>
      <c r="P66" s="233">
        <v>0</v>
      </c>
      <c r="R66" s="233">
        <v>0</v>
      </c>
      <c r="S66" s="233">
        <v>0</v>
      </c>
      <c r="T66" s="233">
        <v>0</v>
      </c>
      <c r="V66" s="233">
        <v>0</v>
      </c>
      <c r="W66" s="233">
        <v>0</v>
      </c>
      <c r="X66" s="233">
        <v>0</v>
      </c>
      <c r="Z66" s="233">
        <v>0</v>
      </c>
      <c r="AA66" s="233">
        <v>0</v>
      </c>
      <c r="AB66" s="233">
        <v>0</v>
      </c>
    </row>
    <row r="67" spans="3:28" x14ac:dyDescent="0.15">
      <c r="C67" s="233">
        <v>0</v>
      </c>
      <c r="D67" s="233">
        <v>0</v>
      </c>
      <c r="E67" s="233">
        <v>0</v>
      </c>
      <c r="F67" s="233">
        <v>0</v>
      </c>
      <c r="G67" s="170">
        <v>0</v>
      </c>
      <c r="H67" s="170">
        <v>0</v>
      </c>
      <c r="I67" s="170">
        <v>0</v>
      </c>
      <c r="J67" s="170">
        <v>0</v>
      </c>
      <c r="K67" s="170">
        <v>0</v>
      </c>
      <c r="L67" s="231">
        <v>0</v>
      </c>
      <c r="N67" s="233">
        <v>0</v>
      </c>
      <c r="O67" s="233">
        <v>0</v>
      </c>
      <c r="P67" s="233">
        <v>0</v>
      </c>
      <c r="R67" s="233">
        <v>0</v>
      </c>
      <c r="S67" s="233">
        <v>0</v>
      </c>
      <c r="T67" s="233">
        <v>0</v>
      </c>
      <c r="V67" s="233">
        <v>0</v>
      </c>
      <c r="W67" s="233">
        <v>0</v>
      </c>
      <c r="X67" s="233">
        <v>0</v>
      </c>
      <c r="Z67" s="170">
        <v>0</v>
      </c>
      <c r="AA67" s="233">
        <v>0</v>
      </c>
      <c r="AB67" s="233">
        <v>0</v>
      </c>
    </row>
    <row r="68" spans="3:28" x14ac:dyDescent="0.15">
      <c r="C68" s="233">
        <v>0</v>
      </c>
      <c r="D68" s="233">
        <v>0</v>
      </c>
      <c r="E68" s="233">
        <v>0</v>
      </c>
      <c r="F68" s="233">
        <v>0</v>
      </c>
      <c r="G68" s="170">
        <v>0</v>
      </c>
      <c r="H68" s="170">
        <v>0</v>
      </c>
      <c r="I68" s="170">
        <v>0</v>
      </c>
      <c r="J68" s="170">
        <v>0</v>
      </c>
      <c r="K68" s="170">
        <v>0</v>
      </c>
      <c r="L68" s="231">
        <v>0</v>
      </c>
      <c r="N68" s="233">
        <v>0</v>
      </c>
      <c r="O68" s="233">
        <v>0</v>
      </c>
      <c r="P68" s="233">
        <v>0</v>
      </c>
      <c r="R68" s="170">
        <v>0</v>
      </c>
      <c r="S68" s="233">
        <v>0</v>
      </c>
      <c r="T68" s="233">
        <v>0</v>
      </c>
      <c r="V68" s="233">
        <v>0</v>
      </c>
      <c r="W68" s="233">
        <v>0</v>
      </c>
      <c r="X68" s="233">
        <v>0</v>
      </c>
      <c r="Z68" s="233">
        <v>0</v>
      </c>
      <c r="AA68" s="233">
        <v>0</v>
      </c>
      <c r="AB68" s="233">
        <v>0</v>
      </c>
    </row>
    <row r="69" spans="3:28" x14ac:dyDescent="0.15">
      <c r="C69" s="233">
        <v>0</v>
      </c>
      <c r="D69" s="233">
        <v>0</v>
      </c>
      <c r="E69" s="233">
        <v>0</v>
      </c>
      <c r="F69" s="233">
        <v>0</v>
      </c>
      <c r="G69" s="170">
        <v>0</v>
      </c>
      <c r="H69" s="170">
        <v>0</v>
      </c>
      <c r="I69" s="170">
        <v>0</v>
      </c>
      <c r="J69" s="170">
        <v>0</v>
      </c>
      <c r="K69" s="170">
        <v>0</v>
      </c>
      <c r="L69" s="231">
        <v>0</v>
      </c>
      <c r="N69" s="233">
        <v>0</v>
      </c>
      <c r="O69" s="233">
        <v>0</v>
      </c>
      <c r="P69" s="233">
        <v>0</v>
      </c>
      <c r="R69" s="233">
        <v>0</v>
      </c>
      <c r="S69" s="233">
        <v>0</v>
      </c>
      <c r="T69" s="233">
        <v>0</v>
      </c>
      <c r="V69" s="233">
        <v>0</v>
      </c>
      <c r="W69" s="233">
        <v>0</v>
      </c>
      <c r="X69" s="233">
        <v>0</v>
      </c>
      <c r="Z69" s="233">
        <v>0</v>
      </c>
      <c r="AA69" s="233">
        <v>0</v>
      </c>
      <c r="AB69" s="233">
        <v>0</v>
      </c>
    </row>
    <row r="70" spans="3:28" x14ac:dyDescent="0.15">
      <c r="C70" s="233">
        <v>0</v>
      </c>
      <c r="D70" s="233">
        <v>0</v>
      </c>
      <c r="E70" s="233">
        <v>0</v>
      </c>
      <c r="F70" s="233">
        <v>0</v>
      </c>
      <c r="G70" s="170">
        <v>0</v>
      </c>
      <c r="H70" s="170">
        <v>0</v>
      </c>
      <c r="I70" s="170">
        <v>0</v>
      </c>
      <c r="J70" s="170">
        <v>0</v>
      </c>
      <c r="K70" s="170">
        <v>0</v>
      </c>
      <c r="L70" s="231">
        <v>0</v>
      </c>
      <c r="N70" s="233">
        <v>0</v>
      </c>
      <c r="O70" s="233">
        <v>0</v>
      </c>
      <c r="P70" s="233">
        <v>0</v>
      </c>
      <c r="R70" s="233">
        <v>0</v>
      </c>
      <c r="S70" s="233">
        <v>0</v>
      </c>
      <c r="T70" s="233">
        <v>0</v>
      </c>
      <c r="V70" s="233">
        <v>0</v>
      </c>
      <c r="W70" s="233">
        <v>0</v>
      </c>
      <c r="X70" s="233">
        <v>0</v>
      </c>
      <c r="Z70" s="233">
        <v>0</v>
      </c>
      <c r="AA70" s="233">
        <v>0</v>
      </c>
      <c r="AB70" s="233">
        <v>0</v>
      </c>
    </row>
    <row r="71" spans="3:28" x14ac:dyDescent="0.15">
      <c r="C71" s="233">
        <v>0</v>
      </c>
      <c r="D71" s="233">
        <v>0</v>
      </c>
      <c r="E71" s="233">
        <v>0</v>
      </c>
      <c r="F71" s="233">
        <v>0</v>
      </c>
      <c r="G71" s="170">
        <v>0</v>
      </c>
      <c r="H71" s="170">
        <v>0</v>
      </c>
      <c r="I71" s="170">
        <v>0</v>
      </c>
      <c r="J71" s="170">
        <v>0</v>
      </c>
      <c r="K71" s="170">
        <v>0</v>
      </c>
      <c r="L71" s="231">
        <v>0</v>
      </c>
      <c r="N71" s="233">
        <v>0</v>
      </c>
      <c r="O71" s="233">
        <v>0</v>
      </c>
      <c r="P71" s="233">
        <v>0</v>
      </c>
      <c r="R71" s="233">
        <v>0</v>
      </c>
      <c r="S71" s="233">
        <v>0</v>
      </c>
      <c r="T71" s="233">
        <v>0</v>
      </c>
      <c r="V71" s="170">
        <v>0</v>
      </c>
      <c r="W71" s="233">
        <v>0</v>
      </c>
      <c r="X71" s="233">
        <v>0</v>
      </c>
      <c r="Z71" s="233">
        <v>0</v>
      </c>
      <c r="AA71" s="233">
        <v>0</v>
      </c>
      <c r="AB71" s="233">
        <v>0</v>
      </c>
    </row>
    <row r="72" spans="3:28" x14ac:dyDescent="0.15">
      <c r="C72" s="233">
        <v>0</v>
      </c>
      <c r="D72" s="233">
        <v>0</v>
      </c>
      <c r="E72" s="233">
        <v>0</v>
      </c>
      <c r="F72" s="233">
        <v>0</v>
      </c>
      <c r="G72" s="170">
        <v>0</v>
      </c>
      <c r="H72" s="170">
        <v>0</v>
      </c>
      <c r="I72" s="170">
        <v>0</v>
      </c>
      <c r="J72" s="170">
        <v>0</v>
      </c>
      <c r="K72" s="170">
        <v>0</v>
      </c>
      <c r="L72" s="231">
        <v>0</v>
      </c>
      <c r="N72" s="233">
        <v>0</v>
      </c>
      <c r="O72" s="233">
        <v>0</v>
      </c>
      <c r="P72" s="233">
        <v>0</v>
      </c>
      <c r="R72" s="233">
        <v>0</v>
      </c>
      <c r="S72" s="233">
        <v>0</v>
      </c>
      <c r="T72" s="233">
        <v>0</v>
      </c>
      <c r="V72" s="233">
        <v>0</v>
      </c>
      <c r="W72" s="233">
        <v>0</v>
      </c>
      <c r="X72" s="233">
        <v>0</v>
      </c>
      <c r="Z72" s="233">
        <v>0</v>
      </c>
      <c r="AA72" s="233">
        <v>0</v>
      </c>
      <c r="AB72" s="233">
        <v>0</v>
      </c>
    </row>
    <row r="73" spans="3:28" x14ac:dyDescent="0.15">
      <c r="C73" s="233">
        <v>0</v>
      </c>
      <c r="D73" s="233">
        <v>0</v>
      </c>
      <c r="E73" s="233">
        <v>0</v>
      </c>
      <c r="F73" s="233">
        <v>0</v>
      </c>
      <c r="G73" s="170">
        <v>0</v>
      </c>
      <c r="H73" s="170">
        <v>0</v>
      </c>
      <c r="I73" s="170">
        <v>0</v>
      </c>
      <c r="J73" s="170">
        <v>0</v>
      </c>
      <c r="K73" s="170">
        <v>0</v>
      </c>
      <c r="L73" s="231">
        <v>0</v>
      </c>
      <c r="N73" s="233">
        <v>0</v>
      </c>
      <c r="O73" s="233">
        <v>0</v>
      </c>
      <c r="P73" s="233">
        <v>0</v>
      </c>
      <c r="R73" s="233">
        <v>0</v>
      </c>
      <c r="S73" s="233">
        <v>0</v>
      </c>
      <c r="T73" s="233">
        <v>0</v>
      </c>
      <c r="V73" s="233">
        <v>0</v>
      </c>
      <c r="W73" s="233">
        <v>0</v>
      </c>
      <c r="X73" s="233">
        <v>0</v>
      </c>
      <c r="Z73" s="233">
        <v>0</v>
      </c>
      <c r="AA73" s="233">
        <v>0</v>
      </c>
      <c r="AB73" s="233">
        <v>0</v>
      </c>
    </row>
    <row r="74" spans="3:28" x14ac:dyDescent="0.15">
      <c r="C74" s="233">
        <v>0</v>
      </c>
      <c r="D74" s="233">
        <v>0</v>
      </c>
      <c r="E74" s="233">
        <v>0</v>
      </c>
      <c r="F74" s="233">
        <v>0</v>
      </c>
      <c r="G74" s="170">
        <v>0</v>
      </c>
      <c r="H74" s="170">
        <v>0</v>
      </c>
      <c r="I74" s="170">
        <v>0</v>
      </c>
      <c r="J74" s="170">
        <v>0</v>
      </c>
      <c r="K74" s="170">
        <v>0</v>
      </c>
      <c r="L74" s="231">
        <v>0</v>
      </c>
      <c r="N74" s="233">
        <v>0</v>
      </c>
      <c r="O74" s="233">
        <v>0</v>
      </c>
      <c r="P74" s="233">
        <v>0</v>
      </c>
      <c r="R74" s="233">
        <v>0</v>
      </c>
      <c r="S74" s="233">
        <v>0</v>
      </c>
      <c r="T74" s="233">
        <v>0</v>
      </c>
      <c r="V74" s="233">
        <v>0</v>
      </c>
      <c r="W74" s="233">
        <v>0</v>
      </c>
      <c r="X74" s="233">
        <v>0</v>
      </c>
      <c r="Z74" s="170">
        <v>0</v>
      </c>
      <c r="AA74" s="233">
        <v>0</v>
      </c>
      <c r="AB74" s="233">
        <v>0</v>
      </c>
    </row>
    <row r="75" spans="3:28" x14ac:dyDescent="0.15">
      <c r="C75" s="233">
        <v>0</v>
      </c>
      <c r="D75" s="233">
        <v>0</v>
      </c>
      <c r="E75" s="233">
        <v>0</v>
      </c>
      <c r="F75" s="233">
        <v>0</v>
      </c>
      <c r="G75" s="170">
        <v>0</v>
      </c>
      <c r="H75" s="170">
        <v>0</v>
      </c>
      <c r="I75" s="170">
        <v>0</v>
      </c>
      <c r="J75" s="170">
        <v>0</v>
      </c>
      <c r="K75" s="170">
        <v>0</v>
      </c>
      <c r="L75" s="231">
        <v>0</v>
      </c>
      <c r="N75" s="233">
        <v>0</v>
      </c>
      <c r="O75" s="233">
        <v>0</v>
      </c>
      <c r="P75" s="233">
        <v>0</v>
      </c>
      <c r="R75" s="233">
        <v>0</v>
      </c>
      <c r="S75" s="233">
        <v>0</v>
      </c>
      <c r="T75" s="233">
        <v>0</v>
      </c>
      <c r="V75" s="233">
        <v>0</v>
      </c>
      <c r="W75" s="233">
        <v>0</v>
      </c>
      <c r="X75" s="233">
        <v>0</v>
      </c>
      <c r="Z75" s="233">
        <v>0</v>
      </c>
      <c r="AA75" s="233">
        <v>0</v>
      </c>
      <c r="AB75" s="233">
        <v>0</v>
      </c>
    </row>
    <row r="76" spans="3:28" x14ac:dyDescent="0.15">
      <c r="C76" s="233">
        <v>0</v>
      </c>
      <c r="D76" s="233">
        <v>0</v>
      </c>
      <c r="E76" s="233">
        <v>0</v>
      </c>
      <c r="F76" s="233">
        <v>0</v>
      </c>
      <c r="G76" s="170">
        <v>0</v>
      </c>
      <c r="H76" s="170">
        <v>0</v>
      </c>
      <c r="I76" s="170">
        <v>0</v>
      </c>
      <c r="J76" s="170">
        <v>0</v>
      </c>
      <c r="K76" s="170">
        <v>0</v>
      </c>
      <c r="L76" s="231">
        <v>0</v>
      </c>
      <c r="N76" s="233">
        <v>0</v>
      </c>
      <c r="O76" s="233">
        <v>0</v>
      </c>
      <c r="P76" s="233">
        <v>0</v>
      </c>
      <c r="R76" s="233">
        <v>0</v>
      </c>
      <c r="S76" s="233">
        <v>0</v>
      </c>
      <c r="T76" s="233">
        <v>0</v>
      </c>
      <c r="V76" s="233">
        <v>0</v>
      </c>
      <c r="W76" s="233">
        <v>0</v>
      </c>
      <c r="X76" s="233">
        <v>0</v>
      </c>
      <c r="Z76" s="233">
        <v>0</v>
      </c>
      <c r="AA76" s="233">
        <v>0</v>
      </c>
      <c r="AB76" s="233">
        <v>0</v>
      </c>
    </row>
    <row r="77" spans="3:28" x14ac:dyDescent="0.15">
      <c r="C77" s="233">
        <v>0</v>
      </c>
      <c r="D77" s="233">
        <v>0</v>
      </c>
      <c r="E77" s="233">
        <v>0</v>
      </c>
      <c r="F77" s="233">
        <v>0</v>
      </c>
      <c r="G77" s="170">
        <v>0</v>
      </c>
      <c r="H77" s="170">
        <v>0</v>
      </c>
      <c r="I77" s="170">
        <v>0</v>
      </c>
      <c r="J77" s="170">
        <v>0</v>
      </c>
      <c r="K77" s="170">
        <v>0</v>
      </c>
      <c r="L77" s="231">
        <v>0</v>
      </c>
      <c r="N77" s="233">
        <v>0</v>
      </c>
      <c r="O77" s="233">
        <v>0</v>
      </c>
      <c r="P77" s="233">
        <v>0</v>
      </c>
      <c r="R77" s="233">
        <v>0</v>
      </c>
      <c r="S77" s="233">
        <v>0</v>
      </c>
      <c r="T77" s="233">
        <v>0</v>
      </c>
      <c r="V77" s="233">
        <v>0</v>
      </c>
      <c r="W77" s="233">
        <v>0</v>
      </c>
      <c r="X77" s="233">
        <v>0</v>
      </c>
      <c r="Z77" s="233">
        <v>0</v>
      </c>
      <c r="AA77" s="233">
        <v>0</v>
      </c>
      <c r="AB77" s="233">
        <v>0</v>
      </c>
    </row>
    <row r="78" spans="3:28" x14ac:dyDescent="0.15">
      <c r="C78" s="233">
        <v>0</v>
      </c>
      <c r="D78" s="233">
        <v>0</v>
      </c>
      <c r="E78" s="233">
        <v>0</v>
      </c>
      <c r="F78" s="233">
        <v>0</v>
      </c>
      <c r="G78" s="170">
        <v>0</v>
      </c>
      <c r="H78" s="170">
        <v>0</v>
      </c>
      <c r="I78" s="170">
        <v>0</v>
      </c>
      <c r="J78" s="170">
        <v>0</v>
      </c>
      <c r="K78" s="170">
        <v>0</v>
      </c>
      <c r="L78" s="231">
        <v>0</v>
      </c>
      <c r="N78" s="170">
        <v>0</v>
      </c>
      <c r="O78" s="233">
        <v>0</v>
      </c>
      <c r="P78" s="233">
        <v>0</v>
      </c>
      <c r="R78" s="233">
        <v>0</v>
      </c>
      <c r="S78" s="233">
        <v>0</v>
      </c>
      <c r="T78" s="233">
        <v>0</v>
      </c>
      <c r="V78" s="233">
        <v>0</v>
      </c>
      <c r="W78" s="233">
        <v>0</v>
      </c>
      <c r="X78" s="233">
        <v>0</v>
      </c>
      <c r="Z78" s="233">
        <v>0</v>
      </c>
      <c r="AA78" s="233">
        <v>0</v>
      </c>
      <c r="AB78" s="233">
        <v>0</v>
      </c>
    </row>
    <row r="79" spans="3:28" x14ac:dyDescent="0.15">
      <c r="C79" s="233">
        <v>0</v>
      </c>
      <c r="D79" s="233">
        <v>0</v>
      </c>
      <c r="E79" s="233">
        <v>0</v>
      </c>
      <c r="F79" s="233">
        <v>0</v>
      </c>
      <c r="G79" s="170">
        <v>0</v>
      </c>
      <c r="H79" s="170">
        <v>0</v>
      </c>
      <c r="I79" s="170">
        <v>0</v>
      </c>
      <c r="J79" s="170">
        <v>0</v>
      </c>
      <c r="K79" s="170">
        <v>0</v>
      </c>
      <c r="L79" s="231">
        <v>0</v>
      </c>
      <c r="N79" s="233">
        <v>0</v>
      </c>
      <c r="O79" s="233">
        <v>0</v>
      </c>
      <c r="P79" s="233">
        <v>0</v>
      </c>
      <c r="R79" s="233">
        <v>0</v>
      </c>
      <c r="S79" s="233">
        <v>0</v>
      </c>
      <c r="T79" s="233">
        <v>0</v>
      </c>
      <c r="V79" s="233">
        <v>0</v>
      </c>
      <c r="W79" s="233">
        <v>0</v>
      </c>
      <c r="X79" s="233">
        <v>0</v>
      </c>
      <c r="Z79" s="233">
        <v>0</v>
      </c>
      <c r="AA79" s="233">
        <v>0</v>
      </c>
      <c r="AB79" s="233">
        <v>0</v>
      </c>
    </row>
    <row r="80" spans="3:28" x14ac:dyDescent="0.15">
      <c r="C80" s="170">
        <v>0</v>
      </c>
      <c r="D80" s="233">
        <v>0</v>
      </c>
      <c r="E80" s="233">
        <v>0</v>
      </c>
      <c r="F80" s="233">
        <v>0</v>
      </c>
      <c r="G80" s="170">
        <v>0</v>
      </c>
      <c r="H80" s="170">
        <v>0</v>
      </c>
      <c r="I80" s="170">
        <v>0</v>
      </c>
      <c r="J80" s="170">
        <v>0</v>
      </c>
      <c r="K80" s="170">
        <v>0</v>
      </c>
      <c r="L80" s="231">
        <v>0</v>
      </c>
      <c r="N80" s="233">
        <v>0</v>
      </c>
      <c r="O80" s="233">
        <v>0</v>
      </c>
      <c r="P80" s="233">
        <v>0</v>
      </c>
      <c r="R80" s="233">
        <v>0</v>
      </c>
      <c r="S80" s="233">
        <v>0</v>
      </c>
      <c r="T80" s="233">
        <v>0</v>
      </c>
      <c r="V80" s="233">
        <v>0</v>
      </c>
      <c r="W80" s="233">
        <v>0</v>
      </c>
      <c r="X80" s="233">
        <v>0</v>
      </c>
      <c r="Z80" s="233">
        <v>0</v>
      </c>
      <c r="AA80" s="233">
        <v>0</v>
      </c>
      <c r="AB80" s="233">
        <v>0</v>
      </c>
    </row>
    <row r="81" spans="3:28" x14ac:dyDescent="0.15">
      <c r="C81" s="233">
        <v>0</v>
      </c>
      <c r="D81" s="233">
        <v>0</v>
      </c>
      <c r="E81" s="233">
        <v>0</v>
      </c>
      <c r="F81" s="233">
        <v>0</v>
      </c>
      <c r="G81" s="170">
        <v>0</v>
      </c>
      <c r="H81" s="170">
        <v>0</v>
      </c>
      <c r="I81" s="170">
        <v>0</v>
      </c>
      <c r="J81" s="170">
        <v>0</v>
      </c>
      <c r="K81" s="170">
        <v>0</v>
      </c>
      <c r="L81" s="231">
        <v>0</v>
      </c>
      <c r="N81" s="233">
        <v>0</v>
      </c>
      <c r="O81" s="233">
        <v>0</v>
      </c>
      <c r="P81" s="233">
        <v>0</v>
      </c>
      <c r="R81" s="233">
        <v>0</v>
      </c>
      <c r="S81" s="233">
        <v>0</v>
      </c>
      <c r="T81" s="233">
        <v>0</v>
      </c>
      <c r="V81" s="233">
        <v>0</v>
      </c>
      <c r="W81" s="233">
        <v>0</v>
      </c>
      <c r="X81" s="233">
        <v>0</v>
      </c>
      <c r="Z81" s="233">
        <v>0</v>
      </c>
      <c r="AA81" s="233">
        <v>0</v>
      </c>
      <c r="AB81" s="233">
        <v>0</v>
      </c>
    </row>
    <row r="82" spans="3:28" x14ac:dyDescent="0.15">
      <c r="C82" s="233">
        <v>0</v>
      </c>
      <c r="D82" s="233">
        <v>0</v>
      </c>
      <c r="E82" s="233">
        <v>0</v>
      </c>
      <c r="F82" s="233">
        <v>0</v>
      </c>
      <c r="G82" s="170">
        <v>0</v>
      </c>
      <c r="H82" s="170">
        <v>0</v>
      </c>
      <c r="I82" s="170">
        <v>0</v>
      </c>
      <c r="J82" s="170">
        <v>0</v>
      </c>
      <c r="K82" s="170">
        <v>0</v>
      </c>
      <c r="L82" s="231">
        <v>0</v>
      </c>
      <c r="N82" s="170">
        <v>0</v>
      </c>
      <c r="O82" s="233">
        <v>0</v>
      </c>
      <c r="P82" s="233">
        <v>0</v>
      </c>
      <c r="R82" s="233">
        <v>0</v>
      </c>
      <c r="S82" s="233">
        <v>0</v>
      </c>
      <c r="T82" s="233">
        <v>0</v>
      </c>
      <c r="V82" s="233">
        <v>0</v>
      </c>
      <c r="W82" s="233">
        <v>0</v>
      </c>
      <c r="X82" s="233">
        <v>0</v>
      </c>
      <c r="Z82" s="170">
        <v>0</v>
      </c>
      <c r="AA82" s="233">
        <v>0</v>
      </c>
      <c r="AB82" s="233">
        <v>0</v>
      </c>
    </row>
    <row r="83" spans="3:28" x14ac:dyDescent="0.15">
      <c r="C83" s="233">
        <v>0</v>
      </c>
      <c r="D83" s="233">
        <v>0</v>
      </c>
      <c r="E83" s="233">
        <v>0</v>
      </c>
      <c r="F83" s="233">
        <v>0</v>
      </c>
      <c r="G83" s="170">
        <v>0</v>
      </c>
      <c r="H83" s="170">
        <v>0</v>
      </c>
      <c r="I83" s="170">
        <v>0</v>
      </c>
      <c r="J83" s="170">
        <v>0</v>
      </c>
      <c r="K83" s="170">
        <v>0</v>
      </c>
      <c r="L83" s="231">
        <v>0</v>
      </c>
      <c r="N83" s="233">
        <v>0</v>
      </c>
      <c r="O83" s="233">
        <v>0</v>
      </c>
      <c r="P83" s="233">
        <v>0</v>
      </c>
      <c r="R83" s="233">
        <v>0</v>
      </c>
      <c r="S83" s="233">
        <v>0</v>
      </c>
      <c r="T83" s="233">
        <v>0</v>
      </c>
      <c r="V83" s="233">
        <v>0</v>
      </c>
      <c r="W83" s="233">
        <v>0</v>
      </c>
      <c r="X83" s="233">
        <v>0</v>
      </c>
      <c r="Z83" s="233">
        <v>0</v>
      </c>
      <c r="AA83" s="233">
        <v>0</v>
      </c>
      <c r="AB83" s="233">
        <v>0</v>
      </c>
    </row>
    <row r="84" spans="3:28" x14ac:dyDescent="0.15">
      <c r="C84" s="233">
        <v>0</v>
      </c>
      <c r="D84" s="233">
        <v>0</v>
      </c>
      <c r="E84" s="233">
        <v>0</v>
      </c>
      <c r="F84" s="233">
        <v>0</v>
      </c>
      <c r="G84" s="170">
        <v>0</v>
      </c>
      <c r="H84" s="170">
        <v>0</v>
      </c>
      <c r="I84" s="170">
        <v>0</v>
      </c>
      <c r="J84" s="170">
        <v>0</v>
      </c>
      <c r="K84" s="170">
        <v>0</v>
      </c>
      <c r="L84" s="231">
        <v>0</v>
      </c>
      <c r="N84" s="233">
        <v>0</v>
      </c>
      <c r="O84" s="233">
        <v>0</v>
      </c>
      <c r="P84" s="233">
        <v>0</v>
      </c>
      <c r="R84" s="233">
        <v>0</v>
      </c>
      <c r="S84" s="233">
        <v>0</v>
      </c>
      <c r="T84" s="233">
        <v>0</v>
      </c>
      <c r="V84" s="233">
        <v>0</v>
      </c>
      <c r="W84" s="233">
        <v>0</v>
      </c>
      <c r="X84" s="233">
        <v>0</v>
      </c>
      <c r="Z84" s="233">
        <v>0</v>
      </c>
      <c r="AA84" s="233">
        <v>0</v>
      </c>
      <c r="AB84" s="233">
        <v>0</v>
      </c>
    </row>
    <row r="85" spans="3:28" x14ac:dyDescent="0.15">
      <c r="C85" s="233">
        <v>0</v>
      </c>
      <c r="D85" s="233">
        <v>0</v>
      </c>
      <c r="E85" s="233">
        <v>0</v>
      </c>
      <c r="F85" s="233">
        <v>0</v>
      </c>
      <c r="G85" s="170">
        <v>0</v>
      </c>
      <c r="H85" s="170">
        <v>0</v>
      </c>
      <c r="I85" s="170">
        <v>0</v>
      </c>
      <c r="J85" s="170">
        <v>0</v>
      </c>
      <c r="K85" s="170">
        <v>0</v>
      </c>
      <c r="L85" s="231">
        <v>0</v>
      </c>
      <c r="N85" s="233">
        <v>0</v>
      </c>
      <c r="O85" s="233">
        <v>0</v>
      </c>
      <c r="P85" s="233">
        <v>0</v>
      </c>
      <c r="R85" s="233">
        <v>0</v>
      </c>
      <c r="S85" s="233">
        <v>0</v>
      </c>
      <c r="T85" s="233">
        <v>0</v>
      </c>
      <c r="V85" s="170">
        <v>0</v>
      </c>
      <c r="W85" s="233">
        <v>0</v>
      </c>
      <c r="X85" s="233">
        <v>0</v>
      </c>
      <c r="Z85" s="233">
        <v>0</v>
      </c>
      <c r="AA85" s="233">
        <v>0</v>
      </c>
      <c r="AB85" s="233">
        <v>0</v>
      </c>
    </row>
    <row r="86" spans="3:28" x14ac:dyDescent="0.15">
      <c r="C86" s="233">
        <v>0</v>
      </c>
      <c r="D86" s="233">
        <v>0</v>
      </c>
      <c r="E86" s="233">
        <v>0</v>
      </c>
      <c r="F86" s="233">
        <v>0</v>
      </c>
      <c r="G86" s="170">
        <v>0</v>
      </c>
      <c r="H86" s="170">
        <v>0</v>
      </c>
      <c r="I86" s="170">
        <v>0</v>
      </c>
      <c r="J86" s="170">
        <v>0</v>
      </c>
      <c r="K86" s="170">
        <v>0</v>
      </c>
      <c r="L86" s="231">
        <v>0</v>
      </c>
      <c r="N86" s="233">
        <v>0</v>
      </c>
      <c r="O86" s="233">
        <v>0</v>
      </c>
      <c r="P86" s="233">
        <v>0</v>
      </c>
      <c r="R86" s="233">
        <v>0</v>
      </c>
      <c r="S86" s="233">
        <v>0</v>
      </c>
      <c r="T86" s="233">
        <v>0</v>
      </c>
      <c r="V86" s="233">
        <v>0</v>
      </c>
      <c r="W86" s="233">
        <v>0</v>
      </c>
      <c r="X86" s="233">
        <v>0</v>
      </c>
      <c r="Z86" s="233">
        <v>0</v>
      </c>
      <c r="AA86" s="233">
        <v>0</v>
      </c>
      <c r="AB86" s="233">
        <v>0</v>
      </c>
    </row>
    <row r="87" spans="3:28" x14ac:dyDescent="0.15">
      <c r="C87" s="233">
        <v>0</v>
      </c>
      <c r="D87" s="233">
        <v>0</v>
      </c>
      <c r="E87" s="233">
        <v>0</v>
      </c>
      <c r="F87" s="233">
        <v>0</v>
      </c>
      <c r="G87" s="170">
        <v>0</v>
      </c>
      <c r="H87" s="170">
        <v>0</v>
      </c>
      <c r="I87" s="170">
        <v>0</v>
      </c>
      <c r="J87" s="170">
        <v>0</v>
      </c>
      <c r="K87" s="170">
        <v>0</v>
      </c>
      <c r="L87" s="231">
        <v>0</v>
      </c>
      <c r="N87" s="233">
        <v>0</v>
      </c>
      <c r="O87" s="233">
        <v>0</v>
      </c>
      <c r="P87" s="233">
        <v>0</v>
      </c>
      <c r="R87" s="233">
        <v>0</v>
      </c>
      <c r="S87" s="233">
        <v>0</v>
      </c>
      <c r="T87" s="233">
        <v>0</v>
      </c>
      <c r="V87" s="233">
        <v>0</v>
      </c>
      <c r="W87" s="233">
        <v>0</v>
      </c>
      <c r="X87" s="233">
        <v>0</v>
      </c>
      <c r="Z87" s="233">
        <v>0</v>
      </c>
      <c r="AA87" s="233">
        <v>0</v>
      </c>
      <c r="AB87" s="233">
        <v>0</v>
      </c>
    </row>
    <row r="88" spans="3:28" x14ac:dyDescent="0.15">
      <c r="C88" s="233">
        <v>0</v>
      </c>
      <c r="D88" s="233">
        <v>0</v>
      </c>
      <c r="E88" s="233">
        <v>0</v>
      </c>
      <c r="F88" s="233">
        <v>0</v>
      </c>
      <c r="G88" s="170">
        <v>0</v>
      </c>
      <c r="H88" s="170">
        <v>0</v>
      </c>
      <c r="I88" s="170">
        <v>0</v>
      </c>
      <c r="J88" s="170">
        <v>0</v>
      </c>
      <c r="K88" s="170">
        <v>0</v>
      </c>
      <c r="L88" s="231">
        <v>0</v>
      </c>
      <c r="N88" s="233">
        <v>0</v>
      </c>
      <c r="O88" s="233">
        <v>0</v>
      </c>
      <c r="P88" s="233">
        <v>0</v>
      </c>
      <c r="R88" s="233">
        <v>0</v>
      </c>
      <c r="S88" s="233">
        <v>0</v>
      </c>
      <c r="T88" s="233">
        <v>0</v>
      </c>
      <c r="V88" s="233">
        <v>0</v>
      </c>
      <c r="W88" s="233">
        <v>0</v>
      </c>
      <c r="X88" s="233">
        <v>0</v>
      </c>
      <c r="Z88" s="170">
        <v>0</v>
      </c>
      <c r="AA88" s="233">
        <v>0</v>
      </c>
      <c r="AB88" s="233">
        <v>0</v>
      </c>
    </row>
    <row r="89" spans="3:28" x14ac:dyDescent="0.15">
      <c r="C89" s="233">
        <v>0</v>
      </c>
      <c r="D89" s="233">
        <v>0</v>
      </c>
      <c r="E89" s="233">
        <v>0</v>
      </c>
      <c r="F89" s="233">
        <v>0</v>
      </c>
      <c r="G89" s="170">
        <v>0</v>
      </c>
      <c r="H89" s="170">
        <v>0</v>
      </c>
      <c r="I89" s="170">
        <v>0</v>
      </c>
      <c r="J89" s="170">
        <v>0</v>
      </c>
      <c r="K89" s="170">
        <v>0</v>
      </c>
      <c r="L89" s="231">
        <v>0</v>
      </c>
      <c r="N89" s="233">
        <v>0</v>
      </c>
      <c r="O89" s="233">
        <v>0</v>
      </c>
      <c r="P89" s="233">
        <v>0</v>
      </c>
      <c r="R89" s="170">
        <v>0</v>
      </c>
      <c r="S89" s="233">
        <v>0</v>
      </c>
      <c r="T89" s="233">
        <v>0</v>
      </c>
      <c r="V89" s="233">
        <v>0</v>
      </c>
      <c r="W89" s="233">
        <v>0</v>
      </c>
      <c r="X89" s="233">
        <v>0</v>
      </c>
      <c r="Z89" s="233">
        <v>0</v>
      </c>
      <c r="AA89" s="233">
        <v>0</v>
      </c>
      <c r="AB89" s="233">
        <v>0</v>
      </c>
    </row>
    <row r="90" spans="3:28" x14ac:dyDescent="0.15">
      <c r="C90" s="233">
        <v>0</v>
      </c>
      <c r="D90" s="233">
        <v>0</v>
      </c>
      <c r="E90" s="233">
        <v>0</v>
      </c>
      <c r="F90" s="233">
        <v>0</v>
      </c>
      <c r="G90" s="170">
        <v>0</v>
      </c>
      <c r="H90" s="170">
        <v>0</v>
      </c>
      <c r="I90" s="170">
        <v>0</v>
      </c>
      <c r="J90" s="170">
        <v>0</v>
      </c>
      <c r="K90" s="170">
        <v>0</v>
      </c>
      <c r="L90" s="231">
        <v>0</v>
      </c>
      <c r="N90" s="233">
        <v>0</v>
      </c>
      <c r="O90" s="233">
        <v>0</v>
      </c>
      <c r="P90" s="233">
        <v>0</v>
      </c>
      <c r="R90" s="233">
        <v>0</v>
      </c>
      <c r="S90" s="233">
        <v>0</v>
      </c>
      <c r="T90" s="233">
        <v>0</v>
      </c>
      <c r="V90" s="233">
        <v>0</v>
      </c>
      <c r="W90" s="233">
        <v>0</v>
      </c>
      <c r="X90" s="233">
        <v>0</v>
      </c>
      <c r="Z90" s="233">
        <v>0</v>
      </c>
      <c r="AA90" s="233">
        <v>0</v>
      </c>
      <c r="AB90" s="233">
        <v>0</v>
      </c>
    </row>
    <row r="91" spans="3:28" x14ac:dyDescent="0.15">
      <c r="C91" s="233">
        <v>0</v>
      </c>
      <c r="D91" s="233">
        <v>0</v>
      </c>
      <c r="E91" s="233">
        <v>0</v>
      </c>
      <c r="F91" s="233">
        <v>0</v>
      </c>
      <c r="G91" s="170">
        <v>0</v>
      </c>
      <c r="H91" s="170">
        <v>0</v>
      </c>
      <c r="I91" s="170">
        <v>0</v>
      </c>
      <c r="J91" s="170">
        <v>0</v>
      </c>
      <c r="K91" s="170">
        <v>0</v>
      </c>
      <c r="L91" s="231">
        <v>0</v>
      </c>
      <c r="N91" s="170">
        <v>0</v>
      </c>
      <c r="O91" s="233">
        <v>0</v>
      </c>
      <c r="P91" s="233">
        <v>0</v>
      </c>
      <c r="R91" s="233">
        <v>0</v>
      </c>
      <c r="S91" s="233">
        <v>0</v>
      </c>
      <c r="T91" s="233">
        <v>0</v>
      </c>
      <c r="V91" s="233">
        <v>0</v>
      </c>
      <c r="W91" s="233">
        <v>0</v>
      </c>
      <c r="X91" s="233">
        <v>0</v>
      </c>
      <c r="Z91" s="233">
        <v>0</v>
      </c>
      <c r="AA91" s="233">
        <v>0</v>
      </c>
      <c r="AB91" s="233">
        <v>0</v>
      </c>
    </row>
    <row r="92" spans="3:28" x14ac:dyDescent="0.15">
      <c r="C92" s="233">
        <v>0</v>
      </c>
      <c r="D92" s="233">
        <v>0</v>
      </c>
      <c r="E92" s="233">
        <v>0</v>
      </c>
      <c r="F92" s="233">
        <v>0</v>
      </c>
      <c r="G92" s="170">
        <v>0</v>
      </c>
      <c r="H92" s="170">
        <v>0</v>
      </c>
      <c r="I92" s="170">
        <v>0</v>
      </c>
      <c r="J92" s="170">
        <v>0</v>
      </c>
      <c r="K92" s="170">
        <v>0</v>
      </c>
      <c r="L92" s="231">
        <v>0</v>
      </c>
      <c r="N92" s="170">
        <v>0</v>
      </c>
      <c r="O92" s="233">
        <v>0</v>
      </c>
      <c r="P92" s="233">
        <v>0</v>
      </c>
      <c r="R92" s="233">
        <v>0</v>
      </c>
      <c r="S92" s="233">
        <v>0</v>
      </c>
      <c r="T92" s="233">
        <v>0</v>
      </c>
      <c r="V92" s="233">
        <v>0</v>
      </c>
      <c r="W92" s="233">
        <v>0</v>
      </c>
      <c r="X92" s="233">
        <v>0</v>
      </c>
      <c r="Z92" s="233">
        <v>0</v>
      </c>
      <c r="AA92" s="233">
        <v>0</v>
      </c>
      <c r="AB92" s="233">
        <v>0</v>
      </c>
    </row>
    <row r="93" spans="3:28" x14ac:dyDescent="0.15">
      <c r="C93" s="233">
        <v>0</v>
      </c>
      <c r="D93" s="233">
        <v>0</v>
      </c>
      <c r="E93" s="233">
        <v>0</v>
      </c>
      <c r="F93" s="233">
        <v>0</v>
      </c>
      <c r="G93" s="170">
        <v>0</v>
      </c>
      <c r="H93" s="170">
        <v>0</v>
      </c>
      <c r="I93" s="170">
        <v>0</v>
      </c>
      <c r="J93" s="170">
        <v>0</v>
      </c>
      <c r="K93" s="170">
        <v>0</v>
      </c>
      <c r="L93" s="231">
        <v>0</v>
      </c>
      <c r="N93" s="233">
        <v>0</v>
      </c>
      <c r="O93" s="233">
        <v>0</v>
      </c>
      <c r="P93" s="233">
        <v>0</v>
      </c>
      <c r="R93" s="233">
        <v>0</v>
      </c>
      <c r="S93" s="233">
        <v>0</v>
      </c>
      <c r="T93" s="233">
        <v>0</v>
      </c>
      <c r="V93" s="170">
        <v>0</v>
      </c>
      <c r="W93" s="233">
        <v>0</v>
      </c>
      <c r="X93" s="233">
        <v>0</v>
      </c>
      <c r="Z93" s="233">
        <v>0</v>
      </c>
      <c r="AA93" s="233">
        <v>0</v>
      </c>
      <c r="AB93" s="233">
        <v>0</v>
      </c>
    </row>
    <row r="94" spans="3:28" x14ac:dyDescent="0.15">
      <c r="C94" s="233">
        <v>0</v>
      </c>
      <c r="D94" s="233">
        <v>0</v>
      </c>
      <c r="E94" s="233">
        <v>0</v>
      </c>
      <c r="F94" s="233">
        <v>0</v>
      </c>
      <c r="G94" s="170">
        <v>0</v>
      </c>
      <c r="H94" s="170">
        <v>0</v>
      </c>
      <c r="I94" s="170">
        <v>0</v>
      </c>
      <c r="J94" s="170">
        <v>0</v>
      </c>
      <c r="K94" s="170">
        <v>0</v>
      </c>
      <c r="L94" s="231">
        <v>0</v>
      </c>
      <c r="N94" s="233">
        <v>0</v>
      </c>
      <c r="O94" s="233">
        <v>0</v>
      </c>
      <c r="P94" s="233">
        <v>0</v>
      </c>
      <c r="R94" s="233">
        <v>0</v>
      </c>
      <c r="S94" s="233">
        <v>0</v>
      </c>
      <c r="T94" s="233">
        <v>0</v>
      </c>
      <c r="V94" s="233">
        <v>0</v>
      </c>
      <c r="W94" s="233">
        <v>0</v>
      </c>
      <c r="X94" s="233">
        <v>0</v>
      </c>
      <c r="Z94" s="233">
        <v>0</v>
      </c>
      <c r="AA94" s="233">
        <v>0</v>
      </c>
      <c r="AB94" s="233">
        <v>0</v>
      </c>
    </row>
    <row r="95" spans="3:28" x14ac:dyDescent="0.15">
      <c r="C95" s="233">
        <v>0</v>
      </c>
      <c r="D95" s="233">
        <v>0</v>
      </c>
      <c r="E95" s="233">
        <v>0</v>
      </c>
      <c r="F95" s="233">
        <v>0</v>
      </c>
      <c r="G95" s="170">
        <v>0</v>
      </c>
      <c r="H95" s="170">
        <v>0</v>
      </c>
      <c r="I95" s="170">
        <v>0</v>
      </c>
      <c r="J95" s="170">
        <v>0</v>
      </c>
      <c r="K95" s="170">
        <v>0</v>
      </c>
      <c r="L95" s="231">
        <v>0</v>
      </c>
      <c r="N95" s="233">
        <v>0</v>
      </c>
      <c r="O95" s="233">
        <v>0</v>
      </c>
      <c r="P95" s="233">
        <v>0</v>
      </c>
      <c r="R95" s="233">
        <v>0</v>
      </c>
      <c r="S95" s="233">
        <v>0</v>
      </c>
      <c r="T95" s="233">
        <v>0</v>
      </c>
      <c r="V95" s="233">
        <v>0</v>
      </c>
      <c r="W95" s="233">
        <v>0</v>
      </c>
      <c r="X95" s="233">
        <v>0</v>
      </c>
      <c r="Z95" s="233">
        <v>0</v>
      </c>
      <c r="AA95" s="233">
        <v>0</v>
      </c>
      <c r="AB95" s="233">
        <v>0</v>
      </c>
    </row>
    <row r="96" spans="3:28" x14ac:dyDescent="0.15">
      <c r="C96" s="233">
        <v>0</v>
      </c>
      <c r="D96" s="233">
        <v>0</v>
      </c>
      <c r="E96" s="233">
        <v>0</v>
      </c>
      <c r="F96" s="233">
        <v>0</v>
      </c>
      <c r="G96" s="170">
        <v>0</v>
      </c>
      <c r="H96" s="170">
        <v>0</v>
      </c>
      <c r="I96" s="170">
        <v>0</v>
      </c>
      <c r="J96" s="170">
        <v>0</v>
      </c>
      <c r="K96" s="170">
        <v>0</v>
      </c>
      <c r="L96" s="231">
        <v>0</v>
      </c>
      <c r="N96" s="233">
        <v>0</v>
      </c>
      <c r="O96" s="233">
        <v>0</v>
      </c>
      <c r="P96" s="233">
        <v>0</v>
      </c>
      <c r="R96" s="233">
        <v>0</v>
      </c>
      <c r="S96" s="233">
        <v>0</v>
      </c>
      <c r="T96" s="233">
        <v>0</v>
      </c>
      <c r="V96" s="233">
        <v>0</v>
      </c>
      <c r="W96" s="233">
        <v>0</v>
      </c>
      <c r="X96" s="233">
        <v>0</v>
      </c>
      <c r="Z96" s="233">
        <v>0</v>
      </c>
      <c r="AA96" s="233">
        <v>0</v>
      </c>
      <c r="AB96" s="233">
        <v>0</v>
      </c>
    </row>
    <row r="97" spans="3:28" x14ac:dyDescent="0.15">
      <c r="C97" s="233">
        <v>0</v>
      </c>
      <c r="D97" s="233">
        <v>0</v>
      </c>
      <c r="E97" s="233">
        <v>0</v>
      </c>
      <c r="F97" s="233">
        <v>0</v>
      </c>
      <c r="G97" s="170">
        <v>0</v>
      </c>
      <c r="H97" s="170">
        <v>0</v>
      </c>
      <c r="I97" s="170">
        <v>0</v>
      </c>
      <c r="J97" s="170">
        <v>0</v>
      </c>
      <c r="K97" s="170">
        <v>0</v>
      </c>
      <c r="L97" s="231">
        <v>0</v>
      </c>
      <c r="N97" s="233">
        <v>0</v>
      </c>
      <c r="O97" s="233">
        <v>0</v>
      </c>
      <c r="P97" s="233">
        <v>0</v>
      </c>
      <c r="R97" s="233">
        <v>0</v>
      </c>
      <c r="S97" s="233">
        <v>0</v>
      </c>
      <c r="T97" s="233">
        <v>0</v>
      </c>
      <c r="V97" s="233">
        <v>0</v>
      </c>
      <c r="W97" s="233">
        <v>0</v>
      </c>
      <c r="X97" s="233">
        <v>0</v>
      </c>
      <c r="Z97" s="233">
        <v>0</v>
      </c>
      <c r="AA97" s="233">
        <v>0</v>
      </c>
      <c r="AB97" s="233">
        <v>0</v>
      </c>
    </row>
    <row r="98" spans="3:28" x14ac:dyDescent="0.15">
      <c r="C98" s="233">
        <v>0</v>
      </c>
      <c r="D98" s="233">
        <v>0</v>
      </c>
      <c r="E98" s="233">
        <v>0</v>
      </c>
      <c r="F98" s="233">
        <v>0</v>
      </c>
      <c r="G98" s="170">
        <v>0</v>
      </c>
      <c r="H98" s="170">
        <v>0</v>
      </c>
      <c r="I98" s="170">
        <v>0</v>
      </c>
      <c r="J98" s="170">
        <v>0</v>
      </c>
      <c r="K98" s="170">
        <v>0</v>
      </c>
      <c r="L98" s="231">
        <v>0</v>
      </c>
      <c r="N98" s="233">
        <v>0</v>
      </c>
      <c r="O98" s="233">
        <v>0</v>
      </c>
      <c r="P98" s="233">
        <v>0</v>
      </c>
      <c r="R98" s="233">
        <v>0</v>
      </c>
      <c r="S98" s="233">
        <v>0</v>
      </c>
      <c r="T98" s="233">
        <v>0</v>
      </c>
      <c r="V98" s="233">
        <v>0</v>
      </c>
      <c r="W98" s="233">
        <v>0</v>
      </c>
      <c r="X98" s="233">
        <v>0</v>
      </c>
      <c r="Z98" s="233">
        <v>0</v>
      </c>
      <c r="AA98" s="233">
        <v>0</v>
      </c>
      <c r="AB98" s="233">
        <v>0</v>
      </c>
    </row>
    <row r="99" spans="3:28" x14ac:dyDescent="0.15">
      <c r="C99" s="233">
        <v>0</v>
      </c>
      <c r="D99" s="233">
        <v>0</v>
      </c>
      <c r="E99" s="233">
        <v>0</v>
      </c>
      <c r="F99" s="233">
        <v>0</v>
      </c>
      <c r="G99" s="170">
        <v>0</v>
      </c>
      <c r="H99" s="170">
        <v>0</v>
      </c>
      <c r="I99" s="170">
        <v>0</v>
      </c>
      <c r="J99" s="170">
        <v>0</v>
      </c>
      <c r="K99" s="170">
        <v>0</v>
      </c>
      <c r="L99" s="231">
        <v>0</v>
      </c>
      <c r="N99" s="233">
        <v>0</v>
      </c>
      <c r="O99" s="233">
        <v>0</v>
      </c>
      <c r="P99" s="233">
        <v>0</v>
      </c>
      <c r="R99" s="233">
        <v>0</v>
      </c>
      <c r="S99" s="233">
        <v>0</v>
      </c>
      <c r="T99" s="233">
        <v>0</v>
      </c>
      <c r="V99" s="233">
        <v>0</v>
      </c>
      <c r="W99" s="233">
        <v>0</v>
      </c>
      <c r="X99" s="233">
        <v>0</v>
      </c>
      <c r="Z99" s="233">
        <v>0</v>
      </c>
      <c r="AA99" s="233">
        <v>0</v>
      </c>
      <c r="AB99" s="233">
        <v>0</v>
      </c>
    </row>
    <row r="100" spans="3:28" x14ac:dyDescent="0.15">
      <c r="C100" s="233">
        <v>0</v>
      </c>
      <c r="D100" s="233">
        <v>0</v>
      </c>
      <c r="E100" s="233">
        <v>0</v>
      </c>
      <c r="F100" s="233">
        <v>0</v>
      </c>
      <c r="G100" s="170">
        <v>0</v>
      </c>
      <c r="H100" s="170">
        <v>0</v>
      </c>
      <c r="I100" s="170">
        <v>0</v>
      </c>
      <c r="J100" s="170">
        <v>0</v>
      </c>
      <c r="K100" s="170">
        <v>0</v>
      </c>
      <c r="L100" s="231">
        <v>0</v>
      </c>
      <c r="N100" s="233">
        <v>0</v>
      </c>
      <c r="O100" s="233">
        <v>0</v>
      </c>
      <c r="P100" s="233">
        <v>0</v>
      </c>
      <c r="R100" s="233">
        <v>0</v>
      </c>
      <c r="S100" s="233">
        <v>0</v>
      </c>
      <c r="T100" s="233">
        <v>0</v>
      </c>
      <c r="V100" s="233">
        <v>0</v>
      </c>
      <c r="W100" s="233">
        <v>0</v>
      </c>
      <c r="X100" s="233">
        <v>0</v>
      </c>
      <c r="Z100" s="233">
        <v>0</v>
      </c>
      <c r="AA100" s="233">
        <v>0</v>
      </c>
      <c r="AB100" s="233">
        <v>0</v>
      </c>
    </row>
    <row r="101" spans="3:28" x14ac:dyDescent="0.15">
      <c r="C101" s="233">
        <v>0</v>
      </c>
      <c r="D101" s="233">
        <v>0</v>
      </c>
      <c r="E101" s="233">
        <v>0</v>
      </c>
      <c r="F101" s="233">
        <v>0</v>
      </c>
      <c r="G101" s="170">
        <v>0</v>
      </c>
      <c r="H101" s="170">
        <v>0</v>
      </c>
      <c r="I101" s="170">
        <v>0</v>
      </c>
      <c r="J101" s="170">
        <v>0</v>
      </c>
      <c r="K101" s="170">
        <v>0</v>
      </c>
      <c r="L101" s="231">
        <v>0</v>
      </c>
      <c r="N101" s="233">
        <v>0</v>
      </c>
      <c r="O101" s="233">
        <v>0</v>
      </c>
      <c r="P101" s="233">
        <v>0</v>
      </c>
      <c r="R101" s="233">
        <v>0</v>
      </c>
      <c r="S101" s="233">
        <v>0</v>
      </c>
      <c r="T101" s="233">
        <v>0</v>
      </c>
      <c r="V101" s="233">
        <v>0</v>
      </c>
      <c r="W101" s="233">
        <v>0</v>
      </c>
      <c r="X101" s="233">
        <v>0</v>
      </c>
      <c r="Z101" s="233">
        <v>0</v>
      </c>
      <c r="AA101" s="233">
        <v>0</v>
      </c>
      <c r="AB101" s="233">
        <v>0</v>
      </c>
    </row>
    <row r="102" spans="3:28" x14ac:dyDescent="0.15">
      <c r="C102" s="233">
        <v>0</v>
      </c>
      <c r="D102" s="233">
        <v>0</v>
      </c>
      <c r="E102" s="233">
        <v>0</v>
      </c>
      <c r="F102" s="233">
        <v>0</v>
      </c>
      <c r="G102" s="170">
        <v>0</v>
      </c>
      <c r="H102" s="170">
        <v>0</v>
      </c>
      <c r="I102" s="170">
        <v>0</v>
      </c>
      <c r="J102" s="170">
        <v>0</v>
      </c>
      <c r="K102" s="170">
        <v>0</v>
      </c>
      <c r="L102" s="231">
        <v>0</v>
      </c>
      <c r="N102" s="233">
        <v>0</v>
      </c>
      <c r="O102" s="233">
        <v>0</v>
      </c>
      <c r="P102" s="233">
        <v>0</v>
      </c>
      <c r="R102" s="233">
        <v>0</v>
      </c>
      <c r="S102" s="233">
        <v>0</v>
      </c>
      <c r="T102" s="233">
        <v>0</v>
      </c>
      <c r="V102" s="233">
        <v>0</v>
      </c>
      <c r="W102" s="233">
        <v>0</v>
      </c>
      <c r="X102" s="233">
        <v>0</v>
      </c>
      <c r="Z102" s="233">
        <v>0</v>
      </c>
      <c r="AA102" s="233">
        <v>0</v>
      </c>
      <c r="AB102" s="233">
        <v>0</v>
      </c>
    </row>
    <row r="103" spans="3:28" x14ac:dyDescent="0.15">
      <c r="C103" s="233">
        <v>0</v>
      </c>
      <c r="D103" s="233">
        <v>0</v>
      </c>
      <c r="E103" s="233">
        <v>0</v>
      </c>
      <c r="F103" s="233">
        <v>0</v>
      </c>
      <c r="G103" s="170">
        <v>0</v>
      </c>
      <c r="H103" s="170">
        <v>0</v>
      </c>
      <c r="I103" s="170">
        <v>0</v>
      </c>
      <c r="J103" s="170">
        <v>0</v>
      </c>
      <c r="K103" s="170">
        <v>0</v>
      </c>
      <c r="L103" s="231">
        <v>0</v>
      </c>
      <c r="N103" s="233">
        <v>0</v>
      </c>
      <c r="O103" s="233">
        <v>0</v>
      </c>
      <c r="P103" s="233">
        <v>0</v>
      </c>
      <c r="R103" s="233">
        <v>0</v>
      </c>
      <c r="S103" s="233">
        <v>0</v>
      </c>
      <c r="T103" s="233">
        <v>0</v>
      </c>
      <c r="V103" s="233">
        <v>0</v>
      </c>
      <c r="W103" s="233">
        <v>0</v>
      </c>
      <c r="X103" s="233">
        <v>0</v>
      </c>
      <c r="Z103" s="233">
        <v>0</v>
      </c>
      <c r="AA103" s="233">
        <v>0</v>
      </c>
      <c r="AB103" s="233">
        <v>0</v>
      </c>
    </row>
    <row r="104" spans="3:28" x14ac:dyDescent="0.15">
      <c r="C104" s="233">
        <v>0</v>
      </c>
      <c r="D104" s="233">
        <v>0</v>
      </c>
      <c r="E104" s="233">
        <v>0</v>
      </c>
      <c r="F104" s="233">
        <v>0</v>
      </c>
      <c r="G104" s="170">
        <v>0</v>
      </c>
      <c r="H104" s="170">
        <v>0</v>
      </c>
      <c r="I104" s="170">
        <v>0</v>
      </c>
      <c r="J104" s="170">
        <v>0</v>
      </c>
      <c r="K104" s="170">
        <v>0</v>
      </c>
      <c r="L104" s="231">
        <v>0</v>
      </c>
      <c r="N104" s="233">
        <v>0</v>
      </c>
      <c r="O104" s="233">
        <v>0</v>
      </c>
      <c r="P104" s="233">
        <v>0</v>
      </c>
      <c r="R104" s="233">
        <v>0</v>
      </c>
      <c r="S104" s="233">
        <v>0</v>
      </c>
      <c r="T104" s="233">
        <v>0</v>
      </c>
      <c r="V104" s="233">
        <v>0</v>
      </c>
      <c r="W104" s="233">
        <v>0</v>
      </c>
      <c r="X104" s="233">
        <v>0</v>
      </c>
      <c r="Z104" s="233">
        <v>0</v>
      </c>
      <c r="AA104" s="233">
        <v>0</v>
      </c>
      <c r="AB104" s="233">
        <v>0</v>
      </c>
    </row>
    <row r="105" spans="3:28" x14ac:dyDescent="0.15">
      <c r="C105" s="233">
        <v>0</v>
      </c>
      <c r="D105" s="233">
        <v>0</v>
      </c>
      <c r="E105" s="233">
        <v>0</v>
      </c>
      <c r="F105" s="233">
        <v>0</v>
      </c>
      <c r="G105" s="170">
        <v>0</v>
      </c>
      <c r="H105" s="170">
        <v>0</v>
      </c>
      <c r="I105" s="170">
        <v>0</v>
      </c>
      <c r="J105" s="170">
        <v>0</v>
      </c>
      <c r="K105" s="170">
        <v>0</v>
      </c>
      <c r="L105" s="231">
        <v>0</v>
      </c>
      <c r="N105" s="233">
        <v>0</v>
      </c>
      <c r="O105" s="233">
        <v>0</v>
      </c>
      <c r="P105" s="233">
        <v>0</v>
      </c>
      <c r="R105" s="233">
        <v>0</v>
      </c>
      <c r="S105" s="233">
        <v>0</v>
      </c>
      <c r="T105" s="233">
        <v>0</v>
      </c>
      <c r="V105" s="233">
        <v>0</v>
      </c>
      <c r="W105" s="233">
        <v>0</v>
      </c>
      <c r="X105" s="233">
        <v>0</v>
      </c>
      <c r="Z105" s="233">
        <v>0</v>
      </c>
      <c r="AA105" s="233">
        <v>0</v>
      </c>
      <c r="AB105" s="233">
        <v>0</v>
      </c>
    </row>
    <row r="106" spans="3:28" x14ac:dyDescent="0.15">
      <c r="C106" s="233">
        <v>0</v>
      </c>
      <c r="D106" s="233">
        <v>0</v>
      </c>
      <c r="E106" s="233">
        <v>0</v>
      </c>
      <c r="F106" s="233">
        <v>0</v>
      </c>
      <c r="G106" s="170">
        <v>0</v>
      </c>
      <c r="H106" s="170">
        <v>0</v>
      </c>
      <c r="I106" s="170">
        <v>0</v>
      </c>
      <c r="J106" s="170">
        <v>0</v>
      </c>
      <c r="K106" s="170">
        <v>0</v>
      </c>
      <c r="L106" s="231">
        <v>0</v>
      </c>
      <c r="N106" s="170">
        <v>0</v>
      </c>
      <c r="O106" s="233">
        <v>0</v>
      </c>
      <c r="P106" s="233">
        <v>0</v>
      </c>
      <c r="R106" s="233">
        <v>0</v>
      </c>
      <c r="S106" s="233">
        <v>0</v>
      </c>
      <c r="T106" s="233">
        <v>0</v>
      </c>
      <c r="V106" s="170">
        <v>0</v>
      </c>
      <c r="W106" s="233">
        <v>0</v>
      </c>
      <c r="X106" s="233">
        <v>0</v>
      </c>
      <c r="Z106" s="233">
        <v>0</v>
      </c>
      <c r="AA106" s="233">
        <v>0</v>
      </c>
      <c r="AB106" s="233">
        <v>0</v>
      </c>
    </row>
    <row r="107" spans="3:28" x14ac:dyDescent="0.15">
      <c r="C107" s="233">
        <v>0</v>
      </c>
      <c r="D107" s="233">
        <v>0</v>
      </c>
      <c r="E107" s="233">
        <v>0</v>
      </c>
      <c r="F107" s="233">
        <v>0</v>
      </c>
      <c r="G107" s="170">
        <v>0</v>
      </c>
      <c r="H107" s="170">
        <v>0</v>
      </c>
      <c r="I107" s="170">
        <v>0</v>
      </c>
      <c r="J107" s="170">
        <v>0</v>
      </c>
      <c r="K107" s="170">
        <v>0</v>
      </c>
      <c r="L107" s="231">
        <v>0</v>
      </c>
      <c r="N107" s="233">
        <v>0</v>
      </c>
      <c r="O107" s="233">
        <v>0</v>
      </c>
      <c r="P107" s="233">
        <v>0</v>
      </c>
      <c r="R107" s="233">
        <v>0</v>
      </c>
      <c r="S107" s="233">
        <v>0</v>
      </c>
      <c r="T107" s="233">
        <v>0</v>
      </c>
      <c r="V107" s="233">
        <v>0</v>
      </c>
      <c r="W107" s="233">
        <v>0</v>
      </c>
      <c r="X107" s="233">
        <v>0</v>
      </c>
      <c r="Z107" s="170">
        <v>0</v>
      </c>
      <c r="AA107" s="233">
        <v>0</v>
      </c>
      <c r="AB107" s="233">
        <v>0</v>
      </c>
    </row>
    <row r="108" spans="3:28" x14ac:dyDescent="0.15">
      <c r="C108" s="233">
        <v>0</v>
      </c>
      <c r="D108" s="233">
        <v>0</v>
      </c>
      <c r="E108" s="233">
        <v>0</v>
      </c>
      <c r="F108" s="233">
        <v>0</v>
      </c>
      <c r="G108" s="170">
        <v>0</v>
      </c>
      <c r="H108" s="170">
        <v>0</v>
      </c>
      <c r="I108" s="170">
        <v>0</v>
      </c>
      <c r="J108" s="170">
        <v>0</v>
      </c>
      <c r="K108" s="170">
        <v>0</v>
      </c>
      <c r="L108" s="231">
        <v>0</v>
      </c>
      <c r="N108" s="170">
        <v>0</v>
      </c>
      <c r="O108" s="233">
        <v>0</v>
      </c>
      <c r="P108" s="233">
        <v>0</v>
      </c>
      <c r="R108" s="233">
        <v>0</v>
      </c>
      <c r="S108" s="233">
        <v>0</v>
      </c>
      <c r="T108" s="233">
        <v>0</v>
      </c>
      <c r="V108" s="233">
        <v>0</v>
      </c>
      <c r="W108" s="233">
        <v>0</v>
      </c>
      <c r="X108" s="233">
        <v>0</v>
      </c>
      <c r="Z108" s="233">
        <v>0</v>
      </c>
      <c r="AA108" s="233">
        <v>0</v>
      </c>
      <c r="AB108" s="233">
        <v>0</v>
      </c>
    </row>
    <row r="109" spans="3:28" x14ac:dyDescent="0.15">
      <c r="C109" s="170">
        <v>0</v>
      </c>
      <c r="D109" s="233">
        <v>0</v>
      </c>
      <c r="E109" s="233">
        <v>0</v>
      </c>
      <c r="F109" s="233">
        <v>0</v>
      </c>
      <c r="G109" s="170">
        <v>0</v>
      </c>
      <c r="H109" s="170">
        <v>0</v>
      </c>
      <c r="I109" s="170">
        <v>0</v>
      </c>
      <c r="J109" s="170">
        <v>0</v>
      </c>
      <c r="K109" s="170">
        <v>0</v>
      </c>
      <c r="L109" s="231">
        <v>0</v>
      </c>
      <c r="N109" s="233">
        <v>0</v>
      </c>
      <c r="O109" s="233">
        <v>0</v>
      </c>
      <c r="P109" s="233">
        <v>0</v>
      </c>
      <c r="R109" s="233">
        <v>0</v>
      </c>
      <c r="S109" s="233">
        <v>0</v>
      </c>
      <c r="T109" s="233">
        <v>0</v>
      </c>
      <c r="V109" s="233">
        <v>0</v>
      </c>
      <c r="W109" s="233">
        <v>0</v>
      </c>
      <c r="X109" s="233">
        <v>0</v>
      </c>
      <c r="Z109" s="170">
        <v>0</v>
      </c>
      <c r="AA109" s="233">
        <v>0</v>
      </c>
      <c r="AB109" s="233">
        <v>0</v>
      </c>
    </row>
    <row r="110" spans="3:28" x14ac:dyDescent="0.15">
      <c r="C110" s="170">
        <v>0</v>
      </c>
      <c r="D110" s="233">
        <v>0</v>
      </c>
      <c r="E110" s="233">
        <v>0</v>
      </c>
      <c r="F110" s="233">
        <v>0</v>
      </c>
      <c r="G110" s="170">
        <v>0</v>
      </c>
      <c r="H110" s="170">
        <v>0</v>
      </c>
      <c r="I110" s="170">
        <v>0</v>
      </c>
      <c r="J110" s="170">
        <v>0</v>
      </c>
      <c r="K110" s="170">
        <v>0</v>
      </c>
      <c r="L110" s="231">
        <v>0</v>
      </c>
      <c r="N110" s="233">
        <v>0</v>
      </c>
      <c r="O110" s="233">
        <v>0</v>
      </c>
      <c r="P110" s="233">
        <v>0</v>
      </c>
      <c r="R110" s="233">
        <v>0</v>
      </c>
      <c r="S110" s="233">
        <v>0</v>
      </c>
      <c r="T110" s="233">
        <v>0</v>
      </c>
      <c r="V110" s="233">
        <v>0</v>
      </c>
      <c r="W110" s="233">
        <v>0</v>
      </c>
      <c r="X110" s="233">
        <v>0</v>
      </c>
    </row>
    <row r="111" spans="3:28" x14ac:dyDescent="0.15">
      <c r="C111" s="233">
        <v>0</v>
      </c>
      <c r="D111" s="233">
        <v>0</v>
      </c>
      <c r="E111" s="233">
        <v>0</v>
      </c>
      <c r="F111" s="233">
        <v>0</v>
      </c>
      <c r="G111" s="170">
        <v>0</v>
      </c>
      <c r="H111" s="170">
        <v>0</v>
      </c>
      <c r="I111" s="170">
        <v>0</v>
      </c>
      <c r="J111" s="170">
        <v>0</v>
      </c>
      <c r="K111" s="170">
        <v>0</v>
      </c>
      <c r="L111" s="231">
        <v>0</v>
      </c>
    </row>
    <row r="112" spans="3:28" x14ac:dyDescent="0.15">
      <c r="C112" s="233">
        <v>0</v>
      </c>
      <c r="D112" s="233">
        <v>0</v>
      </c>
      <c r="E112" s="233">
        <v>0</v>
      </c>
      <c r="F112" s="233">
        <v>0</v>
      </c>
      <c r="G112" s="170">
        <v>0</v>
      </c>
      <c r="H112" s="170">
        <v>0</v>
      </c>
      <c r="I112" s="170">
        <v>0</v>
      </c>
      <c r="J112" s="170">
        <v>0</v>
      </c>
      <c r="K112" s="170">
        <v>0</v>
      </c>
      <c r="L112" s="231">
        <v>0</v>
      </c>
    </row>
    <row r="113" spans="3:12" x14ac:dyDescent="0.15">
      <c r="C113" s="233">
        <v>0</v>
      </c>
      <c r="D113" s="233">
        <v>0</v>
      </c>
      <c r="E113" s="233">
        <v>0</v>
      </c>
      <c r="F113" s="233">
        <v>0</v>
      </c>
      <c r="G113" s="170">
        <v>0</v>
      </c>
      <c r="H113" s="170">
        <v>0</v>
      </c>
      <c r="I113" s="170">
        <v>0</v>
      </c>
      <c r="J113" s="170">
        <v>0</v>
      </c>
      <c r="K113" s="170">
        <v>0</v>
      </c>
      <c r="L113" s="231">
        <v>0</v>
      </c>
    </row>
    <row r="114" spans="3:12" x14ac:dyDescent="0.15">
      <c r="C114" s="233">
        <v>0</v>
      </c>
      <c r="D114" s="233">
        <v>0</v>
      </c>
      <c r="E114" s="233">
        <v>0</v>
      </c>
      <c r="F114" s="233">
        <v>0</v>
      </c>
      <c r="G114" s="170">
        <v>0</v>
      </c>
      <c r="H114" s="170">
        <v>0</v>
      </c>
      <c r="I114" s="170">
        <v>0</v>
      </c>
      <c r="J114" s="170">
        <v>0</v>
      </c>
      <c r="K114" s="170">
        <v>0</v>
      </c>
      <c r="L114" s="231">
        <v>0</v>
      </c>
    </row>
    <row r="115" spans="3:12" x14ac:dyDescent="0.15">
      <c r="C115" s="233">
        <v>0</v>
      </c>
      <c r="D115" s="233">
        <v>0</v>
      </c>
      <c r="E115" s="233">
        <v>0</v>
      </c>
      <c r="F115" s="233">
        <v>0</v>
      </c>
      <c r="G115" s="170">
        <v>0</v>
      </c>
      <c r="H115" s="170">
        <v>0</v>
      </c>
      <c r="I115" s="170">
        <v>0</v>
      </c>
      <c r="J115" s="170">
        <v>0</v>
      </c>
      <c r="K115" s="170">
        <v>0</v>
      </c>
      <c r="L115" s="231">
        <v>0</v>
      </c>
    </row>
    <row r="116" spans="3:12" x14ac:dyDescent="0.15">
      <c r="C116" s="233">
        <v>0</v>
      </c>
      <c r="D116" s="233">
        <v>0</v>
      </c>
      <c r="E116" s="233">
        <v>0</v>
      </c>
      <c r="F116" s="233">
        <v>0</v>
      </c>
      <c r="G116" s="170">
        <v>0</v>
      </c>
      <c r="H116" s="170">
        <v>0</v>
      </c>
      <c r="I116" s="170">
        <v>0</v>
      </c>
      <c r="J116" s="170">
        <v>0</v>
      </c>
      <c r="K116" s="170">
        <v>0</v>
      </c>
      <c r="L116" s="231">
        <v>0</v>
      </c>
    </row>
    <row r="117" spans="3:12" x14ac:dyDescent="0.15">
      <c r="C117" s="233">
        <v>0</v>
      </c>
      <c r="D117" s="233">
        <v>0</v>
      </c>
      <c r="E117" s="233">
        <v>0</v>
      </c>
      <c r="F117" s="233">
        <v>0</v>
      </c>
      <c r="G117" s="170">
        <v>0</v>
      </c>
      <c r="H117" s="170">
        <v>0</v>
      </c>
      <c r="I117" s="170">
        <v>0</v>
      </c>
      <c r="J117" s="170">
        <v>0</v>
      </c>
      <c r="K117" s="170">
        <v>0</v>
      </c>
      <c r="L117" s="231">
        <v>0</v>
      </c>
    </row>
    <row r="118" spans="3:12" x14ac:dyDescent="0.15">
      <c r="C118" s="233">
        <v>0</v>
      </c>
      <c r="D118" s="233">
        <v>0</v>
      </c>
      <c r="E118" s="233">
        <v>0</v>
      </c>
      <c r="F118" s="233">
        <v>0</v>
      </c>
      <c r="G118" s="170">
        <v>0</v>
      </c>
      <c r="H118" s="170">
        <v>0</v>
      </c>
      <c r="I118" s="170">
        <v>0</v>
      </c>
      <c r="J118" s="170">
        <v>0</v>
      </c>
      <c r="K118" s="170">
        <v>0</v>
      </c>
      <c r="L118" s="231">
        <v>0</v>
      </c>
    </row>
    <row r="119" spans="3:12" x14ac:dyDescent="0.15">
      <c r="C119" s="233">
        <v>0</v>
      </c>
      <c r="D119" s="233">
        <v>0</v>
      </c>
      <c r="E119" s="233">
        <v>0</v>
      </c>
      <c r="F119" s="233">
        <v>0</v>
      </c>
      <c r="G119" s="170">
        <v>0</v>
      </c>
      <c r="H119" s="170">
        <v>0</v>
      </c>
      <c r="I119" s="170">
        <v>0</v>
      </c>
      <c r="J119" s="170">
        <v>0</v>
      </c>
      <c r="K119" s="170">
        <v>0</v>
      </c>
      <c r="L119" s="231">
        <v>0</v>
      </c>
    </row>
    <row r="120" spans="3:12" x14ac:dyDescent="0.15">
      <c r="C120" s="233">
        <v>0</v>
      </c>
      <c r="D120" s="233">
        <v>0</v>
      </c>
      <c r="E120" s="233">
        <v>0</v>
      </c>
      <c r="F120" s="233">
        <v>0</v>
      </c>
      <c r="G120" s="170">
        <v>0</v>
      </c>
      <c r="H120" s="170">
        <v>0</v>
      </c>
      <c r="I120" s="170">
        <v>0</v>
      </c>
      <c r="J120" s="170">
        <v>0</v>
      </c>
      <c r="K120" s="170">
        <v>0</v>
      </c>
      <c r="L120" s="231">
        <v>0</v>
      </c>
    </row>
    <row r="121" spans="3:12" x14ac:dyDescent="0.15">
      <c r="C121" s="233">
        <v>0</v>
      </c>
      <c r="D121" s="233">
        <v>0</v>
      </c>
      <c r="E121" s="233">
        <v>0</v>
      </c>
      <c r="F121" s="233">
        <v>0</v>
      </c>
      <c r="G121" s="170">
        <v>0</v>
      </c>
      <c r="H121" s="170">
        <v>0</v>
      </c>
      <c r="I121" s="170">
        <v>0</v>
      </c>
      <c r="J121" s="170">
        <v>0</v>
      </c>
      <c r="K121" s="170">
        <v>0</v>
      </c>
      <c r="L121" s="231">
        <v>0</v>
      </c>
    </row>
    <row r="122" spans="3:12" x14ac:dyDescent="0.15">
      <c r="C122" s="233">
        <v>0</v>
      </c>
      <c r="D122" s="233">
        <v>0</v>
      </c>
      <c r="E122" s="233">
        <v>0</v>
      </c>
      <c r="F122" s="233">
        <v>0</v>
      </c>
      <c r="G122" s="170">
        <v>0</v>
      </c>
      <c r="H122" s="170">
        <v>0</v>
      </c>
      <c r="I122" s="170">
        <v>0</v>
      </c>
      <c r="J122" s="170">
        <v>0</v>
      </c>
      <c r="K122" s="170">
        <v>0</v>
      </c>
      <c r="L122" s="231">
        <v>0</v>
      </c>
    </row>
    <row r="123" spans="3:12" x14ac:dyDescent="0.15">
      <c r="C123" s="233">
        <v>0</v>
      </c>
      <c r="D123" s="233">
        <v>0</v>
      </c>
      <c r="E123" s="233">
        <v>0</v>
      </c>
      <c r="F123" s="233">
        <v>0</v>
      </c>
      <c r="G123" s="170">
        <v>0</v>
      </c>
      <c r="H123" s="170">
        <v>0</v>
      </c>
      <c r="I123" s="170">
        <v>0</v>
      </c>
      <c r="J123" s="170">
        <v>0</v>
      </c>
      <c r="K123" s="170">
        <v>0</v>
      </c>
      <c r="L123" s="231">
        <v>0</v>
      </c>
    </row>
    <row r="124" spans="3:12" x14ac:dyDescent="0.15">
      <c r="C124" s="233">
        <v>0</v>
      </c>
      <c r="D124" s="233">
        <v>0</v>
      </c>
      <c r="E124" s="233">
        <v>0</v>
      </c>
      <c r="F124" s="233">
        <v>0</v>
      </c>
      <c r="G124" s="170">
        <v>0</v>
      </c>
      <c r="H124" s="170">
        <v>0</v>
      </c>
      <c r="I124" s="170">
        <v>0</v>
      </c>
      <c r="J124" s="170">
        <v>0</v>
      </c>
      <c r="K124" s="170">
        <v>0</v>
      </c>
      <c r="L124" s="231">
        <v>0</v>
      </c>
    </row>
    <row r="125" spans="3:12" x14ac:dyDescent="0.15">
      <c r="C125" s="233">
        <v>0</v>
      </c>
      <c r="D125" s="233">
        <v>0</v>
      </c>
      <c r="E125" s="233">
        <v>0</v>
      </c>
      <c r="F125" s="233">
        <v>0</v>
      </c>
      <c r="G125" s="170">
        <v>0</v>
      </c>
      <c r="H125" s="170">
        <v>0</v>
      </c>
      <c r="I125" s="170">
        <v>0</v>
      </c>
      <c r="J125" s="170">
        <v>0</v>
      </c>
      <c r="K125" s="170">
        <v>0</v>
      </c>
      <c r="L125" s="231">
        <v>0</v>
      </c>
    </row>
    <row r="126" spans="3:12" x14ac:dyDescent="0.15">
      <c r="C126" s="233">
        <v>0</v>
      </c>
      <c r="D126" s="233">
        <v>0</v>
      </c>
      <c r="E126" s="233">
        <v>0</v>
      </c>
      <c r="F126" s="233">
        <v>0</v>
      </c>
      <c r="G126" s="170">
        <v>0</v>
      </c>
      <c r="H126" s="170">
        <v>0</v>
      </c>
      <c r="I126" s="170">
        <v>0</v>
      </c>
      <c r="J126" s="170">
        <v>0</v>
      </c>
      <c r="K126" s="170">
        <v>0</v>
      </c>
      <c r="L126" s="231">
        <v>0</v>
      </c>
    </row>
    <row r="127" spans="3:12" x14ac:dyDescent="0.15">
      <c r="C127" s="233">
        <v>0</v>
      </c>
      <c r="D127" s="233">
        <v>0</v>
      </c>
      <c r="E127" s="233">
        <v>0</v>
      </c>
      <c r="F127" s="233">
        <v>0</v>
      </c>
      <c r="G127" s="170">
        <v>0</v>
      </c>
      <c r="H127" s="170">
        <v>0</v>
      </c>
      <c r="I127" s="170">
        <v>0</v>
      </c>
      <c r="J127" s="170">
        <v>0</v>
      </c>
      <c r="K127" s="170">
        <v>0</v>
      </c>
      <c r="L127" s="231">
        <v>0</v>
      </c>
    </row>
    <row r="128" spans="3:12" x14ac:dyDescent="0.15">
      <c r="C128" s="233">
        <v>0</v>
      </c>
      <c r="D128" s="233">
        <v>0</v>
      </c>
      <c r="E128" s="233">
        <v>0</v>
      </c>
      <c r="F128" s="233">
        <v>0</v>
      </c>
      <c r="G128" s="170">
        <v>0</v>
      </c>
      <c r="H128" s="170">
        <v>0</v>
      </c>
      <c r="I128" s="170">
        <v>0</v>
      </c>
      <c r="J128" s="170">
        <v>0</v>
      </c>
      <c r="K128" s="170">
        <v>0</v>
      </c>
      <c r="L128" s="231">
        <v>0</v>
      </c>
    </row>
    <row r="129" spans="3:12" x14ac:dyDescent="0.15">
      <c r="C129" s="233">
        <v>0</v>
      </c>
      <c r="D129" s="233">
        <v>0</v>
      </c>
      <c r="E129" s="233">
        <v>0</v>
      </c>
      <c r="F129" s="233">
        <v>0</v>
      </c>
      <c r="G129" s="170">
        <v>1</v>
      </c>
      <c r="H129" s="170">
        <v>1</v>
      </c>
      <c r="I129" s="170">
        <v>1</v>
      </c>
      <c r="J129" s="170">
        <v>1</v>
      </c>
      <c r="K129" s="170">
        <v>1</v>
      </c>
      <c r="L129" s="231">
        <v>1</v>
      </c>
    </row>
    <row r="145" s="227" customFormat="1" x14ac:dyDescent="0.15"/>
    <row r="146" s="227" customFormat="1" x14ac:dyDescent="0.15"/>
    <row r="147" s="227" customFormat="1" x14ac:dyDescent="0.15"/>
    <row r="148" s="227" customFormat="1" x14ac:dyDescent="0.15"/>
    <row r="149" s="227" customFormat="1" x14ac:dyDescent="0.15"/>
    <row r="150" s="227" customFormat="1" x14ac:dyDescent="0.15"/>
    <row r="151" s="227" customFormat="1" x14ac:dyDescent="0.15"/>
    <row r="152" s="227" customFormat="1" x14ac:dyDescent="0.15"/>
    <row r="153" s="227" customFormat="1" x14ac:dyDescent="0.15"/>
    <row r="154" s="227" customFormat="1" x14ac:dyDescent="0.15"/>
    <row r="155" s="227" customFormat="1" x14ac:dyDescent="0.15"/>
    <row r="156" s="227" customFormat="1" x14ac:dyDescent="0.15"/>
    <row r="157" s="227" customFormat="1" x14ac:dyDescent="0.15"/>
    <row r="158" s="227" customFormat="1" x14ac:dyDescent="0.15"/>
    <row r="159" s="227" customFormat="1" x14ac:dyDescent="0.15"/>
    <row r="160" s="227" customFormat="1" x14ac:dyDescent="0.15"/>
    <row r="161" s="227" customFormat="1" x14ac:dyDescent="0.15"/>
  </sheetData>
  <mergeCells count="8">
    <mergeCell ref="V27:X27"/>
    <mergeCell ref="Z27:AB27"/>
    <mergeCell ref="C8:L11"/>
    <mergeCell ref="C13:L14"/>
    <mergeCell ref="C17:L18"/>
    <mergeCell ref="C27:L27"/>
    <mergeCell ref="N27:P27"/>
    <mergeCell ref="R27:T27"/>
  </mergeCells>
  <pageMargins left="0.75" right="0.75" top="1" bottom="1" header="0.5" footer="0.5"/>
  <pageSetup orientation="portrait" horizontalDpi="4294967292" verticalDpi="4294967292" r:id="rId1"/>
  <legacyDrawing r:id="rId2"/>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C355E-C648-4596-949D-DB0DA6B7C4E1}">
  <sheetPr>
    <tabColor rgb="FF4FADEA"/>
  </sheetPr>
  <dimension ref="B1:AB161"/>
  <sheetViews>
    <sheetView topLeftCell="A11" zoomScale="55" zoomScaleNormal="55" zoomScalePageLayoutView="120" workbookViewId="0">
      <selection activeCell="G29" sqref="G29"/>
    </sheetView>
  </sheetViews>
  <sheetFormatPr defaultColWidth="13.28515625" defaultRowHeight="8.25" x14ac:dyDescent="0.15"/>
  <cols>
    <col min="1" max="1" width="0.85546875" style="227" customWidth="1"/>
    <col min="2" max="2" width="1.140625" style="227" customWidth="1"/>
    <col min="3" max="3" width="10.140625" style="227" customWidth="1"/>
    <col min="4" max="4" width="10.140625" style="227" bestFit="1" customWidth="1"/>
    <col min="5" max="5" width="10.85546875" style="227" bestFit="1" customWidth="1"/>
    <col min="6" max="6" width="22" style="227" customWidth="1"/>
    <col min="7" max="7" width="20.5703125" style="227" bestFit="1" customWidth="1"/>
    <col min="8" max="8" width="13.42578125" style="227" bestFit="1" customWidth="1"/>
    <col min="9" max="9" width="12.42578125" style="227" customWidth="1"/>
    <col min="10" max="10" width="11" style="227" customWidth="1"/>
    <col min="11" max="11" width="17.42578125" style="227" bestFit="1" customWidth="1"/>
    <col min="12" max="12" width="23.28515625" style="227" customWidth="1"/>
    <col min="13" max="13" width="3.42578125" style="227" customWidth="1"/>
    <col min="14" max="14" width="12.42578125" style="227" bestFit="1" customWidth="1"/>
    <col min="15" max="15" width="10.140625" style="227" bestFit="1" customWidth="1"/>
    <col min="16" max="16" width="10.85546875" style="227" bestFit="1" customWidth="1"/>
    <col min="17" max="17" width="3" style="227" customWidth="1"/>
    <col min="18" max="18" width="10.7109375" style="227" customWidth="1"/>
    <col min="19" max="19" width="10.140625" style="227" bestFit="1" customWidth="1"/>
    <col min="20" max="20" width="9.7109375" style="227" bestFit="1" customWidth="1"/>
    <col min="21" max="21" width="2.42578125" style="227" customWidth="1"/>
    <col min="22" max="22" width="10" style="227" customWidth="1"/>
    <col min="23" max="23" width="12.140625" style="227" customWidth="1"/>
    <col min="24" max="24" width="13" style="227" customWidth="1"/>
    <col min="25" max="25" width="2.7109375" style="227" customWidth="1"/>
    <col min="26" max="26" width="10.7109375" style="227" customWidth="1"/>
    <col min="27" max="27" width="10.140625" style="227" bestFit="1" customWidth="1"/>
    <col min="28" max="28" width="10.85546875" style="227" bestFit="1" customWidth="1"/>
    <col min="29" max="16384" width="13.28515625" style="227"/>
  </cols>
  <sheetData>
    <row r="1" spans="2:13" x14ac:dyDescent="0.15">
      <c r="J1" s="227" t="s">
        <v>1937</v>
      </c>
    </row>
    <row r="2" spans="2:13" x14ac:dyDescent="0.15">
      <c r="B2" s="227">
        <f ca="1">IF(F!$E$2="DRAGGING CELLS IS NOT PERMITTED. PLEASE UNDO LAST ACTION!!",0,IF(F!$Q$1&lt;&gt;"Feedback OFF",IF(Scoreboard!$F$26="",SUMIFS(FPT!A3:$AM$129, FPT!A3:$AM$129, "&gt;0", FSC!A3:$AM$129, "PerfectMsg")+ABS(SUMIFS(FPT!A3:$AM$129, FPT!A3:$AM$129, "&lt;0", FSC!A3:$AM$129, "PerfectMsg")),0),0))</f>
        <v>36</v>
      </c>
      <c r="C2" s="227">
        <f>SUMIF(FPT!A3:$AM$129,"&gt;0")</f>
        <v>36</v>
      </c>
    </row>
    <row r="3" spans="2:13" ht="4.9000000000000004" customHeight="1" x14ac:dyDescent="0.15"/>
    <row r="4" spans="2:13" ht="4.9000000000000004" customHeight="1" x14ac:dyDescent="0.15"/>
    <row r="5" spans="2:13" ht="4.9000000000000004" customHeight="1" x14ac:dyDescent="0.15"/>
    <row r="6" spans="2:13" ht="7.15" customHeight="1" x14ac:dyDescent="0.15"/>
    <row r="7" spans="2:13" x14ac:dyDescent="0.15">
      <c r="C7" s="175">
        <v>0</v>
      </c>
    </row>
    <row r="8" spans="2:13" ht="16.149999999999999" customHeight="1" x14ac:dyDescent="0.15">
      <c r="C8" s="306">
        <v>0</v>
      </c>
      <c r="D8" s="306"/>
      <c r="E8" s="306"/>
      <c r="F8" s="306"/>
      <c r="G8" s="306"/>
      <c r="H8" s="306"/>
      <c r="I8" s="306"/>
      <c r="J8" s="306"/>
      <c r="K8" s="306"/>
      <c r="L8" s="306"/>
      <c r="M8" s="228"/>
    </row>
    <row r="9" spans="2:13" x14ac:dyDescent="0.15">
      <c r="C9" s="306"/>
      <c r="D9" s="306"/>
      <c r="E9" s="306"/>
      <c r="F9" s="306"/>
      <c r="G9" s="306"/>
      <c r="H9" s="306"/>
      <c r="I9" s="306"/>
      <c r="J9" s="306"/>
      <c r="K9" s="306"/>
      <c r="L9" s="306"/>
      <c r="M9" s="228"/>
    </row>
    <row r="10" spans="2:13" x14ac:dyDescent="0.15">
      <c r="C10" s="306"/>
      <c r="D10" s="306"/>
      <c r="E10" s="306"/>
      <c r="F10" s="306"/>
      <c r="G10" s="306"/>
      <c r="H10" s="306"/>
      <c r="I10" s="306"/>
      <c r="J10" s="306"/>
      <c r="K10" s="306"/>
      <c r="L10" s="306"/>
      <c r="M10" s="228"/>
    </row>
    <row r="11" spans="2:13" x14ac:dyDescent="0.15">
      <c r="C11" s="306"/>
      <c r="D11" s="306"/>
      <c r="E11" s="306"/>
      <c r="F11" s="306"/>
      <c r="G11" s="306"/>
      <c r="H11" s="306"/>
      <c r="I11" s="306"/>
      <c r="J11" s="306"/>
      <c r="K11" s="306"/>
      <c r="L11" s="306"/>
      <c r="M11" s="228"/>
    </row>
    <row r="12" spans="2:13" ht="16.149999999999999" customHeight="1" x14ac:dyDescent="0.15">
      <c r="C12" s="171"/>
      <c r="D12" s="171"/>
      <c r="E12" s="171"/>
      <c r="F12" s="171"/>
      <c r="G12" s="171"/>
      <c r="H12" s="171"/>
      <c r="I12" s="171"/>
      <c r="J12" s="171"/>
      <c r="K12" s="171"/>
      <c r="L12" s="171"/>
      <c r="M12" s="171"/>
    </row>
    <row r="13" spans="2:13" ht="16.149999999999999" customHeight="1" x14ac:dyDescent="0.15">
      <c r="C13" s="305">
        <v>0</v>
      </c>
      <c r="D13" s="305"/>
      <c r="E13" s="305"/>
      <c r="F13" s="305"/>
      <c r="G13" s="305"/>
      <c r="H13" s="305"/>
      <c r="I13" s="305"/>
      <c r="J13" s="305"/>
      <c r="K13" s="305"/>
      <c r="L13" s="305"/>
      <c r="M13" s="212"/>
    </row>
    <row r="14" spans="2:13" x14ac:dyDescent="0.15">
      <c r="C14" s="305"/>
      <c r="D14" s="305"/>
      <c r="E14" s="305"/>
      <c r="F14" s="305"/>
      <c r="G14" s="305"/>
      <c r="H14" s="305"/>
      <c r="I14" s="305"/>
      <c r="J14" s="305"/>
      <c r="K14" s="305"/>
      <c r="L14" s="305"/>
      <c r="M14" s="212"/>
    </row>
    <row r="15" spans="2:13" ht="16.149999999999999" customHeight="1" x14ac:dyDescent="0.15">
      <c r="C15" s="169"/>
      <c r="D15" s="169"/>
      <c r="E15" s="169"/>
      <c r="F15" s="169"/>
      <c r="G15" s="169"/>
      <c r="H15" s="169"/>
      <c r="I15" s="169"/>
      <c r="J15" s="169"/>
      <c r="K15" s="169"/>
      <c r="L15" s="169"/>
      <c r="M15" s="169"/>
    </row>
    <row r="16" spans="2:13" x14ac:dyDescent="0.15">
      <c r="C16" s="175">
        <v>0</v>
      </c>
    </row>
    <row r="17" spans="3:28" x14ac:dyDescent="0.15">
      <c r="C17" s="306">
        <v>0</v>
      </c>
      <c r="D17" s="306"/>
      <c r="E17" s="306"/>
      <c r="F17" s="306"/>
      <c r="G17" s="306"/>
      <c r="H17" s="306"/>
      <c r="I17" s="306"/>
      <c r="J17" s="306"/>
      <c r="K17" s="306"/>
      <c r="L17" s="306"/>
    </row>
    <row r="18" spans="3:28" ht="16.149999999999999" customHeight="1" x14ac:dyDescent="0.15">
      <c r="C18" s="306"/>
      <c r="D18" s="306"/>
      <c r="E18" s="306"/>
      <c r="F18" s="306"/>
      <c r="G18" s="306"/>
      <c r="H18" s="306"/>
      <c r="I18" s="306"/>
      <c r="J18" s="306"/>
      <c r="K18" s="306"/>
      <c r="L18" s="306"/>
      <c r="M18" s="207"/>
    </row>
    <row r="19" spans="3:28" ht="16.149999999999999" customHeight="1" x14ac:dyDescent="0.15">
      <c r="C19" s="215">
        <v>0</v>
      </c>
      <c r="D19" s="207"/>
      <c r="E19" s="207"/>
      <c r="F19" s="207"/>
      <c r="G19" s="207"/>
      <c r="H19" s="207"/>
      <c r="I19" s="207"/>
      <c r="J19" s="207"/>
      <c r="K19" s="207"/>
      <c r="L19" s="207"/>
      <c r="M19" s="207"/>
    </row>
    <row r="20" spans="3:28" ht="16.149999999999999" customHeight="1" x14ac:dyDescent="0.15">
      <c r="C20" s="215">
        <v>0</v>
      </c>
      <c r="D20" s="207"/>
      <c r="E20" s="207"/>
      <c r="F20" s="207"/>
      <c r="G20" s="207"/>
      <c r="H20" s="207"/>
      <c r="I20" s="207"/>
      <c r="J20" s="207"/>
      <c r="K20" s="207"/>
      <c r="L20" s="207"/>
      <c r="M20" s="207"/>
    </row>
    <row r="21" spans="3:28" x14ac:dyDescent="0.15">
      <c r="C21" s="215">
        <v>0</v>
      </c>
      <c r="O21" s="173"/>
    </row>
    <row r="22" spans="3:28" x14ac:dyDescent="0.15">
      <c r="C22" s="229"/>
    </row>
    <row r="24" spans="3:28" ht="40.5" customHeight="1" x14ac:dyDescent="0.15">
      <c r="L24" s="230">
        <v>0</v>
      </c>
    </row>
    <row r="25" spans="3:28" ht="14.25" customHeight="1" x14ac:dyDescent="0.15">
      <c r="L25" s="231">
        <v>0</v>
      </c>
    </row>
    <row r="27" spans="3:28" x14ac:dyDescent="0.15">
      <c r="C27" s="330">
        <v>0</v>
      </c>
      <c r="D27" s="330"/>
      <c r="E27" s="330"/>
      <c r="F27" s="330"/>
      <c r="G27" s="330"/>
      <c r="H27" s="330"/>
      <c r="I27" s="330"/>
      <c r="J27" s="330"/>
      <c r="K27" s="330"/>
      <c r="L27" s="330"/>
      <c r="N27" s="307">
        <v>0</v>
      </c>
      <c r="O27" s="307"/>
      <c r="P27" s="307"/>
      <c r="R27" s="307">
        <v>0</v>
      </c>
      <c r="S27" s="307"/>
      <c r="T27" s="307"/>
      <c r="V27" s="307">
        <v>0</v>
      </c>
      <c r="W27" s="307"/>
      <c r="X27" s="307"/>
      <c r="Z27" s="307">
        <v>0</v>
      </c>
      <c r="AA27" s="307"/>
      <c r="AB27" s="307"/>
    </row>
    <row r="28" spans="3:28" x14ac:dyDescent="0.15">
      <c r="C28" s="230">
        <v>0</v>
      </c>
      <c r="D28" s="230">
        <v>0</v>
      </c>
      <c r="E28" s="232">
        <v>0</v>
      </c>
      <c r="F28" s="232">
        <v>0</v>
      </c>
      <c r="G28" s="230">
        <v>0</v>
      </c>
      <c r="H28" s="230">
        <v>0</v>
      </c>
      <c r="I28" s="230">
        <v>0</v>
      </c>
      <c r="J28" s="230">
        <v>0</v>
      </c>
      <c r="K28" s="230">
        <v>0</v>
      </c>
      <c r="L28" s="230">
        <v>0</v>
      </c>
      <c r="N28" s="230">
        <v>0</v>
      </c>
      <c r="O28" s="230">
        <v>0</v>
      </c>
      <c r="P28" s="232">
        <v>0</v>
      </c>
      <c r="R28" s="230">
        <v>0</v>
      </c>
      <c r="S28" s="230">
        <v>0</v>
      </c>
      <c r="T28" s="232">
        <v>0</v>
      </c>
      <c r="V28" s="230">
        <v>0</v>
      </c>
      <c r="W28" s="230">
        <v>0</v>
      </c>
      <c r="X28" s="232">
        <v>0</v>
      </c>
      <c r="Z28" s="230">
        <v>0</v>
      </c>
      <c r="AA28" s="230">
        <v>0</v>
      </c>
      <c r="AB28" s="232">
        <v>0</v>
      </c>
    </row>
    <row r="29" spans="3:28" x14ac:dyDescent="0.15">
      <c r="C29" s="233">
        <v>0</v>
      </c>
      <c r="D29" s="233">
        <v>0</v>
      </c>
      <c r="E29" s="233">
        <v>0</v>
      </c>
      <c r="F29" s="233">
        <v>0</v>
      </c>
      <c r="G29" s="170" t="str">
        <f ca="1">_xlfn.IFS(ISBLANK(F!G29),"",IF(NOT(ISNA('#_F'!G29)),IF(ISNA(F!G29),TRUE,FALSE),FALSE),"StuNAMsg",IF(AND(ISNA('#_F'!G29),ISNA(F!G29)),TRUE,FALSE),"PerfectMsg",IF(NOT(ISERROR('#_F'!G29)),IF(ISERROR(F!G29),TRUE,FALSE),FALSE),"StuErrorMsg",IF(TYPE('#_F'!G29)&lt;&gt;TYPE(F!G29),TRUE,FALSE),"WrongTypeMsg",IF(_xlfn.ISFORMULA('#_F'!G29),IF(NOT(_xlfn.ISFORMULA(F!G29)),TRUE),FALSE),"MissingFormulaMsg",IF(NOT(AND(ISNUMBER(FIND("[",_xlfn.FORMULATEXT('#_F'!G29))),ISNUMBER(FIND("!",_xlfn.FORMULATEXT('#_F'!G29))))),AND(ISNUMBER(FIND("[",_xlfn.FORMULATEXT(F!G29))),ISNUMBER(FIND("!",_xlfn.FORMULATEXT(F!G29)))),FALSE),"ExternalRefsMsg",IF(ISNUMBER('#_F'!G29),IF(ABS('#_F'!G29-F!G29)&gt;0.00001,TRUE,FALSE),IF('#_F'!G29&lt;&gt;F!G29,TRUE,FALSE)),IF(ISNUMBER('#_F'!G29),IF('#_F'!G29&gt;F!G29,"TooLow","TooHigh"),"WrongAnswer"),NOT(_xlfn.ISFORMULA('#_F'!G29)),IF(_xlfn.IFS(ISTEXT('#_F'!G29),FALSE,ISLOGICAL('#_F'!G29),FALSE,SUBSTITUTE(CELL("format",'#_F'!G29),"-","")=SUBSTITUTE(CELL("format",F!G29),"-",""),FALSE,CELL("format",'#_F'!G29)="G",FALSE,AND(CELL("format",'#_F'!G29)="F0",CELL("format",F!G29)="G"),FALSE,TRUE,IFERROR(IF(MATCH(CELL("format",'#_F'!G29)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29),_xlfn.FORMULATEXT(F!G29),F!G29),"9","#"),"8","#"),"7","#"),"6","#"),"5","#"),"4","#"),"3","#"),"2","#"),"1","#"),"0","#"),"$","")," ",""),",","@"),"&gt;","@"),"&lt;","@"),"=","@"),")","@"),"(","@"),"^","@"),"/","@"),"+","@"),"*","@"),"-","@"))-LEN(SUBSTITUTE(SUBSTITUTE(SUBSTITUTE(SUBSTITUTE(SUBSTITUTE(SUBSTITUTE(SUBSTITUTE(SUBSTITUTE(SUBSTITUTE(SUBSTITUTE(SUBSTITUTE(SUBSTITUTE(SUBSTITUTE(SUBSTITUTE(SUBSTITUTE(SUBSTITUTE(SUBSTITUTE(SUBSTITUTE(SUBSTITUTE(SUBSTITUTE(SUBSTITUTE(SUBSTITUTE(SUBSTITUTE(SUBSTITUTE(IF(_xlfn.ISFORMULA(F!G29),_xlfn.FORMULATEXT(F!G29),F!G29),"9","#"),"8","#"),"7","#"),"6","#"),"5","#"),"4","#"),"3","#"),"2","#"),"1","#"),"0","#"),"$","")," ",""),",","@"),"&gt;","@"),"&lt;","@"),"=","@"),")","@"),"(","@"),"^","@"),"/","@"),"+","@"),"*","@"),"-","@"),"@#","")))/2&gt;(LEN(SUBSTITUTE(SUBSTITUTE(SUBSTITUTE(SUBSTITUTE(SUBSTITUTE(SUBSTITUTE(SUBSTITUTE(SUBSTITUTE(SUBSTITUTE(SUBSTITUTE(SUBSTITUTE(SUBSTITUTE(SUBSTITUTE(SUBSTITUTE(SUBSTITUTE(SUBSTITUTE(SUBSTITUTE(SUBSTITUTE(SUBSTITUTE(SUBSTITUTE(SUBSTITUTE(SUBSTITUTE(SUBSTITUTE(IF(_xlfn.ISFORMULA('#_F'!G29),_xlfn.FORMULATEXT('#_F'!G29),'#_F'!G29),"9","#"),"8","#"),"7","#"),"6","#"),"5","#"),"4","#"),"3","#"),"2","#"),"1","#"),"0","#"),"$","")," ",""),",","@"),"&gt;","@"),"&lt;","@"),"=","@"),")","@"),"(","@"),"^","@"),"/","@"),"+","@"),"*","@"),"-","@"))-LEN(SUBSTITUTE(SUBSTITUTE(SUBSTITUTE(SUBSTITUTE(SUBSTITUTE(SUBSTITUTE(SUBSTITUTE(SUBSTITUTE(SUBSTITUTE(SUBSTITUTE(SUBSTITUTE(SUBSTITUTE(SUBSTITUTE(SUBSTITUTE(SUBSTITUTE(SUBSTITUTE(SUBSTITUTE(SUBSTITUTE(SUBSTITUTE(SUBSTITUTE(SUBSTITUTE(SUBSTITUTE(SUBSTITUTE(SUBSTITUTE(IF(_xlfn.ISFORMULA('#_F'!G29),_xlfn.FORMULATEXT('#_F'!G29),'#_F'!G29),"9","#"),"8","#"),"7","#"),"6","#"),"5","#"),"4","#"),"3","#"),"2","#"),"1","#"),"0","#"),"$","")," ",""),",","@"),"&gt;","@"),"&lt;","@"),"=","@"),")","@"),"(","@"),"^","@"),"/","@"),"+","@"),"*","@"),"-","@"),"@#","")))/2,TRUE,FALSE),"HardCodeMsg",IF(LEN(IF(_xlfn.ISFORMULA(F!G29),_xlfn.FORMULATEXT(F!G29),F!G29))-LEN(SUBSTITUTE(IF(_xlfn.ISFORMULA(F!G29),_xlfn.FORMULATEXT(F!G29),F!G29),"""",""))&gt;LEN(IF(_xlfn.ISFORMULA('#_F'!G29),_xlfn.FORMULATEXT('#_F'!G29),'#_F'!G29))-LEN(SUBSTITUTE(IF(_xlfn.ISFORMULA('#_F'!G29),_xlfn.FORMULATEXT('#_F'!G29),'#_F'!G29),"""","")),TRUE,FALSE),"HardQuoteMsg",IF(LEN(IF(_xlfn.ISFORMULA(F!G29),_xlfn.FORMULATEXT(F!G29),F!G29))-LEN(SUBSTITUTE(IF(_xlfn.ISFORMULA(F!G29),_xlfn.FORMULATEXT(F!G29),F!G29),"$",""))&lt;LEN(IF(_xlfn.ISFORMULA('#_F'!G29),_xlfn.FORMULATEXT('#_F'!G29),'#_F'!G29))-LEN(SUBSTITUTE(IF(_xlfn.ISFORMULA('#_F'!G29),_xlfn.FORMULATEXT('#_F'!G29),'#_F'!G29),"$","")),TRUE,FALSE),"MissingAbsMsg",_xlfn.IFS(ISTEXT('#_F'!G29),FALSE,ISLOGICAL('#_F'!G29),FALSE,SUBSTITUTE(CELL("format",'#_F'!G29),"-","")=SUBSTITUTE(CELL("format",F!G29),"-",""),FALSE,CELL("format",'#_F'!G29)="G",FALSE,AND(CELL("format",'#_F'!G29)="F0",CELL("format",F!G29)="G"),FALSE,TRUE,IFERROR(IF(MATCH(CELL("format",'#_F'!G29),FormatCodes_SFX!$A$4:$A$53,0)&gt;0,TRUE),FALSE),TRUE,TRUE),"FormatMsg",TRUE,"PerfectMsg")</f>
        <v>PerfectMsg</v>
      </c>
      <c r="H29" s="170" t="str">
        <f ca="1">_xlfn.IFS(ISBLANK(F!H29),"",IF(NOT(ISNA('#_F'!H29)),IF(ISNA(F!H29),TRUE,FALSE),FALSE),"StuNAMsg",IF(AND(ISNA('#_F'!H29),ISNA(F!H29)),TRUE,FALSE),"PerfectMsg",IF(NOT(ISERROR('#_F'!H29)),IF(ISERROR(F!H29),TRUE,FALSE),FALSE),"StuErrorMsg",IF(TYPE('#_F'!H29)&lt;&gt;TYPE(F!H29),TRUE,FALSE),"WrongTypeMsg",IF(_xlfn.ISFORMULA('#_F'!H29),IF(NOT(_xlfn.ISFORMULA(F!H29)),TRUE),FALSE),"MissingFormulaMsg",IF(NOT(AND(ISNUMBER(FIND("[",_xlfn.FORMULATEXT('#_F'!H29))),ISNUMBER(FIND("!",_xlfn.FORMULATEXT('#_F'!H29))))),AND(ISNUMBER(FIND("[",_xlfn.FORMULATEXT(F!H29))),ISNUMBER(FIND("!",_xlfn.FORMULATEXT(F!H29)))),FALSE),"ExternalRefsMsg",IF(ISNUMBER('#_F'!H29),IF(ABS('#_F'!H29-F!H29)&gt;0.00001,TRUE,FALSE),IF('#_F'!H29&lt;&gt;F!H29,TRUE,FALSE)),IF(ISNUMBER('#_F'!H29),IF('#_F'!H29&gt;F!H29,"TooLow","TooHigh"),"WrongAnswer"),NOT(_xlfn.ISFORMULA('#_F'!H29)),IF(_xlfn.IFS(ISTEXT('#_F'!H29),FALSE,ISLOGICAL('#_F'!H29),FALSE,SUBSTITUTE(CELL("format",'#_F'!H29),"-","")=SUBSTITUTE(CELL("format",F!H29),"-",""),FALSE,CELL("format",'#_F'!H29)="G",FALSE,AND(CELL("format",'#_F'!H29)="F0",CELL("format",F!H29)="G"),FALSE,TRUE,IFERROR(IF(MATCH(CELL("format",'#_F'!H29)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29),_xlfn.FORMULATEXT(F!H29),F!H29),"9","#"),"8","#"),"7","#"),"6","#"),"5","#"),"4","#"),"3","#"),"2","#"),"1","#"),"0","#"),"$","")," ",""),",","@"),"&gt;","@"),"&lt;","@"),"=","@"),")","@"),"(","@"),"^","@"),"/","@"),"+","@"),"*","@"),"-","@"))-LEN(SUBSTITUTE(SUBSTITUTE(SUBSTITUTE(SUBSTITUTE(SUBSTITUTE(SUBSTITUTE(SUBSTITUTE(SUBSTITUTE(SUBSTITUTE(SUBSTITUTE(SUBSTITUTE(SUBSTITUTE(SUBSTITUTE(SUBSTITUTE(SUBSTITUTE(SUBSTITUTE(SUBSTITUTE(SUBSTITUTE(SUBSTITUTE(SUBSTITUTE(SUBSTITUTE(SUBSTITUTE(SUBSTITUTE(SUBSTITUTE(IF(_xlfn.ISFORMULA(F!H29),_xlfn.FORMULATEXT(F!H29),F!H29),"9","#"),"8","#"),"7","#"),"6","#"),"5","#"),"4","#"),"3","#"),"2","#"),"1","#"),"0","#"),"$","")," ",""),",","@"),"&gt;","@"),"&lt;","@"),"=","@"),")","@"),"(","@"),"^","@"),"/","@"),"+","@"),"*","@"),"-","@"),"@#","")))/2&gt;(LEN(SUBSTITUTE(SUBSTITUTE(SUBSTITUTE(SUBSTITUTE(SUBSTITUTE(SUBSTITUTE(SUBSTITUTE(SUBSTITUTE(SUBSTITUTE(SUBSTITUTE(SUBSTITUTE(SUBSTITUTE(SUBSTITUTE(SUBSTITUTE(SUBSTITUTE(SUBSTITUTE(SUBSTITUTE(SUBSTITUTE(SUBSTITUTE(SUBSTITUTE(SUBSTITUTE(SUBSTITUTE(SUBSTITUTE(IF(_xlfn.ISFORMULA('#_F'!H29),_xlfn.FORMULATEXT('#_F'!H29),'#_F'!H29),"9","#"),"8","#"),"7","#"),"6","#"),"5","#"),"4","#"),"3","#"),"2","#"),"1","#"),"0","#"),"$","")," ",""),",","@"),"&gt;","@"),"&lt;","@"),"=","@"),")","@"),"(","@"),"^","@"),"/","@"),"+","@"),"*","@"),"-","@"))-LEN(SUBSTITUTE(SUBSTITUTE(SUBSTITUTE(SUBSTITUTE(SUBSTITUTE(SUBSTITUTE(SUBSTITUTE(SUBSTITUTE(SUBSTITUTE(SUBSTITUTE(SUBSTITUTE(SUBSTITUTE(SUBSTITUTE(SUBSTITUTE(SUBSTITUTE(SUBSTITUTE(SUBSTITUTE(SUBSTITUTE(SUBSTITUTE(SUBSTITUTE(SUBSTITUTE(SUBSTITUTE(SUBSTITUTE(SUBSTITUTE(IF(_xlfn.ISFORMULA('#_F'!H29),_xlfn.FORMULATEXT('#_F'!H29),'#_F'!H29),"9","#"),"8","#"),"7","#"),"6","#"),"5","#"),"4","#"),"3","#"),"2","#"),"1","#"),"0","#"),"$","")," ",""),",","@"),"&gt;","@"),"&lt;","@"),"=","@"),")","@"),"(","@"),"^","@"),"/","@"),"+","@"),"*","@"),"-","@"),"@#","")))/2,TRUE,FALSE),"HardCodeMsg",IF(LEN(IF(_xlfn.ISFORMULA(F!H29),_xlfn.FORMULATEXT(F!H29),F!H29))-LEN(SUBSTITUTE(IF(_xlfn.ISFORMULA(F!H29),_xlfn.FORMULATEXT(F!H29),F!H29),"""",""))&gt;LEN(IF(_xlfn.ISFORMULA('#_F'!H29),_xlfn.FORMULATEXT('#_F'!H29),'#_F'!H29))-LEN(SUBSTITUTE(IF(_xlfn.ISFORMULA('#_F'!H29),_xlfn.FORMULATEXT('#_F'!H29),'#_F'!H29),"""","")),TRUE,FALSE),"HardQuoteMsg",IF(LEN(IF(_xlfn.ISFORMULA(F!H29),_xlfn.FORMULATEXT(F!H29),F!H29))-LEN(SUBSTITUTE(IF(_xlfn.ISFORMULA(F!H29),_xlfn.FORMULATEXT(F!H29),F!H29),"$",""))&lt;LEN(IF(_xlfn.ISFORMULA('#_F'!H29),_xlfn.FORMULATEXT('#_F'!H29),'#_F'!H29))-LEN(SUBSTITUTE(IF(_xlfn.ISFORMULA('#_F'!H29),_xlfn.FORMULATEXT('#_F'!H29),'#_F'!H29),"$","")),TRUE,FALSE),"MissingAbsMsg",_xlfn.IFS(ISTEXT('#_F'!H29),FALSE,ISLOGICAL('#_F'!H29),FALSE,SUBSTITUTE(CELL("format",'#_F'!H29),"-","")=SUBSTITUTE(CELL("format",F!H29),"-",""),FALSE,CELL("format",'#_F'!H29)="G",FALSE,AND(CELL("format",'#_F'!H29)="F0",CELL("format",F!H29)="G"),FALSE,TRUE,IFERROR(IF(MATCH(CELL("format",'#_F'!H29),FormatCodes_SFX!$A$4:$A$53,0)&gt;0,TRUE),FALSE),TRUE,TRUE),"FormatMsg",TRUE,"PerfectMsg")</f>
        <v>PerfectMsg</v>
      </c>
      <c r="I29" s="170" t="str">
        <f ca="1">_xlfn.IFS(ISBLANK(F!I29),"",IF(NOT(ISNA('#_F'!I29)),IF(ISNA(F!I29),TRUE,FALSE),FALSE),"StuNAMsg",IF(AND(ISNA('#_F'!I29),ISNA(F!I29)),TRUE,FALSE),"PerfectMsg",IF(NOT(ISERROR('#_F'!I29)),IF(ISERROR(F!I29),TRUE,FALSE),FALSE),"StuErrorMsg",IF(TYPE('#_F'!I29)&lt;&gt;TYPE(F!I29),TRUE,FALSE),"WrongTypeMsg",IF(_xlfn.ISFORMULA('#_F'!I29),IF(NOT(_xlfn.ISFORMULA(F!I29)),TRUE),FALSE),"MissingFormulaMsg",IF(NOT(AND(ISNUMBER(FIND("[",_xlfn.FORMULATEXT('#_F'!I29))),ISNUMBER(FIND("!",_xlfn.FORMULATEXT('#_F'!I29))))),AND(ISNUMBER(FIND("[",_xlfn.FORMULATEXT(F!I29))),ISNUMBER(FIND("!",_xlfn.FORMULATEXT(F!I29)))),FALSE),"ExternalRefsMsg",IF(ISNUMBER('#_F'!I29),IF(ABS('#_F'!I29-F!I29)&gt;0.00001,TRUE,FALSE),IF('#_F'!I29&lt;&gt;F!I29,TRUE,FALSE)),IF(ISNUMBER('#_F'!I29),IF('#_F'!I29&gt;F!I29,"TooLow","TooHigh"),"WrongAnswer"),NOT(_xlfn.ISFORMULA('#_F'!I29)),IF(_xlfn.IFS(ISTEXT('#_F'!I29),FALSE,ISLOGICAL('#_F'!I29),FALSE,SUBSTITUTE(CELL("format",'#_F'!I29),"-","")=SUBSTITUTE(CELL("format",F!I29),"-",""),FALSE,CELL("format",'#_F'!I29)="G",FALSE,AND(CELL("format",'#_F'!I29)="F0",CELL("format",F!I29)="G"),FALSE,TRUE,IFERROR(IF(MATCH(CELL("format",'#_F'!I29)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29),_xlfn.FORMULATEXT(F!I29),F!I29),"9","#"),"8","#"),"7","#"),"6","#"),"5","#"),"4","#"),"3","#"),"2","#"),"1","#"),"0","#"),"$","")," ",""),",","@"),"&gt;","@"),"&lt;","@"),"=","@"),")","@"),"(","@"),"^","@"),"/","@"),"+","@"),"*","@"),"-","@"))-LEN(SUBSTITUTE(SUBSTITUTE(SUBSTITUTE(SUBSTITUTE(SUBSTITUTE(SUBSTITUTE(SUBSTITUTE(SUBSTITUTE(SUBSTITUTE(SUBSTITUTE(SUBSTITUTE(SUBSTITUTE(SUBSTITUTE(SUBSTITUTE(SUBSTITUTE(SUBSTITUTE(SUBSTITUTE(SUBSTITUTE(SUBSTITUTE(SUBSTITUTE(SUBSTITUTE(SUBSTITUTE(SUBSTITUTE(SUBSTITUTE(IF(_xlfn.ISFORMULA(F!I29),_xlfn.FORMULATEXT(F!I29),F!I29),"9","#"),"8","#"),"7","#"),"6","#"),"5","#"),"4","#"),"3","#"),"2","#"),"1","#"),"0","#"),"$","")," ",""),",","@"),"&gt;","@"),"&lt;","@"),"=","@"),")","@"),"(","@"),"^","@"),"/","@"),"+","@"),"*","@"),"-","@"),"@#","")))/2&gt;(LEN(SUBSTITUTE(SUBSTITUTE(SUBSTITUTE(SUBSTITUTE(SUBSTITUTE(SUBSTITUTE(SUBSTITUTE(SUBSTITUTE(SUBSTITUTE(SUBSTITUTE(SUBSTITUTE(SUBSTITUTE(SUBSTITUTE(SUBSTITUTE(SUBSTITUTE(SUBSTITUTE(SUBSTITUTE(SUBSTITUTE(SUBSTITUTE(SUBSTITUTE(SUBSTITUTE(SUBSTITUTE(SUBSTITUTE(IF(_xlfn.ISFORMULA('#_F'!I29),_xlfn.FORMULATEXT('#_F'!I29),'#_F'!I29),"9","#"),"8","#"),"7","#"),"6","#"),"5","#"),"4","#"),"3","#"),"2","#"),"1","#"),"0","#"),"$","")," ",""),",","@"),"&gt;","@"),"&lt;","@"),"=","@"),")","@"),"(","@"),"^","@"),"/","@"),"+","@"),"*","@"),"-","@"))-LEN(SUBSTITUTE(SUBSTITUTE(SUBSTITUTE(SUBSTITUTE(SUBSTITUTE(SUBSTITUTE(SUBSTITUTE(SUBSTITUTE(SUBSTITUTE(SUBSTITUTE(SUBSTITUTE(SUBSTITUTE(SUBSTITUTE(SUBSTITUTE(SUBSTITUTE(SUBSTITUTE(SUBSTITUTE(SUBSTITUTE(SUBSTITUTE(SUBSTITUTE(SUBSTITUTE(SUBSTITUTE(SUBSTITUTE(SUBSTITUTE(IF(_xlfn.ISFORMULA('#_F'!I29),_xlfn.FORMULATEXT('#_F'!I29),'#_F'!I29),"9","#"),"8","#"),"7","#"),"6","#"),"5","#"),"4","#"),"3","#"),"2","#"),"1","#"),"0","#"),"$","")," ",""),",","@"),"&gt;","@"),"&lt;","@"),"=","@"),")","@"),"(","@"),"^","@"),"/","@"),"+","@"),"*","@"),"-","@"),"@#","")))/2,TRUE,FALSE),"HardCodeMsg",IF(LEN(IF(_xlfn.ISFORMULA(F!I29),_xlfn.FORMULATEXT(F!I29),F!I29))-LEN(SUBSTITUTE(IF(_xlfn.ISFORMULA(F!I29),_xlfn.FORMULATEXT(F!I29),F!I29),"""",""))&gt;LEN(IF(_xlfn.ISFORMULA('#_F'!I29),_xlfn.FORMULATEXT('#_F'!I29),'#_F'!I29))-LEN(SUBSTITUTE(IF(_xlfn.ISFORMULA('#_F'!I29),_xlfn.FORMULATEXT('#_F'!I29),'#_F'!I29),"""","")),TRUE,FALSE),"HardQuoteMsg",IF(LEN(IF(_xlfn.ISFORMULA(F!I29),_xlfn.FORMULATEXT(F!I29),F!I29))-LEN(SUBSTITUTE(IF(_xlfn.ISFORMULA(F!I29),_xlfn.FORMULATEXT(F!I29),F!I29),"$",""))&lt;LEN(IF(_xlfn.ISFORMULA('#_F'!I29),_xlfn.FORMULATEXT('#_F'!I29),'#_F'!I29))-LEN(SUBSTITUTE(IF(_xlfn.ISFORMULA('#_F'!I29),_xlfn.FORMULATEXT('#_F'!I29),'#_F'!I29),"$","")),TRUE,FALSE),"MissingAbsMsg",_xlfn.IFS(ISTEXT('#_F'!I29),FALSE,ISLOGICAL('#_F'!I29),FALSE,SUBSTITUTE(CELL("format",'#_F'!I29),"-","")=SUBSTITUTE(CELL("format",F!I29),"-",""),FALSE,CELL("format",'#_F'!I29)="G",FALSE,AND(CELL("format",'#_F'!I29)="F0",CELL("format",F!I29)="G"),FALSE,TRUE,IFERROR(IF(MATCH(CELL("format",'#_F'!I29),FormatCodes_SFX!$A$4:$A$53,0)&gt;0,TRUE),FALSE),TRUE,TRUE),"FormatMsg",TRUE,"PerfectMsg")</f>
        <v>PerfectMsg</v>
      </c>
      <c r="J29" s="170" t="str">
        <f ca="1">_xlfn.IFS(ISBLANK(F!J29),"",IF(NOT(ISNA('#_F'!J29)),IF(ISNA(F!J29),TRUE,FALSE),FALSE),"StuNAMsg",IF(AND(ISNA('#_F'!J29),ISNA(F!J29)),TRUE,FALSE),"PerfectMsg",IF(NOT(ISERROR('#_F'!J29)),IF(ISERROR(F!J29),TRUE,FALSE),FALSE),"StuErrorMsg",IF(TYPE('#_F'!J29)&lt;&gt;TYPE(F!J29),TRUE,FALSE),"WrongTypeMsg",IF(_xlfn.ISFORMULA('#_F'!J29),IF(NOT(_xlfn.ISFORMULA(F!J29)),TRUE),FALSE),"MissingFormulaMsg",IF(NOT(AND(ISNUMBER(FIND("[",_xlfn.FORMULATEXT('#_F'!J29))),ISNUMBER(FIND("!",_xlfn.FORMULATEXT('#_F'!J29))))),AND(ISNUMBER(FIND("[",_xlfn.FORMULATEXT(F!J29))),ISNUMBER(FIND("!",_xlfn.FORMULATEXT(F!J29)))),FALSE),"ExternalRefsMsg",IF(ISNUMBER('#_F'!J29),IF(ABS('#_F'!J29-F!J29)&gt;0.00001,TRUE,FALSE),IF('#_F'!J29&lt;&gt;F!J29,TRUE,FALSE)),IF(ISNUMBER('#_F'!J29),IF('#_F'!J29&gt;F!J29,"TooLow","TooHigh"),"WrongAnswer"),NOT(_xlfn.ISFORMULA('#_F'!J29)),IF(_xlfn.IFS(ISTEXT('#_F'!J29),FALSE,ISLOGICAL('#_F'!J29),FALSE,SUBSTITUTE(CELL("format",'#_F'!J29),"-","")=SUBSTITUTE(CELL("format",F!J29),"-",""),FALSE,CELL("format",'#_F'!J29)="G",FALSE,AND(CELL("format",'#_F'!J29)="F0",CELL("format",F!J29)="G"),FALSE,TRUE,IFERROR(IF(MATCH(CELL("format",'#_F'!J29)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29),_xlfn.FORMULATEXT(F!J29),F!J29),"9","#"),"8","#"),"7","#"),"6","#"),"5","#"),"4","#"),"3","#"),"2","#"),"1","#"),"0","#"),"$","")," ",""),",","@"),"&gt;","@"),"&lt;","@"),"=","@"),")","@"),"(","@"),"^","@"),"/","@"),"+","@"),"*","@"),"-","@"))-LEN(SUBSTITUTE(SUBSTITUTE(SUBSTITUTE(SUBSTITUTE(SUBSTITUTE(SUBSTITUTE(SUBSTITUTE(SUBSTITUTE(SUBSTITUTE(SUBSTITUTE(SUBSTITUTE(SUBSTITUTE(SUBSTITUTE(SUBSTITUTE(SUBSTITUTE(SUBSTITUTE(SUBSTITUTE(SUBSTITUTE(SUBSTITUTE(SUBSTITUTE(SUBSTITUTE(SUBSTITUTE(SUBSTITUTE(SUBSTITUTE(IF(_xlfn.ISFORMULA(F!J29),_xlfn.FORMULATEXT(F!J29),F!J29),"9","#"),"8","#"),"7","#"),"6","#"),"5","#"),"4","#"),"3","#"),"2","#"),"1","#"),"0","#"),"$","")," ",""),",","@"),"&gt;","@"),"&lt;","@"),"=","@"),")","@"),"(","@"),"^","@"),"/","@"),"+","@"),"*","@"),"-","@"),"@#","")))/2&gt;(LEN(SUBSTITUTE(SUBSTITUTE(SUBSTITUTE(SUBSTITUTE(SUBSTITUTE(SUBSTITUTE(SUBSTITUTE(SUBSTITUTE(SUBSTITUTE(SUBSTITUTE(SUBSTITUTE(SUBSTITUTE(SUBSTITUTE(SUBSTITUTE(SUBSTITUTE(SUBSTITUTE(SUBSTITUTE(SUBSTITUTE(SUBSTITUTE(SUBSTITUTE(SUBSTITUTE(SUBSTITUTE(SUBSTITUTE(IF(_xlfn.ISFORMULA('#_F'!J29),_xlfn.FORMULATEXT('#_F'!J29),'#_F'!J29),"9","#"),"8","#"),"7","#"),"6","#"),"5","#"),"4","#"),"3","#"),"2","#"),"1","#"),"0","#"),"$","")," ",""),",","@"),"&gt;","@"),"&lt;","@"),"=","@"),")","@"),"(","@"),"^","@"),"/","@"),"+","@"),"*","@"),"-","@"))-LEN(SUBSTITUTE(SUBSTITUTE(SUBSTITUTE(SUBSTITUTE(SUBSTITUTE(SUBSTITUTE(SUBSTITUTE(SUBSTITUTE(SUBSTITUTE(SUBSTITUTE(SUBSTITUTE(SUBSTITUTE(SUBSTITUTE(SUBSTITUTE(SUBSTITUTE(SUBSTITUTE(SUBSTITUTE(SUBSTITUTE(SUBSTITUTE(SUBSTITUTE(SUBSTITUTE(SUBSTITUTE(SUBSTITUTE(SUBSTITUTE(IF(_xlfn.ISFORMULA('#_F'!J29),_xlfn.FORMULATEXT('#_F'!J29),'#_F'!J29),"9","#"),"8","#"),"7","#"),"6","#"),"5","#"),"4","#"),"3","#"),"2","#"),"1","#"),"0","#"),"$","")," ",""),",","@"),"&gt;","@"),"&lt;","@"),"=","@"),")","@"),"(","@"),"^","@"),"/","@"),"+","@"),"*","@"),"-","@"),"@#","")))/2,TRUE,FALSE),"HardCodeMsg",IF(LEN(IF(_xlfn.ISFORMULA(F!J29),_xlfn.FORMULATEXT(F!J29),F!J29))-LEN(SUBSTITUTE(IF(_xlfn.ISFORMULA(F!J29),_xlfn.FORMULATEXT(F!J29),F!J29),"""",""))&gt;LEN(IF(_xlfn.ISFORMULA('#_F'!J29),_xlfn.FORMULATEXT('#_F'!J29),'#_F'!J29))-LEN(SUBSTITUTE(IF(_xlfn.ISFORMULA('#_F'!J29),_xlfn.FORMULATEXT('#_F'!J29),'#_F'!J29),"""","")),TRUE,FALSE),"HardQuoteMsg",IF(LEN(IF(_xlfn.ISFORMULA(F!J29),_xlfn.FORMULATEXT(F!J29),F!J29))-LEN(SUBSTITUTE(IF(_xlfn.ISFORMULA(F!J29),_xlfn.FORMULATEXT(F!J29),F!J29),"$",""))&lt;LEN(IF(_xlfn.ISFORMULA('#_F'!J29),_xlfn.FORMULATEXT('#_F'!J29),'#_F'!J29))-LEN(SUBSTITUTE(IF(_xlfn.ISFORMULA('#_F'!J29),_xlfn.FORMULATEXT('#_F'!J29),'#_F'!J29),"$","")),TRUE,FALSE),"MissingAbsMsg",_xlfn.IFS(ISTEXT('#_F'!J29),FALSE,ISLOGICAL('#_F'!J29),FALSE,SUBSTITUTE(CELL("format",'#_F'!J29),"-","")=SUBSTITUTE(CELL("format",F!J29),"-",""),FALSE,CELL("format",'#_F'!J29)="G",FALSE,AND(CELL("format",'#_F'!J29)="F0",CELL("format",F!J29)="G"),FALSE,TRUE,IFERROR(IF(MATCH(CELL("format",'#_F'!J29),FormatCodes_SFX!$A$4:$A$53,0)&gt;0,TRUE),FALSE),TRUE,TRUE),"FormatMsg",TRUE,"PerfectMsg")</f>
        <v>PerfectMsg</v>
      </c>
      <c r="K29" s="170" t="str">
        <f ca="1">_xlfn.IFS(ISBLANK(F!K29),"",IF(NOT(ISNA('#_F'!K29)),IF(ISNA(F!K29),TRUE,FALSE),FALSE),"StuNAMsg",IF(AND(ISNA('#_F'!K29),ISNA(F!K29)),TRUE,FALSE),"PerfectMsg",IF(NOT(ISERROR('#_F'!K29)),IF(ISERROR(F!K29),TRUE,FALSE),FALSE),"StuErrorMsg",IF(TYPE('#_F'!K29)&lt;&gt;TYPE(F!K29),TRUE,FALSE),"WrongTypeMsg",IF(_xlfn.ISFORMULA('#_F'!K29),IF(NOT(_xlfn.ISFORMULA(F!K29)),TRUE),FALSE),"MissingFormulaMsg",IF(NOT(AND(ISNUMBER(FIND("[",_xlfn.FORMULATEXT('#_F'!K29))),ISNUMBER(FIND("!",_xlfn.FORMULATEXT('#_F'!K29))))),AND(ISNUMBER(FIND("[",_xlfn.FORMULATEXT(F!K29))),ISNUMBER(FIND("!",_xlfn.FORMULATEXT(F!K29)))),FALSE),"ExternalRefsMsg",IF(ISNUMBER('#_F'!K29),IF(ABS('#_F'!K29-F!K29)&gt;0.00001,TRUE,FALSE),IF('#_F'!K29&lt;&gt;F!K29,TRUE,FALSE)),IF(ISNUMBER('#_F'!K29),IF('#_F'!K29&gt;F!K29,"TooLow","TooHigh"),"WrongAnswer"),NOT(_xlfn.ISFORMULA('#_F'!K29)),IF(_xlfn.IFS(ISTEXT('#_F'!K29),FALSE,ISLOGICAL('#_F'!K29),FALSE,SUBSTITUTE(CELL("format",'#_F'!K29),"-","")=SUBSTITUTE(CELL("format",F!K29),"-",""),FALSE,CELL("format",'#_F'!K29)="G",FALSE,AND(CELL("format",'#_F'!K29)="F0",CELL("format",F!K29)="G"),FALSE,TRUE,IFERROR(IF(MATCH(CELL("format",'#_F'!K29)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29),_xlfn.FORMULATEXT(F!K29),F!K29),"9","#"),"8","#"),"7","#"),"6","#"),"5","#"),"4","#"),"3","#"),"2","#"),"1","#"),"0","#"),"$","")," ",""),",","@"),"&gt;","@"),"&lt;","@"),"=","@"),")","@"),"(","@"),"^","@"),"/","@"),"+","@"),"*","@"),"-","@"))-LEN(SUBSTITUTE(SUBSTITUTE(SUBSTITUTE(SUBSTITUTE(SUBSTITUTE(SUBSTITUTE(SUBSTITUTE(SUBSTITUTE(SUBSTITUTE(SUBSTITUTE(SUBSTITUTE(SUBSTITUTE(SUBSTITUTE(SUBSTITUTE(SUBSTITUTE(SUBSTITUTE(SUBSTITUTE(SUBSTITUTE(SUBSTITUTE(SUBSTITUTE(SUBSTITUTE(SUBSTITUTE(SUBSTITUTE(SUBSTITUTE(IF(_xlfn.ISFORMULA(F!K29),_xlfn.FORMULATEXT(F!K29),F!K29),"9","#"),"8","#"),"7","#"),"6","#"),"5","#"),"4","#"),"3","#"),"2","#"),"1","#"),"0","#"),"$","")," ",""),",","@"),"&gt;","@"),"&lt;","@"),"=","@"),")","@"),"(","@"),"^","@"),"/","@"),"+","@"),"*","@"),"-","@"),"@#","")))/2&gt;(LEN(SUBSTITUTE(SUBSTITUTE(SUBSTITUTE(SUBSTITUTE(SUBSTITUTE(SUBSTITUTE(SUBSTITUTE(SUBSTITUTE(SUBSTITUTE(SUBSTITUTE(SUBSTITUTE(SUBSTITUTE(SUBSTITUTE(SUBSTITUTE(SUBSTITUTE(SUBSTITUTE(SUBSTITUTE(SUBSTITUTE(SUBSTITUTE(SUBSTITUTE(SUBSTITUTE(SUBSTITUTE(SUBSTITUTE(IF(_xlfn.ISFORMULA('#_F'!K29),_xlfn.FORMULATEXT('#_F'!K29),'#_F'!K29),"9","#"),"8","#"),"7","#"),"6","#"),"5","#"),"4","#"),"3","#"),"2","#"),"1","#"),"0","#"),"$","")," ",""),",","@"),"&gt;","@"),"&lt;","@"),"=","@"),")","@"),"(","@"),"^","@"),"/","@"),"+","@"),"*","@"),"-","@"))-LEN(SUBSTITUTE(SUBSTITUTE(SUBSTITUTE(SUBSTITUTE(SUBSTITUTE(SUBSTITUTE(SUBSTITUTE(SUBSTITUTE(SUBSTITUTE(SUBSTITUTE(SUBSTITUTE(SUBSTITUTE(SUBSTITUTE(SUBSTITUTE(SUBSTITUTE(SUBSTITUTE(SUBSTITUTE(SUBSTITUTE(SUBSTITUTE(SUBSTITUTE(SUBSTITUTE(SUBSTITUTE(SUBSTITUTE(SUBSTITUTE(IF(_xlfn.ISFORMULA('#_F'!K29),_xlfn.FORMULATEXT('#_F'!K29),'#_F'!K29),"9","#"),"8","#"),"7","#"),"6","#"),"5","#"),"4","#"),"3","#"),"2","#"),"1","#"),"0","#"),"$","")," ",""),",","@"),"&gt;","@"),"&lt;","@"),"=","@"),")","@"),"(","@"),"^","@"),"/","@"),"+","@"),"*","@"),"-","@"),"@#","")))/2,TRUE,FALSE),"HardCodeMsg",IF(LEN(IF(_xlfn.ISFORMULA(F!K29),_xlfn.FORMULATEXT(F!K29),F!K29))-LEN(SUBSTITUTE(IF(_xlfn.ISFORMULA(F!K29),_xlfn.FORMULATEXT(F!K29),F!K29),"""",""))&gt;LEN(IF(_xlfn.ISFORMULA('#_F'!K29),_xlfn.FORMULATEXT('#_F'!K29),'#_F'!K29))-LEN(SUBSTITUTE(IF(_xlfn.ISFORMULA('#_F'!K29),_xlfn.FORMULATEXT('#_F'!K29),'#_F'!K29),"""","")),TRUE,FALSE),"HardQuoteMsg",IF(LEN(IF(_xlfn.ISFORMULA(F!K29),_xlfn.FORMULATEXT(F!K29),F!K29))-LEN(SUBSTITUTE(IF(_xlfn.ISFORMULA(F!K29),_xlfn.FORMULATEXT(F!K29),F!K29),"$",""))&lt;LEN(IF(_xlfn.ISFORMULA('#_F'!K29),_xlfn.FORMULATEXT('#_F'!K29),'#_F'!K29))-LEN(SUBSTITUTE(IF(_xlfn.ISFORMULA('#_F'!K29),_xlfn.FORMULATEXT('#_F'!K29),'#_F'!K29),"$","")),TRUE,FALSE),"MissingAbsMsg",_xlfn.IFS(ISTEXT('#_F'!K29),FALSE,ISLOGICAL('#_F'!K29),FALSE,SUBSTITUTE(CELL("format",'#_F'!K29),"-","")=SUBSTITUTE(CELL("format",F!K29),"-",""),FALSE,CELL("format",'#_F'!K29)="G",FALSE,AND(CELL("format",'#_F'!K29)="F0",CELL("format",F!K29)="G"),FALSE,TRUE,IFERROR(IF(MATCH(CELL("format",'#_F'!K29),FormatCodes_SFX!$A$4:$A$53,0)&gt;0,TRUE),FALSE),TRUE,TRUE),"FormatMsg",TRUE,"PerfectMsg")</f>
        <v>PerfectMsg</v>
      </c>
      <c r="L29" s="231" t="str">
        <f ca="1">_xlfn.IFS(ISBLANK(F!L29),"",IF(NOT(ISNA('#_F'!L29)),IF(ISNA(F!L29),TRUE,FALSE),FALSE),"StuNAMsg",IF(AND(ISNA('#_F'!L29),ISNA(F!L29)),TRUE,FALSE),"PerfectMsg",IF(NOT(ISERROR('#_F'!L29)),IF(ISERROR(F!L29),TRUE,FALSE),FALSE),"StuErrorMsg",IF(TYPE('#_F'!L29)&lt;&gt;TYPE(F!L29),TRUE,FALSE),"WrongTypeMsg",IF(_xlfn.ISFORMULA('#_F'!L29),IF(NOT(_xlfn.ISFORMULA(F!L29)),TRUE),FALSE),"MissingFormulaMsg",IF(NOT(AND(ISNUMBER(FIND("[",_xlfn.FORMULATEXT('#_F'!L29))),ISNUMBER(FIND("!",_xlfn.FORMULATEXT('#_F'!L29))))),AND(ISNUMBER(FIND("[",_xlfn.FORMULATEXT(F!L29))),ISNUMBER(FIND("!",_xlfn.FORMULATEXT(F!L29)))),FALSE),"ExternalRefsMsg",IF(ISNUMBER('#_F'!L29),IF(ABS('#_F'!L29-F!L29)&gt;0.00001,TRUE,FALSE),IF('#_F'!L29&lt;&gt;F!L29,TRUE,FALSE)),IF(ISNUMBER('#_F'!L29),IF('#_F'!L29&gt;F!L29,"TooLow","TooHigh"),"WrongAnswer"),NOT(_xlfn.ISFORMULA('#_F'!L29)),IF(_xlfn.IFS(ISTEXT('#_F'!L29),FALSE,ISLOGICAL('#_F'!L29),FALSE,SUBSTITUTE(CELL("format",'#_F'!L29),"-","")=SUBSTITUTE(CELL("format",F!L29),"-",""),FALSE,CELL("format",'#_F'!L29)="G",FALSE,AND(CELL("format",'#_F'!L29)="F0",CELL("format",F!L29)="G"),FALSE,TRUE,IFERROR(IF(MATCH(CELL("format",'#_F'!L29)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29),_xlfn.FORMULATEXT(F!L29),F!L29),"9","#"),"8","#"),"7","#"),"6","#"),"5","#"),"4","#"),"3","#"),"2","#"),"1","#"),"0","#"),"$","")," ",""),",","@"),"&gt;","@"),"&lt;","@"),"=","@"),")","@"),"(","@"),"^","@"),"/","@"),"+","@"),"*","@"),"-","@"))-LEN(SUBSTITUTE(SUBSTITUTE(SUBSTITUTE(SUBSTITUTE(SUBSTITUTE(SUBSTITUTE(SUBSTITUTE(SUBSTITUTE(SUBSTITUTE(SUBSTITUTE(SUBSTITUTE(SUBSTITUTE(SUBSTITUTE(SUBSTITUTE(SUBSTITUTE(SUBSTITUTE(SUBSTITUTE(SUBSTITUTE(SUBSTITUTE(SUBSTITUTE(SUBSTITUTE(SUBSTITUTE(SUBSTITUTE(SUBSTITUTE(IF(_xlfn.ISFORMULA(F!L29),_xlfn.FORMULATEXT(F!L29),F!L29),"9","#"),"8","#"),"7","#"),"6","#"),"5","#"),"4","#"),"3","#"),"2","#"),"1","#"),"0","#"),"$","")," ",""),",","@"),"&gt;","@"),"&lt;","@"),"=","@"),")","@"),"(","@"),"^","@"),"/","@"),"+","@"),"*","@"),"-","@"),"@#","")))/2&gt;(LEN(SUBSTITUTE(SUBSTITUTE(SUBSTITUTE(SUBSTITUTE(SUBSTITUTE(SUBSTITUTE(SUBSTITUTE(SUBSTITUTE(SUBSTITUTE(SUBSTITUTE(SUBSTITUTE(SUBSTITUTE(SUBSTITUTE(SUBSTITUTE(SUBSTITUTE(SUBSTITUTE(SUBSTITUTE(SUBSTITUTE(SUBSTITUTE(SUBSTITUTE(SUBSTITUTE(SUBSTITUTE(SUBSTITUTE(IF(_xlfn.ISFORMULA('#_F'!L29),_xlfn.FORMULATEXT('#_F'!L29),'#_F'!L29),"9","#"),"8","#"),"7","#"),"6","#"),"5","#"),"4","#"),"3","#"),"2","#"),"1","#"),"0","#"),"$","")," ",""),",","@"),"&gt;","@"),"&lt;","@"),"=","@"),")","@"),"(","@"),"^","@"),"/","@"),"+","@"),"*","@"),"-","@"))-LEN(SUBSTITUTE(SUBSTITUTE(SUBSTITUTE(SUBSTITUTE(SUBSTITUTE(SUBSTITUTE(SUBSTITUTE(SUBSTITUTE(SUBSTITUTE(SUBSTITUTE(SUBSTITUTE(SUBSTITUTE(SUBSTITUTE(SUBSTITUTE(SUBSTITUTE(SUBSTITUTE(SUBSTITUTE(SUBSTITUTE(SUBSTITUTE(SUBSTITUTE(SUBSTITUTE(SUBSTITUTE(SUBSTITUTE(SUBSTITUTE(IF(_xlfn.ISFORMULA('#_F'!L29),_xlfn.FORMULATEXT('#_F'!L29),'#_F'!L29),"9","#"),"8","#"),"7","#"),"6","#"),"5","#"),"4","#"),"3","#"),"2","#"),"1","#"),"0","#"),"$","")," ",""),",","@"),"&gt;","@"),"&lt;","@"),"=","@"),")","@"),"(","@"),"^","@"),"/","@"),"+","@"),"*","@"),"-","@"),"@#","")))/2,TRUE,FALSE),"HardCodeMsg",IF(LEN(IF(_xlfn.ISFORMULA(F!L29),_xlfn.FORMULATEXT(F!L29),F!L29))-LEN(SUBSTITUTE(IF(_xlfn.ISFORMULA(F!L29),_xlfn.FORMULATEXT(F!L29),F!L29),"""",""))&gt;LEN(IF(_xlfn.ISFORMULA('#_F'!L29),_xlfn.FORMULATEXT('#_F'!L29),'#_F'!L29))-LEN(SUBSTITUTE(IF(_xlfn.ISFORMULA('#_F'!L29),_xlfn.FORMULATEXT('#_F'!L29),'#_F'!L29),"""","")),TRUE,FALSE),"HardQuoteMsg",IF(LEN(IF(_xlfn.ISFORMULA(F!L29),_xlfn.FORMULATEXT(F!L29),F!L29))-LEN(SUBSTITUTE(IF(_xlfn.ISFORMULA(F!L29),_xlfn.FORMULATEXT(F!L29),F!L29),"$",""))&lt;LEN(IF(_xlfn.ISFORMULA('#_F'!L29),_xlfn.FORMULATEXT('#_F'!L29),'#_F'!L29))-LEN(SUBSTITUTE(IF(_xlfn.ISFORMULA('#_F'!L29),_xlfn.FORMULATEXT('#_F'!L29),'#_F'!L29),"$","")),TRUE,FALSE),"MissingAbsMsg",_xlfn.IFS(ISTEXT('#_F'!L29),FALSE,ISLOGICAL('#_F'!L29),FALSE,SUBSTITUTE(CELL("format",'#_F'!L29),"-","")=SUBSTITUTE(CELL("format",F!L29),"-",""),FALSE,CELL("format",'#_F'!L29)="G",FALSE,AND(CELL("format",'#_F'!L29)="F0",CELL("format",F!L29)="G"),FALSE,TRUE,IFERROR(IF(MATCH(CELL("format",'#_F'!L29),FormatCodes_SFX!$A$4:$A$53,0)&gt;0,TRUE),FALSE),TRUE,TRUE),"FormatMsg",TRUE,"PerfectMsg")</f>
        <v>PerfectMsg</v>
      </c>
      <c r="N29" s="233">
        <v>0</v>
      </c>
      <c r="O29" s="233">
        <v>0</v>
      </c>
      <c r="P29" s="233">
        <v>0</v>
      </c>
      <c r="R29" s="233">
        <v>0</v>
      </c>
      <c r="S29" s="233">
        <v>0</v>
      </c>
      <c r="T29" s="233">
        <v>0</v>
      </c>
      <c r="V29" s="233">
        <v>0</v>
      </c>
      <c r="W29" s="233">
        <v>0</v>
      </c>
      <c r="X29" s="233">
        <v>0</v>
      </c>
      <c r="Z29" s="233">
        <v>0</v>
      </c>
      <c r="AA29" s="233">
        <v>0</v>
      </c>
      <c r="AB29" s="233">
        <v>0</v>
      </c>
    </row>
    <row r="30" spans="3:28" x14ac:dyDescent="0.15">
      <c r="C30" s="233">
        <v>0</v>
      </c>
      <c r="D30" s="233">
        <v>0</v>
      </c>
      <c r="E30" s="233">
        <v>0</v>
      </c>
      <c r="F30" s="233">
        <v>0</v>
      </c>
      <c r="G30" s="170" t="str">
        <f ca="1">_xlfn.IFS(ISBLANK(F!G30),"",IF(NOT(ISNA('#_F'!G30)),IF(ISNA(F!G30),TRUE,FALSE),FALSE),"StuNAMsg",IF(AND(ISNA('#_F'!G30),ISNA(F!G30)),TRUE,FALSE),"PerfectMsg",IF(NOT(ISERROR('#_F'!G30)),IF(ISERROR(F!G30),TRUE,FALSE),FALSE),"StuErrorMsg",IF(TYPE('#_F'!G30)&lt;&gt;TYPE(F!G30),TRUE,FALSE),"WrongTypeMsg",IF(_xlfn.ISFORMULA('#_F'!G30),IF(NOT(_xlfn.ISFORMULA(F!G30)),TRUE),FALSE),"MissingFormulaMsg",IF(NOT(AND(ISNUMBER(FIND("[",_xlfn.FORMULATEXT('#_F'!G30))),ISNUMBER(FIND("!",_xlfn.FORMULATEXT('#_F'!G30))))),AND(ISNUMBER(FIND("[",_xlfn.FORMULATEXT(F!G30))),ISNUMBER(FIND("!",_xlfn.FORMULATEXT(F!G30)))),FALSE),"ExternalRefsMsg",IF(ISNUMBER('#_F'!G30),IF(ABS('#_F'!G30-F!G30)&gt;0.00001,TRUE,FALSE),IF('#_F'!G30&lt;&gt;F!G30,TRUE,FALSE)),IF(ISNUMBER('#_F'!G30),IF('#_F'!G30&gt;F!G30,"TooLow","TooHigh"),"WrongAnswer"),NOT(_xlfn.ISFORMULA('#_F'!G30)),IF(_xlfn.IFS(ISTEXT('#_F'!G30),FALSE,ISLOGICAL('#_F'!G30),FALSE,SUBSTITUTE(CELL("format",'#_F'!G30),"-","")=SUBSTITUTE(CELL("format",F!G30),"-",""),FALSE,CELL("format",'#_F'!G30)="G",FALSE,AND(CELL("format",'#_F'!G30)="F0",CELL("format",F!G30)="G"),FALSE,TRUE,IFERROR(IF(MATCH(CELL("format",'#_F'!G30)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30),_xlfn.FORMULATEXT(F!G30),F!G30),"9","#"),"8","#"),"7","#"),"6","#"),"5","#"),"4","#"),"3","#"),"2","#"),"1","#"),"0","#"),"$","")," ",""),",","@"),"&gt;","@"),"&lt;","@"),"=","@"),")","@"),"(","@"),"^","@"),"/","@"),"+","@"),"*","@"),"-","@"))-LEN(SUBSTITUTE(SUBSTITUTE(SUBSTITUTE(SUBSTITUTE(SUBSTITUTE(SUBSTITUTE(SUBSTITUTE(SUBSTITUTE(SUBSTITUTE(SUBSTITUTE(SUBSTITUTE(SUBSTITUTE(SUBSTITUTE(SUBSTITUTE(SUBSTITUTE(SUBSTITUTE(SUBSTITUTE(SUBSTITUTE(SUBSTITUTE(SUBSTITUTE(SUBSTITUTE(SUBSTITUTE(SUBSTITUTE(SUBSTITUTE(IF(_xlfn.ISFORMULA(F!G30),_xlfn.FORMULATEXT(F!G30),F!G30),"9","#"),"8","#"),"7","#"),"6","#"),"5","#"),"4","#"),"3","#"),"2","#"),"1","#"),"0","#"),"$","")," ",""),",","@"),"&gt;","@"),"&lt;","@"),"=","@"),")","@"),"(","@"),"^","@"),"/","@"),"+","@"),"*","@"),"-","@"),"@#","")))/2&gt;(LEN(SUBSTITUTE(SUBSTITUTE(SUBSTITUTE(SUBSTITUTE(SUBSTITUTE(SUBSTITUTE(SUBSTITUTE(SUBSTITUTE(SUBSTITUTE(SUBSTITUTE(SUBSTITUTE(SUBSTITUTE(SUBSTITUTE(SUBSTITUTE(SUBSTITUTE(SUBSTITUTE(SUBSTITUTE(SUBSTITUTE(SUBSTITUTE(SUBSTITUTE(SUBSTITUTE(SUBSTITUTE(SUBSTITUTE(IF(_xlfn.ISFORMULA('#_F'!G30),_xlfn.FORMULATEXT('#_F'!G30),'#_F'!G30),"9","#"),"8","#"),"7","#"),"6","#"),"5","#"),"4","#"),"3","#"),"2","#"),"1","#"),"0","#"),"$","")," ",""),",","@"),"&gt;","@"),"&lt;","@"),"=","@"),")","@"),"(","@"),"^","@"),"/","@"),"+","@"),"*","@"),"-","@"))-LEN(SUBSTITUTE(SUBSTITUTE(SUBSTITUTE(SUBSTITUTE(SUBSTITUTE(SUBSTITUTE(SUBSTITUTE(SUBSTITUTE(SUBSTITUTE(SUBSTITUTE(SUBSTITUTE(SUBSTITUTE(SUBSTITUTE(SUBSTITUTE(SUBSTITUTE(SUBSTITUTE(SUBSTITUTE(SUBSTITUTE(SUBSTITUTE(SUBSTITUTE(SUBSTITUTE(SUBSTITUTE(SUBSTITUTE(SUBSTITUTE(IF(_xlfn.ISFORMULA('#_F'!G30),_xlfn.FORMULATEXT('#_F'!G30),'#_F'!G30),"9","#"),"8","#"),"7","#"),"6","#"),"5","#"),"4","#"),"3","#"),"2","#"),"1","#"),"0","#"),"$","")," ",""),",","@"),"&gt;","@"),"&lt;","@"),"=","@"),")","@"),"(","@"),"^","@"),"/","@"),"+","@"),"*","@"),"-","@"),"@#","")))/2,TRUE,FALSE),"HardCodeMsg",IF(LEN(IF(_xlfn.ISFORMULA(F!G30),_xlfn.FORMULATEXT(F!G30),F!G30))-LEN(SUBSTITUTE(IF(_xlfn.ISFORMULA(F!G30),_xlfn.FORMULATEXT(F!G30),F!G30),"""",""))&gt;LEN(IF(_xlfn.ISFORMULA('#_F'!G30),_xlfn.FORMULATEXT('#_F'!G30),'#_F'!G30))-LEN(SUBSTITUTE(IF(_xlfn.ISFORMULA('#_F'!G30),_xlfn.FORMULATEXT('#_F'!G30),'#_F'!G30),"""","")),TRUE,FALSE),"HardQuoteMsg",IF(LEN(IF(_xlfn.ISFORMULA(F!G30),_xlfn.FORMULATEXT(F!G30),F!G30))-LEN(SUBSTITUTE(IF(_xlfn.ISFORMULA(F!G30),_xlfn.FORMULATEXT(F!G30),F!G30),"$",""))&lt;LEN(IF(_xlfn.ISFORMULA('#_F'!G30),_xlfn.FORMULATEXT('#_F'!G30),'#_F'!G30))-LEN(SUBSTITUTE(IF(_xlfn.ISFORMULA('#_F'!G30),_xlfn.FORMULATEXT('#_F'!G30),'#_F'!G30),"$","")),TRUE,FALSE),"MissingAbsMsg",_xlfn.IFS(ISTEXT('#_F'!G30),FALSE,ISLOGICAL('#_F'!G30),FALSE,SUBSTITUTE(CELL("format",'#_F'!G30),"-","")=SUBSTITUTE(CELL("format",F!G30),"-",""),FALSE,CELL("format",'#_F'!G30)="G",FALSE,AND(CELL("format",'#_F'!G30)="F0",CELL("format",F!G30)="G"),FALSE,TRUE,IFERROR(IF(MATCH(CELL("format",'#_F'!G30),FormatCodes_SFX!$A$4:$A$53,0)&gt;0,TRUE),FALSE),TRUE,TRUE),"FormatMsg",TRUE,"PerfectMsg")</f>
        <v>PerfectMsg</v>
      </c>
      <c r="H30" s="170" t="str">
        <f ca="1">_xlfn.IFS(ISBLANK(F!H30),"",IF(NOT(ISNA('#_F'!H30)),IF(ISNA(F!H30),TRUE,FALSE),FALSE),"StuNAMsg",IF(AND(ISNA('#_F'!H30),ISNA(F!H30)),TRUE,FALSE),"PerfectMsg",IF(NOT(ISERROR('#_F'!H30)),IF(ISERROR(F!H30),TRUE,FALSE),FALSE),"StuErrorMsg",IF(TYPE('#_F'!H30)&lt;&gt;TYPE(F!H30),TRUE,FALSE),"WrongTypeMsg",IF(_xlfn.ISFORMULA('#_F'!H30),IF(NOT(_xlfn.ISFORMULA(F!H30)),TRUE),FALSE),"MissingFormulaMsg",IF(NOT(AND(ISNUMBER(FIND("[",_xlfn.FORMULATEXT('#_F'!H30))),ISNUMBER(FIND("!",_xlfn.FORMULATEXT('#_F'!H30))))),AND(ISNUMBER(FIND("[",_xlfn.FORMULATEXT(F!H30))),ISNUMBER(FIND("!",_xlfn.FORMULATEXT(F!H30)))),FALSE),"ExternalRefsMsg",IF(ISNUMBER('#_F'!H30),IF(ABS('#_F'!H30-F!H30)&gt;0.00001,TRUE,FALSE),IF('#_F'!H30&lt;&gt;F!H30,TRUE,FALSE)),IF(ISNUMBER('#_F'!H30),IF('#_F'!H30&gt;F!H30,"TooLow","TooHigh"),"WrongAnswer"),NOT(_xlfn.ISFORMULA('#_F'!H30)),IF(_xlfn.IFS(ISTEXT('#_F'!H30),FALSE,ISLOGICAL('#_F'!H30),FALSE,SUBSTITUTE(CELL("format",'#_F'!H30),"-","")=SUBSTITUTE(CELL("format",F!H30),"-",""),FALSE,CELL("format",'#_F'!H30)="G",FALSE,AND(CELL("format",'#_F'!H30)="F0",CELL("format",F!H30)="G"),FALSE,TRUE,IFERROR(IF(MATCH(CELL("format",'#_F'!H30)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30),_xlfn.FORMULATEXT(F!H30),F!H30),"9","#"),"8","#"),"7","#"),"6","#"),"5","#"),"4","#"),"3","#"),"2","#"),"1","#"),"0","#"),"$","")," ",""),",","@"),"&gt;","@"),"&lt;","@"),"=","@"),")","@"),"(","@"),"^","@"),"/","@"),"+","@"),"*","@"),"-","@"))-LEN(SUBSTITUTE(SUBSTITUTE(SUBSTITUTE(SUBSTITUTE(SUBSTITUTE(SUBSTITUTE(SUBSTITUTE(SUBSTITUTE(SUBSTITUTE(SUBSTITUTE(SUBSTITUTE(SUBSTITUTE(SUBSTITUTE(SUBSTITUTE(SUBSTITUTE(SUBSTITUTE(SUBSTITUTE(SUBSTITUTE(SUBSTITUTE(SUBSTITUTE(SUBSTITUTE(SUBSTITUTE(SUBSTITUTE(SUBSTITUTE(IF(_xlfn.ISFORMULA(F!H30),_xlfn.FORMULATEXT(F!H30),F!H30),"9","#"),"8","#"),"7","#"),"6","#"),"5","#"),"4","#"),"3","#"),"2","#"),"1","#"),"0","#"),"$","")," ",""),",","@"),"&gt;","@"),"&lt;","@"),"=","@"),")","@"),"(","@"),"^","@"),"/","@"),"+","@"),"*","@"),"-","@"),"@#","")))/2&gt;(LEN(SUBSTITUTE(SUBSTITUTE(SUBSTITUTE(SUBSTITUTE(SUBSTITUTE(SUBSTITUTE(SUBSTITUTE(SUBSTITUTE(SUBSTITUTE(SUBSTITUTE(SUBSTITUTE(SUBSTITUTE(SUBSTITUTE(SUBSTITUTE(SUBSTITUTE(SUBSTITUTE(SUBSTITUTE(SUBSTITUTE(SUBSTITUTE(SUBSTITUTE(SUBSTITUTE(SUBSTITUTE(SUBSTITUTE(IF(_xlfn.ISFORMULA('#_F'!H30),_xlfn.FORMULATEXT('#_F'!H30),'#_F'!H30),"9","#"),"8","#"),"7","#"),"6","#"),"5","#"),"4","#"),"3","#"),"2","#"),"1","#"),"0","#"),"$","")," ",""),",","@"),"&gt;","@"),"&lt;","@"),"=","@"),")","@"),"(","@"),"^","@"),"/","@"),"+","@"),"*","@"),"-","@"))-LEN(SUBSTITUTE(SUBSTITUTE(SUBSTITUTE(SUBSTITUTE(SUBSTITUTE(SUBSTITUTE(SUBSTITUTE(SUBSTITUTE(SUBSTITUTE(SUBSTITUTE(SUBSTITUTE(SUBSTITUTE(SUBSTITUTE(SUBSTITUTE(SUBSTITUTE(SUBSTITUTE(SUBSTITUTE(SUBSTITUTE(SUBSTITUTE(SUBSTITUTE(SUBSTITUTE(SUBSTITUTE(SUBSTITUTE(SUBSTITUTE(IF(_xlfn.ISFORMULA('#_F'!H30),_xlfn.FORMULATEXT('#_F'!H30),'#_F'!H30),"9","#"),"8","#"),"7","#"),"6","#"),"5","#"),"4","#"),"3","#"),"2","#"),"1","#"),"0","#"),"$","")," ",""),",","@"),"&gt;","@"),"&lt;","@"),"=","@"),")","@"),"(","@"),"^","@"),"/","@"),"+","@"),"*","@"),"-","@"),"@#","")))/2,TRUE,FALSE),"HardCodeMsg",IF(LEN(IF(_xlfn.ISFORMULA(F!H30),_xlfn.FORMULATEXT(F!H30),F!H30))-LEN(SUBSTITUTE(IF(_xlfn.ISFORMULA(F!H30),_xlfn.FORMULATEXT(F!H30),F!H30),"""",""))&gt;LEN(IF(_xlfn.ISFORMULA('#_F'!H30),_xlfn.FORMULATEXT('#_F'!H30),'#_F'!H30))-LEN(SUBSTITUTE(IF(_xlfn.ISFORMULA('#_F'!H30),_xlfn.FORMULATEXT('#_F'!H30),'#_F'!H30),"""","")),TRUE,FALSE),"HardQuoteMsg",IF(LEN(IF(_xlfn.ISFORMULA(F!H30),_xlfn.FORMULATEXT(F!H30),F!H30))-LEN(SUBSTITUTE(IF(_xlfn.ISFORMULA(F!H30),_xlfn.FORMULATEXT(F!H30),F!H30),"$",""))&lt;LEN(IF(_xlfn.ISFORMULA('#_F'!H30),_xlfn.FORMULATEXT('#_F'!H30),'#_F'!H30))-LEN(SUBSTITUTE(IF(_xlfn.ISFORMULA('#_F'!H30),_xlfn.FORMULATEXT('#_F'!H30),'#_F'!H30),"$","")),TRUE,FALSE),"MissingAbsMsg",_xlfn.IFS(ISTEXT('#_F'!H30),FALSE,ISLOGICAL('#_F'!H30),FALSE,SUBSTITUTE(CELL("format",'#_F'!H30),"-","")=SUBSTITUTE(CELL("format",F!H30),"-",""),FALSE,CELL("format",'#_F'!H30)="G",FALSE,AND(CELL("format",'#_F'!H30)="F0",CELL("format",F!H30)="G"),FALSE,TRUE,IFERROR(IF(MATCH(CELL("format",'#_F'!H30),FormatCodes_SFX!$A$4:$A$53,0)&gt;0,TRUE),FALSE),TRUE,TRUE),"FormatMsg",TRUE,"PerfectMsg")</f>
        <v>PerfectMsg</v>
      </c>
      <c r="I30" s="170" t="str">
        <f ca="1">_xlfn.IFS(ISBLANK(F!I30),"",IF(NOT(ISNA('#_F'!I30)),IF(ISNA(F!I30),TRUE,FALSE),FALSE),"StuNAMsg",IF(AND(ISNA('#_F'!I30),ISNA(F!I30)),TRUE,FALSE),"PerfectMsg",IF(NOT(ISERROR('#_F'!I30)),IF(ISERROR(F!I30),TRUE,FALSE),FALSE),"StuErrorMsg",IF(TYPE('#_F'!I30)&lt;&gt;TYPE(F!I30),TRUE,FALSE),"WrongTypeMsg",IF(_xlfn.ISFORMULA('#_F'!I30),IF(NOT(_xlfn.ISFORMULA(F!I30)),TRUE),FALSE),"MissingFormulaMsg",IF(NOT(AND(ISNUMBER(FIND("[",_xlfn.FORMULATEXT('#_F'!I30))),ISNUMBER(FIND("!",_xlfn.FORMULATEXT('#_F'!I30))))),AND(ISNUMBER(FIND("[",_xlfn.FORMULATEXT(F!I30))),ISNUMBER(FIND("!",_xlfn.FORMULATEXT(F!I30)))),FALSE),"ExternalRefsMsg",IF(ISNUMBER('#_F'!I30),IF(ABS('#_F'!I30-F!I30)&gt;0.00001,TRUE,FALSE),IF('#_F'!I30&lt;&gt;F!I30,TRUE,FALSE)),IF(ISNUMBER('#_F'!I30),IF('#_F'!I30&gt;F!I30,"TooLow","TooHigh"),"WrongAnswer"),NOT(_xlfn.ISFORMULA('#_F'!I30)),IF(_xlfn.IFS(ISTEXT('#_F'!I30),FALSE,ISLOGICAL('#_F'!I30),FALSE,SUBSTITUTE(CELL("format",'#_F'!I30),"-","")=SUBSTITUTE(CELL("format",F!I30),"-",""),FALSE,CELL("format",'#_F'!I30)="G",FALSE,AND(CELL("format",'#_F'!I30)="F0",CELL("format",F!I30)="G"),FALSE,TRUE,IFERROR(IF(MATCH(CELL("format",'#_F'!I30)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30),_xlfn.FORMULATEXT(F!I30),F!I30),"9","#"),"8","#"),"7","#"),"6","#"),"5","#"),"4","#"),"3","#"),"2","#"),"1","#"),"0","#"),"$","")," ",""),",","@"),"&gt;","@"),"&lt;","@"),"=","@"),")","@"),"(","@"),"^","@"),"/","@"),"+","@"),"*","@"),"-","@"))-LEN(SUBSTITUTE(SUBSTITUTE(SUBSTITUTE(SUBSTITUTE(SUBSTITUTE(SUBSTITUTE(SUBSTITUTE(SUBSTITUTE(SUBSTITUTE(SUBSTITUTE(SUBSTITUTE(SUBSTITUTE(SUBSTITUTE(SUBSTITUTE(SUBSTITUTE(SUBSTITUTE(SUBSTITUTE(SUBSTITUTE(SUBSTITUTE(SUBSTITUTE(SUBSTITUTE(SUBSTITUTE(SUBSTITUTE(SUBSTITUTE(IF(_xlfn.ISFORMULA(F!I30),_xlfn.FORMULATEXT(F!I30),F!I30),"9","#"),"8","#"),"7","#"),"6","#"),"5","#"),"4","#"),"3","#"),"2","#"),"1","#"),"0","#"),"$","")," ",""),",","@"),"&gt;","@"),"&lt;","@"),"=","@"),")","@"),"(","@"),"^","@"),"/","@"),"+","@"),"*","@"),"-","@"),"@#","")))/2&gt;(LEN(SUBSTITUTE(SUBSTITUTE(SUBSTITUTE(SUBSTITUTE(SUBSTITUTE(SUBSTITUTE(SUBSTITUTE(SUBSTITUTE(SUBSTITUTE(SUBSTITUTE(SUBSTITUTE(SUBSTITUTE(SUBSTITUTE(SUBSTITUTE(SUBSTITUTE(SUBSTITUTE(SUBSTITUTE(SUBSTITUTE(SUBSTITUTE(SUBSTITUTE(SUBSTITUTE(SUBSTITUTE(SUBSTITUTE(IF(_xlfn.ISFORMULA('#_F'!I30),_xlfn.FORMULATEXT('#_F'!I30),'#_F'!I30),"9","#"),"8","#"),"7","#"),"6","#"),"5","#"),"4","#"),"3","#"),"2","#"),"1","#"),"0","#"),"$","")," ",""),",","@"),"&gt;","@"),"&lt;","@"),"=","@"),")","@"),"(","@"),"^","@"),"/","@"),"+","@"),"*","@"),"-","@"))-LEN(SUBSTITUTE(SUBSTITUTE(SUBSTITUTE(SUBSTITUTE(SUBSTITUTE(SUBSTITUTE(SUBSTITUTE(SUBSTITUTE(SUBSTITUTE(SUBSTITUTE(SUBSTITUTE(SUBSTITUTE(SUBSTITUTE(SUBSTITUTE(SUBSTITUTE(SUBSTITUTE(SUBSTITUTE(SUBSTITUTE(SUBSTITUTE(SUBSTITUTE(SUBSTITUTE(SUBSTITUTE(SUBSTITUTE(SUBSTITUTE(IF(_xlfn.ISFORMULA('#_F'!I30),_xlfn.FORMULATEXT('#_F'!I30),'#_F'!I30),"9","#"),"8","#"),"7","#"),"6","#"),"5","#"),"4","#"),"3","#"),"2","#"),"1","#"),"0","#"),"$","")," ",""),",","@"),"&gt;","@"),"&lt;","@"),"=","@"),")","@"),"(","@"),"^","@"),"/","@"),"+","@"),"*","@"),"-","@"),"@#","")))/2,TRUE,FALSE),"HardCodeMsg",IF(LEN(IF(_xlfn.ISFORMULA(F!I30),_xlfn.FORMULATEXT(F!I30),F!I30))-LEN(SUBSTITUTE(IF(_xlfn.ISFORMULA(F!I30),_xlfn.FORMULATEXT(F!I30),F!I30),"""",""))&gt;LEN(IF(_xlfn.ISFORMULA('#_F'!I30),_xlfn.FORMULATEXT('#_F'!I30),'#_F'!I30))-LEN(SUBSTITUTE(IF(_xlfn.ISFORMULA('#_F'!I30),_xlfn.FORMULATEXT('#_F'!I30),'#_F'!I30),"""","")),TRUE,FALSE),"HardQuoteMsg",IF(LEN(IF(_xlfn.ISFORMULA(F!I30),_xlfn.FORMULATEXT(F!I30),F!I30))-LEN(SUBSTITUTE(IF(_xlfn.ISFORMULA(F!I30),_xlfn.FORMULATEXT(F!I30),F!I30),"$",""))&lt;LEN(IF(_xlfn.ISFORMULA('#_F'!I30),_xlfn.FORMULATEXT('#_F'!I30),'#_F'!I30))-LEN(SUBSTITUTE(IF(_xlfn.ISFORMULA('#_F'!I30),_xlfn.FORMULATEXT('#_F'!I30),'#_F'!I30),"$","")),TRUE,FALSE),"MissingAbsMsg",_xlfn.IFS(ISTEXT('#_F'!I30),FALSE,ISLOGICAL('#_F'!I30),FALSE,SUBSTITUTE(CELL("format",'#_F'!I30),"-","")=SUBSTITUTE(CELL("format",F!I30),"-",""),FALSE,CELL("format",'#_F'!I30)="G",FALSE,AND(CELL("format",'#_F'!I30)="F0",CELL("format",F!I30)="G"),FALSE,TRUE,IFERROR(IF(MATCH(CELL("format",'#_F'!I30),FormatCodes_SFX!$A$4:$A$53,0)&gt;0,TRUE),FALSE),TRUE,TRUE),"FormatMsg",TRUE,"PerfectMsg")</f>
        <v>PerfectMsg</v>
      </c>
      <c r="J30" s="170" t="str">
        <f ca="1">_xlfn.IFS(ISBLANK(F!J30),"",IF(NOT(ISNA('#_F'!J30)),IF(ISNA(F!J30),TRUE,FALSE),FALSE),"StuNAMsg",IF(AND(ISNA('#_F'!J30),ISNA(F!J30)),TRUE,FALSE),"PerfectMsg",IF(NOT(ISERROR('#_F'!J30)),IF(ISERROR(F!J30),TRUE,FALSE),FALSE),"StuErrorMsg",IF(TYPE('#_F'!J30)&lt;&gt;TYPE(F!J30),TRUE,FALSE),"WrongTypeMsg",IF(_xlfn.ISFORMULA('#_F'!J30),IF(NOT(_xlfn.ISFORMULA(F!J30)),TRUE),FALSE),"MissingFormulaMsg",IF(NOT(AND(ISNUMBER(FIND("[",_xlfn.FORMULATEXT('#_F'!J30))),ISNUMBER(FIND("!",_xlfn.FORMULATEXT('#_F'!J30))))),AND(ISNUMBER(FIND("[",_xlfn.FORMULATEXT(F!J30))),ISNUMBER(FIND("!",_xlfn.FORMULATEXT(F!J30)))),FALSE),"ExternalRefsMsg",IF(ISNUMBER('#_F'!J30),IF(ABS('#_F'!J30-F!J30)&gt;0.00001,TRUE,FALSE),IF('#_F'!J30&lt;&gt;F!J30,TRUE,FALSE)),IF(ISNUMBER('#_F'!J30),IF('#_F'!J30&gt;F!J30,"TooLow","TooHigh"),"WrongAnswer"),NOT(_xlfn.ISFORMULA('#_F'!J30)),IF(_xlfn.IFS(ISTEXT('#_F'!J30),FALSE,ISLOGICAL('#_F'!J30),FALSE,SUBSTITUTE(CELL("format",'#_F'!J30),"-","")=SUBSTITUTE(CELL("format",F!J30),"-",""),FALSE,CELL("format",'#_F'!J30)="G",FALSE,AND(CELL("format",'#_F'!J30)="F0",CELL("format",F!J30)="G"),FALSE,TRUE,IFERROR(IF(MATCH(CELL("format",'#_F'!J30)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30),_xlfn.FORMULATEXT(F!J30),F!J30),"9","#"),"8","#"),"7","#"),"6","#"),"5","#"),"4","#"),"3","#"),"2","#"),"1","#"),"0","#"),"$","")," ",""),",","@"),"&gt;","@"),"&lt;","@"),"=","@"),")","@"),"(","@"),"^","@"),"/","@"),"+","@"),"*","@"),"-","@"))-LEN(SUBSTITUTE(SUBSTITUTE(SUBSTITUTE(SUBSTITUTE(SUBSTITUTE(SUBSTITUTE(SUBSTITUTE(SUBSTITUTE(SUBSTITUTE(SUBSTITUTE(SUBSTITUTE(SUBSTITUTE(SUBSTITUTE(SUBSTITUTE(SUBSTITUTE(SUBSTITUTE(SUBSTITUTE(SUBSTITUTE(SUBSTITUTE(SUBSTITUTE(SUBSTITUTE(SUBSTITUTE(SUBSTITUTE(SUBSTITUTE(IF(_xlfn.ISFORMULA(F!J30),_xlfn.FORMULATEXT(F!J30),F!J30),"9","#"),"8","#"),"7","#"),"6","#"),"5","#"),"4","#"),"3","#"),"2","#"),"1","#"),"0","#"),"$","")," ",""),",","@"),"&gt;","@"),"&lt;","@"),"=","@"),")","@"),"(","@"),"^","@"),"/","@"),"+","@"),"*","@"),"-","@"),"@#","")))/2&gt;(LEN(SUBSTITUTE(SUBSTITUTE(SUBSTITUTE(SUBSTITUTE(SUBSTITUTE(SUBSTITUTE(SUBSTITUTE(SUBSTITUTE(SUBSTITUTE(SUBSTITUTE(SUBSTITUTE(SUBSTITUTE(SUBSTITUTE(SUBSTITUTE(SUBSTITUTE(SUBSTITUTE(SUBSTITUTE(SUBSTITUTE(SUBSTITUTE(SUBSTITUTE(SUBSTITUTE(SUBSTITUTE(SUBSTITUTE(IF(_xlfn.ISFORMULA('#_F'!J30),_xlfn.FORMULATEXT('#_F'!J30),'#_F'!J30),"9","#"),"8","#"),"7","#"),"6","#"),"5","#"),"4","#"),"3","#"),"2","#"),"1","#"),"0","#"),"$","")," ",""),",","@"),"&gt;","@"),"&lt;","@"),"=","@"),")","@"),"(","@"),"^","@"),"/","@"),"+","@"),"*","@"),"-","@"))-LEN(SUBSTITUTE(SUBSTITUTE(SUBSTITUTE(SUBSTITUTE(SUBSTITUTE(SUBSTITUTE(SUBSTITUTE(SUBSTITUTE(SUBSTITUTE(SUBSTITUTE(SUBSTITUTE(SUBSTITUTE(SUBSTITUTE(SUBSTITUTE(SUBSTITUTE(SUBSTITUTE(SUBSTITUTE(SUBSTITUTE(SUBSTITUTE(SUBSTITUTE(SUBSTITUTE(SUBSTITUTE(SUBSTITUTE(SUBSTITUTE(IF(_xlfn.ISFORMULA('#_F'!J30),_xlfn.FORMULATEXT('#_F'!J30),'#_F'!J30),"9","#"),"8","#"),"7","#"),"6","#"),"5","#"),"4","#"),"3","#"),"2","#"),"1","#"),"0","#"),"$","")," ",""),",","@"),"&gt;","@"),"&lt;","@"),"=","@"),")","@"),"(","@"),"^","@"),"/","@"),"+","@"),"*","@"),"-","@"),"@#","")))/2,TRUE,FALSE),"HardCodeMsg",IF(LEN(IF(_xlfn.ISFORMULA(F!J30),_xlfn.FORMULATEXT(F!J30),F!J30))-LEN(SUBSTITUTE(IF(_xlfn.ISFORMULA(F!J30),_xlfn.FORMULATEXT(F!J30),F!J30),"""",""))&gt;LEN(IF(_xlfn.ISFORMULA('#_F'!J30),_xlfn.FORMULATEXT('#_F'!J30),'#_F'!J30))-LEN(SUBSTITUTE(IF(_xlfn.ISFORMULA('#_F'!J30),_xlfn.FORMULATEXT('#_F'!J30),'#_F'!J30),"""","")),TRUE,FALSE),"HardQuoteMsg",IF(LEN(IF(_xlfn.ISFORMULA(F!J30),_xlfn.FORMULATEXT(F!J30),F!J30))-LEN(SUBSTITUTE(IF(_xlfn.ISFORMULA(F!J30),_xlfn.FORMULATEXT(F!J30),F!J30),"$",""))&lt;LEN(IF(_xlfn.ISFORMULA('#_F'!J30),_xlfn.FORMULATEXT('#_F'!J30),'#_F'!J30))-LEN(SUBSTITUTE(IF(_xlfn.ISFORMULA('#_F'!J30),_xlfn.FORMULATEXT('#_F'!J30),'#_F'!J30),"$","")),TRUE,FALSE),"MissingAbsMsg",_xlfn.IFS(ISTEXT('#_F'!J30),FALSE,ISLOGICAL('#_F'!J30),FALSE,SUBSTITUTE(CELL("format",'#_F'!J30),"-","")=SUBSTITUTE(CELL("format",F!J30),"-",""),FALSE,CELL("format",'#_F'!J30)="G",FALSE,AND(CELL("format",'#_F'!J30)="F0",CELL("format",F!J30)="G"),FALSE,TRUE,IFERROR(IF(MATCH(CELL("format",'#_F'!J30),FormatCodes_SFX!$A$4:$A$53,0)&gt;0,TRUE),FALSE),TRUE,TRUE),"FormatMsg",TRUE,"PerfectMsg")</f>
        <v>PerfectMsg</v>
      </c>
      <c r="K30" s="170" t="str">
        <f ca="1">_xlfn.IFS(ISBLANK(F!K30),"",IF(NOT(ISNA('#_F'!K30)),IF(ISNA(F!K30),TRUE,FALSE),FALSE),"StuNAMsg",IF(AND(ISNA('#_F'!K30),ISNA(F!K30)),TRUE,FALSE),"PerfectMsg",IF(NOT(ISERROR('#_F'!K30)),IF(ISERROR(F!K30),TRUE,FALSE),FALSE),"StuErrorMsg",IF(TYPE('#_F'!K30)&lt;&gt;TYPE(F!K30),TRUE,FALSE),"WrongTypeMsg",IF(_xlfn.ISFORMULA('#_F'!K30),IF(NOT(_xlfn.ISFORMULA(F!K30)),TRUE),FALSE),"MissingFormulaMsg",IF(NOT(AND(ISNUMBER(FIND("[",_xlfn.FORMULATEXT('#_F'!K30))),ISNUMBER(FIND("!",_xlfn.FORMULATEXT('#_F'!K30))))),AND(ISNUMBER(FIND("[",_xlfn.FORMULATEXT(F!K30))),ISNUMBER(FIND("!",_xlfn.FORMULATEXT(F!K30)))),FALSE),"ExternalRefsMsg",IF(ISNUMBER('#_F'!K30),IF(ABS('#_F'!K30-F!K30)&gt;0.00001,TRUE,FALSE),IF('#_F'!K30&lt;&gt;F!K30,TRUE,FALSE)),IF(ISNUMBER('#_F'!K30),IF('#_F'!K30&gt;F!K30,"TooLow","TooHigh"),"WrongAnswer"),NOT(_xlfn.ISFORMULA('#_F'!K30)),IF(_xlfn.IFS(ISTEXT('#_F'!K30),FALSE,ISLOGICAL('#_F'!K30),FALSE,SUBSTITUTE(CELL("format",'#_F'!K30),"-","")=SUBSTITUTE(CELL("format",F!K30),"-",""),FALSE,CELL("format",'#_F'!K30)="G",FALSE,AND(CELL("format",'#_F'!K30)="F0",CELL("format",F!K30)="G"),FALSE,TRUE,IFERROR(IF(MATCH(CELL("format",'#_F'!K30)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30),_xlfn.FORMULATEXT(F!K30),F!K30),"9","#"),"8","#"),"7","#"),"6","#"),"5","#"),"4","#"),"3","#"),"2","#"),"1","#"),"0","#"),"$","")," ",""),",","@"),"&gt;","@"),"&lt;","@"),"=","@"),")","@"),"(","@"),"^","@"),"/","@"),"+","@"),"*","@"),"-","@"))-LEN(SUBSTITUTE(SUBSTITUTE(SUBSTITUTE(SUBSTITUTE(SUBSTITUTE(SUBSTITUTE(SUBSTITUTE(SUBSTITUTE(SUBSTITUTE(SUBSTITUTE(SUBSTITUTE(SUBSTITUTE(SUBSTITUTE(SUBSTITUTE(SUBSTITUTE(SUBSTITUTE(SUBSTITUTE(SUBSTITUTE(SUBSTITUTE(SUBSTITUTE(SUBSTITUTE(SUBSTITUTE(SUBSTITUTE(SUBSTITUTE(IF(_xlfn.ISFORMULA(F!K30),_xlfn.FORMULATEXT(F!K30),F!K30),"9","#"),"8","#"),"7","#"),"6","#"),"5","#"),"4","#"),"3","#"),"2","#"),"1","#"),"0","#"),"$","")," ",""),",","@"),"&gt;","@"),"&lt;","@"),"=","@"),")","@"),"(","@"),"^","@"),"/","@"),"+","@"),"*","@"),"-","@"),"@#","")))/2&gt;(LEN(SUBSTITUTE(SUBSTITUTE(SUBSTITUTE(SUBSTITUTE(SUBSTITUTE(SUBSTITUTE(SUBSTITUTE(SUBSTITUTE(SUBSTITUTE(SUBSTITUTE(SUBSTITUTE(SUBSTITUTE(SUBSTITUTE(SUBSTITUTE(SUBSTITUTE(SUBSTITUTE(SUBSTITUTE(SUBSTITUTE(SUBSTITUTE(SUBSTITUTE(SUBSTITUTE(SUBSTITUTE(SUBSTITUTE(IF(_xlfn.ISFORMULA('#_F'!K30),_xlfn.FORMULATEXT('#_F'!K30),'#_F'!K30),"9","#"),"8","#"),"7","#"),"6","#"),"5","#"),"4","#"),"3","#"),"2","#"),"1","#"),"0","#"),"$","")," ",""),",","@"),"&gt;","@"),"&lt;","@"),"=","@"),")","@"),"(","@"),"^","@"),"/","@"),"+","@"),"*","@"),"-","@"))-LEN(SUBSTITUTE(SUBSTITUTE(SUBSTITUTE(SUBSTITUTE(SUBSTITUTE(SUBSTITUTE(SUBSTITUTE(SUBSTITUTE(SUBSTITUTE(SUBSTITUTE(SUBSTITUTE(SUBSTITUTE(SUBSTITUTE(SUBSTITUTE(SUBSTITUTE(SUBSTITUTE(SUBSTITUTE(SUBSTITUTE(SUBSTITUTE(SUBSTITUTE(SUBSTITUTE(SUBSTITUTE(SUBSTITUTE(SUBSTITUTE(IF(_xlfn.ISFORMULA('#_F'!K30),_xlfn.FORMULATEXT('#_F'!K30),'#_F'!K30),"9","#"),"8","#"),"7","#"),"6","#"),"5","#"),"4","#"),"3","#"),"2","#"),"1","#"),"0","#"),"$","")," ",""),",","@"),"&gt;","@"),"&lt;","@"),"=","@"),")","@"),"(","@"),"^","@"),"/","@"),"+","@"),"*","@"),"-","@"),"@#","")))/2,TRUE,FALSE),"HardCodeMsg",IF(LEN(IF(_xlfn.ISFORMULA(F!K30),_xlfn.FORMULATEXT(F!K30),F!K30))-LEN(SUBSTITUTE(IF(_xlfn.ISFORMULA(F!K30),_xlfn.FORMULATEXT(F!K30),F!K30),"""",""))&gt;LEN(IF(_xlfn.ISFORMULA('#_F'!K30),_xlfn.FORMULATEXT('#_F'!K30),'#_F'!K30))-LEN(SUBSTITUTE(IF(_xlfn.ISFORMULA('#_F'!K30),_xlfn.FORMULATEXT('#_F'!K30),'#_F'!K30),"""","")),TRUE,FALSE),"HardQuoteMsg",IF(LEN(IF(_xlfn.ISFORMULA(F!K30),_xlfn.FORMULATEXT(F!K30),F!K30))-LEN(SUBSTITUTE(IF(_xlfn.ISFORMULA(F!K30),_xlfn.FORMULATEXT(F!K30),F!K30),"$",""))&lt;LEN(IF(_xlfn.ISFORMULA('#_F'!K30),_xlfn.FORMULATEXT('#_F'!K30),'#_F'!K30))-LEN(SUBSTITUTE(IF(_xlfn.ISFORMULA('#_F'!K30),_xlfn.FORMULATEXT('#_F'!K30),'#_F'!K30),"$","")),TRUE,FALSE),"MissingAbsMsg",_xlfn.IFS(ISTEXT('#_F'!K30),FALSE,ISLOGICAL('#_F'!K30),FALSE,SUBSTITUTE(CELL("format",'#_F'!K30),"-","")=SUBSTITUTE(CELL("format",F!K30),"-",""),FALSE,CELL("format",'#_F'!K30)="G",FALSE,AND(CELL("format",'#_F'!K30)="F0",CELL("format",F!K30)="G"),FALSE,TRUE,IFERROR(IF(MATCH(CELL("format",'#_F'!K30),FormatCodes_SFX!$A$4:$A$53,0)&gt;0,TRUE),FALSE),TRUE,TRUE),"FormatMsg",TRUE,"PerfectMsg")</f>
        <v>PerfectMsg</v>
      </c>
      <c r="L30" s="231" t="str">
        <f ca="1">_xlfn.IFS(ISBLANK(F!L30),"",IF(NOT(ISNA('#_F'!L30)),IF(ISNA(F!L30),TRUE,FALSE),FALSE),"StuNAMsg",IF(AND(ISNA('#_F'!L30),ISNA(F!L30)),TRUE,FALSE),"PerfectMsg",IF(NOT(ISERROR('#_F'!L30)),IF(ISERROR(F!L30),TRUE,FALSE),FALSE),"StuErrorMsg",IF(TYPE('#_F'!L30)&lt;&gt;TYPE(F!L30),TRUE,FALSE),"WrongTypeMsg",IF(_xlfn.ISFORMULA('#_F'!L30),IF(NOT(_xlfn.ISFORMULA(F!L30)),TRUE),FALSE),"MissingFormulaMsg",IF(NOT(AND(ISNUMBER(FIND("[",_xlfn.FORMULATEXT('#_F'!L30))),ISNUMBER(FIND("!",_xlfn.FORMULATEXT('#_F'!L30))))),AND(ISNUMBER(FIND("[",_xlfn.FORMULATEXT(F!L30))),ISNUMBER(FIND("!",_xlfn.FORMULATEXT(F!L30)))),FALSE),"ExternalRefsMsg",IF(ISNUMBER('#_F'!L30),IF(ABS('#_F'!L30-F!L30)&gt;0.00001,TRUE,FALSE),IF('#_F'!L30&lt;&gt;F!L30,TRUE,FALSE)),IF(ISNUMBER('#_F'!L30),IF('#_F'!L30&gt;F!L30,"TooLow","TooHigh"),"WrongAnswer"),NOT(_xlfn.ISFORMULA('#_F'!L30)),IF(_xlfn.IFS(ISTEXT('#_F'!L30),FALSE,ISLOGICAL('#_F'!L30),FALSE,SUBSTITUTE(CELL("format",'#_F'!L30),"-","")=SUBSTITUTE(CELL("format",F!L30),"-",""),FALSE,CELL("format",'#_F'!L30)="G",FALSE,AND(CELL("format",'#_F'!L30)="F0",CELL("format",F!L30)="G"),FALSE,TRUE,IFERROR(IF(MATCH(CELL("format",'#_F'!L30)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30),_xlfn.FORMULATEXT(F!L30),F!L30),"9","#"),"8","#"),"7","#"),"6","#"),"5","#"),"4","#"),"3","#"),"2","#"),"1","#"),"0","#"),"$","")," ",""),",","@"),"&gt;","@"),"&lt;","@"),"=","@"),")","@"),"(","@"),"^","@"),"/","@"),"+","@"),"*","@"),"-","@"))-LEN(SUBSTITUTE(SUBSTITUTE(SUBSTITUTE(SUBSTITUTE(SUBSTITUTE(SUBSTITUTE(SUBSTITUTE(SUBSTITUTE(SUBSTITUTE(SUBSTITUTE(SUBSTITUTE(SUBSTITUTE(SUBSTITUTE(SUBSTITUTE(SUBSTITUTE(SUBSTITUTE(SUBSTITUTE(SUBSTITUTE(SUBSTITUTE(SUBSTITUTE(SUBSTITUTE(SUBSTITUTE(SUBSTITUTE(SUBSTITUTE(IF(_xlfn.ISFORMULA(F!L30),_xlfn.FORMULATEXT(F!L30),F!L30),"9","#"),"8","#"),"7","#"),"6","#"),"5","#"),"4","#"),"3","#"),"2","#"),"1","#"),"0","#"),"$","")," ",""),",","@"),"&gt;","@"),"&lt;","@"),"=","@"),")","@"),"(","@"),"^","@"),"/","@"),"+","@"),"*","@"),"-","@"),"@#","")))/2&gt;(LEN(SUBSTITUTE(SUBSTITUTE(SUBSTITUTE(SUBSTITUTE(SUBSTITUTE(SUBSTITUTE(SUBSTITUTE(SUBSTITUTE(SUBSTITUTE(SUBSTITUTE(SUBSTITUTE(SUBSTITUTE(SUBSTITUTE(SUBSTITUTE(SUBSTITUTE(SUBSTITUTE(SUBSTITUTE(SUBSTITUTE(SUBSTITUTE(SUBSTITUTE(SUBSTITUTE(SUBSTITUTE(SUBSTITUTE(IF(_xlfn.ISFORMULA('#_F'!L30),_xlfn.FORMULATEXT('#_F'!L30),'#_F'!L30),"9","#"),"8","#"),"7","#"),"6","#"),"5","#"),"4","#"),"3","#"),"2","#"),"1","#"),"0","#"),"$","")," ",""),",","@"),"&gt;","@"),"&lt;","@"),"=","@"),")","@"),"(","@"),"^","@"),"/","@"),"+","@"),"*","@"),"-","@"))-LEN(SUBSTITUTE(SUBSTITUTE(SUBSTITUTE(SUBSTITUTE(SUBSTITUTE(SUBSTITUTE(SUBSTITUTE(SUBSTITUTE(SUBSTITUTE(SUBSTITUTE(SUBSTITUTE(SUBSTITUTE(SUBSTITUTE(SUBSTITUTE(SUBSTITUTE(SUBSTITUTE(SUBSTITUTE(SUBSTITUTE(SUBSTITUTE(SUBSTITUTE(SUBSTITUTE(SUBSTITUTE(SUBSTITUTE(SUBSTITUTE(IF(_xlfn.ISFORMULA('#_F'!L30),_xlfn.FORMULATEXT('#_F'!L30),'#_F'!L30),"9","#"),"8","#"),"7","#"),"6","#"),"5","#"),"4","#"),"3","#"),"2","#"),"1","#"),"0","#"),"$","")," ",""),",","@"),"&gt;","@"),"&lt;","@"),"=","@"),")","@"),"(","@"),"^","@"),"/","@"),"+","@"),"*","@"),"-","@"),"@#","")))/2,TRUE,FALSE),"HardCodeMsg",IF(LEN(IF(_xlfn.ISFORMULA(F!L30),_xlfn.FORMULATEXT(F!L30),F!L30))-LEN(SUBSTITUTE(IF(_xlfn.ISFORMULA(F!L30),_xlfn.FORMULATEXT(F!L30),F!L30),"""",""))&gt;LEN(IF(_xlfn.ISFORMULA('#_F'!L30),_xlfn.FORMULATEXT('#_F'!L30),'#_F'!L30))-LEN(SUBSTITUTE(IF(_xlfn.ISFORMULA('#_F'!L30),_xlfn.FORMULATEXT('#_F'!L30),'#_F'!L30),"""","")),TRUE,FALSE),"HardQuoteMsg",IF(LEN(IF(_xlfn.ISFORMULA(F!L30),_xlfn.FORMULATEXT(F!L30),F!L30))-LEN(SUBSTITUTE(IF(_xlfn.ISFORMULA(F!L30),_xlfn.FORMULATEXT(F!L30),F!L30),"$",""))&lt;LEN(IF(_xlfn.ISFORMULA('#_F'!L30),_xlfn.FORMULATEXT('#_F'!L30),'#_F'!L30))-LEN(SUBSTITUTE(IF(_xlfn.ISFORMULA('#_F'!L30),_xlfn.FORMULATEXT('#_F'!L30),'#_F'!L30),"$","")),TRUE,FALSE),"MissingAbsMsg",_xlfn.IFS(ISTEXT('#_F'!L30),FALSE,ISLOGICAL('#_F'!L30),FALSE,SUBSTITUTE(CELL("format",'#_F'!L30),"-","")=SUBSTITUTE(CELL("format",F!L30),"-",""),FALSE,CELL("format",'#_F'!L30)="G",FALSE,AND(CELL("format",'#_F'!L30)="F0",CELL("format",F!L30)="G"),FALSE,TRUE,IFERROR(IF(MATCH(CELL("format",'#_F'!L30),FormatCodes_SFX!$A$4:$A$53,0)&gt;0,TRUE),FALSE),TRUE,TRUE),"FormatMsg",TRUE,"PerfectMsg")</f>
        <v>PerfectMsg</v>
      </c>
      <c r="N30" s="233">
        <v>0</v>
      </c>
      <c r="O30" s="233">
        <v>0</v>
      </c>
      <c r="P30" s="233">
        <v>0</v>
      </c>
      <c r="R30" s="233">
        <v>0</v>
      </c>
      <c r="S30" s="233">
        <v>0</v>
      </c>
      <c r="T30" s="233">
        <v>0</v>
      </c>
      <c r="V30" s="233">
        <v>0</v>
      </c>
      <c r="W30" s="233">
        <v>0</v>
      </c>
      <c r="X30" s="233">
        <v>0</v>
      </c>
      <c r="Z30" s="233">
        <v>0</v>
      </c>
      <c r="AA30" s="233">
        <v>0</v>
      </c>
      <c r="AB30" s="233">
        <v>0</v>
      </c>
    </row>
    <row r="31" spans="3:28" x14ac:dyDescent="0.15">
      <c r="C31" s="233">
        <v>0</v>
      </c>
      <c r="D31" s="233">
        <v>0</v>
      </c>
      <c r="E31" s="233">
        <v>0</v>
      </c>
      <c r="F31" s="233">
        <v>0</v>
      </c>
      <c r="G31" s="170" t="str">
        <f ca="1">_xlfn.IFS(ISBLANK(F!G31),"",IF(NOT(ISNA('#_F'!G31)),IF(ISNA(F!G31),TRUE,FALSE),FALSE),"StuNAMsg",IF(AND(ISNA('#_F'!G31),ISNA(F!G31)),TRUE,FALSE),"PerfectMsg",IF(NOT(ISERROR('#_F'!G31)),IF(ISERROR(F!G31),TRUE,FALSE),FALSE),"StuErrorMsg",IF(TYPE('#_F'!G31)&lt;&gt;TYPE(F!G31),TRUE,FALSE),"WrongTypeMsg",IF(_xlfn.ISFORMULA('#_F'!G31),IF(NOT(_xlfn.ISFORMULA(F!G31)),TRUE),FALSE),"MissingFormulaMsg",IF(NOT(AND(ISNUMBER(FIND("[",_xlfn.FORMULATEXT('#_F'!G31))),ISNUMBER(FIND("!",_xlfn.FORMULATEXT('#_F'!G31))))),AND(ISNUMBER(FIND("[",_xlfn.FORMULATEXT(F!G31))),ISNUMBER(FIND("!",_xlfn.FORMULATEXT(F!G31)))),FALSE),"ExternalRefsMsg",IF(ISNUMBER('#_F'!G31),IF(ABS('#_F'!G31-F!G31)&gt;0.00001,TRUE,FALSE),IF('#_F'!G31&lt;&gt;F!G31,TRUE,FALSE)),IF(ISNUMBER('#_F'!G31),IF('#_F'!G31&gt;F!G31,"TooLow","TooHigh"),"WrongAnswer"),NOT(_xlfn.ISFORMULA('#_F'!G31)),IF(_xlfn.IFS(ISTEXT('#_F'!G31),FALSE,ISLOGICAL('#_F'!G31),FALSE,SUBSTITUTE(CELL("format",'#_F'!G31),"-","")=SUBSTITUTE(CELL("format",F!G31),"-",""),FALSE,CELL("format",'#_F'!G31)="G",FALSE,AND(CELL("format",'#_F'!G31)="F0",CELL("format",F!G31)="G"),FALSE,TRUE,IFERROR(IF(MATCH(CELL("format",'#_F'!G31)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31),_xlfn.FORMULATEXT(F!G31),F!G31),"9","#"),"8","#"),"7","#"),"6","#"),"5","#"),"4","#"),"3","#"),"2","#"),"1","#"),"0","#"),"$","")," ",""),",","@"),"&gt;","@"),"&lt;","@"),"=","@"),")","@"),"(","@"),"^","@"),"/","@"),"+","@"),"*","@"),"-","@"))-LEN(SUBSTITUTE(SUBSTITUTE(SUBSTITUTE(SUBSTITUTE(SUBSTITUTE(SUBSTITUTE(SUBSTITUTE(SUBSTITUTE(SUBSTITUTE(SUBSTITUTE(SUBSTITUTE(SUBSTITUTE(SUBSTITUTE(SUBSTITUTE(SUBSTITUTE(SUBSTITUTE(SUBSTITUTE(SUBSTITUTE(SUBSTITUTE(SUBSTITUTE(SUBSTITUTE(SUBSTITUTE(SUBSTITUTE(SUBSTITUTE(IF(_xlfn.ISFORMULA(F!G31),_xlfn.FORMULATEXT(F!G31),F!G31),"9","#"),"8","#"),"7","#"),"6","#"),"5","#"),"4","#"),"3","#"),"2","#"),"1","#"),"0","#"),"$","")," ",""),",","@"),"&gt;","@"),"&lt;","@"),"=","@"),")","@"),"(","@"),"^","@"),"/","@"),"+","@"),"*","@"),"-","@"),"@#","")))/2&gt;(LEN(SUBSTITUTE(SUBSTITUTE(SUBSTITUTE(SUBSTITUTE(SUBSTITUTE(SUBSTITUTE(SUBSTITUTE(SUBSTITUTE(SUBSTITUTE(SUBSTITUTE(SUBSTITUTE(SUBSTITUTE(SUBSTITUTE(SUBSTITUTE(SUBSTITUTE(SUBSTITUTE(SUBSTITUTE(SUBSTITUTE(SUBSTITUTE(SUBSTITUTE(SUBSTITUTE(SUBSTITUTE(SUBSTITUTE(IF(_xlfn.ISFORMULA('#_F'!G31),_xlfn.FORMULATEXT('#_F'!G31),'#_F'!G31),"9","#"),"8","#"),"7","#"),"6","#"),"5","#"),"4","#"),"3","#"),"2","#"),"1","#"),"0","#"),"$","")," ",""),",","@"),"&gt;","@"),"&lt;","@"),"=","@"),")","@"),"(","@"),"^","@"),"/","@"),"+","@"),"*","@"),"-","@"))-LEN(SUBSTITUTE(SUBSTITUTE(SUBSTITUTE(SUBSTITUTE(SUBSTITUTE(SUBSTITUTE(SUBSTITUTE(SUBSTITUTE(SUBSTITUTE(SUBSTITUTE(SUBSTITUTE(SUBSTITUTE(SUBSTITUTE(SUBSTITUTE(SUBSTITUTE(SUBSTITUTE(SUBSTITUTE(SUBSTITUTE(SUBSTITUTE(SUBSTITUTE(SUBSTITUTE(SUBSTITUTE(SUBSTITUTE(SUBSTITUTE(IF(_xlfn.ISFORMULA('#_F'!G31),_xlfn.FORMULATEXT('#_F'!G31),'#_F'!G31),"9","#"),"8","#"),"7","#"),"6","#"),"5","#"),"4","#"),"3","#"),"2","#"),"1","#"),"0","#"),"$","")," ",""),",","@"),"&gt;","@"),"&lt;","@"),"=","@"),")","@"),"(","@"),"^","@"),"/","@"),"+","@"),"*","@"),"-","@"),"@#","")))/2,TRUE,FALSE),"HardCodeMsg",IF(LEN(IF(_xlfn.ISFORMULA(F!G31),_xlfn.FORMULATEXT(F!G31),F!G31))-LEN(SUBSTITUTE(IF(_xlfn.ISFORMULA(F!G31),_xlfn.FORMULATEXT(F!G31),F!G31),"""",""))&gt;LEN(IF(_xlfn.ISFORMULA('#_F'!G31),_xlfn.FORMULATEXT('#_F'!G31),'#_F'!G31))-LEN(SUBSTITUTE(IF(_xlfn.ISFORMULA('#_F'!G31),_xlfn.FORMULATEXT('#_F'!G31),'#_F'!G31),"""","")),TRUE,FALSE),"HardQuoteMsg",IF(LEN(IF(_xlfn.ISFORMULA(F!G31),_xlfn.FORMULATEXT(F!G31),F!G31))-LEN(SUBSTITUTE(IF(_xlfn.ISFORMULA(F!G31),_xlfn.FORMULATEXT(F!G31),F!G31),"$",""))&lt;LEN(IF(_xlfn.ISFORMULA('#_F'!G31),_xlfn.FORMULATEXT('#_F'!G31),'#_F'!G31))-LEN(SUBSTITUTE(IF(_xlfn.ISFORMULA('#_F'!G31),_xlfn.FORMULATEXT('#_F'!G31),'#_F'!G31),"$","")),TRUE,FALSE),"MissingAbsMsg",_xlfn.IFS(ISTEXT('#_F'!G31),FALSE,ISLOGICAL('#_F'!G31),FALSE,SUBSTITUTE(CELL("format",'#_F'!G31),"-","")=SUBSTITUTE(CELL("format",F!G31),"-",""),FALSE,CELL("format",'#_F'!G31)="G",FALSE,AND(CELL("format",'#_F'!G31)="F0",CELL("format",F!G31)="G"),FALSE,TRUE,IFERROR(IF(MATCH(CELL("format",'#_F'!G31),FormatCodes_SFX!$A$4:$A$53,0)&gt;0,TRUE),FALSE),TRUE,TRUE),"FormatMsg",TRUE,"PerfectMsg")</f>
        <v>PerfectMsg</v>
      </c>
      <c r="H31" s="170" t="str">
        <f ca="1">_xlfn.IFS(ISBLANK(F!H31),"",IF(NOT(ISNA('#_F'!H31)),IF(ISNA(F!H31),TRUE,FALSE),FALSE),"StuNAMsg",IF(AND(ISNA('#_F'!H31),ISNA(F!H31)),TRUE,FALSE),"PerfectMsg",IF(NOT(ISERROR('#_F'!H31)),IF(ISERROR(F!H31),TRUE,FALSE),FALSE),"StuErrorMsg",IF(TYPE('#_F'!H31)&lt;&gt;TYPE(F!H31),TRUE,FALSE),"WrongTypeMsg",IF(_xlfn.ISFORMULA('#_F'!H31),IF(NOT(_xlfn.ISFORMULA(F!H31)),TRUE),FALSE),"MissingFormulaMsg",IF(NOT(AND(ISNUMBER(FIND("[",_xlfn.FORMULATEXT('#_F'!H31))),ISNUMBER(FIND("!",_xlfn.FORMULATEXT('#_F'!H31))))),AND(ISNUMBER(FIND("[",_xlfn.FORMULATEXT(F!H31))),ISNUMBER(FIND("!",_xlfn.FORMULATEXT(F!H31)))),FALSE),"ExternalRefsMsg",IF(ISNUMBER('#_F'!H31),IF(ABS('#_F'!H31-F!H31)&gt;0.00001,TRUE,FALSE),IF('#_F'!H31&lt;&gt;F!H31,TRUE,FALSE)),IF(ISNUMBER('#_F'!H31),IF('#_F'!H31&gt;F!H31,"TooLow","TooHigh"),"WrongAnswer"),NOT(_xlfn.ISFORMULA('#_F'!H31)),IF(_xlfn.IFS(ISTEXT('#_F'!H31),FALSE,ISLOGICAL('#_F'!H31),FALSE,SUBSTITUTE(CELL("format",'#_F'!H31),"-","")=SUBSTITUTE(CELL("format",F!H31),"-",""),FALSE,CELL("format",'#_F'!H31)="G",FALSE,AND(CELL("format",'#_F'!H31)="F0",CELL("format",F!H31)="G"),FALSE,TRUE,IFERROR(IF(MATCH(CELL("format",'#_F'!H31)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31),_xlfn.FORMULATEXT(F!H31),F!H31),"9","#"),"8","#"),"7","#"),"6","#"),"5","#"),"4","#"),"3","#"),"2","#"),"1","#"),"0","#"),"$","")," ",""),",","@"),"&gt;","@"),"&lt;","@"),"=","@"),")","@"),"(","@"),"^","@"),"/","@"),"+","@"),"*","@"),"-","@"))-LEN(SUBSTITUTE(SUBSTITUTE(SUBSTITUTE(SUBSTITUTE(SUBSTITUTE(SUBSTITUTE(SUBSTITUTE(SUBSTITUTE(SUBSTITUTE(SUBSTITUTE(SUBSTITUTE(SUBSTITUTE(SUBSTITUTE(SUBSTITUTE(SUBSTITUTE(SUBSTITUTE(SUBSTITUTE(SUBSTITUTE(SUBSTITUTE(SUBSTITUTE(SUBSTITUTE(SUBSTITUTE(SUBSTITUTE(SUBSTITUTE(IF(_xlfn.ISFORMULA(F!H31),_xlfn.FORMULATEXT(F!H31),F!H31),"9","#"),"8","#"),"7","#"),"6","#"),"5","#"),"4","#"),"3","#"),"2","#"),"1","#"),"0","#"),"$","")," ",""),",","@"),"&gt;","@"),"&lt;","@"),"=","@"),")","@"),"(","@"),"^","@"),"/","@"),"+","@"),"*","@"),"-","@"),"@#","")))/2&gt;(LEN(SUBSTITUTE(SUBSTITUTE(SUBSTITUTE(SUBSTITUTE(SUBSTITUTE(SUBSTITUTE(SUBSTITUTE(SUBSTITUTE(SUBSTITUTE(SUBSTITUTE(SUBSTITUTE(SUBSTITUTE(SUBSTITUTE(SUBSTITUTE(SUBSTITUTE(SUBSTITUTE(SUBSTITUTE(SUBSTITUTE(SUBSTITUTE(SUBSTITUTE(SUBSTITUTE(SUBSTITUTE(SUBSTITUTE(IF(_xlfn.ISFORMULA('#_F'!H31),_xlfn.FORMULATEXT('#_F'!H31),'#_F'!H31),"9","#"),"8","#"),"7","#"),"6","#"),"5","#"),"4","#"),"3","#"),"2","#"),"1","#"),"0","#"),"$","")," ",""),",","@"),"&gt;","@"),"&lt;","@"),"=","@"),")","@"),"(","@"),"^","@"),"/","@"),"+","@"),"*","@"),"-","@"))-LEN(SUBSTITUTE(SUBSTITUTE(SUBSTITUTE(SUBSTITUTE(SUBSTITUTE(SUBSTITUTE(SUBSTITUTE(SUBSTITUTE(SUBSTITUTE(SUBSTITUTE(SUBSTITUTE(SUBSTITUTE(SUBSTITUTE(SUBSTITUTE(SUBSTITUTE(SUBSTITUTE(SUBSTITUTE(SUBSTITUTE(SUBSTITUTE(SUBSTITUTE(SUBSTITUTE(SUBSTITUTE(SUBSTITUTE(SUBSTITUTE(IF(_xlfn.ISFORMULA('#_F'!H31),_xlfn.FORMULATEXT('#_F'!H31),'#_F'!H31),"9","#"),"8","#"),"7","#"),"6","#"),"5","#"),"4","#"),"3","#"),"2","#"),"1","#"),"0","#"),"$","")," ",""),",","@"),"&gt;","@"),"&lt;","@"),"=","@"),")","@"),"(","@"),"^","@"),"/","@"),"+","@"),"*","@"),"-","@"),"@#","")))/2,TRUE,FALSE),"HardCodeMsg",IF(LEN(IF(_xlfn.ISFORMULA(F!H31),_xlfn.FORMULATEXT(F!H31),F!H31))-LEN(SUBSTITUTE(IF(_xlfn.ISFORMULA(F!H31),_xlfn.FORMULATEXT(F!H31),F!H31),"""",""))&gt;LEN(IF(_xlfn.ISFORMULA('#_F'!H31),_xlfn.FORMULATEXT('#_F'!H31),'#_F'!H31))-LEN(SUBSTITUTE(IF(_xlfn.ISFORMULA('#_F'!H31),_xlfn.FORMULATEXT('#_F'!H31),'#_F'!H31),"""","")),TRUE,FALSE),"HardQuoteMsg",IF(LEN(IF(_xlfn.ISFORMULA(F!H31),_xlfn.FORMULATEXT(F!H31),F!H31))-LEN(SUBSTITUTE(IF(_xlfn.ISFORMULA(F!H31),_xlfn.FORMULATEXT(F!H31),F!H31),"$",""))&lt;LEN(IF(_xlfn.ISFORMULA('#_F'!H31),_xlfn.FORMULATEXT('#_F'!H31),'#_F'!H31))-LEN(SUBSTITUTE(IF(_xlfn.ISFORMULA('#_F'!H31),_xlfn.FORMULATEXT('#_F'!H31),'#_F'!H31),"$","")),TRUE,FALSE),"MissingAbsMsg",_xlfn.IFS(ISTEXT('#_F'!H31),FALSE,ISLOGICAL('#_F'!H31),FALSE,SUBSTITUTE(CELL("format",'#_F'!H31),"-","")=SUBSTITUTE(CELL("format",F!H31),"-",""),FALSE,CELL("format",'#_F'!H31)="G",FALSE,AND(CELL("format",'#_F'!H31)="F0",CELL("format",F!H31)="G"),FALSE,TRUE,IFERROR(IF(MATCH(CELL("format",'#_F'!H31),FormatCodes_SFX!$A$4:$A$53,0)&gt;0,TRUE),FALSE),TRUE,TRUE),"FormatMsg",TRUE,"PerfectMsg")</f>
        <v>PerfectMsg</v>
      </c>
      <c r="I31" s="170" t="str">
        <f ca="1">_xlfn.IFS(ISBLANK(F!I31),"",IF(NOT(ISNA('#_F'!I31)),IF(ISNA(F!I31),TRUE,FALSE),FALSE),"StuNAMsg",IF(AND(ISNA('#_F'!I31),ISNA(F!I31)),TRUE,FALSE),"PerfectMsg",IF(NOT(ISERROR('#_F'!I31)),IF(ISERROR(F!I31),TRUE,FALSE),FALSE),"StuErrorMsg",IF(TYPE('#_F'!I31)&lt;&gt;TYPE(F!I31),TRUE,FALSE),"WrongTypeMsg",IF(_xlfn.ISFORMULA('#_F'!I31),IF(NOT(_xlfn.ISFORMULA(F!I31)),TRUE),FALSE),"MissingFormulaMsg",IF(NOT(AND(ISNUMBER(FIND("[",_xlfn.FORMULATEXT('#_F'!I31))),ISNUMBER(FIND("!",_xlfn.FORMULATEXT('#_F'!I31))))),AND(ISNUMBER(FIND("[",_xlfn.FORMULATEXT(F!I31))),ISNUMBER(FIND("!",_xlfn.FORMULATEXT(F!I31)))),FALSE),"ExternalRefsMsg",IF(ISNUMBER('#_F'!I31),IF(ABS('#_F'!I31-F!I31)&gt;0.00001,TRUE,FALSE),IF('#_F'!I31&lt;&gt;F!I31,TRUE,FALSE)),IF(ISNUMBER('#_F'!I31),IF('#_F'!I31&gt;F!I31,"TooLow","TooHigh"),"WrongAnswer"),NOT(_xlfn.ISFORMULA('#_F'!I31)),IF(_xlfn.IFS(ISTEXT('#_F'!I31),FALSE,ISLOGICAL('#_F'!I31),FALSE,SUBSTITUTE(CELL("format",'#_F'!I31),"-","")=SUBSTITUTE(CELL("format",F!I31),"-",""),FALSE,CELL("format",'#_F'!I31)="G",FALSE,AND(CELL("format",'#_F'!I31)="F0",CELL("format",F!I31)="G"),FALSE,TRUE,IFERROR(IF(MATCH(CELL("format",'#_F'!I31)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31),_xlfn.FORMULATEXT(F!I31),F!I31),"9","#"),"8","#"),"7","#"),"6","#"),"5","#"),"4","#"),"3","#"),"2","#"),"1","#"),"0","#"),"$","")," ",""),",","@"),"&gt;","@"),"&lt;","@"),"=","@"),")","@"),"(","@"),"^","@"),"/","@"),"+","@"),"*","@"),"-","@"))-LEN(SUBSTITUTE(SUBSTITUTE(SUBSTITUTE(SUBSTITUTE(SUBSTITUTE(SUBSTITUTE(SUBSTITUTE(SUBSTITUTE(SUBSTITUTE(SUBSTITUTE(SUBSTITUTE(SUBSTITUTE(SUBSTITUTE(SUBSTITUTE(SUBSTITUTE(SUBSTITUTE(SUBSTITUTE(SUBSTITUTE(SUBSTITUTE(SUBSTITUTE(SUBSTITUTE(SUBSTITUTE(SUBSTITUTE(SUBSTITUTE(IF(_xlfn.ISFORMULA(F!I31),_xlfn.FORMULATEXT(F!I31),F!I31),"9","#"),"8","#"),"7","#"),"6","#"),"5","#"),"4","#"),"3","#"),"2","#"),"1","#"),"0","#"),"$","")," ",""),",","@"),"&gt;","@"),"&lt;","@"),"=","@"),")","@"),"(","@"),"^","@"),"/","@"),"+","@"),"*","@"),"-","@"),"@#","")))/2&gt;(LEN(SUBSTITUTE(SUBSTITUTE(SUBSTITUTE(SUBSTITUTE(SUBSTITUTE(SUBSTITUTE(SUBSTITUTE(SUBSTITUTE(SUBSTITUTE(SUBSTITUTE(SUBSTITUTE(SUBSTITUTE(SUBSTITUTE(SUBSTITUTE(SUBSTITUTE(SUBSTITUTE(SUBSTITUTE(SUBSTITUTE(SUBSTITUTE(SUBSTITUTE(SUBSTITUTE(SUBSTITUTE(SUBSTITUTE(IF(_xlfn.ISFORMULA('#_F'!I31),_xlfn.FORMULATEXT('#_F'!I31),'#_F'!I31),"9","#"),"8","#"),"7","#"),"6","#"),"5","#"),"4","#"),"3","#"),"2","#"),"1","#"),"0","#"),"$","")," ",""),",","@"),"&gt;","@"),"&lt;","@"),"=","@"),")","@"),"(","@"),"^","@"),"/","@"),"+","@"),"*","@"),"-","@"))-LEN(SUBSTITUTE(SUBSTITUTE(SUBSTITUTE(SUBSTITUTE(SUBSTITUTE(SUBSTITUTE(SUBSTITUTE(SUBSTITUTE(SUBSTITUTE(SUBSTITUTE(SUBSTITUTE(SUBSTITUTE(SUBSTITUTE(SUBSTITUTE(SUBSTITUTE(SUBSTITUTE(SUBSTITUTE(SUBSTITUTE(SUBSTITUTE(SUBSTITUTE(SUBSTITUTE(SUBSTITUTE(SUBSTITUTE(SUBSTITUTE(IF(_xlfn.ISFORMULA('#_F'!I31),_xlfn.FORMULATEXT('#_F'!I31),'#_F'!I31),"9","#"),"8","#"),"7","#"),"6","#"),"5","#"),"4","#"),"3","#"),"2","#"),"1","#"),"0","#"),"$","")," ",""),",","@"),"&gt;","@"),"&lt;","@"),"=","@"),")","@"),"(","@"),"^","@"),"/","@"),"+","@"),"*","@"),"-","@"),"@#","")))/2,TRUE,FALSE),"HardCodeMsg",IF(LEN(IF(_xlfn.ISFORMULA(F!I31),_xlfn.FORMULATEXT(F!I31),F!I31))-LEN(SUBSTITUTE(IF(_xlfn.ISFORMULA(F!I31),_xlfn.FORMULATEXT(F!I31),F!I31),"""",""))&gt;LEN(IF(_xlfn.ISFORMULA('#_F'!I31),_xlfn.FORMULATEXT('#_F'!I31),'#_F'!I31))-LEN(SUBSTITUTE(IF(_xlfn.ISFORMULA('#_F'!I31),_xlfn.FORMULATEXT('#_F'!I31),'#_F'!I31),"""","")),TRUE,FALSE),"HardQuoteMsg",IF(LEN(IF(_xlfn.ISFORMULA(F!I31),_xlfn.FORMULATEXT(F!I31),F!I31))-LEN(SUBSTITUTE(IF(_xlfn.ISFORMULA(F!I31),_xlfn.FORMULATEXT(F!I31),F!I31),"$",""))&lt;LEN(IF(_xlfn.ISFORMULA('#_F'!I31),_xlfn.FORMULATEXT('#_F'!I31),'#_F'!I31))-LEN(SUBSTITUTE(IF(_xlfn.ISFORMULA('#_F'!I31),_xlfn.FORMULATEXT('#_F'!I31),'#_F'!I31),"$","")),TRUE,FALSE),"MissingAbsMsg",_xlfn.IFS(ISTEXT('#_F'!I31),FALSE,ISLOGICAL('#_F'!I31),FALSE,SUBSTITUTE(CELL("format",'#_F'!I31),"-","")=SUBSTITUTE(CELL("format",F!I31),"-",""),FALSE,CELL("format",'#_F'!I31)="G",FALSE,AND(CELL("format",'#_F'!I31)="F0",CELL("format",F!I31)="G"),FALSE,TRUE,IFERROR(IF(MATCH(CELL("format",'#_F'!I31),FormatCodes_SFX!$A$4:$A$53,0)&gt;0,TRUE),FALSE),TRUE,TRUE),"FormatMsg",TRUE,"PerfectMsg")</f>
        <v>PerfectMsg</v>
      </c>
      <c r="J31" s="170" t="str">
        <f ca="1">_xlfn.IFS(ISBLANK(F!J31),"",IF(NOT(ISNA('#_F'!J31)),IF(ISNA(F!J31),TRUE,FALSE),FALSE),"StuNAMsg",IF(AND(ISNA('#_F'!J31),ISNA(F!J31)),TRUE,FALSE),"PerfectMsg",IF(NOT(ISERROR('#_F'!J31)),IF(ISERROR(F!J31),TRUE,FALSE),FALSE),"StuErrorMsg",IF(TYPE('#_F'!J31)&lt;&gt;TYPE(F!J31),TRUE,FALSE),"WrongTypeMsg",IF(_xlfn.ISFORMULA('#_F'!J31),IF(NOT(_xlfn.ISFORMULA(F!J31)),TRUE),FALSE),"MissingFormulaMsg",IF(NOT(AND(ISNUMBER(FIND("[",_xlfn.FORMULATEXT('#_F'!J31))),ISNUMBER(FIND("!",_xlfn.FORMULATEXT('#_F'!J31))))),AND(ISNUMBER(FIND("[",_xlfn.FORMULATEXT(F!J31))),ISNUMBER(FIND("!",_xlfn.FORMULATEXT(F!J31)))),FALSE),"ExternalRefsMsg",IF(ISNUMBER('#_F'!J31),IF(ABS('#_F'!J31-F!J31)&gt;0.00001,TRUE,FALSE),IF('#_F'!J31&lt;&gt;F!J31,TRUE,FALSE)),IF(ISNUMBER('#_F'!J31),IF('#_F'!J31&gt;F!J31,"TooLow","TooHigh"),"WrongAnswer"),NOT(_xlfn.ISFORMULA('#_F'!J31)),IF(_xlfn.IFS(ISTEXT('#_F'!J31),FALSE,ISLOGICAL('#_F'!J31),FALSE,SUBSTITUTE(CELL("format",'#_F'!J31),"-","")=SUBSTITUTE(CELL("format",F!J31),"-",""),FALSE,CELL("format",'#_F'!J31)="G",FALSE,AND(CELL("format",'#_F'!J31)="F0",CELL("format",F!J31)="G"),FALSE,TRUE,IFERROR(IF(MATCH(CELL("format",'#_F'!J31)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31),_xlfn.FORMULATEXT(F!J31),F!J31),"9","#"),"8","#"),"7","#"),"6","#"),"5","#"),"4","#"),"3","#"),"2","#"),"1","#"),"0","#"),"$","")," ",""),",","@"),"&gt;","@"),"&lt;","@"),"=","@"),")","@"),"(","@"),"^","@"),"/","@"),"+","@"),"*","@"),"-","@"))-LEN(SUBSTITUTE(SUBSTITUTE(SUBSTITUTE(SUBSTITUTE(SUBSTITUTE(SUBSTITUTE(SUBSTITUTE(SUBSTITUTE(SUBSTITUTE(SUBSTITUTE(SUBSTITUTE(SUBSTITUTE(SUBSTITUTE(SUBSTITUTE(SUBSTITUTE(SUBSTITUTE(SUBSTITUTE(SUBSTITUTE(SUBSTITUTE(SUBSTITUTE(SUBSTITUTE(SUBSTITUTE(SUBSTITUTE(SUBSTITUTE(IF(_xlfn.ISFORMULA(F!J31),_xlfn.FORMULATEXT(F!J31),F!J31),"9","#"),"8","#"),"7","#"),"6","#"),"5","#"),"4","#"),"3","#"),"2","#"),"1","#"),"0","#"),"$","")," ",""),",","@"),"&gt;","@"),"&lt;","@"),"=","@"),")","@"),"(","@"),"^","@"),"/","@"),"+","@"),"*","@"),"-","@"),"@#","")))/2&gt;(LEN(SUBSTITUTE(SUBSTITUTE(SUBSTITUTE(SUBSTITUTE(SUBSTITUTE(SUBSTITUTE(SUBSTITUTE(SUBSTITUTE(SUBSTITUTE(SUBSTITUTE(SUBSTITUTE(SUBSTITUTE(SUBSTITUTE(SUBSTITUTE(SUBSTITUTE(SUBSTITUTE(SUBSTITUTE(SUBSTITUTE(SUBSTITUTE(SUBSTITUTE(SUBSTITUTE(SUBSTITUTE(SUBSTITUTE(IF(_xlfn.ISFORMULA('#_F'!J31),_xlfn.FORMULATEXT('#_F'!J31),'#_F'!J31),"9","#"),"8","#"),"7","#"),"6","#"),"5","#"),"4","#"),"3","#"),"2","#"),"1","#"),"0","#"),"$","")," ",""),",","@"),"&gt;","@"),"&lt;","@"),"=","@"),")","@"),"(","@"),"^","@"),"/","@"),"+","@"),"*","@"),"-","@"))-LEN(SUBSTITUTE(SUBSTITUTE(SUBSTITUTE(SUBSTITUTE(SUBSTITUTE(SUBSTITUTE(SUBSTITUTE(SUBSTITUTE(SUBSTITUTE(SUBSTITUTE(SUBSTITUTE(SUBSTITUTE(SUBSTITUTE(SUBSTITUTE(SUBSTITUTE(SUBSTITUTE(SUBSTITUTE(SUBSTITUTE(SUBSTITUTE(SUBSTITUTE(SUBSTITUTE(SUBSTITUTE(SUBSTITUTE(SUBSTITUTE(IF(_xlfn.ISFORMULA('#_F'!J31),_xlfn.FORMULATEXT('#_F'!J31),'#_F'!J31),"9","#"),"8","#"),"7","#"),"6","#"),"5","#"),"4","#"),"3","#"),"2","#"),"1","#"),"0","#"),"$","")," ",""),",","@"),"&gt;","@"),"&lt;","@"),"=","@"),")","@"),"(","@"),"^","@"),"/","@"),"+","@"),"*","@"),"-","@"),"@#","")))/2,TRUE,FALSE),"HardCodeMsg",IF(LEN(IF(_xlfn.ISFORMULA(F!J31),_xlfn.FORMULATEXT(F!J31),F!J31))-LEN(SUBSTITUTE(IF(_xlfn.ISFORMULA(F!J31),_xlfn.FORMULATEXT(F!J31),F!J31),"""",""))&gt;LEN(IF(_xlfn.ISFORMULA('#_F'!J31),_xlfn.FORMULATEXT('#_F'!J31),'#_F'!J31))-LEN(SUBSTITUTE(IF(_xlfn.ISFORMULA('#_F'!J31),_xlfn.FORMULATEXT('#_F'!J31),'#_F'!J31),"""","")),TRUE,FALSE),"HardQuoteMsg",IF(LEN(IF(_xlfn.ISFORMULA(F!J31),_xlfn.FORMULATEXT(F!J31),F!J31))-LEN(SUBSTITUTE(IF(_xlfn.ISFORMULA(F!J31),_xlfn.FORMULATEXT(F!J31),F!J31),"$",""))&lt;LEN(IF(_xlfn.ISFORMULA('#_F'!J31),_xlfn.FORMULATEXT('#_F'!J31),'#_F'!J31))-LEN(SUBSTITUTE(IF(_xlfn.ISFORMULA('#_F'!J31),_xlfn.FORMULATEXT('#_F'!J31),'#_F'!J31),"$","")),TRUE,FALSE),"MissingAbsMsg",_xlfn.IFS(ISTEXT('#_F'!J31),FALSE,ISLOGICAL('#_F'!J31),FALSE,SUBSTITUTE(CELL("format",'#_F'!J31),"-","")=SUBSTITUTE(CELL("format",F!J31),"-",""),FALSE,CELL("format",'#_F'!J31)="G",FALSE,AND(CELL("format",'#_F'!J31)="F0",CELL("format",F!J31)="G"),FALSE,TRUE,IFERROR(IF(MATCH(CELL("format",'#_F'!J31),FormatCodes_SFX!$A$4:$A$53,0)&gt;0,TRUE),FALSE),TRUE,TRUE),"FormatMsg",TRUE,"PerfectMsg")</f>
        <v>PerfectMsg</v>
      </c>
      <c r="K31" s="170" t="str">
        <f ca="1">_xlfn.IFS(ISBLANK(F!K31),"",IF(NOT(ISNA('#_F'!K31)),IF(ISNA(F!K31),TRUE,FALSE),FALSE),"StuNAMsg",IF(AND(ISNA('#_F'!K31),ISNA(F!K31)),TRUE,FALSE),"PerfectMsg",IF(NOT(ISERROR('#_F'!K31)),IF(ISERROR(F!K31),TRUE,FALSE),FALSE),"StuErrorMsg",IF(TYPE('#_F'!K31)&lt;&gt;TYPE(F!K31),TRUE,FALSE),"WrongTypeMsg",IF(_xlfn.ISFORMULA('#_F'!K31),IF(NOT(_xlfn.ISFORMULA(F!K31)),TRUE),FALSE),"MissingFormulaMsg",IF(NOT(AND(ISNUMBER(FIND("[",_xlfn.FORMULATEXT('#_F'!K31))),ISNUMBER(FIND("!",_xlfn.FORMULATEXT('#_F'!K31))))),AND(ISNUMBER(FIND("[",_xlfn.FORMULATEXT(F!K31))),ISNUMBER(FIND("!",_xlfn.FORMULATEXT(F!K31)))),FALSE),"ExternalRefsMsg",IF(ISNUMBER('#_F'!K31),IF(ABS('#_F'!K31-F!K31)&gt;0.00001,TRUE,FALSE),IF('#_F'!K31&lt;&gt;F!K31,TRUE,FALSE)),IF(ISNUMBER('#_F'!K31),IF('#_F'!K31&gt;F!K31,"TooLow","TooHigh"),"WrongAnswer"),NOT(_xlfn.ISFORMULA('#_F'!K31)),IF(_xlfn.IFS(ISTEXT('#_F'!K31),FALSE,ISLOGICAL('#_F'!K31),FALSE,SUBSTITUTE(CELL("format",'#_F'!K31),"-","")=SUBSTITUTE(CELL("format",F!K31),"-",""),FALSE,CELL("format",'#_F'!K31)="G",FALSE,AND(CELL("format",'#_F'!K31)="F0",CELL("format",F!K31)="G"),FALSE,TRUE,IFERROR(IF(MATCH(CELL("format",'#_F'!K31)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31),_xlfn.FORMULATEXT(F!K31),F!K31),"9","#"),"8","#"),"7","#"),"6","#"),"5","#"),"4","#"),"3","#"),"2","#"),"1","#"),"0","#"),"$","")," ",""),",","@"),"&gt;","@"),"&lt;","@"),"=","@"),")","@"),"(","@"),"^","@"),"/","@"),"+","@"),"*","@"),"-","@"))-LEN(SUBSTITUTE(SUBSTITUTE(SUBSTITUTE(SUBSTITUTE(SUBSTITUTE(SUBSTITUTE(SUBSTITUTE(SUBSTITUTE(SUBSTITUTE(SUBSTITUTE(SUBSTITUTE(SUBSTITUTE(SUBSTITUTE(SUBSTITUTE(SUBSTITUTE(SUBSTITUTE(SUBSTITUTE(SUBSTITUTE(SUBSTITUTE(SUBSTITUTE(SUBSTITUTE(SUBSTITUTE(SUBSTITUTE(SUBSTITUTE(IF(_xlfn.ISFORMULA(F!K31),_xlfn.FORMULATEXT(F!K31),F!K31),"9","#"),"8","#"),"7","#"),"6","#"),"5","#"),"4","#"),"3","#"),"2","#"),"1","#"),"0","#"),"$","")," ",""),",","@"),"&gt;","@"),"&lt;","@"),"=","@"),")","@"),"(","@"),"^","@"),"/","@"),"+","@"),"*","@"),"-","@"),"@#","")))/2&gt;(LEN(SUBSTITUTE(SUBSTITUTE(SUBSTITUTE(SUBSTITUTE(SUBSTITUTE(SUBSTITUTE(SUBSTITUTE(SUBSTITUTE(SUBSTITUTE(SUBSTITUTE(SUBSTITUTE(SUBSTITUTE(SUBSTITUTE(SUBSTITUTE(SUBSTITUTE(SUBSTITUTE(SUBSTITUTE(SUBSTITUTE(SUBSTITUTE(SUBSTITUTE(SUBSTITUTE(SUBSTITUTE(SUBSTITUTE(IF(_xlfn.ISFORMULA('#_F'!K31),_xlfn.FORMULATEXT('#_F'!K31),'#_F'!K31),"9","#"),"8","#"),"7","#"),"6","#"),"5","#"),"4","#"),"3","#"),"2","#"),"1","#"),"0","#"),"$","")," ",""),",","@"),"&gt;","@"),"&lt;","@"),"=","@"),")","@"),"(","@"),"^","@"),"/","@"),"+","@"),"*","@"),"-","@"))-LEN(SUBSTITUTE(SUBSTITUTE(SUBSTITUTE(SUBSTITUTE(SUBSTITUTE(SUBSTITUTE(SUBSTITUTE(SUBSTITUTE(SUBSTITUTE(SUBSTITUTE(SUBSTITUTE(SUBSTITUTE(SUBSTITUTE(SUBSTITUTE(SUBSTITUTE(SUBSTITUTE(SUBSTITUTE(SUBSTITUTE(SUBSTITUTE(SUBSTITUTE(SUBSTITUTE(SUBSTITUTE(SUBSTITUTE(SUBSTITUTE(IF(_xlfn.ISFORMULA('#_F'!K31),_xlfn.FORMULATEXT('#_F'!K31),'#_F'!K31),"9","#"),"8","#"),"7","#"),"6","#"),"5","#"),"4","#"),"3","#"),"2","#"),"1","#"),"0","#"),"$","")," ",""),",","@"),"&gt;","@"),"&lt;","@"),"=","@"),")","@"),"(","@"),"^","@"),"/","@"),"+","@"),"*","@"),"-","@"),"@#","")))/2,TRUE,FALSE),"HardCodeMsg",IF(LEN(IF(_xlfn.ISFORMULA(F!K31),_xlfn.FORMULATEXT(F!K31),F!K31))-LEN(SUBSTITUTE(IF(_xlfn.ISFORMULA(F!K31),_xlfn.FORMULATEXT(F!K31),F!K31),"""",""))&gt;LEN(IF(_xlfn.ISFORMULA('#_F'!K31),_xlfn.FORMULATEXT('#_F'!K31),'#_F'!K31))-LEN(SUBSTITUTE(IF(_xlfn.ISFORMULA('#_F'!K31),_xlfn.FORMULATEXT('#_F'!K31),'#_F'!K31),"""","")),TRUE,FALSE),"HardQuoteMsg",IF(LEN(IF(_xlfn.ISFORMULA(F!K31),_xlfn.FORMULATEXT(F!K31),F!K31))-LEN(SUBSTITUTE(IF(_xlfn.ISFORMULA(F!K31),_xlfn.FORMULATEXT(F!K31),F!K31),"$",""))&lt;LEN(IF(_xlfn.ISFORMULA('#_F'!K31),_xlfn.FORMULATEXT('#_F'!K31),'#_F'!K31))-LEN(SUBSTITUTE(IF(_xlfn.ISFORMULA('#_F'!K31),_xlfn.FORMULATEXT('#_F'!K31),'#_F'!K31),"$","")),TRUE,FALSE),"MissingAbsMsg",_xlfn.IFS(ISTEXT('#_F'!K31),FALSE,ISLOGICAL('#_F'!K31),FALSE,SUBSTITUTE(CELL("format",'#_F'!K31),"-","")=SUBSTITUTE(CELL("format",F!K31),"-",""),FALSE,CELL("format",'#_F'!K31)="G",FALSE,AND(CELL("format",'#_F'!K31)="F0",CELL("format",F!K31)="G"),FALSE,TRUE,IFERROR(IF(MATCH(CELL("format",'#_F'!K31),FormatCodes_SFX!$A$4:$A$53,0)&gt;0,TRUE),FALSE),TRUE,TRUE),"FormatMsg",TRUE,"PerfectMsg")</f>
        <v>PerfectMsg</v>
      </c>
      <c r="L31" s="231" t="str">
        <f ca="1">_xlfn.IFS(ISBLANK(F!L31),"",IF(NOT(ISNA('#_F'!L31)),IF(ISNA(F!L31),TRUE,FALSE),FALSE),"StuNAMsg",IF(AND(ISNA('#_F'!L31),ISNA(F!L31)),TRUE,FALSE),"PerfectMsg",IF(NOT(ISERROR('#_F'!L31)),IF(ISERROR(F!L31),TRUE,FALSE),FALSE),"StuErrorMsg",IF(TYPE('#_F'!L31)&lt;&gt;TYPE(F!L31),TRUE,FALSE),"WrongTypeMsg",IF(_xlfn.ISFORMULA('#_F'!L31),IF(NOT(_xlfn.ISFORMULA(F!L31)),TRUE),FALSE),"MissingFormulaMsg",IF(NOT(AND(ISNUMBER(FIND("[",_xlfn.FORMULATEXT('#_F'!L31))),ISNUMBER(FIND("!",_xlfn.FORMULATEXT('#_F'!L31))))),AND(ISNUMBER(FIND("[",_xlfn.FORMULATEXT(F!L31))),ISNUMBER(FIND("!",_xlfn.FORMULATEXT(F!L31)))),FALSE),"ExternalRefsMsg",IF(ISNUMBER('#_F'!L31),IF(ABS('#_F'!L31-F!L31)&gt;0.00001,TRUE,FALSE),IF('#_F'!L31&lt;&gt;F!L31,TRUE,FALSE)),IF(ISNUMBER('#_F'!L31),IF('#_F'!L31&gt;F!L31,"TooLow","TooHigh"),"WrongAnswer"),NOT(_xlfn.ISFORMULA('#_F'!L31)),IF(_xlfn.IFS(ISTEXT('#_F'!L31),FALSE,ISLOGICAL('#_F'!L31),FALSE,SUBSTITUTE(CELL("format",'#_F'!L31),"-","")=SUBSTITUTE(CELL("format",F!L31),"-",""),FALSE,CELL("format",'#_F'!L31)="G",FALSE,AND(CELL("format",'#_F'!L31)="F0",CELL("format",F!L31)="G"),FALSE,TRUE,IFERROR(IF(MATCH(CELL("format",'#_F'!L31)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31),_xlfn.FORMULATEXT(F!L31),F!L31),"9","#"),"8","#"),"7","#"),"6","#"),"5","#"),"4","#"),"3","#"),"2","#"),"1","#"),"0","#"),"$","")," ",""),",","@"),"&gt;","@"),"&lt;","@"),"=","@"),")","@"),"(","@"),"^","@"),"/","@"),"+","@"),"*","@"),"-","@"))-LEN(SUBSTITUTE(SUBSTITUTE(SUBSTITUTE(SUBSTITUTE(SUBSTITUTE(SUBSTITUTE(SUBSTITUTE(SUBSTITUTE(SUBSTITUTE(SUBSTITUTE(SUBSTITUTE(SUBSTITUTE(SUBSTITUTE(SUBSTITUTE(SUBSTITUTE(SUBSTITUTE(SUBSTITUTE(SUBSTITUTE(SUBSTITUTE(SUBSTITUTE(SUBSTITUTE(SUBSTITUTE(SUBSTITUTE(SUBSTITUTE(IF(_xlfn.ISFORMULA(F!L31),_xlfn.FORMULATEXT(F!L31),F!L31),"9","#"),"8","#"),"7","#"),"6","#"),"5","#"),"4","#"),"3","#"),"2","#"),"1","#"),"0","#"),"$","")," ",""),",","@"),"&gt;","@"),"&lt;","@"),"=","@"),")","@"),"(","@"),"^","@"),"/","@"),"+","@"),"*","@"),"-","@"),"@#","")))/2&gt;(LEN(SUBSTITUTE(SUBSTITUTE(SUBSTITUTE(SUBSTITUTE(SUBSTITUTE(SUBSTITUTE(SUBSTITUTE(SUBSTITUTE(SUBSTITUTE(SUBSTITUTE(SUBSTITUTE(SUBSTITUTE(SUBSTITUTE(SUBSTITUTE(SUBSTITUTE(SUBSTITUTE(SUBSTITUTE(SUBSTITUTE(SUBSTITUTE(SUBSTITUTE(SUBSTITUTE(SUBSTITUTE(SUBSTITUTE(IF(_xlfn.ISFORMULA('#_F'!L31),_xlfn.FORMULATEXT('#_F'!L31),'#_F'!L31),"9","#"),"8","#"),"7","#"),"6","#"),"5","#"),"4","#"),"3","#"),"2","#"),"1","#"),"0","#"),"$","")," ",""),",","@"),"&gt;","@"),"&lt;","@"),"=","@"),")","@"),"(","@"),"^","@"),"/","@"),"+","@"),"*","@"),"-","@"))-LEN(SUBSTITUTE(SUBSTITUTE(SUBSTITUTE(SUBSTITUTE(SUBSTITUTE(SUBSTITUTE(SUBSTITUTE(SUBSTITUTE(SUBSTITUTE(SUBSTITUTE(SUBSTITUTE(SUBSTITUTE(SUBSTITUTE(SUBSTITUTE(SUBSTITUTE(SUBSTITUTE(SUBSTITUTE(SUBSTITUTE(SUBSTITUTE(SUBSTITUTE(SUBSTITUTE(SUBSTITUTE(SUBSTITUTE(SUBSTITUTE(IF(_xlfn.ISFORMULA('#_F'!L31),_xlfn.FORMULATEXT('#_F'!L31),'#_F'!L31),"9","#"),"8","#"),"7","#"),"6","#"),"5","#"),"4","#"),"3","#"),"2","#"),"1","#"),"0","#"),"$","")," ",""),",","@"),"&gt;","@"),"&lt;","@"),"=","@"),")","@"),"(","@"),"^","@"),"/","@"),"+","@"),"*","@"),"-","@"),"@#","")))/2,TRUE,FALSE),"HardCodeMsg",IF(LEN(IF(_xlfn.ISFORMULA(F!L31),_xlfn.FORMULATEXT(F!L31),F!L31))-LEN(SUBSTITUTE(IF(_xlfn.ISFORMULA(F!L31),_xlfn.FORMULATEXT(F!L31),F!L31),"""",""))&gt;LEN(IF(_xlfn.ISFORMULA('#_F'!L31),_xlfn.FORMULATEXT('#_F'!L31),'#_F'!L31))-LEN(SUBSTITUTE(IF(_xlfn.ISFORMULA('#_F'!L31),_xlfn.FORMULATEXT('#_F'!L31),'#_F'!L31),"""","")),TRUE,FALSE),"HardQuoteMsg",IF(LEN(IF(_xlfn.ISFORMULA(F!L31),_xlfn.FORMULATEXT(F!L31),F!L31))-LEN(SUBSTITUTE(IF(_xlfn.ISFORMULA(F!L31),_xlfn.FORMULATEXT(F!L31),F!L31),"$",""))&lt;LEN(IF(_xlfn.ISFORMULA('#_F'!L31),_xlfn.FORMULATEXT('#_F'!L31),'#_F'!L31))-LEN(SUBSTITUTE(IF(_xlfn.ISFORMULA('#_F'!L31),_xlfn.FORMULATEXT('#_F'!L31),'#_F'!L31),"$","")),TRUE,FALSE),"MissingAbsMsg",_xlfn.IFS(ISTEXT('#_F'!L31),FALSE,ISLOGICAL('#_F'!L31),FALSE,SUBSTITUTE(CELL("format",'#_F'!L31),"-","")=SUBSTITUTE(CELL("format",F!L31),"-",""),FALSE,CELL("format",'#_F'!L31)="G",FALSE,AND(CELL("format",'#_F'!L31)="F0",CELL("format",F!L31)="G"),FALSE,TRUE,IFERROR(IF(MATCH(CELL("format",'#_F'!L31),FormatCodes_SFX!$A$4:$A$53,0)&gt;0,TRUE),FALSE),TRUE,TRUE),"FormatMsg",TRUE,"PerfectMsg")</f>
        <v>PerfectMsg</v>
      </c>
      <c r="N31" s="233">
        <v>0</v>
      </c>
      <c r="O31" s="233">
        <v>0</v>
      </c>
      <c r="P31" s="233">
        <v>0</v>
      </c>
      <c r="R31" s="233">
        <v>0</v>
      </c>
      <c r="S31" s="233">
        <v>0</v>
      </c>
      <c r="T31" s="233">
        <v>0</v>
      </c>
      <c r="V31" s="233">
        <v>0</v>
      </c>
      <c r="W31" s="233">
        <v>0</v>
      </c>
      <c r="X31" s="233">
        <v>0</v>
      </c>
      <c r="Z31" s="233">
        <v>0</v>
      </c>
      <c r="AA31" s="233">
        <v>0</v>
      </c>
      <c r="AB31" s="233">
        <v>0</v>
      </c>
    </row>
    <row r="32" spans="3:28" x14ac:dyDescent="0.15">
      <c r="C32" s="233">
        <v>0</v>
      </c>
      <c r="D32" s="233">
        <v>0</v>
      </c>
      <c r="E32" s="233">
        <v>0</v>
      </c>
      <c r="F32" s="233">
        <v>0</v>
      </c>
      <c r="G32" s="170" t="str">
        <f ca="1">_xlfn.IFS(ISBLANK(F!G32),"",IF(NOT(ISNA('#_F'!G32)),IF(ISNA(F!G32),TRUE,FALSE),FALSE),"StuNAMsg",IF(AND(ISNA('#_F'!G32),ISNA(F!G32)),TRUE,FALSE),"PerfectMsg",IF(NOT(ISERROR('#_F'!G32)),IF(ISERROR(F!G32),TRUE,FALSE),FALSE),"StuErrorMsg",IF(TYPE('#_F'!G32)&lt;&gt;TYPE(F!G32),TRUE,FALSE),"WrongTypeMsg",IF(_xlfn.ISFORMULA('#_F'!G32),IF(NOT(_xlfn.ISFORMULA(F!G32)),TRUE),FALSE),"MissingFormulaMsg",IF(NOT(AND(ISNUMBER(FIND("[",_xlfn.FORMULATEXT('#_F'!G32))),ISNUMBER(FIND("!",_xlfn.FORMULATEXT('#_F'!G32))))),AND(ISNUMBER(FIND("[",_xlfn.FORMULATEXT(F!G32))),ISNUMBER(FIND("!",_xlfn.FORMULATEXT(F!G32)))),FALSE),"ExternalRefsMsg",IF(ISNUMBER('#_F'!G32),IF(ABS('#_F'!G32-F!G32)&gt;0.00001,TRUE,FALSE),IF('#_F'!G32&lt;&gt;F!G32,TRUE,FALSE)),IF(ISNUMBER('#_F'!G32),IF('#_F'!G32&gt;F!G32,"TooLow","TooHigh"),"WrongAnswer"),NOT(_xlfn.ISFORMULA('#_F'!G32)),IF(_xlfn.IFS(ISTEXT('#_F'!G32),FALSE,ISLOGICAL('#_F'!G32),FALSE,SUBSTITUTE(CELL("format",'#_F'!G32),"-","")=SUBSTITUTE(CELL("format",F!G32),"-",""),FALSE,CELL("format",'#_F'!G32)="G",FALSE,AND(CELL("format",'#_F'!G32)="F0",CELL("format",F!G32)="G"),FALSE,TRUE,IFERROR(IF(MATCH(CELL("format",'#_F'!G32)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32),_xlfn.FORMULATEXT(F!G32),F!G32),"9","#"),"8","#"),"7","#"),"6","#"),"5","#"),"4","#"),"3","#"),"2","#"),"1","#"),"0","#"),"$","")," ",""),",","@"),"&gt;","@"),"&lt;","@"),"=","@"),")","@"),"(","@"),"^","@"),"/","@"),"+","@"),"*","@"),"-","@"))-LEN(SUBSTITUTE(SUBSTITUTE(SUBSTITUTE(SUBSTITUTE(SUBSTITUTE(SUBSTITUTE(SUBSTITUTE(SUBSTITUTE(SUBSTITUTE(SUBSTITUTE(SUBSTITUTE(SUBSTITUTE(SUBSTITUTE(SUBSTITUTE(SUBSTITUTE(SUBSTITUTE(SUBSTITUTE(SUBSTITUTE(SUBSTITUTE(SUBSTITUTE(SUBSTITUTE(SUBSTITUTE(SUBSTITUTE(SUBSTITUTE(IF(_xlfn.ISFORMULA(F!G32),_xlfn.FORMULATEXT(F!G32),F!G32),"9","#"),"8","#"),"7","#"),"6","#"),"5","#"),"4","#"),"3","#"),"2","#"),"1","#"),"0","#"),"$","")," ",""),",","@"),"&gt;","@"),"&lt;","@"),"=","@"),")","@"),"(","@"),"^","@"),"/","@"),"+","@"),"*","@"),"-","@"),"@#","")))/2&gt;(LEN(SUBSTITUTE(SUBSTITUTE(SUBSTITUTE(SUBSTITUTE(SUBSTITUTE(SUBSTITUTE(SUBSTITUTE(SUBSTITUTE(SUBSTITUTE(SUBSTITUTE(SUBSTITUTE(SUBSTITUTE(SUBSTITUTE(SUBSTITUTE(SUBSTITUTE(SUBSTITUTE(SUBSTITUTE(SUBSTITUTE(SUBSTITUTE(SUBSTITUTE(SUBSTITUTE(SUBSTITUTE(SUBSTITUTE(IF(_xlfn.ISFORMULA('#_F'!G32),_xlfn.FORMULATEXT('#_F'!G32),'#_F'!G32),"9","#"),"8","#"),"7","#"),"6","#"),"5","#"),"4","#"),"3","#"),"2","#"),"1","#"),"0","#"),"$","")," ",""),",","@"),"&gt;","@"),"&lt;","@"),"=","@"),")","@"),"(","@"),"^","@"),"/","@"),"+","@"),"*","@"),"-","@"))-LEN(SUBSTITUTE(SUBSTITUTE(SUBSTITUTE(SUBSTITUTE(SUBSTITUTE(SUBSTITUTE(SUBSTITUTE(SUBSTITUTE(SUBSTITUTE(SUBSTITUTE(SUBSTITUTE(SUBSTITUTE(SUBSTITUTE(SUBSTITUTE(SUBSTITUTE(SUBSTITUTE(SUBSTITUTE(SUBSTITUTE(SUBSTITUTE(SUBSTITUTE(SUBSTITUTE(SUBSTITUTE(SUBSTITUTE(SUBSTITUTE(IF(_xlfn.ISFORMULA('#_F'!G32),_xlfn.FORMULATEXT('#_F'!G32),'#_F'!G32),"9","#"),"8","#"),"7","#"),"6","#"),"5","#"),"4","#"),"3","#"),"2","#"),"1","#"),"0","#"),"$","")," ",""),",","@"),"&gt;","@"),"&lt;","@"),"=","@"),")","@"),"(","@"),"^","@"),"/","@"),"+","@"),"*","@"),"-","@"),"@#","")))/2,TRUE,FALSE),"HardCodeMsg",IF(LEN(IF(_xlfn.ISFORMULA(F!G32),_xlfn.FORMULATEXT(F!G32),F!G32))-LEN(SUBSTITUTE(IF(_xlfn.ISFORMULA(F!G32),_xlfn.FORMULATEXT(F!G32),F!G32),"""",""))&gt;LEN(IF(_xlfn.ISFORMULA('#_F'!G32),_xlfn.FORMULATEXT('#_F'!G32),'#_F'!G32))-LEN(SUBSTITUTE(IF(_xlfn.ISFORMULA('#_F'!G32),_xlfn.FORMULATEXT('#_F'!G32),'#_F'!G32),"""","")),TRUE,FALSE),"HardQuoteMsg",IF(LEN(IF(_xlfn.ISFORMULA(F!G32),_xlfn.FORMULATEXT(F!G32),F!G32))-LEN(SUBSTITUTE(IF(_xlfn.ISFORMULA(F!G32),_xlfn.FORMULATEXT(F!G32),F!G32),"$",""))&lt;LEN(IF(_xlfn.ISFORMULA('#_F'!G32),_xlfn.FORMULATEXT('#_F'!G32),'#_F'!G32))-LEN(SUBSTITUTE(IF(_xlfn.ISFORMULA('#_F'!G32),_xlfn.FORMULATEXT('#_F'!G32),'#_F'!G32),"$","")),TRUE,FALSE),"MissingAbsMsg",_xlfn.IFS(ISTEXT('#_F'!G32),FALSE,ISLOGICAL('#_F'!G32),FALSE,SUBSTITUTE(CELL("format",'#_F'!G32),"-","")=SUBSTITUTE(CELL("format",F!G32),"-",""),FALSE,CELL("format",'#_F'!G32)="G",FALSE,AND(CELL("format",'#_F'!G32)="F0",CELL("format",F!G32)="G"),FALSE,TRUE,IFERROR(IF(MATCH(CELL("format",'#_F'!G32),FormatCodes_SFX!$A$4:$A$53,0)&gt;0,TRUE),FALSE),TRUE,TRUE),"FormatMsg",TRUE,"PerfectMsg")</f>
        <v>PerfectMsg</v>
      </c>
      <c r="H32" s="170" t="str">
        <f ca="1">_xlfn.IFS(ISBLANK(F!H32),"",IF(NOT(ISNA('#_F'!H32)),IF(ISNA(F!H32),TRUE,FALSE),FALSE),"StuNAMsg",IF(AND(ISNA('#_F'!H32),ISNA(F!H32)),TRUE,FALSE),"PerfectMsg",IF(NOT(ISERROR('#_F'!H32)),IF(ISERROR(F!H32),TRUE,FALSE),FALSE),"StuErrorMsg",IF(TYPE('#_F'!H32)&lt;&gt;TYPE(F!H32),TRUE,FALSE),"WrongTypeMsg",IF(_xlfn.ISFORMULA('#_F'!H32),IF(NOT(_xlfn.ISFORMULA(F!H32)),TRUE),FALSE),"MissingFormulaMsg",IF(NOT(AND(ISNUMBER(FIND("[",_xlfn.FORMULATEXT('#_F'!H32))),ISNUMBER(FIND("!",_xlfn.FORMULATEXT('#_F'!H32))))),AND(ISNUMBER(FIND("[",_xlfn.FORMULATEXT(F!H32))),ISNUMBER(FIND("!",_xlfn.FORMULATEXT(F!H32)))),FALSE),"ExternalRefsMsg",IF(ISNUMBER('#_F'!H32),IF(ABS('#_F'!H32-F!H32)&gt;0.00001,TRUE,FALSE),IF('#_F'!H32&lt;&gt;F!H32,TRUE,FALSE)),IF(ISNUMBER('#_F'!H32),IF('#_F'!H32&gt;F!H32,"TooLow","TooHigh"),"WrongAnswer"),NOT(_xlfn.ISFORMULA('#_F'!H32)),IF(_xlfn.IFS(ISTEXT('#_F'!H32),FALSE,ISLOGICAL('#_F'!H32),FALSE,SUBSTITUTE(CELL("format",'#_F'!H32),"-","")=SUBSTITUTE(CELL("format",F!H32),"-",""),FALSE,CELL("format",'#_F'!H32)="G",FALSE,AND(CELL("format",'#_F'!H32)="F0",CELL("format",F!H32)="G"),FALSE,TRUE,IFERROR(IF(MATCH(CELL("format",'#_F'!H32)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32),_xlfn.FORMULATEXT(F!H32),F!H32),"9","#"),"8","#"),"7","#"),"6","#"),"5","#"),"4","#"),"3","#"),"2","#"),"1","#"),"0","#"),"$","")," ",""),",","@"),"&gt;","@"),"&lt;","@"),"=","@"),")","@"),"(","@"),"^","@"),"/","@"),"+","@"),"*","@"),"-","@"))-LEN(SUBSTITUTE(SUBSTITUTE(SUBSTITUTE(SUBSTITUTE(SUBSTITUTE(SUBSTITUTE(SUBSTITUTE(SUBSTITUTE(SUBSTITUTE(SUBSTITUTE(SUBSTITUTE(SUBSTITUTE(SUBSTITUTE(SUBSTITUTE(SUBSTITUTE(SUBSTITUTE(SUBSTITUTE(SUBSTITUTE(SUBSTITUTE(SUBSTITUTE(SUBSTITUTE(SUBSTITUTE(SUBSTITUTE(SUBSTITUTE(IF(_xlfn.ISFORMULA(F!H32),_xlfn.FORMULATEXT(F!H32),F!H32),"9","#"),"8","#"),"7","#"),"6","#"),"5","#"),"4","#"),"3","#"),"2","#"),"1","#"),"0","#"),"$","")," ",""),",","@"),"&gt;","@"),"&lt;","@"),"=","@"),")","@"),"(","@"),"^","@"),"/","@"),"+","@"),"*","@"),"-","@"),"@#","")))/2&gt;(LEN(SUBSTITUTE(SUBSTITUTE(SUBSTITUTE(SUBSTITUTE(SUBSTITUTE(SUBSTITUTE(SUBSTITUTE(SUBSTITUTE(SUBSTITUTE(SUBSTITUTE(SUBSTITUTE(SUBSTITUTE(SUBSTITUTE(SUBSTITUTE(SUBSTITUTE(SUBSTITUTE(SUBSTITUTE(SUBSTITUTE(SUBSTITUTE(SUBSTITUTE(SUBSTITUTE(SUBSTITUTE(SUBSTITUTE(IF(_xlfn.ISFORMULA('#_F'!H32),_xlfn.FORMULATEXT('#_F'!H32),'#_F'!H32),"9","#"),"8","#"),"7","#"),"6","#"),"5","#"),"4","#"),"3","#"),"2","#"),"1","#"),"0","#"),"$","")," ",""),",","@"),"&gt;","@"),"&lt;","@"),"=","@"),")","@"),"(","@"),"^","@"),"/","@"),"+","@"),"*","@"),"-","@"))-LEN(SUBSTITUTE(SUBSTITUTE(SUBSTITUTE(SUBSTITUTE(SUBSTITUTE(SUBSTITUTE(SUBSTITUTE(SUBSTITUTE(SUBSTITUTE(SUBSTITUTE(SUBSTITUTE(SUBSTITUTE(SUBSTITUTE(SUBSTITUTE(SUBSTITUTE(SUBSTITUTE(SUBSTITUTE(SUBSTITUTE(SUBSTITUTE(SUBSTITUTE(SUBSTITUTE(SUBSTITUTE(SUBSTITUTE(SUBSTITUTE(IF(_xlfn.ISFORMULA('#_F'!H32),_xlfn.FORMULATEXT('#_F'!H32),'#_F'!H32),"9","#"),"8","#"),"7","#"),"6","#"),"5","#"),"4","#"),"3","#"),"2","#"),"1","#"),"0","#"),"$","")," ",""),",","@"),"&gt;","@"),"&lt;","@"),"=","@"),")","@"),"(","@"),"^","@"),"/","@"),"+","@"),"*","@"),"-","@"),"@#","")))/2,TRUE,FALSE),"HardCodeMsg",IF(LEN(IF(_xlfn.ISFORMULA(F!H32),_xlfn.FORMULATEXT(F!H32),F!H32))-LEN(SUBSTITUTE(IF(_xlfn.ISFORMULA(F!H32),_xlfn.FORMULATEXT(F!H32),F!H32),"""",""))&gt;LEN(IF(_xlfn.ISFORMULA('#_F'!H32),_xlfn.FORMULATEXT('#_F'!H32),'#_F'!H32))-LEN(SUBSTITUTE(IF(_xlfn.ISFORMULA('#_F'!H32),_xlfn.FORMULATEXT('#_F'!H32),'#_F'!H32),"""","")),TRUE,FALSE),"HardQuoteMsg",IF(LEN(IF(_xlfn.ISFORMULA(F!H32),_xlfn.FORMULATEXT(F!H32),F!H32))-LEN(SUBSTITUTE(IF(_xlfn.ISFORMULA(F!H32),_xlfn.FORMULATEXT(F!H32),F!H32),"$",""))&lt;LEN(IF(_xlfn.ISFORMULA('#_F'!H32),_xlfn.FORMULATEXT('#_F'!H32),'#_F'!H32))-LEN(SUBSTITUTE(IF(_xlfn.ISFORMULA('#_F'!H32),_xlfn.FORMULATEXT('#_F'!H32),'#_F'!H32),"$","")),TRUE,FALSE),"MissingAbsMsg",_xlfn.IFS(ISTEXT('#_F'!H32),FALSE,ISLOGICAL('#_F'!H32),FALSE,SUBSTITUTE(CELL("format",'#_F'!H32),"-","")=SUBSTITUTE(CELL("format",F!H32),"-",""),FALSE,CELL("format",'#_F'!H32)="G",FALSE,AND(CELL("format",'#_F'!H32)="F0",CELL("format",F!H32)="G"),FALSE,TRUE,IFERROR(IF(MATCH(CELL("format",'#_F'!H32),FormatCodes_SFX!$A$4:$A$53,0)&gt;0,TRUE),FALSE),TRUE,TRUE),"FormatMsg",TRUE,"PerfectMsg")</f>
        <v>PerfectMsg</v>
      </c>
      <c r="I32" s="170" t="str">
        <f ca="1">_xlfn.IFS(ISBLANK(F!I32),"",IF(NOT(ISNA('#_F'!I32)),IF(ISNA(F!I32),TRUE,FALSE),FALSE),"StuNAMsg",IF(AND(ISNA('#_F'!I32),ISNA(F!I32)),TRUE,FALSE),"PerfectMsg",IF(NOT(ISERROR('#_F'!I32)),IF(ISERROR(F!I32),TRUE,FALSE),FALSE),"StuErrorMsg",IF(TYPE('#_F'!I32)&lt;&gt;TYPE(F!I32),TRUE,FALSE),"WrongTypeMsg",IF(_xlfn.ISFORMULA('#_F'!I32),IF(NOT(_xlfn.ISFORMULA(F!I32)),TRUE),FALSE),"MissingFormulaMsg",IF(NOT(AND(ISNUMBER(FIND("[",_xlfn.FORMULATEXT('#_F'!I32))),ISNUMBER(FIND("!",_xlfn.FORMULATEXT('#_F'!I32))))),AND(ISNUMBER(FIND("[",_xlfn.FORMULATEXT(F!I32))),ISNUMBER(FIND("!",_xlfn.FORMULATEXT(F!I32)))),FALSE),"ExternalRefsMsg",IF(ISNUMBER('#_F'!I32),IF(ABS('#_F'!I32-F!I32)&gt;0.00001,TRUE,FALSE),IF('#_F'!I32&lt;&gt;F!I32,TRUE,FALSE)),IF(ISNUMBER('#_F'!I32),IF('#_F'!I32&gt;F!I32,"TooLow","TooHigh"),"WrongAnswer"),NOT(_xlfn.ISFORMULA('#_F'!I32)),IF(_xlfn.IFS(ISTEXT('#_F'!I32),FALSE,ISLOGICAL('#_F'!I32),FALSE,SUBSTITUTE(CELL("format",'#_F'!I32),"-","")=SUBSTITUTE(CELL("format",F!I32),"-",""),FALSE,CELL("format",'#_F'!I32)="G",FALSE,AND(CELL("format",'#_F'!I32)="F0",CELL("format",F!I32)="G"),FALSE,TRUE,IFERROR(IF(MATCH(CELL("format",'#_F'!I32)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32),_xlfn.FORMULATEXT(F!I32),F!I32),"9","#"),"8","#"),"7","#"),"6","#"),"5","#"),"4","#"),"3","#"),"2","#"),"1","#"),"0","#"),"$","")," ",""),",","@"),"&gt;","@"),"&lt;","@"),"=","@"),")","@"),"(","@"),"^","@"),"/","@"),"+","@"),"*","@"),"-","@"))-LEN(SUBSTITUTE(SUBSTITUTE(SUBSTITUTE(SUBSTITUTE(SUBSTITUTE(SUBSTITUTE(SUBSTITUTE(SUBSTITUTE(SUBSTITUTE(SUBSTITUTE(SUBSTITUTE(SUBSTITUTE(SUBSTITUTE(SUBSTITUTE(SUBSTITUTE(SUBSTITUTE(SUBSTITUTE(SUBSTITUTE(SUBSTITUTE(SUBSTITUTE(SUBSTITUTE(SUBSTITUTE(SUBSTITUTE(SUBSTITUTE(IF(_xlfn.ISFORMULA(F!I32),_xlfn.FORMULATEXT(F!I32),F!I32),"9","#"),"8","#"),"7","#"),"6","#"),"5","#"),"4","#"),"3","#"),"2","#"),"1","#"),"0","#"),"$","")," ",""),",","@"),"&gt;","@"),"&lt;","@"),"=","@"),")","@"),"(","@"),"^","@"),"/","@"),"+","@"),"*","@"),"-","@"),"@#","")))/2&gt;(LEN(SUBSTITUTE(SUBSTITUTE(SUBSTITUTE(SUBSTITUTE(SUBSTITUTE(SUBSTITUTE(SUBSTITUTE(SUBSTITUTE(SUBSTITUTE(SUBSTITUTE(SUBSTITUTE(SUBSTITUTE(SUBSTITUTE(SUBSTITUTE(SUBSTITUTE(SUBSTITUTE(SUBSTITUTE(SUBSTITUTE(SUBSTITUTE(SUBSTITUTE(SUBSTITUTE(SUBSTITUTE(SUBSTITUTE(IF(_xlfn.ISFORMULA('#_F'!I32),_xlfn.FORMULATEXT('#_F'!I32),'#_F'!I32),"9","#"),"8","#"),"7","#"),"6","#"),"5","#"),"4","#"),"3","#"),"2","#"),"1","#"),"0","#"),"$","")," ",""),",","@"),"&gt;","@"),"&lt;","@"),"=","@"),")","@"),"(","@"),"^","@"),"/","@"),"+","@"),"*","@"),"-","@"))-LEN(SUBSTITUTE(SUBSTITUTE(SUBSTITUTE(SUBSTITUTE(SUBSTITUTE(SUBSTITUTE(SUBSTITUTE(SUBSTITUTE(SUBSTITUTE(SUBSTITUTE(SUBSTITUTE(SUBSTITUTE(SUBSTITUTE(SUBSTITUTE(SUBSTITUTE(SUBSTITUTE(SUBSTITUTE(SUBSTITUTE(SUBSTITUTE(SUBSTITUTE(SUBSTITUTE(SUBSTITUTE(SUBSTITUTE(SUBSTITUTE(IF(_xlfn.ISFORMULA('#_F'!I32),_xlfn.FORMULATEXT('#_F'!I32),'#_F'!I32),"9","#"),"8","#"),"7","#"),"6","#"),"5","#"),"4","#"),"3","#"),"2","#"),"1","#"),"0","#"),"$","")," ",""),",","@"),"&gt;","@"),"&lt;","@"),"=","@"),")","@"),"(","@"),"^","@"),"/","@"),"+","@"),"*","@"),"-","@"),"@#","")))/2,TRUE,FALSE),"HardCodeMsg",IF(LEN(IF(_xlfn.ISFORMULA(F!I32),_xlfn.FORMULATEXT(F!I32),F!I32))-LEN(SUBSTITUTE(IF(_xlfn.ISFORMULA(F!I32),_xlfn.FORMULATEXT(F!I32),F!I32),"""",""))&gt;LEN(IF(_xlfn.ISFORMULA('#_F'!I32),_xlfn.FORMULATEXT('#_F'!I32),'#_F'!I32))-LEN(SUBSTITUTE(IF(_xlfn.ISFORMULA('#_F'!I32),_xlfn.FORMULATEXT('#_F'!I32),'#_F'!I32),"""","")),TRUE,FALSE),"HardQuoteMsg",IF(LEN(IF(_xlfn.ISFORMULA(F!I32),_xlfn.FORMULATEXT(F!I32),F!I32))-LEN(SUBSTITUTE(IF(_xlfn.ISFORMULA(F!I32),_xlfn.FORMULATEXT(F!I32),F!I32),"$",""))&lt;LEN(IF(_xlfn.ISFORMULA('#_F'!I32),_xlfn.FORMULATEXT('#_F'!I32),'#_F'!I32))-LEN(SUBSTITUTE(IF(_xlfn.ISFORMULA('#_F'!I32),_xlfn.FORMULATEXT('#_F'!I32),'#_F'!I32),"$","")),TRUE,FALSE),"MissingAbsMsg",_xlfn.IFS(ISTEXT('#_F'!I32),FALSE,ISLOGICAL('#_F'!I32),FALSE,SUBSTITUTE(CELL("format",'#_F'!I32),"-","")=SUBSTITUTE(CELL("format",F!I32),"-",""),FALSE,CELL("format",'#_F'!I32)="G",FALSE,AND(CELL("format",'#_F'!I32)="F0",CELL("format",F!I32)="G"),FALSE,TRUE,IFERROR(IF(MATCH(CELL("format",'#_F'!I32),FormatCodes_SFX!$A$4:$A$53,0)&gt;0,TRUE),FALSE),TRUE,TRUE),"FormatMsg",TRUE,"PerfectMsg")</f>
        <v>PerfectMsg</v>
      </c>
      <c r="J32" s="170" t="str">
        <f ca="1">_xlfn.IFS(ISBLANK(F!J32),"",IF(NOT(ISNA('#_F'!J32)),IF(ISNA(F!J32),TRUE,FALSE),FALSE),"StuNAMsg",IF(AND(ISNA('#_F'!J32),ISNA(F!J32)),TRUE,FALSE),"PerfectMsg",IF(NOT(ISERROR('#_F'!J32)),IF(ISERROR(F!J32),TRUE,FALSE),FALSE),"StuErrorMsg",IF(TYPE('#_F'!J32)&lt;&gt;TYPE(F!J32),TRUE,FALSE),"WrongTypeMsg",IF(_xlfn.ISFORMULA('#_F'!J32),IF(NOT(_xlfn.ISFORMULA(F!J32)),TRUE),FALSE),"MissingFormulaMsg",IF(NOT(AND(ISNUMBER(FIND("[",_xlfn.FORMULATEXT('#_F'!J32))),ISNUMBER(FIND("!",_xlfn.FORMULATEXT('#_F'!J32))))),AND(ISNUMBER(FIND("[",_xlfn.FORMULATEXT(F!J32))),ISNUMBER(FIND("!",_xlfn.FORMULATEXT(F!J32)))),FALSE),"ExternalRefsMsg",IF(ISNUMBER('#_F'!J32),IF(ABS('#_F'!J32-F!J32)&gt;0.00001,TRUE,FALSE),IF('#_F'!J32&lt;&gt;F!J32,TRUE,FALSE)),IF(ISNUMBER('#_F'!J32),IF('#_F'!J32&gt;F!J32,"TooLow","TooHigh"),"WrongAnswer"),NOT(_xlfn.ISFORMULA('#_F'!J32)),IF(_xlfn.IFS(ISTEXT('#_F'!J32),FALSE,ISLOGICAL('#_F'!J32),FALSE,SUBSTITUTE(CELL("format",'#_F'!J32),"-","")=SUBSTITUTE(CELL("format",F!J32),"-",""),FALSE,CELL("format",'#_F'!J32)="G",FALSE,AND(CELL("format",'#_F'!J32)="F0",CELL("format",F!J32)="G"),FALSE,TRUE,IFERROR(IF(MATCH(CELL("format",'#_F'!J32)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32),_xlfn.FORMULATEXT(F!J32),F!J32),"9","#"),"8","#"),"7","#"),"6","#"),"5","#"),"4","#"),"3","#"),"2","#"),"1","#"),"0","#"),"$","")," ",""),",","@"),"&gt;","@"),"&lt;","@"),"=","@"),")","@"),"(","@"),"^","@"),"/","@"),"+","@"),"*","@"),"-","@"))-LEN(SUBSTITUTE(SUBSTITUTE(SUBSTITUTE(SUBSTITUTE(SUBSTITUTE(SUBSTITUTE(SUBSTITUTE(SUBSTITUTE(SUBSTITUTE(SUBSTITUTE(SUBSTITUTE(SUBSTITUTE(SUBSTITUTE(SUBSTITUTE(SUBSTITUTE(SUBSTITUTE(SUBSTITUTE(SUBSTITUTE(SUBSTITUTE(SUBSTITUTE(SUBSTITUTE(SUBSTITUTE(SUBSTITUTE(SUBSTITUTE(IF(_xlfn.ISFORMULA(F!J32),_xlfn.FORMULATEXT(F!J32),F!J32),"9","#"),"8","#"),"7","#"),"6","#"),"5","#"),"4","#"),"3","#"),"2","#"),"1","#"),"0","#"),"$","")," ",""),",","@"),"&gt;","@"),"&lt;","@"),"=","@"),")","@"),"(","@"),"^","@"),"/","@"),"+","@"),"*","@"),"-","@"),"@#","")))/2&gt;(LEN(SUBSTITUTE(SUBSTITUTE(SUBSTITUTE(SUBSTITUTE(SUBSTITUTE(SUBSTITUTE(SUBSTITUTE(SUBSTITUTE(SUBSTITUTE(SUBSTITUTE(SUBSTITUTE(SUBSTITUTE(SUBSTITUTE(SUBSTITUTE(SUBSTITUTE(SUBSTITUTE(SUBSTITUTE(SUBSTITUTE(SUBSTITUTE(SUBSTITUTE(SUBSTITUTE(SUBSTITUTE(SUBSTITUTE(IF(_xlfn.ISFORMULA('#_F'!J32),_xlfn.FORMULATEXT('#_F'!J32),'#_F'!J32),"9","#"),"8","#"),"7","#"),"6","#"),"5","#"),"4","#"),"3","#"),"2","#"),"1","#"),"0","#"),"$","")," ",""),",","@"),"&gt;","@"),"&lt;","@"),"=","@"),")","@"),"(","@"),"^","@"),"/","@"),"+","@"),"*","@"),"-","@"))-LEN(SUBSTITUTE(SUBSTITUTE(SUBSTITUTE(SUBSTITUTE(SUBSTITUTE(SUBSTITUTE(SUBSTITUTE(SUBSTITUTE(SUBSTITUTE(SUBSTITUTE(SUBSTITUTE(SUBSTITUTE(SUBSTITUTE(SUBSTITUTE(SUBSTITUTE(SUBSTITUTE(SUBSTITUTE(SUBSTITUTE(SUBSTITUTE(SUBSTITUTE(SUBSTITUTE(SUBSTITUTE(SUBSTITUTE(SUBSTITUTE(IF(_xlfn.ISFORMULA('#_F'!J32),_xlfn.FORMULATEXT('#_F'!J32),'#_F'!J32),"9","#"),"8","#"),"7","#"),"6","#"),"5","#"),"4","#"),"3","#"),"2","#"),"1","#"),"0","#"),"$","")," ",""),",","@"),"&gt;","@"),"&lt;","@"),"=","@"),")","@"),"(","@"),"^","@"),"/","@"),"+","@"),"*","@"),"-","@"),"@#","")))/2,TRUE,FALSE),"HardCodeMsg",IF(LEN(IF(_xlfn.ISFORMULA(F!J32),_xlfn.FORMULATEXT(F!J32),F!J32))-LEN(SUBSTITUTE(IF(_xlfn.ISFORMULA(F!J32),_xlfn.FORMULATEXT(F!J32),F!J32),"""",""))&gt;LEN(IF(_xlfn.ISFORMULA('#_F'!J32),_xlfn.FORMULATEXT('#_F'!J32),'#_F'!J32))-LEN(SUBSTITUTE(IF(_xlfn.ISFORMULA('#_F'!J32),_xlfn.FORMULATEXT('#_F'!J32),'#_F'!J32),"""","")),TRUE,FALSE),"HardQuoteMsg",IF(LEN(IF(_xlfn.ISFORMULA(F!J32),_xlfn.FORMULATEXT(F!J32),F!J32))-LEN(SUBSTITUTE(IF(_xlfn.ISFORMULA(F!J32),_xlfn.FORMULATEXT(F!J32),F!J32),"$",""))&lt;LEN(IF(_xlfn.ISFORMULA('#_F'!J32),_xlfn.FORMULATEXT('#_F'!J32),'#_F'!J32))-LEN(SUBSTITUTE(IF(_xlfn.ISFORMULA('#_F'!J32),_xlfn.FORMULATEXT('#_F'!J32),'#_F'!J32),"$","")),TRUE,FALSE),"MissingAbsMsg",_xlfn.IFS(ISTEXT('#_F'!J32),FALSE,ISLOGICAL('#_F'!J32),FALSE,SUBSTITUTE(CELL("format",'#_F'!J32),"-","")=SUBSTITUTE(CELL("format",F!J32),"-",""),FALSE,CELL("format",'#_F'!J32)="G",FALSE,AND(CELL("format",'#_F'!J32)="F0",CELL("format",F!J32)="G"),FALSE,TRUE,IFERROR(IF(MATCH(CELL("format",'#_F'!J32),FormatCodes_SFX!$A$4:$A$53,0)&gt;0,TRUE),FALSE),TRUE,TRUE),"FormatMsg",TRUE,"PerfectMsg")</f>
        <v>PerfectMsg</v>
      </c>
      <c r="K32" s="170" t="str">
        <f ca="1">_xlfn.IFS(ISBLANK(F!K32),"",IF(NOT(ISNA('#_F'!K32)),IF(ISNA(F!K32),TRUE,FALSE),FALSE),"StuNAMsg",IF(AND(ISNA('#_F'!K32),ISNA(F!K32)),TRUE,FALSE),"PerfectMsg",IF(NOT(ISERROR('#_F'!K32)),IF(ISERROR(F!K32),TRUE,FALSE),FALSE),"StuErrorMsg",IF(TYPE('#_F'!K32)&lt;&gt;TYPE(F!K32),TRUE,FALSE),"WrongTypeMsg",IF(_xlfn.ISFORMULA('#_F'!K32),IF(NOT(_xlfn.ISFORMULA(F!K32)),TRUE),FALSE),"MissingFormulaMsg",IF(NOT(AND(ISNUMBER(FIND("[",_xlfn.FORMULATEXT('#_F'!K32))),ISNUMBER(FIND("!",_xlfn.FORMULATEXT('#_F'!K32))))),AND(ISNUMBER(FIND("[",_xlfn.FORMULATEXT(F!K32))),ISNUMBER(FIND("!",_xlfn.FORMULATEXT(F!K32)))),FALSE),"ExternalRefsMsg",IF(ISNUMBER('#_F'!K32),IF(ABS('#_F'!K32-F!K32)&gt;0.00001,TRUE,FALSE),IF('#_F'!K32&lt;&gt;F!K32,TRUE,FALSE)),IF(ISNUMBER('#_F'!K32),IF('#_F'!K32&gt;F!K32,"TooLow","TooHigh"),"WrongAnswer"),NOT(_xlfn.ISFORMULA('#_F'!K32)),IF(_xlfn.IFS(ISTEXT('#_F'!K32),FALSE,ISLOGICAL('#_F'!K32),FALSE,SUBSTITUTE(CELL("format",'#_F'!K32),"-","")=SUBSTITUTE(CELL("format",F!K32),"-",""),FALSE,CELL("format",'#_F'!K32)="G",FALSE,AND(CELL("format",'#_F'!K32)="F0",CELL("format",F!K32)="G"),FALSE,TRUE,IFERROR(IF(MATCH(CELL("format",'#_F'!K32)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32),_xlfn.FORMULATEXT(F!K32),F!K32),"9","#"),"8","#"),"7","#"),"6","#"),"5","#"),"4","#"),"3","#"),"2","#"),"1","#"),"0","#"),"$","")," ",""),",","@"),"&gt;","@"),"&lt;","@"),"=","@"),")","@"),"(","@"),"^","@"),"/","@"),"+","@"),"*","@"),"-","@"))-LEN(SUBSTITUTE(SUBSTITUTE(SUBSTITUTE(SUBSTITUTE(SUBSTITUTE(SUBSTITUTE(SUBSTITUTE(SUBSTITUTE(SUBSTITUTE(SUBSTITUTE(SUBSTITUTE(SUBSTITUTE(SUBSTITUTE(SUBSTITUTE(SUBSTITUTE(SUBSTITUTE(SUBSTITUTE(SUBSTITUTE(SUBSTITUTE(SUBSTITUTE(SUBSTITUTE(SUBSTITUTE(SUBSTITUTE(SUBSTITUTE(IF(_xlfn.ISFORMULA(F!K32),_xlfn.FORMULATEXT(F!K32),F!K32),"9","#"),"8","#"),"7","#"),"6","#"),"5","#"),"4","#"),"3","#"),"2","#"),"1","#"),"0","#"),"$","")," ",""),",","@"),"&gt;","@"),"&lt;","@"),"=","@"),")","@"),"(","@"),"^","@"),"/","@"),"+","@"),"*","@"),"-","@"),"@#","")))/2&gt;(LEN(SUBSTITUTE(SUBSTITUTE(SUBSTITUTE(SUBSTITUTE(SUBSTITUTE(SUBSTITUTE(SUBSTITUTE(SUBSTITUTE(SUBSTITUTE(SUBSTITUTE(SUBSTITUTE(SUBSTITUTE(SUBSTITUTE(SUBSTITUTE(SUBSTITUTE(SUBSTITUTE(SUBSTITUTE(SUBSTITUTE(SUBSTITUTE(SUBSTITUTE(SUBSTITUTE(SUBSTITUTE(SUBSTITUTE(IF(_xlfn.ISFORMULA('#_F'!K32),_xlfn.FORMULATEXT('#_F'!K32),'#_F'!K32),"9","#"),"8","#"),"7","#"),"6","#"),"5","#"),"4","#"),"3","#"),"2","#"),"1","#"),"0","#"),"$","")," ",""),",","@"),"&gt;","@"),"&lt;","@"),"=","@"),")","@"),"(","@"),"^","@"),"/","@"),"+","@"),"*","@"),"-","@"))-LEN(SUBSTITUTE(SUBSTITUTE(SUBSTITUTE(SUBSTITUTE(SUBSTITUTE(SUBSTITUTE(SUBSTITUTE(SUBSTITUTE(SUBSTITUTE(SUBSTITUTE(SUBSTITUTE(SUBSTITUTE(SUBSTITUTE(SUBSTITUTE(SUBSTITUTE(SUBSTITUTE(SUBSTITUTE(SUBSTITUTE(SUBSTITUTE(SUBSTITUTE(SUBSTITUTE(SUBSTITUTE(SUBSTITUTE(SUBSTITUTE(IF(_xlfn.ISFORMULA('#_F'!K32),_xlfn.FORMULATEXT('#_F'!K32),'#_F'!K32),"9","#"),"8","#"),"7","#"),"6","#"),"5","#"),"4","#"),"3","#"),"2","#"),"1","#"),"0","#"),"$","")," ",""),",","@"),"&gt;","@"),"&lt;","@"),"=","@"),")","@"),"(","@"),"^","@"),"/","@"),"+","@"),"*","@"),"-","@"),"@#","")))/2,TRUE,FALSE),"HardCodeMsg",IF(LEN(IF(_xlfn.ISFORMULA(F!K32),_xlfn.FORMULATEXT(F!K32),F!K32))-LEN(SUBSTITUTE(IF(_xlfn.ISFORMULA(F!K32),_xlfn.FORMULATEXT(F!K32),F!K32),"""",""))&gt;LEN(IF(_xlfn.ISFORMULA('#_F'!K32),_xlfn.FORMULATEXT('#_F'!K32),'#_F'!K32))-LEN(SUBSTITUTE(IF(_xlfn.ISFORMULA('#_F'!K32),_xlfn.FORMULATEXT('#_F'!K32),'#_F'!K32),"""","")),TRUE,FALSE),"HardQuoteMsg",IF(LEN(IF(_xlfn.ISFORMULA(F!K32),_xlfn.FORMULATEXT(F!K32),F!K32))-LEN(SUBSTITUTE(IF(_xlfn.ISFORMULA(F!K32),_xlfn.FORMULATEXT(F!K32),F!K32),"$",""))&lt;LEN(IF(_xlfn.ISFORMULA('#_F'!K32),_xlfn.FORMULATEXT('#_F'!K32),'#_F'!K32))-LEN(SUBSTITUTE(IF(_xlfn.ISFORMULA('#_F'!K32),_xlfn.FORMULATEXT('#_F'!K32),'#_F'!K32),"$","")),TRUE,FALSE),"MissingAbsMsg",_xlfn.IFS(ISTEXT('#_F'!K32),FALSE,ISLOGICAL('#_F'!K32),FALSE,SUBSTITUTE(CELL("format",'#_F'!K32),"-","")=SUBSTITUTE(CELL("format",F!K32),"-",""),FALSE,CELL("format",'#_F'!K32)="G",FALSE,AND(CELL("format",'#_F'!K32)="F0",CELL("format",F!K32)="G"),FALSE,TRUE,IFERROR(IF(MATCH(CELL("format",'#_F'!K32),FormatCodes_SFX!$A$4:$A$53,0)&gt;0,TRUE),FALSE),TRUE,TRUE),"FormatMsg",TRUE,"PerfectMsg")</f>
        <v>PerfectMsg</v>
      </c>
      <c r="L32" s="231" t="str">
        <f ca="1">_xlfn.IFS(ISBLANK(F!L32),"",IF(NOT(ISNA('#_F'!L32)),IF(ISNA(F!L32),TRUE,FALSE),FALSE),"StuNAMsg",IF(AND(ISNA('#_F'!L32),ISNA(F!L32)),TRUE,FALSE),"PerfectMsg",IF(NOT(ISERROR('#_F'!L32)),IF(ISERROR(F!L32),TRUE,FALSE),FALSE),"StuErrorMsg",IF(TYPE('#_F'!L32)&lt;&gt;TYPE(F!L32),TRUE,FALSE),"WrongTypeMsg",IF(_xlfn.ISFORMULA('#_F'!L32),IF(NOT(_xlfn.ISFORMULA(F!L32)),TRUE),FALSE),"MissingFormulaMsg",IF(NOT(AND(ISNUMBER(FIND("[",_xlfn.FORMULATEXT('#_F'!L32))),ISNUMBER(FIND("!",_xlfn.FORMULATEXT('#_F'!L32))))),AND(ISNUMBER(FIND("[",_xlfn.FORMULATEXT(F!L32))),ISNUMBER(FIND("!",_xlfn.FORMULATEXT(F!L32)))),FALSE),"ExternalRefsMsg",IF(ISNUMBER('#_F'!L32),IF(ABS('#_F'!L32-F!L32)&gt;0.00001,TRUE,FALSE),IF('#_F'!L32&lt;&gt;F!L32,TRUE,FALSE)),IF(ISNUMBER('#_F'!L32),IF('#_F'!L32&gt;F!L32,"TooLow","TooHigh"),"WrongAnswer"),NOT(_xlfn.ISFORMULA('#_F'!L32)),IF(_xlfn.IFS(ISTEXT('#_F'!L32),FALSE,ISLOGICAL('#_F'!L32),FALSE,SUBSTITUTE(CELL("format",'#_F'!L32),"-","")=SUBSTITUTE(CELL("format",F!L32),"-",""),FALSE,CELL("format",'#_F'!L32)="G",FALSE,AND(CELL("format",'#_F'!L32)="F0",CELL("format",F!L32)="G"),FALSE,TRUE,IFERROR(IF(MATCH(CELL("format",'#_F'!L32)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32),_xlfn.FORMULATEXT(F!L32),F!L32),"9","#"),"8","#"),"7","#"),"6","#"),"5","#"),"4","#"),"3","#"),"2","#"),"1","#"),"0","#"),"$","")," ",""),",","@"),"&gt;","@"),"&lt;","@"),"=","@"),")","@"),"(","@"),"^","@"),"/","@"),"+","@"),"*","@"),"-","@"))-LEN(SUBSTITUTE(SUBSTITUTE(SUBSTITUTE(SUBSTITUTE(SUBSTITUTE(SUBSTITUTE(SUBSTITUTE(SUBSTITUTE(SUBSTITUTE(SUBSTITUTE(SUBSTITUTE(SUBSTITUTE(SUBSTITUTE(SUBSTITUTE(SUBSTITUTE(SUBSTITUTE(SUBSTITUTE(SUBSTITUTE(SUBSTITUTE(SUBSTITUTE(SUBSTITUTE(SUBSTITUTE(SUBSTITUTE(SUBSTITUTE(IF(_xlfn.ISFORMULA(F!L32),_xlfn.FORMULATEXT(F!L32),F!L32),"9","#"),"8","#"),"7","#"),"6","#"),"5","#"),"4","#"),"3","#"),"2","#"),"1","#"),"0","#"),"$","")," ",""),",","@"),"&gt;","@"),"&lt;","@"),"=","@"),")","@"),"(","@"),"^","@"),"/","@"),"+","@"),"*","@"),"-","@"),"@#","")))/2&gt;(LEN(SUBSTITUTE(SUBSTITUTE(SUBSTITUTE(SUBSTITUTE(SUBSTITUTE(SUBSTITUTE(SUBSTITUTE(SUBSTITUTE(SUBSTITUTE(SUBSTITUTE(SUBSTITUTE(SUBSTITUTE(SUBSTITUTE(SUBSTITUTE(SUBSTITUTE(SUBSTITUTE(SUBSTITUTE(SUBSTITUTE(SUBSTITUTE(SUBSTITUTE(SUBSTITUTE(SUBSTITUTE(SUBSTITUTE(IF(_xlfn.ISFORMULA('#_F'!L32),_xlfn.FORMULATEXT('#_F'!L32),'#_F'!L32),"9","#"),"8","#"),"7","#"),"6","#"),"5","#"),"4","#"),"3","#"),"2","#"),"1","#"),"0","#"),"$","")," ",""),",","@"),"&gt;","@"),"&lt;","@"),"=","@"),")","@"),"(","@"),"^","@"),"/","@"),"+","@"),"*","@"),"-","@"))-LEN(SUBSTITUTE(SUBSTITUTE(SUBSTITUTE(SUBSTITUTE(SUBSTITUTE(SUBSTITUTE(SUBSTITUTE(SUBSTITUTE(SUBSTITUTE(SUBSTITUTE(SUBSTITUTE(SUBSTITUTE(SUBSTITUTE(SUBSTITUTE(SUBSTITUTE(SUBSTITUTE(SUBSTITUTE(SUBSTITUTE(SUBSTITUTE(SUBSTITUTE(SUBSTITUTE(SUBSTITUTE(SUBSTITUTE(SUBSTITUTE(IF(_xlfn.ISFORMULA('#_F'!L32),_xlfn.FORMULATEXT('#_F'!L32),'#_F'!L32),"9","#"),"8","#"),"7","#"),"6","#"),"5","#"),"4","#"),"3","#"),"2","#"),"1","#"),"0","#"),"$","")," ",""),",","@"),"&gt;","@"),"&lt;","@"),"=","@"),")","@"),"(","@"),"^","@"),"/","@"),"+","@"),"*","@"),"-","@"),"@#","")))/2,TRUE,FALSE),"HardCodeMsg",IF(LEN(IF(_xlfn.ISFORMULA(F!L32),_xlfn.FORMULATEXT(F!L32),F!L32))-LEN(SUBSTITUTE(IF(_xlfn.ISFORMULA(F!L32),_xlfn.FORMULATEXT(F!L32),F!L32),"""",""))&gt;LEN(IF(_xlfn.ISFORMULA('#_F'!L32),_xlfn.FORMULATEXT('#_F'!L32),'#_F'!L32))-LEN(SUBSTITUTE(IF(_xlfn.ISFORMULA('#_F'!L32),_xlfn.FORMULATEXT('#_F'!L32),'#_F'!L32),"""","")),TRUE,FALSE),"HardQuoteMsg",IF(LEN(IF(_xlfn.ISFORMULA(F!L32),_xlfn.FORMULATEXT(F!L32),F!L32))-LEN(SUBSTITUTE(IF(_xlfn.ISFORMULA(F!L32),_xlfn.FORMULATEXT(F!L32),F!L32),"$",""))&lt;LEN(IF(_xlfn.ISFORMULA('#_F'!L32),_xlfn.FORMULATEXT('#_F'!L32),'#_F'!L32))-LEN(SUBSTITUTE(IF(_xlfn.ISFORMULA('#_F'!L32),_xlfn.FORMULATEXT('#_F'!L32),'#_F'!L32),"$","")),TRUE,FALSE),"MissingAbsMsg",_xlfn.IFS(ISTEXT('#_F'!L32),FALSE,ISLOGICAL('#_F'!L32),FALSE,SUBSTITUTE(CELL("format",'#_F'!L32),"-","")=SUBSTITUTE(CELL("format",F!L32),"-",""),FALSE,CELL("format",'#_F'!L32)="G",FALSE,AND(CELL("format",'#_F'!L32)="F0",CELL("format",F!L32)="G"),FALSE,TRUE,IFERROR(IF(MATCH(CELL("format",'#_F'!L32),FormatCodes_SFX!$A$4:$A$53,0)&gt;0,TRUE),FALSE),TRUE,TRUE),"FormatMsg",TRUE,"PerfectMsg")</f>
        <v>PerfectMsg</v>
      </c>
      <c r="N32" s="233">
        <v>0</v>
      </c>
      <c r="O32" s="233">
        <v>0</v>
      </c>
      <c r="P32" s="233">
        <v>0</v>
      </c>
      <c r="R32" s="233">
        <v>0</v>
      </c>
      <c r="S32" s="233">
        <v>0</v>
      </c>
      <c r="T32" s="233">
        <v>0</v>
      </c>
      <c r="V32" s="233">
        <v>0</v>
      </c>
      <c r="W32" s="233">
        <v>0</v>
      </c>
      <c r="X32" s="233">
        <v>0</v>
      </c>
      <c r="Z32" s="233">
        <v>0</v>
      </c>
      <c r="AA32" s="233">
        <v>0</v>
      </c>
      <c r="AB32" s="233">
        <v>0</v>
      </c>
    </row>
    <row r="33" spans="3:28" x14ac:dyDescent="0.15">
      <c r="C33" s="233">
        <v>0</v>
      </c>
      <c r="D33" s="233">
        <v>0</v>
      </c>
      <c r="E33" s="233">
        <v>0</v>
      </c>
      <c r="F33" s="233">
        <v>0</v>
      </c>
      <c r="G33" s="170" t="str">
        <f ca="1">_xlfn.IFS(ISBLANK(F!G33),"",IF(NOT(ISNA('#_F'!G33)),IF(ISNA(F!G33),TRUE,FALSE),FALSE),"StuNAMsg",IF(AND(ISNA('#_F'!G33),ISNA(F!G33)),TRUE,FALSE),"PerfectMsg",IF(NOT(ISERROR('#_F'!G33)),IF(ISERROR(F!G33),TRUE,FALSE),FALSE),"StuErrorMsg",IF(TYPE('#_F'!G33)&lt;&gt;TYPE(F!G33),TRUE,FALSE),"WrongTypeMsg",IF(_xlfn.ISFORMULA('#_F'!G33),IF(NOT(_xlfn.ISFORMULA(F!G33)),TRUE),FALSE),"MissingFormulaMsg",IF(NOT(AND(ISNUMBER(FIND("[",_xlfn.FORMULATEXT('#_F'!G33))),ISNUMBER(FIND("!",_xlfn.FORMULATEXT('#_F'!G33))))),AND(ISNUMBER(FIND("[",_xlfn.FORMULATEXT(F!G33))),ISNUMBER(FIND("!",_xlfn.FORMULATEXT(F!G33)))),FALSE),"ExternalRefsMsg",IF(ISNUMBER('#_F'!G33),IF(ABS('#_F'!G33-F!G33)&gt;0.00001,TRUE,FALSE),IF('#_F'!G33&lt;&gt;F!G33,TRUE,FALSE)),IF(ISNUMBER('#_F'!G33),IF('#_F'!G33&gt;F!G33,"TooLow","TooHigh"),"WrongAnswer"),NOT(_xlfn.ISFORMULA('#_F'!G33)),IF(_xlfn.IFS(ISTEXT('#_F'!G33),FALSE,ISLOGICAL('#_F'!G33),FALSE,SUBSTITUTE(CELL("format",'#_F'!G33),"-","")=SUBSTITUTE(CELL("format",F!G33),"-",""),FALSE,CELL("format",'#_F'!G33)="G",FALSE,AND(CELL("format",'#_F'!G33)="F0",CELL("format",F!G33)="G"),FALSE,TRUE,IFERROR(IF(MATCH(CELL("format",'#_F'!G33)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33),_xlfn.FORMULATEXT(F!G33),F!G33),"9","#"),"8","#"),"7","#"),"6","#"),"5","#"),"4","#"),"3","#"),"2","#"),"1","#"),"0","#"),"$","")," ",""),",","@"),"&gt;","@"),"&lt;","@"),"=","@"),")","@"),"(","@"),"^","@"),"/","@"),"+","@"),"*","@"),"-","@"))-LEN(SUBSTITUTE(SUBSTITUTE(SUBSTITUTE(SUBSTITUTE(SUBSTITUTE(SUBSTITUTE(SUBSTITUTE(SUBSTITUTE(SUBSTITUTE(SUBSTITUTE(SUBSTITUTE(SUBSTITUTE(SUBSTITUTE(SUBSTITUTE(SUBSTITUTE(SUBSTITUTE(SUBSTITUTE(SUBSTITUTE(SUBSTITUTE(SUBSTITUTE(SUBSTITUTE(SUBSTITUTE(SUBSTITUTE(SUBSTITUTE(IF(_xlfn.ISFORMULA(F!G33),_xlfn.FORMULATEXT(F!G33),F!G33),"9","#"),"8","#"),"7","#"),"6","#"),"5","#"),"4","#"),"3","#"),"2","#"),"1","#"),"0","#"),"$","")," ",""),",","@"),"&gt;","@"),"&lt;","@"),"=","@"),")","@"),"(","@"),"^","@"),"/","@"),"+","@"),"*","@"),"-","@"),"@#","")))/2&gt;(LEN(SUBSTITUTE(SUBSTITUTE(SUBSTITUTE(SUBSTITUTE(SUBSTITUTE(SUBSTITUTE(SUBSTITUTE(SUBSTITUTE(SUBSTITUTE(SUBSTITUTE(SUBSTITUTE(SUBSTITUTE(SUBSTITUTE(SUBSTITUTE(SUBSTITUTE(SUBSTITUTE(SUBSTITUTE(SUBSTITUTE(SUBSTITUTE(SUBSTITUTE(SUBSTITUTE(SUBSTITUTE(SUBSTITUTE(IF(_xlfn.ISFORMULA('#_F'!G33),_xlfn.FORMULATEXT('#_F'!G33),'#_F'!G33),"9","#"),"8","#"),"7","#"),"6","#"),"5","#"),"4","#"),"3","#"),"2","#"),"1","#"),"0","#"),"$","")," ",""),",","@"),"&gt;","@"),"&lt;","@"),"=","@"),")","@"),"(","@"),"^","@"),"/","@"),"+","@"),"*","@"),"-","@"))-LEN(SUBSTITUTE(SUBSTITUTE(SUBSTITUTE(SUBSTITUTE(SUBSTITUTE(SUBSTITUTE(SUBSTITUTE(SUBSTITUTE(SUBSTITUTE(SUBSTITUTE(SUBSTITUTE(SUBSTITUTE(SUBSTITUTE(SUBSTITUTE(SUBSTITUTE(SUBSTITUTE(SUBSTITUTE(SUBSTITUTE(SUBSTITUTE(SUBSTITUTE(SUBSTITUTE(SUBSTITUTE(SUBSTITUTE(SUBSTITUTE(IF(_xlfn.ISFORMULA('#_F'!G33),_xlfn.FORMULATEXT('#_F'!G33),'#_F'!G33),"9","#"),"8","#"),"7","#"),"6","#"),"5","#"),"4","#"),"3","#"),"2","#"),"1","#"),"0","#"),"$","")," ",""),",","@"),"&gt;","@"),"&lt;","@"),"=","@"),")","@"),"(","@"),"^","@"),"/","@"),"+","@"),"*","@"),"-","@"),"@#","")))/2,TRUE,FALSE),"HardCodeMsg",IF(LEN(IF(_xlfn.ISFORMULA(F!G33),_xlfn.FORMULATEXT(F!G33),F!G33))-LEN(SUBSTITUTE(IF(_xlfn.ISFORMULA(F!G33),_xlfn.FORMULATEXT(F!G33),F!G33),"""",""))&gt;LEN(IF(_xlfn.ISFORMULA('#_F'!G33),_xlfn.FORMULATEXT('#_F'!G33),'#_F'!G33))-LEN(SUBSTITUTE(IF(_xlfn.ISFORMULA('#_F'!G33),_xlfn.FORMULATEXT('#_F'!G33),'#_F'!G33),"""","")),TRUE,FALSE),"HardQuoteMsg",IF(LEN(IF(_xlfn.ISFORMULA(F!G33),_xlfn.FORMULATEXT(F!G33),F!G33))-LEN(SUBSTITUTE(IF(_xlfn.ISFORMULA(F!G33),_xlfn.FORMULATEXT(F!G33),F!G33),"$",""))&lt;LEN(IF(_xlfn.ISFORMULA('#_F'!G33),_xlfn.FORMULATEXT('#_F'!G33),'#_F'!G33))-LEN(SUBSTITUTE(IF(_xlfn.ISFORMULA('#_F'!G33),_xlfn.FORMULATEXT('#_F'!G33),'#_F'!G33),"$","")),TRUE,FALSE),"MissingAbsMsg",_xlfn.IFS(ISTEXT('#_F'!G33),FALSE,ISLOGICAL('#_F'!G33),FALSE,SUBSTITUTE(CELL("format",'#_F'!G33),"-","")=SUBSTITUTE(CELL("format",F!G33),"-",""),FALSE,CELL("format",'#_F'!G33)="G",FALSE,AND(CELL("format",'#_F'!G33)="F0",CELL("format",F!G33)="G"),FALSE,TRUE,IFERROR(IF(MATCH(CELL("format",'#_F'!G33),FormatCodes_SFX!$A$4:$A$53,0)&gt;0,TRUE),FALSE),TRUE,TRUE),"FormatMsg",TRUE,"PerfectMsg")</f>
        <v>PerfectMsg</v>
      </c>
      <c r="H33" s="170" t="str">
        <f ca="1">_xlfn.IFS(ISBLANK(F!H33),"",IF(NOT(ISNA('#_F'!H33)),IF(ISNA(F!H33),TRUE,FALSE),FALSE),"StuNAMsg",IF(AND(ISNA('#_F'!H33),ISNA(F!H33)),TRUE,FALSE),"PerfectMsg",IF(NOT(ISERROR('#_F'!H33)),IF(ISERROR(F!H33),TRUE,FALSE),FALSE),"StuErrorMsg",IF(TYPE('#_F'!H33)&lt;&gt;TYPE(F!H33),TRUE,FALSE),"WrongTypeMsg",IF(_xlfn.ISFORMULA('#_F'!H33),IF(NOT(_xlfn.ISFORMULA(F!H33)),TRUE),FALSE),"MissingFormulaMsg",IF(NOT(AND(ISNUMBER(FIND("[",_xlfn.FORMULATEXT('#_F'!H33))),ISNUMBER(FIND("!",_xlfn.FORMULATEXT('#_F'!H33))))),AND(ISNUMBER(FIND("[",_xlfn.FORMULATEXT(F!H33))),ISNUMBER(FIND("!",_xlfn.FORMULATEXT(F!H33)))),FALSE),"ExternalRefsMsg",IF(ISNUMBER('#_F'!H33),IF(ABS('#_F'!H33-F!H33)&gt;0.00001,TRUE,FALSE),IF('#_F'!H33&lt;&gt;F!H33,TRUE,FALSE)),IF(ISNUMBER('#_F'!H33),IF('#_F'!H33&gt;F!H33,"TooLow","TooHigh"),"WrongAnswer"),NOT(_xlfn.ISFORMULA('#_F'!H33)),IF(_xlfn.IFS(ISTEXT('#_F'!H33),FALSE,ISLOGICAL('#_F'!H33),FALSE,SUBSTITUTE(CELL("format",'#_F'!H33),"-","")=SUBSTITUTE(CELL("format",F!H33),"-",""),FALSE,CELL("format",'#_F'!H33)="G",FALSE,AND(CELL("format",'#_F'!H33)="F0",CELL("format",F!H33)="G"),FALSE,TRUE,IFERROR(IF(MATCH(CELL("format",'#_F'!H33)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33),_xlfn.FORMULATEXT(F!H33),F!H33),"9","#"),"8","#"),"7","#"),"6","#"),"5","#"),"4","#"),"3","#"),"2","#"),"1","#"),"0","#"),"$","")," ",""),",","@"),"&gt;","@"),"&lt;","@"),"=","@"),")","@"),"(","@"),"^","@"),"/","@"),"+","@"),"*","@"),"-","@"))-LEN(SUBSTITUTE(SUBSTITUTE(SUBSTITUTE(SUBSTITUTE(SUBSTITUTE(SUBSTITUTE(SUBSTITUTE(SUBSTITUTE(SUBSTITUTE(SUBSTITUTE(SUBSTITUTE(SUBSTITUTE(SUBSTITUTE(SUBSTITUTE(SUBSTITUTE(SUBSTITUTE(SUBSTITUTE(SUBSTITUTE(SUBSTITUTE(SUBSTITUTE(SUBSTITUTE(SUBSTITUTE(SUBSTITUTE(SUBSTITUTE(IF(_xlfn.ISFORMULA(F!H33),_xlfn.FORMULATEXT(F!H33),F!H33),"9","#"),"8","#"),"7","#"),"6","#"),"5","#"),"4","#"),"3","#"),"2","#"),"1","#"),"0","#"),"$","")," ",""),",","@"),"&gt;","@"),"&lt;","@"),"=","@"),")","@"),"(","@"),"^","@"),"/","@"),"+","@"),"*","@"),"-","@"),"@#","")))/2&gt;(LEN(SUBSTITUTE(SUBSTITUTE(SUBSTITUTE(SUBSTITUTE(SUBSTITUTE(SUBSTITUTE(SUBSTITUTE(SUBSTITUTE(SUBSTITUTE(SUBSTITUTE(SUBSTITUTE(SUBSTITUTE(SUBSTITUTE(SUBSTITUTE(SUBSTITUTE(SUBSTITUTE(SUBSTITUTE(SUBSTITUTE(SUBSTITUTE(SUBSTITUTE(SUBSTITUTE(SUBSTITUTE(SUBSTITUTE(IF(_xlfn.ISFORMULA('#_F'!H33),_xlfn.FORMULATEXT('#_F'!H33),'#_F'!H33),"9","#"),"8","#"),"7","#"),"6","#"),"5","#"),"4","#"),"3","#"),"2","#"),"1","#"),"0","#"),"$","")," ",""),",","@"),"&gt;","@"),"&lt;","@"),"=","@"),")","@"),"(","@"),"^","@"),"/","@"),"+","@"),"*","@"),"-","@"))-LEN(SUBSTITUTE(SUBSTITUTE(SUBSTITUTE(SUBSTITUTE(SUBSTITUTE(SUBSTITUTE(SUBSTITUTE(SUBSTITUTE(SUBSTITUTE(SUBSTITUTE(SUBSTITUTE(SUBSTITUTE(SUBSTITUTE(SUBSTITUTE(SUBSTITUTE(SUBSTITUTE(SUBSTITUTE(SUBSTITUTE(SUBSTITUTE(SUBSTITUTE(SUBSTITUTE(SUBSTITUTE(SUBSTITUTE(SUBSTITUTE(IF(_xlfn.ISFORMULA('#_F'!H33),_xlfn.FORMULATEXT('#_F'!H33),'#_F'!H33),"9","#"),"8","#"),"7","#"),"6","#"),"5","#"),"4","#"),"3","#"),"2","#"),"1","#"),"0","#"),"$","")," ",""),",","@"),"&gt;","@"),"&lt;","@"),"=","@"),")","@"),"(","@"),"^","@"),"/","@"),"+","@"),"*","@"),"-","@"),"@#","")))/2,TRUE,FALSE),"HardCodeMsg",IF(LEN(IF(_xlfn.ISFORMULA(F!H33),_xlfn.FORMULATEXT(F!H33),F!H33))-LEN(SUBSTITUTE(IF(_xlfn.ISFORMULA(F!H33),_xlfn.FORMULATEXT(F!H33),F!H33),"""",""))&gt;LEN(IF(_xlfn.ISFORMULA('#_F'!H33),_xlfn.FORMULATEXT('#_F'!H33),'#_F'!H33))-LEN(SUBSTITUTE(IF(_xlfn.ISFORMULA('#_F'!H33),_xlfn.FORMULATEXT('#_F'!H33),'#_F'!H33),"""","")),TRUE,FALSE),"HardQuoteMsg",IF(LEN(IF(_xlfn.ISFORMULA(F!H33),_xlfn.FORMULATEXT(F!H33),F!H33))-LEN(SUBSTITUTE(IF(_xlfn.ISFORMULA(F!H33),_xlfn.FORMULATEXT(F!H33),F!H33),"$",""))&lt;LEN(IF(_xlfn.ISFORMULA('#_F'!H33),_xlfn.FORMULATEXT('#_F'!H33),'#_F'!H33))-LEN(SUBSTITUTE(IF(_xlfn.ISFORMULA('#_F'!H33),_xlfn.FORMULATEXT('#_F'!H33),'#_F'!H33),"$","")),TRUE,FALSE),"MissingAbsMsg",_xlfn.IFS(ISTEXT('#_F'!H33),FALSE,ISLOGICAL('#_F'!H33),FALSE,SUBSTITUTE(CELL("format",'#_F'!H33),"-","")=SUBSTITUTE(CELL("format",F!H33),"-",""),FALSE,CELL("format",'#_F'!H33)="G",FALSE,AND(CELL("format",'#_F'!H33)="F0",CELL("format",F!H33)="G"),FALSE,TRUE,IFERROR(IF(MATCH(CELL("format",'#_F'!H33),FormatCodes_SFX!$A$4:$A$53,0)&gt;0,TRUE),FALSE),TRUE,TRUE),"FormatMsg",TRUE,"PerfectMsg")</f>
        <v>PerfectMsg</v>
      </c>
      <c r="I33" s="170" t="str">
        <f ca="1">_xlfn.IFS(ISBLANK(F!I33),"",IF(NOT(ISNA('#_F'!I33)),IF(ISNA(F!I33),TRUE,FALSE),FALSE),"StuNAMsg",IF(AND(ISNA('#_F'!I33),ISNA(F!I33)),TRUE,FALSE),"PerfectMsg",IF(NOT(ISERROR('#_F'!I33)),IF(ISERROR(F!I33),TRUE,FALSE),FALSE),"StuErrorMsg",IF(TYPE('#_F'!I33)&lt;&gt;TYPE(F!I33),TRUE,FALSE),"WrongTypeMsg",IF(_xlfn.ISFORMULA('#_F'!I33),IF(NOT(_xlfn.ISFORMULA(F!I33)),TRUE),FALSE),"MissingFormulaMsg",IF(NOT(AND(ISNUMBER(FIND("[",_xlfn.FORMULATEXT('#_F'!I33))),ISNUMBER(FIND("!",_xlfn.FORMULATEXT('#_F'!I33))))),AND(ISNUMBER(FIND("[",_xlfn.FORMULATEXT(F!I33))),ISNUMBER(FIND("!",_xlfn.FORMULATEXT(F!I33)))),FALSE),"ExternalRefsMsg",IF(ISNUMBER('#_F'!I33),IF(ABS('#_F'!I33-F!I33)&gt;0.00001,TRUE,FALSE),IF('#_F'!I33&lt;&gt;F!I33,TRUE,FALSE)),IF(ISNUMBER('#_F'!I33),IF('#_F'!I33&gt;F!I33,"TooLow","TooHigh"),"WrongAnswer"),NOT(_xlfn.ISFORMULA('#_F'!I33)),IF(_xlfn.IFS(ISTEXT('#_F'!I33),FALSE,ISLOGICAL('#_F'!I33),FALSE,SUBSTITUTE(CELL("format",'#_F'!I33),"-","")=SUBSTITUTE(CELL("format",F!I33),"-",""),FALSE,CELL("format",'#_F'!I33)="G",FALSE,AND(CELL("format",'#_F'!I33)="F0",CELL("format",F!I33)="G"),FALSE,TRUE,IFERROR(IF(MATCH(CELL("format",'#_F'!I33)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33),_xlfn.FORMULATEXT(F!I33),F!I33),"9","#"),"8","#"),"7","#"),"6","#"),"5","#"),"4","#"),"3","#"),"2","#"),"1","#"),"0","#"),"$","")," ",""),",","@"),"&gt;","@"),"&lt;","@"),"=","@"),")","@"),"(","@"),"^","@"),"/","@"),"+","@"),"*","@"),"-","@"))-LEN(SUBSTITUTE(SUBSTITUTE(SUBSTITUTE(SUBSTITUTE(SUBSTITUTE(SUBSTITUTE(SUBSTITUTE(SUBSTITUTE(SUBSTITUTE(SUBSTITUTE(SUBSTITUTE(SUBSTITUTE(SUBSTITUTE(SUBSTITUTE(SUBSTITUTE(SUBSTITUTE(SUBSTITUTE(SUBSTITUTE(SUBSTITUTE(SUBSTITUTE(SUBSTITUTE(SUBSTITUTE(SUBSTITUTE(SUBSTITUTE(IF(_xlfn.ISFORMULA(F!I33),_xlfn.FORMULATEXT(F!I33),F!I33),"9","#"),"8","#"),"7","#"),"6","#"),"5","#"),"4","#"),"3","#"),"2","#"),"1","#"),"0","#"),"$","")," ",""),",","@"),"&gt;","@"),"&lt;","@"),"=","@"),")","@"),"(","@"),"^","@"),"/","@"),"+","@"),"*","@"),"-","@"),"@#","")))/2&gt;(LEN(SUBSTITUTE(SUBSTITUTE(SUBSTITUTE(SUBSTITUTE(SUBSTITUTE(SUBSTITUTE(SUBSTITUTE(SUBSTITUTE(SUBSTITUTE(SUBSTITUTE(SUBSTITUTE(SUBSTITUTE(SUBSTITUTE(SUBSTITUTE(SUBSTITUTE(SUBSTITUTE(SUBSTITUTE(SUBSTITUTE(SUBSTITUTE(SUBSTITUTE(SUBSTITUTE(SUBSTITUTE(SUBSTITUTE(IF(_xlfn.ISFORMULA('#_F'!I33),_xlfn.FORMULATEXT('#_F'!I33),'#_F'!I33),"9","#"),"8","#"),"7","#"),"6","#"),"5","#"),"4","#"),"3","#"),"2","#"),"1","#"),"0","#"),"$","")," ",""),",","@"),"&gt;","@"),"&lt;","@"),"=","@"),")","@"),"(","@"),"^","@"),"/","@"),"+","@"),"*","@"),"-","@"))-LEN(SUBSTITUTE(SUBSTITUTE(SUBSTITUTE(SUBSTITUTE(SUBSTITUTE(SUBSTITUTE(SUBSTITUTE(SUBSTITUTE(SUBSTITUTE(SUBSTITUTE(SUBSTITUTE(SUBSTITUTE(SUBSTITUTE(SUBSTITUTE(SUBSTITUTE(SUBSTITUTE(SUBSTITUTE(SUBSTITUTE(SUBSTITUTE(SUBSTITUTE(SUBSTITUTE(SUBSTITUTE(SUBSTITUTE(SUBSTITUTE(IF(_xlfn.ISFORMULA('#_F'!I33),_xlfn.FORMULATEXT('#_F'!I33),'#_F'!I33),"9","#"),"8","#"),"7","#"),"6","#"),"5","#"),"4","#"),"3","#"),"2","#"),"1","#"),"0","#"),"$","")," ",""),",","@"),"&gt;","@"),"&lt;","@"),"=","@"),")","@"),"(","@"),"^","@"),"/","@"),"+","@"),"*","@"),"-","@"),"@#","")))/2,TRUE,FALSE),"HardCodeMsg",IF(LEN(IF(_xlfn.ISFORMULA(F!I33),_xlfn.FORMULATEXT(F!I33),F!I33))-LEN(SUBSTITUTE(IF(_xlfn.ISFORMULA(F!I33),_xlfn.FORMULATEXT(F!I33),F!I33),"""",""))&gt;LEN(IF(_xlfn.ISFORMULA('#_F'!I33),_xlfn.FORMULATEXT('#_F'!I33),'#_F'!I33))-LEN(SUBSTITUTE(IF(_xlfn.ISFORMULA('#_F'!I33),_xlfn.FORMULATEXT('#_F'!I33),'#_F'!I33),"""","")),TRUE,FALSE),"HardQuoteMsg",IF(LEN(IF(_xlfn.ISFORMULA(F!I33),_xlfn.FORMULATEXT(F!I33),F!I33))-LEN(SUBSTITUTE(IF(_xlfn.ISFORMULA(F!I33),_xlfn.FORMULATEXT(F!I33),F!I33),"$",""))&lt;LEN(IF(_xlfn.ISFORMULA('#_F'!I33),_xlfn.FORMULATEXT('#_F'!I33),'#_F'!I33))-LEN(SUBSTITUTE(IF(_xlfn.ISFORMULA('#_F'!I33),_xlfn.FORMULATEXT('#_F'!I33),'#_F'!I33),"$","")),TRUE,FALSE),"MissingAbsMsg",_xlfn.IFS(ISTEXT('#_F'!I33),FALSE,ISLOGICAL('#_F'!I33),FALSE,SUBSTITUTE(CELL("format",'#_F'!I33),"-","")=SUBSTITUTE(CELL("format",F!I33),"-",""),FALSE,CELL("format",'#_F'!I33)="G",FALSE,AND(CELL("format",'#_F'!I33)="F0",CELL("format",F!I33)="G"),FALSE,TRUE,IFERROR(IF(MATCH(CELL("format",'#_F'!I33),FormatCodes_SFX!$A$4:$A$53,0)&gt;0,TRUE),FALSE),TRUE,TRUE),"FormatMsg",TRUE,"PerfectMsg")</f>
        <v>PerfectMsg</v>
      </c>
      <c r="J33" s="170" t="str">
        <f ca="1">_xlfn.IFS(ISBLANK(F!J33),"",IF(NOT(ISNA('#_F'!J33)),IF(ISNA(F!J33),TRUE,FALSE),FALSE),"StuNAMsg",IF(AND(ISNA('#_F'!J33),ISNA(F!J33)),TRUE,FALSE),"PerfectMsg",IF(NOT(ISERROR('#_F'!J33)),IF(ISERROR(F!J33),TRUE,FALSE),FALSE),"StuErrorMsg",IF(TYPE('#_F'!J33)&lt;&gt;TYPE(F!J33),TRUE,FALSE),"WrongTypeMsg",IF(_xlfn.ISFORMULA('#_F'!J33),IF(NOT(_xlfn.ISFORMULA(F!J33)),TRUE),FALSE),"MissingFormulaMsg",IF(NOT(AND(ISNUMBER(FIND("[",_xlfn.FORMULATEXT('#_F'!J33))),ISNUMBER(FIND("!",_xlfn.FORMULATEXT('#_F'!J33))))),AND(ISNUMBER(FIND("[",_xlfn.FORMULATEXT(F!J33))),ISNUMBER(FIND("!",_xlfn.FORMULATEXT(F!J33)))),FALSE),"ExternalRefsMsg",IF(ISNUMBER('#_F'!J33),IF(ABS('#_F'!J33-F!J33)&gt;0.00001,TRUE,FALSE),IF('#_F'!J33&lt;&gt;F!J33,TRUE,FALSE)),IF(ISNUMBER('#_F'!J33),IF('#_F'!J33&gt;F!J33,"TooLow","TooHigh"),"WrongAnswer"),NOT(_xlfn.ISFORMULA('#_F'!J33)),IF(_xlfn.IFS(ISTEXT('#_F'!J33),FALSE,ISLOGICAL('#_F'!J33),FALSE,SUBSTITUTE(CELL("format",'#_F'!J33),"-","")=SUBSTITUTE(CELL("format",F!J33),"-",""),FALSE,CELL("format",'#_F'!J33)="G",FALSE,AND(CELL("format",'#_F'!J33)="F0",CELL("format",F!J33)="G"),FALSE,TRUE,IFERROR(IF(MATCH(CELL("format",'#_F'!J33)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33),_xlfn.FORMULATEXT(F!J33),F!J33),"9","#"),"8","#"),"7","#"),"6","#"),"5","#"),"4","#"),"3","#"),"2","#"),"1","#"),"0","#"),"$","")," ",""),",","@"),"&gt;","@"),"&lt;","@"),"=","@"),")","@"),"(","@"),"^","@"),"/","@"),"+","@"),"*","@"),"-","@"))-LEN(SUBSTITUTE(SUBSTITUTE(SUBSTITUTE(SUBSTITUTE(SUBSTITUTE(SUBSTITUTE(SUBSTITUTE(SUBSTITUTE(SUBSTITUTE(SUBSTITUTE(SUBSTITUTE(SUBSTITUTE(SUBSTITUTE(SUBSTITUTE(SUBSTITUTE(SUBSTITUTE(SUBSTITUTE(SUBSTITUTE(SUBSTITUTE(SUBSTITUTE(SUBSTITUTE(SUBSTITUTE(SUBSTITUTE(SUBSTITUTE(IF(_xlfn.ISFORMULA(F!J33),_xlfn.FORMULATEXT(F!J33),F!J33),"9","#"),"8","#"),"7","#"),"6","#"),"5","#"),"4","#"),"3","#"),"2","#"),"1","#"),"0","#"),"$","")," ",""),",","@"),"&gt;","@"),"&lt;","@"),"=","@"),")","@"),"(","@"),"^","@"),"/","@"),"+","@"),"*","@"),"-","@"),"@#","")))/2&gt;(LEN(SUBSTITUTE(SUBSTITUTE(SUBSTITUTE(SUBSTITUTE(SUBSTITUTE(SUBSTITUTE(SUBSTITUTE(SUBSTITUTE(SUBSTITUTE(SUBSTITUTE(SUBSTITUTE(SUBSTITUTE(SUBSTITUTE(SUBSTITUTE(SUBSTITUTE(SUBSTITUTE(SUBSTITUTE(SUBSTITUTE(SUBSTITUTE(SUBSTITUTE(SUBSTITUTE(SUBSTITUTE(SUBSTITUTE(IF(_xlfn.ISFORMULA('#_F'!J33),_xlfn.FORMULATEXT('#_F'!J33),'#_F'!J33),"9","#"),"8","#"),"7","#"),"6","#"),"5","#"),"4","#"),"3","#"),"2","#"),"1","#"),"0","#"),"$","")," ",""),",","@"),"&gt;","@"),"&lt;","@"),"=","@"),")","@"),"(","@"),"^","@"),"/","@"),"+","@"),"*","@"),"-","@"))-LEN(SUBSTITUTE(SUBSTITUTE(SUBSTITUTE(SUBSTITUTE(SUBSTITUTE(SUBSTITUTE(SUBSTITUTE(SUBSTITUTE(SUBSTITUTE(SUBSTITUTE(SUBSTITUTE(SUBSTITUTE(SUBSTITUTE(SUBSTITUTE(SUBSTITUTE(SUBSTITUTE(SUBSTITUTE(SUBSTITUTE(SUBSTITUTE(SUBSTITUTE(SUBSTITUTE(SUBSTITUTE(SUBSTITUTE(SUBSTITUTE(IF(_xlfn.ISFORMULA('#_F'!J33),_xlfn.FORMULATEXT('#_F'!J33),'#_F'!J33),"9","#"),"8","#"),"7","#"),"6","#"),"5","#"),"4","#"),"3","#"),"2","#"),"1","#"),"0","#"),"$","")," ",""),",","@"),"&gt;","@"),"&lt;","@"),"=","@"),")","@"),"(","@"),"^","@"),"/","@"),"+","@"),"*","@"),"-","@"),"@#","")))/2,TRUE,FALSE),"HardCodeMsg",IF(LEN(IF(_xlfn.ISFORMULA(F!J33),_xlfn.FORMULATEXT(F!J33),F!J33))-LEN(SUBSTITUTE(IF(_xlfn.ISFORMULA(F!J33),_xlfn.FORMULATEXT(F!J33),F!J33),"""",""))&gt;LEN(IF(_xlfn.ISFORMULA('#_F'!J33),_xlfn.FORMULATEXT('#_F'!J33),'#_F'!J33))-LEN(SUBSTITUTE(IF(_xlfn.ISFORMULA('#_F'!J33),_xlfn.FORMULATEXT('#_F'!J33),'#_F'!J33),"""","")),TRUE,FALSE),"HardQuoteMsg",IF(LEN(IF(_xlfn.ISFORMULA(F!J33),_xlfn.FORMULATEXT(F!J33),F!J33))-LEN(SUBSTITUTE(IF(_xlfn.ISFORMULA(F!J33),_xlfn.FORMULATEXT(F!J33),F!J33),"$",""))&lt;LEN(IF(_xlfn.ISFORMULA('#_F'!J33),_xlfn.FORMULATEXT('#_F'!J33),'#_F'!J33))-LEN(SUBSTITUTE(IF(_xlfn.ISFORMULA('#_F'!J33),_xlfn.FORMULATEXT('#_F'!J33),'#_F'!J33),"$","")),TRUE,FALSE),"MissingAbsMsg",_xlfn.IFS(ISTEXT('#_F'!J33),FALSE,ISLOGICAL('#_F'!J33),FALSE,SUBSTITUTE(CELL("format",'#_F'!J33),"-","")=SUBSTITUTE(CELL("format",F!J33),"-",""),FALSE,CELL("format",'#_F'!J33)="G",FALSE,AND(CELL("format",'#_F'!J33)="F0",CELL("format",F!J33)="G"),FALSE,TRUE,IFERROR(IF(MATCH(CELL("format",'#_F'!J33),FormatCodes_SFX!$A$4:$A$53,0)&gt;0,TRUE),FALSE),TRUE,TRUE),"FormatMsg",TRUE,"PerfectMsg")</f>
        <v>PerfectMsg</v>
      </c>
      <c r="K33" s="170" t="str">
        <f ca="1">_xlfn.IFS(ISBLANK(F!K33),"",IF(NOT(ISNA('#_F'!K33)),IF(ISNA(F!K33),TRUE,FALSE),FALSE),"StuNAMsg",IF(AND(ISNA('#_F'!K33),ISNA(F!K33)),TRUE,FALSE),"PerfectMsg",IF(NOT(ISERROR('#_F'!K33)),IF(ISERROR(F!K33),TRUE,FALSE),FALSE),"StuErrorMsg",IF(TYPE('#_F'!K33)&lt;&gt;TYPE(F!K33),TRUE,FALSE),"WrongTypeMsg",IF(_xlfn.ISFORMULA('#_F'!K33),IF(NOT(_xlfn.ISFORMULA(F!K33)),TRUE),FALSE),"MissingFormulaMsg",IF(NOT(AND(ISNUMBER(FIND("[",_xlfn.FORMULATEXT('#_F'!K33))),ISNUMBER(FIND("!",_xlfn.FORMULATEXT('#_F'!K33))))),AND(ISNUMBER(FIND("[",_xlfn.FORMULATEXT(F!K33))),ISNUMBER(FIND("!",_xlfn.FORMULATEXT(F!K33)))),FALSE),"ExternalRefsMsg",IF(ISNUMBER('#_F'!K33),IF(ABS('#_F'!K33-F!K33)&gt;0.00001,TRUE,FALSE),IF('#_F'!K33&lt;&gt;F!K33,TRUE,FALSE)),IF(ISNUMBER('#_F'!K33),IF('#_F'!K33&gt;F!K33,"TooLow","TooHigh"),"WrongAnswer"),NOT(_xlfn.ISFORMULA('#_F'!K33)),IF(_xlfn.IFS(ISTEXT('#_F'!K33),FALSE,ISLOGICAL('#_F'!K33),FALSE,SUBSTITUTE(CELL("format",'#_F'!K33),"-","")=SUBSTITUTE(CELL("format",F!K33),"-",""),FALSE,CELL("format",'#_F'!K33)="G",FALSE,AND(CELL("format",'#_F'!K33)="F0",CELL("format",F!K33)="G"),FALSE,TRUE,IFERROR(IF(MATCH(CELL("format",'#_F'!K33)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33),_xlfn.FORMULATEXT(F!K33),F!K33),"9","#"),"8","#"),"7","#"),"6","#"),"5","#"),"4","#"),"3","#"),"2","#"),"1","#"),"0","#"),"$","")," ",""),",","@"),"&gt;","@"),"&lt;","@"),"=","@"),")","@"),"(","@"),"^","@"),"/","@"),"+","@"),"*","@"),"-","@"))-LEN(SUBSTITUTE(SUBSTITUTE(SUBSTITUTE(SUBSTITUTE(SUBSTITUTE(SUBSTITUTE(SUBSTITUTE(SUBSTITUTE(SUBSTITUTE(SUBSTITUTE(SUBSTITUTE(SUBSTITUTE(SUBSTITUTE(SUBSTITUTE(SUBSTITUTE(SUBSTITUTE(SUBSTITUTE(SUBSTITUTE(SUBSTITUTE(SUBSTITUTE(SUBSTITUTE(SUBSTITUTE(SUBSTITUTE(SUBSTITUTE(IF(_xlfn.ISFORMULA(F!K33),_xlfn.FORMULATEXT(F!K33),F!K33),"9","#"),"8","#"),"7","#"),"6","#"),"5","#"),"4","#"),"3","#"),"2","#"),"1","#"),"0","#"),"$","")," ",""),",","@"),"&gt;","@"),"&lt;","@"),"=","@"),")","@"),"(","@"),"^","@"),"/","@"),"+","@"),"*","@"),"-","@"),"@#","")))/2&gt;(LEN(SUBSTITUTE(SUBSTITUTE(SUBSTITUTE(SUBSTITUTE(SUBSTITUTE(SUBSTITUTE(SUBSTITUTE(SUBSTITUTE(SUBSTITUTE(SUBSTITUTE(SUBSTITUTE(SUBSTITUTE(SUBSTITUTE(SUBSTITUTE(SUBSTITUTE(SUBSTITUTE(SUBSTITUTE(SUBSTITUTE(SUBSTITUTE(SUBSTITUTE(SUBSTITUTE(SUBSTITUTE(SUBSTITUTE(IF(_xlfn.ISFORMULA('#_F'!K33),_xlfn.FORMULATEXT('#_F'!K33),'#_F'!K33),"9","#"),"8","#"),"7","#"),"6","#"),"5","#"),"4","#"),"3","#"),"2","#"),"1","#"),"0","#"),"$","")," ",""),",","@"),"&gt;","@"),"&lt;","@"),"=","@"),")","@"),"(","@"),"^","@"),"/","@"),"+","@"),"*","@"),"-","@"))-LEN(SUBSTITUTE(SUBSTITUTE(SUBSTITUTE(SUBSTITUTE(SUBSTITUTE(SUBSTITUTE(SUBSTITUTE(SUBSTITUTE(SUBSTITUTE(SUBSTITUTE(SUBSTITUTE(SUBSTITUTE(SUBSTITUTE(SUBSTITUTE(SUBSTITUTE(SUBSTITUTE(SUBSTITUTE(SUBSTITUTE(SUBSTITUTE(SUBSTITUTE(SUBSTITUTE(SUBSTITUTE(SUBSTITUTE(SUBSTITUTE(IF(_xlfn.ISFORMULA('#_F'!K33),_xlfn.FORMULATEXT('#_F'!K33),'#_F'!K33),"9","#"),"8","#"),"7","#"),"6","#"),"5","#"),"4","#"),"3","#"),"2","#"),"1","#"),"0","#"),"$","")," ",""),",","@"),"&gt;","@"),"&lt;","@"),"=","@"),")","@"),"(","@"),"^","@"),"/","@"),"+","@"),"*","@"),"-","@"),"@#","")))/2,TRUE,FALSE),"HardCodeMsg",IF(LEN(IF(_xlfn.ISFORMULA(F!K33),_xlfn.FORMULATEXT(F!K33),F!K33))-LEN(SUBSTITUTE(IF(_xlfn.ISFORMULA(F!K33),_xlfn.FORMULATEXT(F!K33),F!K33),"""",""))&gt;LEN(IF(_xlfn.ISFORMULA('#_F'!K33),_xlfn.FORMULATEXT('#_F'!K33),'#_F'!K33))-LEN(SUBSTITUTE(IF(_xlfn.ISFORMULA('#_F'!K33),_xlfn.FORMULATEXT('#_F'!K33),'#_F'!K33),"""","")),TRUE,FALSE),"HardQuoteMsg",IF(LEN(IF(_xlfn.ISFORMULA(F!K33),_xlfn.FORMULATEXT(F!K33),F!K33))-LEN(SUBSTITUTE(IF(_xlfn.ISFORMULA(F!K33),_xlfn.FORMULATEXT(F!K33),F!K33),"$",""))&lt;LEN(IF(_xlfn.ISFORMULA('#_F'!K33),_xlfn.FORMULATEXT('#_F'!K33),'#_F'!K33))-LEN(SUBSTITUTE(IF(_xlfn.ISFORMULA('#_F'!K33),_xlfn.FORMULATEXT('#_F'!K33),'#_F'!K33),"$","")),TRUE,FALSE),"MissingAbsMsg",_xlfn.IFS(ISTEXT('#_F'!K33),FALSE,ISLOGICAL('#_F'!K33),FALSE,SUBSTITUTE(CELL("format",'#_F'!K33),"-","")=SUBSTITUTE(CELL("format",F!K33),"-",""),FALSE,CELL("format",'#_F'!K33)="G",FALSE,AND(CELL("format",'#_F'!K33)="F0",CELL("format",F!K33)="G"),FALSE,TRUE,IFERROR(IF(MATCH(CELL("format",'#_F'!K33),FormatCodes_SFX!$A$4:$A$53,0)&gt;0,TRUE),FALSE),TRUE,TRUE),"FormatMsg",TRUE,"PerfectMsg")</f>
        <v>PerfectMsg</v>
      </c>
      <c r="L33" s="231" t="str">
        <f ca="1">_xlfn.IFS(ISBLANK(F!L33),"",IF(NOT(ISNA('#_F'!L33)),IF(ISNA(F!L33),TRUE,FALSE),FALSE),"StuNAMsg",IF(AND(ISNA('#_F'!L33),ISNA(F!L33)),TRUE,FALSE),"PerfectMsg",IF(NOT(ISERROR('#_F'!L33)),IF(ISERROR(F!L33),TRUE,FALSE),FALSE),"StuErrorMsg",IF(TYPE('#_F'!L33)&lt;&gt;TYPE(F!L33),TRUE,FALSE),"WrongTypeMsg",IF(_xlfn.ISFORMULA('#_F'!L33),IF(NOT(_xlfn.ISFORMULA(F!L33)),TRUE),FALSE),"MissingFormulaMsg",IF(NOT(AND(ISNUMBER(FIND("[",_xlfn.FORMULATEXT('#_F'!L33))),ISNUMBER(FIND("!",_xlfn.FORMULATEXT('#_F'!L33))))),AND(ISNUMBER(FIND("[",_xlfn.FORMULATEXT(F!L33))),ISNUMBER(FIND("!",_xlfn.FORMULATEXT(F!L33)))),FALSE),"ExternalRefsMsg",IF(ISNUMBER('#_F'!L33),IF(ABS('#_F'!L33-F!L33)&gt;0.00001,TRUE,FALSE),IF('#_F'!L33&lt;&gt;F!L33,TRUE,FALSE)),IF(ISNUMBER('#_F'!L33),IF('#_F'!L33&gt;F!L33,"TooLow","TooHigh"),"WrongAnswer"),NOT(_xlfn.ISFORMULA('#_F'!L33)),IF(_xlfn.IFS(ISTEXT('#_F'!L33),FALSE,ISLOGICAL('#_F'!L33),FALSE,SUBSTITUTE(CELL("format",'#_F'!L33),"-","")=SUBSTITUTE(CELL("format",F!L33),"-",""),FALSE,CELL("format",'#_F'!L33)="G",FALSE,AND(CELL("format",'#_F'!L33)="F0",CELL("format",F!L33)="G"),FALSE,TRUE,IFERROR(IF(MATCH(CELL("format",'#_F'!L33)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33),_xlfn.FORMULATEXT(F!L33),F!L33),"9","#"),"8","#"),"7","#"),"6","#"),"5","#"),"4","#"),"3","#"),"2","#"),"1","#"),"0","#"),"$","")," ",""),",","@"),"&gt;","@"),"&lt;","@"),"=","@"),")","@"),"(","@"),"^","@"),"/","@"),"+","@"),"*","@"),"-","@"))-LEN(SUBSTITUTE(SUBSTITUTE(SUBSTITUTE(SUBSTITUTE(SUBSTITUTE(SUBSTITUTE(SUBSTITUTE(SUBSTITUTE(SUBSTITUTE(SUBSTITUTE(SUBSTITUTE(SUBSTITUTE(SUBSTITUTE(SUBSTITUTE(SUBSTITUTE(SUBSTITUTE(SUBSTITUTE(SUBSTITUTE(SUBSTITUTE(SUBSTITUTE(SUBSTITUTE(SUBSTITUTE(SUBSTITUTE(SUBSTITUTE(IF(_xlfn.ISFORMULA(F!L33),_xlfn.FORMULATEXT(F!L33),F!L33),"9","#"),"8","#"),"7","#"),"6","#"),"5","#"),"4","#"),"3","#"),"2","#"),"1","#"),"0","#"),"$","")," ",""),",","@"),"&gt;","@"),"&lt;","@"),"=","@"),")","@"),"(","@"),"^","@"),"/","@"),"+","@"),"*","@"),"-","@"),"@#","")))/2&gt;(LEN(SUBSTITUTE(SUBSTITUTE(SUBSTITUTE(SUBSTITUTE(SUBSTITUTE(SUBSTITUTE(SUBSTITUTE(SUBSTITUTE(SUBSTITUTE(SUBSTITUTE(SUBSTITUTE(SUBSTITUTE(SUBSTITUTE(SUBSTITUTE(SUBSTITUTE(SUBSTITUTE(SUBSTITUTE(SUBSTITUTE(SUBSTITUTE(SUBSTITUTE(SUBSTITUTE(SUBSTITUTE(SUBSTITUTE(IF(_xlfn.ISFORMULA('#_F'!L33),_xlfn.FORMULATEXT('#_F'!L33),'#_F'!L33),"9","#"),"8","#"),"7","#"),"6","#"),"5","#"),"4","#"),"3","#"),"2","#"),"1","#"),"0","#"),"$","")," ",""),",","@"),"&gt;","@"),"&lt;","@"),"=","@"),")","@"),"(","@"),"^","@"),"/","@"),"+","@"),"*","@"),"-","@"))-LEN(SUBSTITUTE(SUBSTITUTE(SUBSTITUTE(SUBSTITUTE(SUBSTITUTE(SUBSTITUTE(SUBSTITUTE(SUBSTITUTE(SUBSTITUTE(SUBSTITUTE(SUBSTITUTE(SUBSTITUTE(SUBSTITUTE(SUBSTITUTE(SUBSTITUTE(SUBSTITUTE(SUBSTITUTE(SUBSTITUTE(SUBSTITUTE(SUBSTITUTE(SUBSTITUTE(SUBSTITUTE(SUBSTITUTE(SUBSTITUTE(IF(_xlfn.ISFORMULA('#_F'!L33),_xlfn.FORMULATEXT('#_F'!L33),'#_F'!L33),"9","#"),"8","#"),"7","#"),"6","#"),"5","#"),"4","#"),"3","#"),"2","#"),"1","#"),"0","#"),"$","")," ",""),",","@"),"&gt;","@"),"&lt;","@"),"=","@"),")","@"),"(","@"),"^","@"),"/","@"),"+","@"),"*","@"),"-","@"),"@#","")))/2,TRUE,FALSE),"HardCodeMsg",IF(LEN(IF(_xlfn.ISFORMULA(F!L33),_xlfn.FORMULATEXT(F!L33),F!L33))-LEN(SUBSTITUTE(IF(_xlfn.ISFORMULA(F!L33),_xlfn.FORMULATEXT(F!L33),F!L33),"""",""))&gt;LEN(IF(_xlfn.ISFORMULA('#_F'!L33),_xlfn.FORMULATEXT('#_F'!L33),'#_F'!L33))-LEN(SUBSTITUTE(IF(_xlfn.ISFORMULA('#_F'!L33),_xlfn.FORMULATEXT('#_F'!L33),'#_F'!L33),"""","")),TRUE,FALSE),"HardQuoteMsg",IF(LEN(IF(_xlfn.ISFORMULA(F!L33),_xlfn.FORMULATEXT(F!L33),F!L33))-LEN(SUBSTITUTE(IF(_xlfn.ISFORMULA(F!L33),_xlfn.FORMULATEXT(F!L33),F!L33),"$",""))&lt;LEN(IF(_xlfn.ISFORMULA('#_F'!L33),_xlfn.FORMULATEXT('#_F'!L33),'#_F'!L33))-LEN(SUBSTITUTE(IF(_xlfn.ISFORMULA('#_F'!L33),_xlfn.FORMULATEXT('#_F'!L33),'#_F'!L33),"$","")),TRUE,FALSE),"MissingAbsMsg",_xlfn.IFS(ISTEXT('#_F'!L33),FALSE,ISLOGICAL('#_F'!L33),FALSE,SUBSTITUTE(CELL("format",'#_F'!L33),"-","")=SUBSTITUTE(CELL("format",F!L33),"-",""),FALSE,CELL("format",'#_F'!L33)="G",FALSE,AND(CELL("format",'#_F'!L33)="F0",CELL("format",F!L33)="G"),FALSE,TRUE,IFERROR(IF(MATCH(CELL("format",'#_F'!L33),FormatCodes_SFX!$A$4:$A$53,0)&gt;0,TRUE),FALSE),TRUE,TRUE),"FormatMsg",TRUE,"PerfectMsg")</f>
        <v>PerfectMsg</v>
      </c>
      <c r="N33" s="233">
        <v>0</v>
      </c>
      <c r="O33" s="233">
        <v>0</v>
      </c>
      <c r="P33" s="233">
        <v>0</v>
      </c>
      <c r="R33" s="233">
        <v>0</v>
      </c>
      <c r="S33" s="233">
        <v>0</v>
      </c>
      <c r="T33" s="233">
        <v>0</v>
      </c>
      <c r="V33" s="233">
        <v>0</v>
      </c>
      <c r="W33" s="233">
        <v>0</v>
      </c>
      <c r="X33" s="233">
        <v>0</v>
      </c>
      <c r="Z33" s="170">
        <v>0</v>
      </c>
      <c r="AA33" s="233">
        <v>0</v>
      </c>
      <c r="AB33" s="233">
        <v>0</v>
      </c>
    </row>
    <row r="34" spans="3:28" x14ac:dyDescent="0.15">
      <c r="C34" s="233">
        <v>0</v>
      </c>
      <c r="D34" s="233">
        <v>0</v>
      </c>
      <c r="E34" s="233">
        <v>0</v>
      </c>
      <c r="F34" s="233">
        <v>0</v>
      </c>
      <c r="G34" s="170" t="str">
        <f ca="1">_xlfn.IFS(ISBLANK(F!G34),"",IF(NOT(ISNA('#_F'!G34)),IF(ISNA(F!G34),TRUE,FALSE),FALSE),"StuNAMsg",IF(AND(ISNA('#_F'!G34),ISNA(F!G34)),TRUE,FALSE),"PerfectMsg",IF(NOT(ISERROR('#_F'!G34)),IF(ISERROR(F!G34),TRUE,FALSE),FALSE),"StuErrorMsg",IF(TYPE('#_F'!G34)&lt;&gt;TYPE(F!G34),TRUE,FALSE),"WrongTypeMsg",IF(_xlfn.ISFORMULA('#_F'!G34),IF(NOT(_xlfn.ISFORMULA(F!G34)),TRUE),FALSE),"MissingFormulaMsg",IF(NOT(AND(ISNUMBER(FIND("[",_xlfn.FORMULATEXT('#_F'!G34))),ISNUMBER(FIND("!",_xlfn.FORMULATEXT('#_F'!G34))))),AND(ISNUMBER(FIND("[",_xlfn.FORMULATEXT(F!G34))),ISNUMBER(FIND("!",_xlfn.FORMULATEXT(F!G34)))),FALSE),"ExternalRefsMsg",IF(ISNUMBER('#_F'!G34),IF(ABS('#_F'!G34-F!G34)&gt;0.00001,TRUE,FALSE),IF('#_F'!G34&lt;&gt;F!G34,TRUE,FALSE)),IF(ISNUMBER('#_F'!G34),IF('#_F'!G34&gt;F!G34,"TooLow","TooHigh"),"WrongAnswer"),NOT(_xlfn.ISFORMULA('#_F'!G34)),IF(_xlfn.IFS(ISTEXT('#_F'!G34),FALSE,ISLOGICAL('#_F'!G34),FALSE,SUBSTITUTE(CELL("format",'#_F'!G34),"-","")=SUBSTITUTE(CELL("format",F!G34),"-",""),FALSE,CELL("format",'#_F'!G34)="G",FALSE,AND(CELL("format",'#_F'!G34)="F0",CELL("format",F!G34)="G"),FALSE,TRUE,IFERROR(IF(MATCH(CELL("format",'#_F'!G34)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34),_xlfn.FORMULATEXT(F!G34),F!G34),"9","#"),"8","#"),"7","#"),"6","#"),"5","#"),"4","#"),"3","#"),"2","#"),"1","#"),"0","#"),"$","")," ",""),",","@"),"&gt;","@"),"&lt;","@"),"=","@"),")","@"),"(","@"),"^","@"),"/","@"),"+","@"),"*","@"),"-","@"))-LEN(SUBSTITUTE(SUBSTITUTE(SUBSTITUTE(SUBSTITUTE(SUBSTITUTE(SUBSTITUTE(SUBSTITUTE(SUBSTITUTE(SUBSTITUTE(SUBSTITUTE(SUBSTITUTE(SUBSTITUTE(SUBSTITUTE(SUBSTITUTE(SUBSTITUTE(SUBSTITUTE(SUBSTITUTE(SUBSTITUTE(SUBSTITUTE(SUBSTITUTE(SUBSTITUTE(SUBSTITUTE(SUBSTITUTE(SUBSTITUTE(IF(_xlfn.ISFORMULA(F!G34),_xlfn.FORMULATEXT(F!G34),F!G34),"9","#"),"8","#"),"7","#"),"6","#"),"5","#"),"4","#"),"3","#"),"2","#"),"1","#"),"0","#"),"$","")," ",""),",","@"),"&gt;","@"),"&lt;","@"),"=","@"),")","@"),"(","@"),"^","@"),"/","@"),"+","@"),"*","@"),"-","@"),"@#","")))/2&gt;(LEN(SUBSTITUTE(SUBSTITUTE(SUBSTITUTE(SUBSTITUTE(SUBSTITUTE(SUBSTITUTE(SUBSTITUTE(SUBSTITUTE(SUBSTITUTE(SUBSTITUTE(SUBSTITUTE(SUBSTITUTE(SUBSTITUTE(SUBSTITUTE(SUBSTITUTE(SUBSTITUTE(SUBSTITUTE(SUBSTITUTE(SUBSTITUTE(SUBSTITUTE(SUBSTITUTE(SUBSTITUTE(SUBSTITUTE(IF(_xlfn.ISFORMULA('#_F'!G34),_xlfn.FORMULATEXT('#_F'!G34),'#_F'!G34),"9","#"),"8","#"),"7","#"),"6","#"),"5","#"),"4","#"),"3","#"),"2","#"),"1","#"),"0","#"),"$","")," ",""),",","@"),"&gt;","@"),"&lt;","@"),"=","@"),")","@"),"(","@"),"^","@"),"/","@"),"+","@"),"*","@"),"-","@"))-LEN(SUBSTITUTE(SUBSTITUTE(SUBSTITUTE(SUBSTITUTE(SUBSTITUTE(SUBSTITUTE(SUBSTITUTE(SUBSTITUTE(SUBSTITUTE(SUBSTITUTE(SUBSTITUTE(SUBSTITUTE(SUBSTITUTE(SUBSTITUTE(SUBSTITUTE(SUBSTITUTE(SUBSTITUTE(SUBSTITUTE(SUBSTITUTE(SUBSTITUTE(SUBSTITUTE(SUBSTITUTE(SUBSTITUTE(SUBSTITUTE(IF(_xlfn.ISFORMULA('#_F'!G34),_xlfn.FORMULATEXT('#_F'!G34),'#_F'!G34),"9","#"),"8","#"),"7","#"),"6","#"),"5","#"),"4","#"),"3","#"),"2","#"),"1","#"),"0","#"),"$","")," ",""),",","@"),"&gt;","@"),"&lt;","@"),"=","@"),")","@"),"(","@"),"^","@"),"/","@"),"+","@"),"*","@"),"-","@"),"@#","")))/2,TRUE,FALSE),"HardCodeMsg",IF(LEN(IF(_xlfn.ISFORMULA(F!G34),_xlfn.FORMULATEXT(F!G34),F!G34))-LEN(SUBSTITUTE(IF(_xlfn.ISFORMULA(F!G34),_xlfn.FORMULATEXT(F!G34),F!G34),"""",""))&gt;LEN(IF(_xlfn.ISFORMULA('#_F'!G34),_xlfn.FORMULATEXT('#_F'!G34),'#_F'!G34))-LEN(SUBSTITUTE(IF(_xlfn.ISFORMULA('#_F'!G34),_xlfn.FORMULATEXT('#_F'!G34),'#_F'!G34),"""","")),TRUE,FALSE),"HardQuoteMsg",IF(LEN(IF(_xlfn.ISFORMULA(F!G34),_xlfn.FORMULATEXT(F!G34),F!G34))-LEN(SUBSTITUTE(IF(_xlfn.ISFORMULA(F!G34),_xlfn.FORMULATEXT(F!G34),F!G34),"$",""))&lt;LEN(IF(_xlfn.ISFORMULA('#_F'!G34),_xlfn.FORMULATEXT('#_F'!G34),'#_F'!G34))-LEN(SUBSTITUTE(IF(_xlfn.ISFORMULA('#_F'!G34),_xlfn.FORMULATEXT('#_F'!G34),'#_F'!G34),"$","")),TRUE,FALSE),"MissingAbsMsg",_xlfn.IFS(ISTEXT('#_F'!G34),FALSE,ISLOGICAL('#_F'!G34),FALSE,SUBSTITUTE(CELL("format",'#_F'!G34),"-","")=SUBSTITUTE(CELL("format",F!G34),"-",""),FALSE,CELL("format",'#_F'!G34)="G",FALSE,AND(CELL("format",'#_F'!G34)="F0",CELL("format",F!G34)="G"),FALSE,TRUE,IFERROR(IF(MATCH(CELL("format",'#_F'!G34),FormatCodes_SFX!$A$4:$A$53,0)&gt;0,TRUE),FALSE),TRUE,TRUE),"FormatMsg",TRUE,"PerfectMsg")</f>
        <v>PerfectMsg</v>
      </c>
      <c r="H34" s="170" t="str">
        <f ca="1">_xlfn.IFS(ISBLANK(F!H34),"",IF(NOT(ISNA('#_F'!H34)),IF(ISNA(F!H34),TRUE,FALSE),FALSE),"StuNAMsg",IF(AND(ISNA('#_F'!H34),ISNA(F!H34)),TRUE,FALSE),"PerfectMsg",IF(NOT(ISERROR('#_F'!H34)),IF(ISERROR(F!H34),TRUE,FALSE),FALSE),"StuErrorMsg",IF(TYPE('#_F'!H34)&lt;&gt;TYPE(F!H34),TRUE,FALSE),"WrongTypeMsg",IF(_xlfn.ISFORMULA('#_F'!H34),IF(NOT(_xlfn.ISFORMULA(F!H34)),TRUE),FALSE),"MissingFormulaMsg",IF(NOT(AND(ISNUMBER(FIND("[",_xlfn.FORMULATEXT('#_F'!H34))),ISNUMBER(FIND("!",_xlfn.FORMULATEXT('#_F'!H34))))),AND(ISNUMBER(FIND("[",_xlfn.FORMULATEXT(F!H34))),ISNUMBER(FIND("!",_xlfn.FORMULATEXT(F!H34)))),FALSE),"ExternalRefsMsg",IF(ISNUMBER('#_F'!H34),IF(ABS('#_F'!H34-F!H34)&gt;0.00001,TRUE,FALSE),IF('#_F'!H34&lt;&gt;F!H34,TRUE,FALSE)),IF(ISNUMBER('#_F'!H34),IF('#_F'!H34&gt;F!H34,"TooLow","TooHigh"),"WrongAnswer"),NOT(_xlfn.ISFORMULA('#_F'!H34)),IF(_xlfn.IFS(ISTEXT('#_F'!H34),FALSE,ISLOGICAL('#_F'!H34),FALSE,SUBSTITUTE(CELL("format",'#_F'!H34),"-","")=SUBSTITUTE(CELL("format",F!H34),"-",""),FALSE,CELL("format",'#_F'!H34)="G",FALSE,AND(CELL("format",'#_F'!H34)="F0",CELL("format",F!H34)="G"),FALSE,TRUE,IFERROR(IF(MATCH(CELL("format",'#_F'!H34)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34),_xlfn.FORMULATEXT(F!H34),F!H34),"9","#"),"8","#"),"7","#"),"6","#"),"5","#"),"4","#"),"3","#"),"2","#"),"1","#"),"0","#"),"$","")," ",""),",","@"),"&gt;","@"),"&lt;","@"),"=","@"),")","@"),"(","@"),"^","@"),"/","@"),"+","@"),"*","@"),"-","@"))-LEN(SUBSTITUTE(SUBSTITUTE(SUBSTITUTE(SUBSTITUTE(SUBSTITUTE(SUBSTITUTE(SUBSTITUTE(SUBSTITUTE(SUBSTITUTE(SUBSTITUTE(SUBSTITUTE(SUBSTITUTE(SUBSTITUTE(SUBSTITUTE(SUBSTITUTE(SUBSTITUTE(SUBSTITUTE(SUBSTITUTE(SUBSTITUTE(SUBSTITUTE(SUBSTITUTE(SUBSTITUTE(SUBSTITUTE(SUBSTITUTE(IF(_xlfn.ISFORMULA(F!H34),_xlfn.FORMULATEXT(F!H34),F!H34),"9","#"),"8","#"),"7","#"),"6","#"),"5","#"),"4","#"),"3","#"),"2","#"),"1","#"),"0","#"),"$","")," ",""),",","@"),"&gt;","@"),"&lt;","@"),"=","@"),")","@"),"(","@"),"^","@"),"/","@"),"+","@"),"*","@"),"-","@"),"@#","")))/2&gt;(LEN(SUBSTITUTE(SUBSTITUTE(SUBSTITUTE(SUBSTITUTE(SUBSTITUTE(SUBSTITUTE(SUBSTITUTE(SUBSTITUTE(SUBSTITUTE(SUBSTITUTE(SUBSTITUTE(SUBSTITUTE(SUBSTITUTE(SUBSTITUTE(SUBSTITUTE(SUBSTITUTE(SUBSTITUTE(SUBSTITUTE(SUBSTITUTE(SUBSTITUTE(SUBSTITUTE(SUBSTITUTE(SUBSTITUTE(IF(_xlfn.ISFORMULA('#_F'!H34),_xlfn.FORMULATEXT('#_F'!H34),'#_F'!H34),"9","#"),"8","#"),"7","#"),"6","#"),"5","#"),"4","#"),"3","#"),"2","#"),"1","#"),"0","#"),"$","")," ",""),",","@"),"&gt;","@"),"&lt;","@"),"=","@"),")","@"),"(","@"),"^","@"),"/","@"),"+","@"),"*","@"),"-","@"))-LEN(SUBSTITUTE(SUBSTITUTE(SUBSTITUTE(SUBSTITUTE(SUBSTITUTE(SUBSTITUTE(SUBSTITUTE(SUBSTITUTE(SUBSTITUTE(SUBSTITUTE(SUBSTITUTE(SUBSTITUTE(SUBSTITUTE(SUBSTITUTE(SUBSTITUTE(SUBSTITUTE(SUBSTITUTE(SUBSTITUTE(SUBSTITUTE(SUBSTITUTE(SUBSTITUTE(SUBSTITUTE(SUBSTITUTE(SUBSTITUTE(IF(_xlfn.ISFORMULA('#_F'!H34),_xlfn.FORMULATEXT('#_F'!H34),'#_F'!H34),"9","#"),"8","#"),"7","#"),"6","#"),"5","#"),"4","#"),"3","#"),"2","#"),"1","#"),"0","#"),"$","")," ",""),",","@"),"&gt;","@"),"&lt;","@"),"=","@"),")","@"),"(","@"),"^","@"),"/","@"),"+","@"),"*","@"),"-","@"),"@#","")))/2,TRUE,FALSE),"HardCodeMsg",IF(LEN(IF(_xlfn.ISFORMULA(F!H34),_xlfn.FORMULATEXT(F!H34),F!H34))-LEN(SUBSTITUTE(IF(_xlfn.ISFORMULA(F!H34),_xlfn.FORMULATEXT(F!H34),F!H34),"""",""))&gt;LEN(IF(_xlfn.ISFORMULA('#_F'!H34),_xlfn.FORMULATEXT('#_F'!H34),'#_F'!H34))-LEN(SUBSTITUTE(IF(_xlfn.ISFORMULA('#_F'!H34),_xlfn.FORMULATEXT('#_F'!H34),'#_F'!H34),"""","")),TRUE,FALSE),"HardQuoteMsg",IF(LEN(IF(_xlfn.ISFORMULA(F!H34),_xlfn.FORMULATEXT(F!H34),F!H34))-LEN(SUBSTITUTE(IF(_xlfn.ISFORMULA(F!H34),_xlfn.FORMULATEXT(F!H34),F!H34),"$",""))&lt;LEN(IF(_xlfn.ISFORMULA('#_F'!H34),_xlfn.FORMULATEXT('#_F'!H34),'#_F'!H34))-LEN(SUBSTITUTE(IF(_xlfn.ISFORMULA('#_F'!H34),_xlfn.FORMULATEXT('#_F'!H34),'#_F'!H34),"$","")),TRUE,FALSE),"MissingAbsMsg",_xlfn.IFS(ISTEXT('#_F'!H34),FALSE,ISLOGICAL('#_F'!H34),FALSE,SUBSTITUTE(CELL("format",'#_F'!H34),"-","")=SUBSTITUTE(CELL("format",F!H34),"-",""),FALSE,CELL("format",'#_F'!H34)="G",FALSE,AND(CELL("format",'#_F'!H34)="F0",CELL("format",F!H34)="G"),FALSE,TRUE,IFERROR(IF(MATCH(CELL("format",'#_F'!H34),FormatCodes_SFX!$A$4:$A$53,0)&gt;0,TRUE),FALSE),TRUE,TRUE),"FormatMsg",TRUE,"PerfectMsg")</f>
        <v>PerfectMsg</v>
      </c>
      <c r="I34" s="170" t="str">
        <f ca="1">_xlfn.IFS(ISBLANK(F!I34),"",IF(NOT(ISNA('#_F'!I34)),IF(ISNA(F!I34),TRUE,FALSE),FALSE),"StuNAMsg",IF(AND(ISNA('#_F'!I34),ISNA(F!I34)),TRUE,FALSE),"PerfectMsg",IF(NOT(ISERROR('#_F'!I34)),IF(ISERROR(F!I34),TRUE,FALSE),FALSE),"StuErrorMsg",IF(TYPE('#_F'!I34)&lt;&gt;TYPE(F!I34),TRUE,FALSE),"WrongTypeMsg",IF(_xlfn.ISFORMULA('#_F'!I34),IF(NOT(_xlfn.ISFORMULA(F!I34)),TRUE),FALSE),"MissingFormulaMsg",IF(NOT(AND(ISNUMBER(FIND("[",_xlfn.FORMULATEXT('#_F'!I34))),ISNUMBER(FIND("!",_xlfn.FORMULATEXT('#_F'!I34))))),AND(ISNUMBER(FIND("[",_xlfn.FORMULATEXT(F!I34))),ISNUMBER(FIND("!",_xlfn.FORMULATEXT(F!I34)))),FALSE),"ExternalRefsMsg",IF(ISNUMBER('#_F'!I34),IF(ABS('#_F'!I34-F!I34)&gt;0.00001,TRUE,FALSE),IF('#_F'!I34&lt;&gt;F!I34,TRUE,FALSE)),IF(ISNUMBER('#_F'!I34),IF('#_F'!I34&gt;F!I34,"TooLow","TooHigh"),"WrongAnswer"),NOT(_xlfn.ISFORMULA('#_F'!I34)),IF(_xlfn.IFS(ISTEXT('#_F'!I34),FALSE,ISLOGICAL('#_F'!I34),FALSE,SUBSTITUTE(CELL("format",'#_F'!I34),"-","")=SUBSTITUTE(CELL("format",F!I34),"-",""),FALSE,CELL("format",'#_F'!I34)="G",FALSE,AND(CELL("format",'#_F'!I34)="F0",CELL("format",F!I34)="G"),FALSE,TRUE,IFERROR(IF(MATCH(CELL("format",'#_F'!I34)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34),_xlfn.FORMULATEXT(F!I34),F!I34),"9","#"),"8","#"),"7","#"),"6","#"),"5","#"),"4","#"),"3","#"),"2","#"),"1","#"),"0","#"),"$","")," ",""),",","@"),"&gt;","@"),"&lt;","@"),"=","@"),")","@"),"(","@"),"^","@"),"/","@"),"+","@"),"*","@"),"-","@"))-LEN(SUBSTITUTE(SUBSTITUTE(SUBSTITUTE(SUBSTITUTE(SUBSTITUTE(SUBSTITUTE(SUBSTITUTE(SUBSTITUTE(SUBSTITUTE(SUBSTITUTE(SUBSTITUTE(SUBSTITUTE(SUBSTITUTE(SUBSTITUTE(SUBSTITUTE(SUBSTITUTE(SUBSTITUTE(SUBSTITUTE(SUBSTITUTE(SUBSTITUTE(SUBSTITUTE(SUBSTITUTE(SUBSTITUTE(SUBSTITUTE(IF(_xlfn.ISFORMULA(F!I34),_xlfn.FORMULATEXT(F!I34),F!I34),"9","#"),"8","#"),"7","#"),"6","#"),"5","#"),"4","#"),"3","#"),"2","#"),"1","#"),"0","#"),"$","")," ",""),",","@"),"&gt;","@"),"&lt;","@"),"=","@"),")","@"),"(","@"),"^","@"),"/","@"),"+","@"),"*","@"),"-","@"),"@#","")))/2&gt;(LEN(SUBSTITUTE(SUBSTITUTE(SUBSTITUTE(SUBSTITUTE(SUBSTITUTE(SUBSTITUTE(SUBSTITUTE(SUBSTITUTE(SUBSTITUTE(SUBSTITUTE(SUBSTITUTE(SUBSTITUTE(SUBSTITUTE(SUBSTITUTE(SUBSTITUTE(SUBSTITUTE(SUBSTITUTE(SUBSTITUTE(SUBSTITUTE(SUBSTITUTE(SUBSTITUTE(SUBSTITUTE(SUBSTITUTE(IF(_xlfn.ISFORMULA('#_F'!I34),_xlfn.FORMULATEXT('#_F'!I34),'#_F'!I34),"9","#"),"8","#"),"7","#"),"6","#"),"5","#"),"4","#"),"3","#"),"2","#"),"1","#"),"0","#"),"$","")," ",""),",","@"),"&gt;","@"),"&lt;","@"),"=","@"),")","@"),"(","@"),"^","@"),"/","@"),"+","@"),"*","@"),"-","@"))-LEN(SUBSTITUTE(SUBSTITUTE(SUBSTITUTE(SUBSTITUTE(SUBSTITUTE(SUBSTITUTE(SUBSTITUTE(SUBSTITUTE(SUBSTITUTE(SUBSTITUTE(SUBSTITUTE(SUBSTITUTE(SUBSTITUTE(SUBSTITUTE(SUBSTITUTE(SUBSTITUTE(SUBSTITUTE(SUBSTITUTE(SUBSTITUTE(SUBSTITUTE(SUBSTITUTE(SUBSTITUTE(SUBSTITUTE(SUBSTITUTE(IF(_xlfn.ISFORMULA('#_F'!I34),_xlfn.FORMULATEXT('#_F'!I34),'#_F'!I34),"9","#"),"8","#"),"7","#"),"6","#"),"5","#"),"4","#"),"3","#"),"2","#"),"1","#"),"0","#"),"$","")," ",""),",","@"),"&gt;","@"),"&lt;","@"),"=","@"),")","@"),"(","@"),"^","@"),"/","@"),"+","@"),"*","@"),"-","@"),"@#","")))/2,TRUE,FALSE),"HardCodeMsg",IF(LEN(IF(_xlfn.ISFORMULA(F!I34),_xlfn.FORMULATEXT(F!I34),F!I34))-LEN(SUBSTITUTE(IF(_xlfn.ISFORMULA(F!I34),_xlfn.FORMULATEXT(F!I34),F!I34),"""",""))&gt;LEN(IF(_xlfn.ISFORMULA('#_F'!I34),_xlfn.FORMULATEXT('#_F'!I34),'#_F'!I34))-LEN(SUBSTITUTE(IF(_xlfn.ISFORMULA('#_F'!I34),_xlfn.FORMULATEXT('#_F'!I34),'#_F'!I34),"""","")),TRUE,FALSE),"HardQuoteMsg",IF(LEN(IF(_xlfn.ISFORMULA(F!I34),_xlfn.FORMULATEXT(F!I34),F!I34))-LEN(SUBSTITUTE(IF(_xlfn.ISFORMULA(F!I34),_xlfn.FORMULATEXT(F!I34),F!I34),"$",""))&lt;LEN(IF(_xlfn.ISFORMULA('#_F'!I34),_xlfn.FORMULATEXT('#_F'!I34),'#_F'!I34))-LEN(SUBSTITUTE(IF(_xlfn.ISFORMULA('#_F'!I34),_xlfn.FORMULATEXT('#_F'!I34),'#_F'!I34),"$","")),TRUE,FALSE),"MissingAbsMsg",_xlfn.IFS(ISTEXT('#_F'!I34),FALSE,ISLOGICAL('#_F'!I34),FALSE,SUBSTITUTE(CELL("format",'#_F'!I34),"-","")=SUBSTITUTE(CELL("format",F!I34),"-",""),FALSE,CELL("format",'#_F'!I34)="G",FALSE,AND(CELL("format",'#_F'!I34)="F0",CELL("format",F!I34)="G"),FALSE,TRUE,IFERROR(IF(MATCH(CELL("format",'#_F'!I34),FormatCodes_SFX!$A$4:$A$53,0)&gt;0,TRUE),FALSE),TRUE,TRUE),"FormatMsg",TRUE,"PerfectMsg")</f>
        <v>PerfectMsg</v>
      </c>
      <c r="J34" s="170" t="str">
        <f ca="1">_xlfn.IFS(ISBLANK(F!J34),"",IF(NOT(ISNA('#_F'!J34)),IF(ISNA(F!J34),TRUE,FALSE),FALSE),"StuNAMsg",IF(AND(ISNA('#_F'!J34),ISNA(F!J34)),TRUE,FALSE),"PerfectMsg",IF(NOT(ISERROR('#_F'!J34)),IF(ISERROR(F!J34),TRUE,FALSE),FALSE),"StuErrorMsg",IF(TYPE('#_F'!J34)&lt;&gt;TYPE(F!J34),TRUE,FALSE),"WrongTypeMsg",IF(_xlfn.ISFORMULA('#_F'!J34),IF(NOT(_xlfn.ISFORMULA(F!J34)),TRUE),FALSE),"MissingFormulaMsg",IF(NOT(AND(ISNUMBER(FIND("[",_xlfn.FORMULATEXT('#_F'!J34))),ISNUMBER(FIND("!",_xlfn.FORMULATEXT('#_F'!J34))))),AND(ISNUMBER(FIND("[",_xlfn.FORMULATEXT(F!J34))),ISNUMBER(FIND("!",_xlfn.FORMULATEXT(F!J34)))),FALSE),"ExternalRefsMsg",IF(ISNUMBER('#_F'!J34),IF(ABS('#_F'!J34-F!J34)&gt;0.00001,TRUE,FALSE),IF('#_F'!J34&lt;&gt;F!J34,TRUE,FALSE)),IF(ISNUMBER('#_F'!J34),IF('#_F'!J34&gt;F!J34,"TooLow","TooHigh"),"WrongAnswer"),NOT(_xlfn.ISFORMULA('#_F'!J34)),IF(_xlfn.IFS(ISTEXT('#_F'!J34),FALSE,ISLOGICAL('#_F'!J34),FALSE,SUBSTITUTE(CELL("format",'#_F'!J34),"-","")=SUBSTITUTE(CELL("format",F!J34),"-",""),FALSE,CELL("format",'#_F'!J34)="G",FALSE,AND(CELL("format",'#_F'!J34)="F0",CELL("format",F!J34)="G"),FALSE,TRUE,IFERROR(IF(MATCH(CELL("format",'#_F'!J34)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34),_xlfn.FORMULATEXT(F!J34),F!J34),"9","#"),"8","#"),"7","#"),"6","#"),"5","#"),"4","#"),"3","#"),"2","#"),"1","#"),"0","#"),"$","")," ",""),",","@"),"&gt;","@"),"&lt;","@"),"=","@"),")","@"),"(","@"),"^","@"),"/","@"),"+","@"),"*","@"),"-","@"))-LEN(SUBSTITUTE(SUBSTITUTE(SUBSTITUTE(SUBSTITUTE(SUBSTITUTE(SUBSTITUTE(SUBSTITUTE(SUBSTITUTE(SUBSTITUTE(SUBSTITUTE(SUBSTITUTE(SUBSTITUTE(SUBSTITUTE(SUBSTITUTE(SUBSTITUTE(SUBSTITUTE(SUBSTITUTE(SUBSTITUTE(SUBSTITUTE(SUBSTITUTE(SUBSTITUTE(SUBSTITUTE(SUBSTITUTE(SUBSTITUTE(IF(_xlfn.ISFORMULA(F!J34),_xlfn.FORMULATEXT(F!J34),F!J34),"9","#"),"8","#"),"7","#"),"6","#"),"5","#"),"4","#"),"3","#"),"2","#"),"1","#"),"0","#"),"$","")," ",""),",","@"),"&gt;","@"),"&lt;","@"),"=","@"),")","@"),"(","@"),"^","@"),"/","@"),"+","@"),"*","@"),"-","@"),"@#","")))/2&gt;(LEN(SUBSTITUTE(SUBSTITUTE(SUBSTITUTE(SUBSTITUTE(SUBSTITUTE(SUBSTITUTE(SUBSTITUTE(SUBSTITUTE(SUBSTITUTE(SUBSTITUTE(SUBSTITUTE(SUBSTITUTE(SUBSTITUTE(SUBSTITUTE(SUBSTITUTE(SUBSTITUTE(SUBSTITUTE(SUBSTITUTE(SUBSTITUTE(SUBSTITUTE(SUBSTITUTE(SUBSTITUTE(SUBSTITUTE(IF(_xlfn.ISFORMULA('#_F'!J34),_xlfn.FORMULATEXT('#_F'!J34),'#_F'!J34),"9","#"),"8","#"),"7","#"),"6","#"),"5","#"),"4","#"),"3","#"),"2","#"),"1","#"),"0","#"),"$","")," ",""),",","@"),"&gt;","@"),"&lt;","@"),"=","@"),")","@"),"(","@"),"^","@"),"/","@"),"+","@"),"*","@"),"-","@"))-LEN(SUBSTITUTE(SUBSTITUTE(SUBSTITUTE(SUBSTITUTE(SUBSTITUTE(SUBSTITUTE(SUBSTITUTE(SUBSTITUTE(SUBSTITUTE(SUBSTITUTE(SUBSTITUTE(SUBSTITUTE(SUBSTITUTE(SUBSTITUTE(SUBSTITUTE(SUBSTITUTE(SUBSTITUTE(SUBSTITUTE(SUBSTITUTE(SUBSTITUTE(SUBSTITUTE(SUBSTITUTE(SUBSTITUTE(SUBSTITUTE(IF(_xlfn.ISFORMULA('#_F'!J34),_xlfn.FORMULATEXT('#_F'!J34),'#_F'!J34),"9","#"),"8","#"),"7","#"),"6","#"),"5","#"),"4","#"),"3","#"),"2","#"),"1","#"),"0","#"),"$","")," ",""),",","@"),"&gt;","@"),"&lt;","@"),"=","@"),")","@"),"(","@"),"^","@"),"/","@"),"+","@"),"*","@"),"-","@"),"@#","")))/2,TRUE,FALSE),"HardCodeMsg",IF(LEN(IF(_xlfn.ISFORMULA(F!J34),_xlfn.FORMULATEXT(F!J34),F!J34))-LEN(SUBSTITUTE(IF(_xlfn.ISFORMULA(F!J34),_xlfn.FORMULATEXT(F!J34),F!J34),"""",""))&gt;LEN(IF(_xlfn.ISFORMULA('#_F'!J34),_xlfn.FORMULATEXT('#_F'!J34),'#_F'!J34))-LEN(SUBSTITUTE(IF(_xlfn.ISFORMULA('#_F'!J34),_xlfn.FORMULATEXT('#_F'!J34),'#_F'!J34),"""","")),TRUE,FALSE),"HardQuoteMsg",IF(LEN(IF(_xlfn.ISFORMULA(F!J34),_xlfn.FORMULATEXT(F!J34),F!J34))-LEN(SUBSTITUTE(IF(_xlfn.ISFORMULA(F!J34),_xlfn.FORMULATEXT(F!J34),F!J34),"$",""))&lt;LEN(IF(_xlfn.ISFORMULA('#_F'!J34),_xlfn.FORMULATEXT('#_F'!J34),'#_F'!J34))-LEN(SUBSTITUTE(IF(_xlfn.ISFORMULA('#_F'!J34),_xlfn.FORMULATEXT('#_F'!J34),'#_F'!J34),"$","")),TRUE,FALSE),"MissingAbsMsg",_xlfn.IFS(ISTEXT('#_F'!J34),FALSE,ISLOGICAL('#_F'!J34),FALSE,SUBSTITUTE(CELL("format",'#_F'!J34),"-","")=SUBSTITUTE(CELL("format",F!J34),"-",""),FALSE,CELL("format",'#_F'!J34)="G",FALSE,AND(CELL("format",'#_F'!J34)="F0",CELL("format",F!J34)="G"),FALSE,TRUE,IFERROR(IF(MATCH(CELL("format",'#_F'!J34),FormatCodes_SFX!$A$4:$A$53,0)&gt;0,TRUE),FALSE),TRUE,TRUE),"FormatMsg",TRUE,"PerfectMsg")</f>
        <v>PerfectMsg</v>
      </c>
      <c r="K34" s="170" t="str">
        <f ca="1">_xlfn.IFS(ISBLANK(F!K34),"",IF(NOT(ISNA('#_F'!K34)),IF(ISNA(F!K34),TRUE,FALSE),FALSE),"StuNAMsg",IF(AND(ISNA('#_F'!K34),ISNA(F!K34)),TRUE,FALSE),"PerfectMsg",IF(NOT(ISERROR('#_F'!K34)),IF(ISERROR(F!K34),TRUE,FALSE),FALSE),"StuErrorMsg",IF(TYPE('#_F'!K34)&lt;&gt;TYPE(F!K34),TRUE,FALSE),"WrongTypeMsg",IF(_xlfn.ISFORMULA('#_F'!K34),IF(NOT(_xlfn.ISFORMULA(F!K34)),TRUE),FALSE),"MissingFormulaMsg",IF(NOT(AND(ISNUMBER(FIND("[",_xlfn.FORMULATEXT('#_F'!K34))),ISNUMBER(FIND("!",_xlfn.FORMULATEXT('#_F'!K34))))),AND(ISNUMBER(FIND("[",_xlfn.FORMULATEXT(F!K34))),ISNUMBER(FIND("!",_xlfn.FORMULATEXT(F!K34)))),FALSE),"ExternalRefsMsg",IF(ISNUMBER('#_F'!K34),IF(ABS('#_F'!K34-F!K34)&gt;0.00001,TRUE,FALSE),IF('#_F'!K34&lt;&gt;F!K34,TRUE,FALSE)),IF(ISNUMBER('#_F'!K34),IF('#_F'!K34&gt;F!K34,"TooLow","TooHigh"),"WrongAnswer"),NOT(_xlfn.ISFORMULA('#_F'!K34)),IF(_xlfn.IFS(ISTEXT('#_F'!K34),FALSE,ISLOGICAL('#_F'!K34),FALSE,SUBSTITUTE(CELL("format",'#_F'!K34),"-","")=SUBSTITUTE(CELL("format",F!K34),"-",""),FALSE,CELL("format",'#_F'!K34)="G",FALSE,AND(CELL("format",'#_F'!K34)="F0",CELL("format",F!K34)="G"),FALSE,TRUE,IFERROR(IF(MATCH(CELL("format",'#_F'!K34)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34),_xlfn.FORMULATEXT(F!K34),F!K34),"9","#"),"8","#"),"7","#"),"6","#"),"5","#"),"4","#"),"3","#"),"2","#"),"1","#"),"0","#"),"$","")," ",""),",","@"),"&gt;","@"),"&lt;","@"),"=","@"),")","@"),"(","@"),"^","@"),"/","@"),"+","@"),"*","@"),"-","@"))-LEN(SUBSTITUTE(SUBSTITUTE(SUBSTITUTE(SUBSTITUTE(SUBSTITUTE(SUBSTITUTE(SUBSTITUTE(SUBSTITUTE(SUBSTITUTE(SUBSTITUTE(SUBSTITUTE(SUBSTITUTE(SUBSTITUTE(SUBSTITUTE(SUBSTITUTE(SUBSTITUTE(SUBSTITUTE(SUBSTITUTE(SUBSTITUTE(SUBSTITUTE(SUBSTITUTE(SUBSTITUTE(SUBSTITUTE(SUBSTITUTE(IF(_xlfn.ISFORMULA(F!K34),_xlfn.FORMULATEXT(F!K34),F!K34),"9","#"),"8","#"),"7","#"),"6","#"),"5","#"),"4","#"),"3","#"),"2","#"),"1","#"),"0","#"),"$","")," ",""),",","@"),"&gt;","@"),"&lt;","@"),"=","@"),")","@"),"(","@"),"^","@"),"/","@"),"+","@"),"*","@"),"-","@"),"@#","")))/2&gt;(LEN(SUBSTITUTE(SUBSTITUTE(SUBSTITUTE(SUBSTITUTE(SUBSTITUTE(SUBSTITUTE(SUBSTITUTE(SUBSTITUTE(SUBSTITUTE(SUBSTITUTE(SUBSTITUTE(SUBSTITUTE(SUBSTITUTE(SUBSTITUTE(SUBSTITUTE(SUBSTITUTE(SUBSTITUTE(SUBSTITUTE(SUBSTITUTE(SUBSTITUTE(SUBSTITUTE(SUBSTITUTE(SUBSTITUTE(IF(_xlfn.ISFORMULA('#_F'!K34),_xlfn.FORMULATEXT('#_F'!K34),'#_F'!K34),"9","#"),"8","#"),"7","#"),"6","#"),"5","#"),"4","#"),"3","#"),"2","#"),"1","#"),"0","#"),"$","")," ",""),",","@"),"&gt;","@"),"&lt;","@"),"=","@"),")","@"),"(","@"),"^","@"),"/","@"),"+","@"),"*","@"),"-","@"))-LEN(SUBSTITUTE(SUBSTITUTE(SUBSTITUTE(SUBSTITUTE(SUBSTITUTE(SUBSTITUTE(SUBSTITUTE(SUBSTITUTE(SUBSTITUTE(SUBSTITUTE(SUBSTITUTE(SUBSTITUTE(SUBSTITUTE(SUBSTITUTE(SUBSTITUTE(SUBSTITUTE(SUBSTITUTE(SUBSTITUTE(SUBSTITUTE(SUBSTITUTE(SUBSTITUTE(SUBSTITUTE(SUBSTITUTE(SUBSTITUTE(IF(_xlfn.ISFORMULA('#_F'!K34),_xlfn.FORMULATEXT('#_F'!K34),'#_F'!K34),"9","#"),"8","#"),"7","#"),"6","#"),"5","#"),"4","#"),"3","#"),"2","#"),"1","#"),"0","#"),"$","")," ",""),",","@"),"&gt;","@"),"&lt;","@"),"=","@"),")","@"),"(","@"),"^","@"),"/","@"),"+","@"),"*","@"),"-","@"),"@#","")))/2,TRUE,FALSE),"HardCodeMsg",IF(LEN(IF(_xlfn.ISFORMULA(F!K34),_xlfn.FORMULATEXT(F!K34),F!K34))-LEN(SUBSTITUTE(IF(_xlfn.ISFORMULA(F!K34),_xlfn.FORMULATEXT(F!K34),F!K34),"""",""))&gt;LEN(IF(_xlfn.ISFORMULA('#_F'!K34),_xlfn.FORMULATEXT('#_F'!K34),'#_F'!K34))-LEN(SUBSTITUTE(IF(_xlfn.ISFORMULA('#_F'!K34),_xlfn.FORMULATEXT('#_F'!K34),'#_F'!K34),"""","")),TRUE,FALSE),"HardQuoteMsg",IF(LEN(IF(_xlfn.ISFORMULA(F!K34),_xlfn.FORMULATEXT(F!K34),F!K34))-LEN(SUBSTITUTE(IF(_xlfn.ISFORMULA(F!K34),_xlfn.FORMULATEXT(F!K34),F!K34),"$",""))&lt;LEN(IF(_xlfn.ISFORMULA('#_F'!K34),_xlfn.FORMULATEXT('#_F'!K34),'#_F'!K34))-LEN(SUBSTITUTE(IF(_xlfn.ISFORMULA('#_F'!K34),_xlfn.FORMULATEXT('#_F'!K34),'#_F'!K34),"$","")),TRUE,FALSE),"MissingAbsMsg",_xlfn.IFS(ISTEXT('#_F'!K34),FALSE,ISLOGICAL('#_F'!K34),FALSE,SUBSTITUTE(CELL("format",'#_F'!K34),"-","")=SUBSTITUTE(CELL("format",F!K34),"-",""),FALSE,CELL("format",'#_F'!K34)="G",FALSE,AND(CELL("format",'#_F'!K34)="F0",CELL("format",F!K34)="G"),FALSE,TRUE,IFERROR(IF(MATCH(CELL("format",'#_F'!K34),FormatCodes_SFX!$A$4:$A$53,0)&gt;0,TRUE),FALSE),TRUE,TRUE),"FormatMsg",TRUE,"PerfectMsg")</f>
        <v>PerfectMsg</v>
      </c>
      <c r="L34" s="231" t="str">
        <f ca="1">_xlfn.IFS(ISBLANK(F!L34),"",IF(NOT(ISNA('#_F'!L34)),IF(ISNA(F!L34),TRUE,FALSE),FALSE),"StuNAMsg",IF(AND(ISNA('#_F'!L34),ISNA(F!L34)),TRUE,FALSE),"PerfectMsg",IF(NOT(ISERROR('#_F'!L34)),IF(ISERROR(F!L34),TRUE,FALSE),FALSE),"StuErrorMsg",IF(TYPE('#_F'!L34)&lt;&gt;TYPE(F!L34),TRUE,FALSE),"WrongTypeMsg",IF(_xlfn.ISFORMULA('#_F'!L34),IF(NOT(_xlfn.ISFORMULA(F!L34)),TRUE),FALSE),"MissingFormulaMsg",IF(NOT(AND(ISNUMBER(FIND("[",_xlfn.FORMULATEXT('#_F'!L34))),ISNUMBER(FIND("!",_xlfn.FORMULATEXT('#_F'!L34))))),AND(ISNUMBER(FIND("[",_xlfn.FORMULATEXT(F!L34))),ISNUMBER(FIND("!",_xlfn.FORMULATEXT(F!L34)))),FALSE),"ExternalRefsMsg",IF(ISNUMBER('#_F'!L34),IF(ABS('#_F'!L34-F!L34)&gt;0.00001,TRUE,FALSE),IF('#_F'!L34&lt;&gt;F!L34,TRUE,FALSE)),IF(ISNUMBER('#_F'!L34),IF('#_F'!L34&gt;F!L34,"TooLow","TooHigh"),"WrongAnswer"),NOT(_xlfn.ISFORMULA('#_F'!L34)),IF(_xlfn.IFS(ISTEXT('#_F'!L34),FALSE,ISLOGICAL('#_F'!L34),FALSE,SUBSTITUTE(CELL("format",'#_F'!L34),"-","")=SUBSTITUTE(CELL("format",F!L34),"-",""),FALSE,CELL("format",'#_F'!L34)="G",FALSE,AND(CELL("format",'#_F'!L34)="F0",CELL("format",F!L34)="G"),FALSE,TRUE,IFERROR(IF(MATCH(CELL("format",'#_F'!L34)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34),_xlfn.FORMULATEXT(F!L34),F!L34),"9","#"),"8","#"),"7","#"),"6","#"),"5","#"),"4","#"),"3","#"),"2","#"),"1","#"),"0","#"),"$","")," ",""),",","@"),"&gt;","@"),"&lt;","@"),"=","@"),")","@"),"(","@"),"^","@"),"/","@"),"+","@"),"*","@"),"-","@"))-LEN(SUBSTITUTE(SUBSTITUTE(SUBSTITUTE(SUBSTITUTE(SUBSTITUTE(SUBSTITUTE(SUBSTITUTE(SUBSTITUTE(SUBSTITUTE(SUBSTITUTE(SUBSTITUTE(SUBSTITUTE(SUBSTITUTE(SUBSTITUTE(SUBSTITUTE(SUBSTITUTE(SUBSTITUTE(SUBSTITUTE(SUBSTITUTE(SUBSTITUTE(SUBSTITUTE(SUBSTITUTE(SUBSTITUTE(SUBSTITUTE(IF(_xlfn.ISFORMULA(F!L34),_xlfn.FORMULATEXT(F!L34),F!L34),"9","#"),"8","#"),"7","#"),"6","#"),"5","#"),"4","#"),"3","#"),"2","#"),"1","#"),"0","#"),"$","")," ",""),",","@"),"&gt;","@"),"&lt;","@"),"=","@"),")","@"),"(","@"),"^","@"),"/","@"),"+","@"),"*","@"),"-","@"),"@#","")))/2&gt;(LEN(SUBSTITUTE(SUBSTITUTE(SUBSTITUTE(SUBSTITUTE(SUBSTITUTE(SUBSTITUTE(SUBSTITUTE(SUBSTITUTE(SUBSTITUTE(SUBSTITUTE(SUBSTITUTE(SUBSTITUTE(SUBSTITUTE(SUBSTITUTE(SUBSTITUTE(SUBSTITUTE(SUBSTITUTE(SUBSTITUTE(SUBSTITUTE(SUBSTITUTE(SUBSTITUTE(SUBSTITUTE(SUBSTITUTE(IF(_xlfn.ISFORMULA('#_F'!L34),_xlfn.FORMULATEXT('#_F'!L34),'#_F'!L34),"9","#"),"8","#"),"7","#"),"6","#"),"5","#"),"4","#"),"3","#"),"2","#"),"1","#"),"0","#"),"$","")," ",""),",","@"),"&gt;","@"),"&lt;","@"),"=","@"),")","@"),"(","@"),"^","@"),"/","@"),"+","@"),"*","@"),"-","@"))-LEN(SUBSTITUTE(SUBSTITUTE(SUBSTITUTE(SUBSTITUTE(SUBSTITUTE(SUBSTITUTE(SUBSTITUTE(SUBSTITUTE(SUBSTITUTE(SUBSTITUTE(SUBSTITUTE(SUBSTITUTE(SUBSTITUTE(SUBSTITUTE(SUBSTITUTE(SUBSTITUTE(SUBSTITUTE(SUBSTITUTE(SUBSTITUTE(SUBSTITUTE(SUBSTITUTE(SUBSTITUTE(SUBSTITUTE(SUBSTITUTE(IF(_xlfn.ISFORMULA('#_F'!L34),_xlfn.FORMULATEXT('#_F'!L34),'#_F'!L34),"9","#"),"8","#"),"7","#"),"6","#"),"5","#"),"4","#"),"3","#"),"2","#"),"1","#"),"0","#"),"$","")," ",""),",","@"),"&gt;","@"),"&lt;","@"),"=","@"),")","@"),"(","@"),"^","@"),"/","@"),"+","@"),"*","@"),"-","@"),"@#","")))/2,TRUE,FALSE),"HardCodeMsg",IF(LEN(IF(_xlfn.ISFORMULA(F!L34),_xlfn.FORMULATEXT(F!L34),F!L34))-LEN(SUBSTITUTE(IF(_xlfn.ISFORMULA(F!L34),_xlfn.FORMULATEXT(F!L34),F!L34),"""",""))&gt;LEN(IF(_xlfn.ISFORMULA('#_F'!L34),_xlfn.FORMULATEXT('#_F'!L34),'#_F'!L34))-LEN(SUBSTITUTE(IF(_xlfn.ISFORMULA('#_F'!L34),_xlfn.FORMULATEXT('#_F'!L34),'#_F'!L34),"""","")),TRUE,FALSE),"HardQuoteMsg",IF(LEN(IF(_xlfn.ISFORMULA(F!L34),_xlfn.FORMULATEXT(F!L34),F!L34))-LEN(SUBSTITUTE(IF(_xlfn.ISFORMULA(F!L34),_xlfn.FORMULATEXT(F!L34),F!L34),"$",""))&lt;LEN(IF(_xlfn.ISFORMULA('#_F'!L34),_xlfn.FORMULATEXT('#_F'!L34),'#_F'!L34))-LEN(SUBSTITUTE(IF(_xlfn.ISFORMULA('#_F'!L34),_xlfn.FORMULATEXT('#_F'!L34),'#_F'!L34),"$","")),TRUE,FALSE),"MissingAbsMsg",_xlfn.IFS(ISTEXT('#_F'!L34),FALSE,ISLOGICAL('#_F'!L34),FALSE,SUBSTITUTE(CELL("format",'#_F'!L34),"-","")=SUBSTITUTE(CELL("format",F!L34),"-",""),FALSE,CELL("format",'#_F'!L34)="G",FALSE,AND(CELL("format",'#_F'!L34)="F0",CELL("format",F!L34)="G"),FALSE,TRUE,IFERROR(IF(MATCH(CELL("format",'#_F'!L34),FormatCodes_SFX!$A$4:$A$53,0)&gt;0,TRUE),FALSE),TRUE,TRUE),"FormatMsg",TRUE,"PerfectMsg")</f>
        <v>PerfectMsg</v>
      </c>
      <c r="N34" s="170">
        <v>0</v>
      </c>
      <c r="O34" s="233">
        <v>0</v>
      </c>
      <c r="P34" s="233">
        <v>0</v>
      </c>
      <c r="R34" s="233">
        <v>0</v>
      </c>
      <c r="S34" s="233">
        <v>0</v>
      </c>
      <c r="T34" s="233">
        <v>0</v>
      </c>
      <c r="V34" s="233">
        <v>0</v>
      </c>
      <c r="W34" s="233">
        <v>0</v>
      </c>
      <c r="X34" s="233">
        <v>0</v>
      </c>
      <c r="Z34" s="233">
        <v>0</v>
      </c>
      <c r="AA34" s="233">
        <v>0</v>
      </c>
      <c r="AB34" s="233">
        <v>0</v>
      </c>
    </row>
    <row r="35" spans="3:28" x14ac:dyDescent="0.15">
      <c r="C35" s="233">
        <v>0</v>
      </c>
      <c r="D35" s="233">
        <v>0</v>
      </c>
      <c r="E35" s="233">
        <v>0</v>
      </c>
      <c r="F35" s="233">
        <v>0</v>
      </c>
      <c r="G35" s="170" t="str">
        <f ca="1">_xlfn.IFS(ISBLANK(F!G35),"",IF(NOT(ISNA('#_F'!G35)),IF(ISNA(F!G35),TRUE,FALSE),FALSE),"StuNAMsg",IF(AND(ISNA('#_F'!G35),ISNA(F!G35)),TRUE,FALSE),"PerfectMsg",IF(NOT(ISERROR('#_F'!G35)),IF(ISERROR(F!G35),TRUE,FALSE),FALSE),"StuErrorMsg",IF(TYPE('#_F'!G35)&lt;&gt;TYPE(F!G35),TRUE,FALSE),"WrongTypeMsg",IF(_xlfn.ISFORMULA('#_F'!G35),IF(NOT(_xlfn.ISFORMULA(F!G35)),TRUE),FALSE),"MissingFormulaMsg",IF(NOT(AND(ISNUMBER(FIND("[",_xlfn.FORMULATEXT('#_F'!G35))),ISNUMBER(FIND("!",_xlfn.FORMULATEXT('#_F'!G35))))),AND(ISNUMBER(FIND("[",_xlfn.FORMULATEXT(F!G35))),ISNUMBER(FIND("!",_xlfn.FORMULATEXT(F!G35)))),FALSE),"ExternalRefsMsg",IF(ISNUMBER('#_F'!G35),IF(ABS('#_F'!G35-F!G35)&gt;0.00001,TRUE,FALSE),IF('#_F'!G35&lt;&gt;F!G35,TRUE,FALSE)),IF(ISNUMBER('#_F'!G35),IF('#_F'!G35&gt;F!G35,"TooLow","TooHigh"),"WrongAnswer"),NOT(_xlfn.ISFORMULA('#_F'!G35)),IF(_xlfn.IFS(ISTEXT('#_F'!G35),FALSE,ISLOGICAL('#_F'!G35),FALSE,SUBSTITUTE(CELL("format",'#_F'!G35),"-","")=SUBSTITUTE(CELL("format",F!G35),"-",""),FALSE,CELL("format",'#_F'!G35)="G",FALSE,AND(CELL("format",'#_F'!G35)="F0",CELL("format",F!G35)="G"),FALSE,TRUE,IFERROR(IF(MATCH(CELL("format",'#_F'!G35)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35),_xlfn.FORMULATEXT(F!G35),F!G35),"9","#"),"8","#"),"7","#"),"6","#"),"5","#"),"4","#"),"3","#"),"2","#"),"1","#"),"0","#"),"$","")," ",""),",","@"),"&gt;","@"),"&lt;","@"),"=","@"),")","@"),"(","@"),"^","@"),"/","@"),"+","@"),"*","@"),"-","@"))-LEN(SUBSTITUTE(SUBSTITUTE(SUBSTITUTE(SUBSTITUTE(SUBSTITUTE(SUBSTITUTE(SUBSTITUTE(SUBSTITUTE(SUBSTITUTE(SUBSTITUTE(SUBSTITUTE(SUBSTITUTE(SUBSTITUTE(SUBSTITUTE(SUBSTITUTE(SUBSTITUTE(SUBSTITUTE(SUBSTITUTE(SUBSTITUTE(SUBSTITUTE(SUBSTITUTE(SUBSTITUTE(SUBSTITUTE(SUBSTITUTE(IF(_xlfn.ISFORMULA(F!G35),_xlfn.FORMULATEXT(F!G35),F!G35),"9","#"),"8","#"),"7","#"),"6","#"),"5","#"),"4","#"),"3","#"),"2","#"),"1","#"),"0","#"),"$","")," ",""),",","@"),"&gt;","@"),"&lt;","@"),"=","@"),")","@"),"(","@"),"^","@"),"/","@"),"+","@"),"*","@"),"-","@"),"@#","")))/2&gt;(LEN(SUBSTITUTE(SUBSTITUTE(SUBSTITUTE(SUBSTITUTE(SUBSTITUTE(SUBSTITUTE(SUBSTITUTE(SUBSTITUTE(SUBSTITUTE(SUBSTITUTE(SUBSTITUTE(SUBSTITUTE(SUBSTITUTE(SUBSTITUTE(SUBSTITUTE(SUBSTITUTE(SUBSTITUTE(SUBSTITUTE(SUBSTITUTE(SUBSTITUTE(SUBSTITUTE(SUBSTITUTE(SUBSTITUTE(IF(_xlfn.ISFORMULA('#_F'!G35),_xlfn.FORMULATEXT('#_F'!G35),'#_F'!G35),"9","#"),"8","#"),"7","#"),"6","#"),"5","#"),"4","#"),"3","#"),"2","#"),"1","#"),"0","#"),"$","")," ",""),",","@"),"&gt;","@"),"&lt;","@"),"=","@"),")","@"),"(","@"),"^","@"),"/","@"),"+","@"),"*","@"),"-","@"))-LEN(SUBSTITUTE(SUBSTITUTE(SUBSTITUTE(SUBSTITUTE(SUBSTITUTE(SUBSTITUTE(SUBSTITUTE(SUBSTITUTE(SUBSTITUTE(SUBSTITUTE(SUBSTITUTE(SUBSTITUTE(SUBSTITUTE(SUBSTITUTE(SUBSTITUTE(SUBSTITUTE(SUBSTITUTE(SUBSTITUTE(SUBSTITUTE(SUBSTITUTE(SUBSTITUTE(SUBSTITUTE(SUBSTITUTE(SUBSTITUTE(IF(_xlfn.ISFORMULA('#_F'!G35),_xlfn.FORMULATEXT('#_F'!G35),'#_F'!G35),"9","#"),"8","#"),"7","#"),"6","#"),"5","#"),"4","#"),"3","#"),"2","#"),"1","#"),"0","#"),"$","")," ",""),",","@"),"&gt;","@"),"&lt;","@"),"=","@"),")","@"),"(","@"),"^","@"),"/","@"),"+","@"),"*","@"),"-","@"),"@#","")))/2,TRUE,FALSE),"HardCodeMsg",IF(LEN(IF(_xlfn.ISFORMULA(F!G35),_xlfn.FORMULATEXT(F!G35),F!G35))-LEN(SUBSTITUTE(IF(_xlfn.ISFORMULA(F!G35),_xlfn.FORMULATEXT(F!G35),F!G35),"""",""))&gt;LEN(IF(_xlfn.ISFORMULA('#_F'!G35),_xlfn.FORMULATEXT('#_F'!G35),'#_F'!G35))-LEN(SUBSTITUTE(IF(_xlfn.ISFORMULA('#_F'!G35),_xlfn.FORMULATEXT('#_F'!G35),'#_F'!G35),"""","")),TRUE,FALSE),"HardQuoteMsg",IF(LEN(IF(_xlfn.ISFORMULA(F!G35),_xlfn.FORMULATEXT(F!G35),F!G35))-LEN(SUBSTITUTE(IF(_xlfn.ISFORMULA(F!G35),_xlfn.FORMULATEXT(F!G35),F!G35),"$",""))&lt;LEN(IF(_xlfn.ISFORMULA('#_F'!G35),_xlfn.FORMULATEXT('#_F'!G35),'#_F'!G35))-LEN(SUBSTITUTE(IF(_xlfn.ISFORMULA('#_F'!G35),_xlfn.FORMULATEXT('#_F'!G35),'#_F'!G35),"$","")),TRUE,FALSE),"MissingAbsMsg",_xlfn.IFS(ISTEXT('#_F'!G35),FALSE,ISLOGICAL('#_F'!G35),FALSE,SUBSTITUTE(CELL("format",'#_F'!G35),"-","")=SUBSTITUTE(CELL("format",F!G35),"-",""),FALSE,CELL("format",'#_F'!G35)="G",FALSE,AND(CELL("format",'#_F'!G35)="F0",CELL("format",F!G35)="G"),FALSE,TRUE,IFERROR(IF(MATCH(CELL("format",'#_F'!G35),FormatCodes_SFX!$A$4:$A$53,0)&gt;0,TRUE),FALSE),TRUE,TRUE),"FormatMsg",TRUE,"PerfectMsg")</f>
        <v>PerfectMsg</v>
      </c>
      <c r="H35" s="170" t="str">
        <f ca="1">_xlfn.IFS(ISBLANK(F!H35),"",IF(NOT(ISNA('#_F'!H35)),IF(ISNA(F!H35),TRUE,FALSE),FALSE),"StuNAMsg",IF(AND(ISNA('#_F'!H35),ISNA(F!H35)),TRUE,FALSE),"PerfectMsg",IF(NOT(ISERROR('#_F'!H35)),IF(ISERROR(F!H35),TRUE,FALSE),FALSE),"StuErrorMsg",IF(TYPE('#_F'!H35)&lt;&gt;TYPE(F!H35),TRUE,FALSE),"WrongTypeMsg",IF(_xlfn.ISFORMULA('#_F'!H35),IF(NOT(_xlfn.ISFORMULA(F!H35)),TRUE),FALSE),"MissingFormulaMsg",IF(NOT(AND(ISNUMBER(FIND("[",_xlfn.FORMULATEXT('#_F'!H35))),ISNUMBER(FIND("!",_xlfn.FORMULATEXT('#_F'!H35))))),AND(ISNUMBER(FIND("[",_xlfn.FORMULATEXT(F!H35))),ISNUMBER(FIND("!",_xlfn.FORMULATEXT(F!H35)))),FALSE),"ExternalRefsMsg",IF(ISNUMBER('#_F'!H35),IF(ABS('#_F'!H35-F!H35)&gt;0.00001,TRUE,FALSE),IF('#_F'!H35&lt;&gt;F!H35,TRUE,FALSE)),IF(ISNUMBER('#_F'!H35),IF('#_F'!H35&gt;F!H35,"TooLow","TooHigh"),"WrongAnswer"),NOT(_xlfn.ISFORMULA('#_F'!H35)),IF(_xlfn.IFS(ISTEXT('#_F'!H35),FALSE,ISLOGICAL('#_F'!H35),FALSE,SUBSTITUTE(CELL("format",'#_F'!H35),"-","")=SUBSTITUTE(CELL("format",F!H35),"-",""),FALSE,CELL("format",'#_F'!H35)="G",FALSE,AND(CELL("format",'#_F'!H35)="F0",CELL("format",F!H35)="G"),FALSE,TRUE,IFERROR(IF(MATCH(CELL("format",'#_F'!H35)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35),_xlfn.FORMULATEXT(F!H35),F!H35),"9","#"),"8","#"),"7","#"),"6","#"),"5","#"),"4","#"),"3","#"),"2","#"),"1","#"),"0","#"),"$","")," ",""),",","@"),"&gt;","@"),"&lt;","@"),"=","@"),")","@"),"(","@"),"^","@"),"/","@"),"+","@"),"*","@"),"-","@"))-LEN(SUBSTITUTE(SUBSTITUTE(SUBSTITUTE(SUBSTITUTE(SUBSTITUTE(SUBSTITUTE(SUBSTITUTE(SUBSTITUTE(SUBSTITUTE(SUBSTITUTE(SUBSTITUTE(SUBSTITUTE(SUBSTITUTE(SUBSTITUTE(SUBSTITUTE(SUBSTITUTE(SUBSTITUTE(SUBSTITUTE(SUBSTITUTE(SUBSTITUTE(SUBSTITUTE(SUBSTITUTE(SUBSTITUTE(SUBSTITUTE(IF(_xlfn.ISFORMULA(F!H35),_xlfn.FORMULATEXT(F!H35),F!H35),"9","#"),"8","#"),"7","#"),"6","#"),"5","#"),"4","#"),"3","#"),"2","#"),"1","#"),"0","#"),"$","")," ",""),",","@"),"&gt;","@"),"&lt;","@"),"=","@"),")","@"),"(","@"),"^","@"),"/","@"),"+","@"),"*","@"),"-","@"),"@#","")))/2&gt;(LEN(SUBSTITUTE(SUBSTITUTE(SUBSTITUTE(SUBSTITUTE(SUBSTITUTE(SUBSTITUTE(SUBSTITUTE(SUBSTITUTE(SUBSTITUTE(SUBSTITUTE(SUBSTITUTE(SUBSTITUTE(SUBSTITUTE(SUBSTITUTE(SUBSTITUTE(SUBSTITUTE(SUBSTITUTE(SUBSTITUTE(SUBSTITUTE(SUBSTITUTE(SUBSTITUTE(SUBSTITUTE(SUBSTITUTE(IF(_xlfn.ISFORMULA('#_F'!H35),_xlfn.FORMULATEXT('#_F'!H35),'#_F'!H35),"9","#"),"8","#"),"7","#"),"6","#"),"5","#"),"4","#"),"3","#"),"2","#"),"1","#"),"0","#"),"$","")," ",""),",","@"),"&gt;","@"),"&lt;","@"),"=","@"),")","@"),"(","@"),"^","@"),"/","@"),"+","@"),"*","@"),"-","@"))-LEN(SUBSTITUTE(SUBSTITUTE(SUBSTITUTE(SUBSTITUTE(SUBSTITUTE(SUBSTITUTE(SUBSTITUTE(SUBSTITUTE(SUBSTITUTE(SUBSTITUTE(SUBSTITUTE(SUBSTITUTE(SUBSTITUTE(SUBSTITUTE(SUBSTITUTE(SUBSTITUTE(SUBSTITUTE(SUBSTITUTE(SUBSTITUTE(SUBSTITUTE(SUBSTITUTE(SUBSTITUTE(SUBSTITUTE(SUBSTITUTE(IF(_xlfn.ISFORMULA('#_F'!H35),_xlfn.FORMULATEXT('#_F'!H35),'#_F'!H35),"9","#"),"8","#"),"7","#"),"6","#"),"5","#"),"4","#"),"3","#"),"2","#"),"1","#"),"0","#"),"$","")," ",""),",","@"),"&gt;","@"),"&lt;","@"),"=","@"),")","@"),"(","@"),"^","@"),"/","@"),"+","@"),"*","@"),"-","@"),"@#","")))/2,TRUE,FALSE),"HardCodeMsg",IF(LEN(IF(_xlfn.ISFORMULA(F!H35),_xlfn.FORMULATEXT(F!H35),F!H35))-LEN(SUBSTITUTE(IF(_xlfn.ISFORMULA(F!H35),_xlfn.FORMULATEXT(F!H35),F!H35),"""",""))&gt;LEN(IF(_xlfn.ISFORMULA('#_F'!H35),_xlfn.FORMULATEXT('#_F'!H35),'#_F'!H35))-LEN(SUBSTITUTE(IF(_xlfn.ISFORMULA('#_F'!H35),_xlfn.FORMULATEXT('#_F'!H35),'#_F'!H35),"""","")),TRUE,FALSE),"HardQuoteMsg",IF(LEN(IF(_xlfn.ISFORMULA(F!H35),_xlfn.FORMULATEXT(F!H35),F!H35))-LEN(SUBSTITUTE(IF(_xlfn.ISFORMULA(F!H35),_xlfn.FORMULATEXT(F!H35),F!H35),"$",""))&lt;LEN(IF(_xlfn.ISFORMULA('#_F'!H35),_xlfn.FORMULATEXT('#_F'!H35),'#_F'!H35))-LEN(SUBSTITUTE(IF(_xlfn.ISFORMULA('#_F'!H35),_xlfn.FORMULATEXT('#_F'!H35),'#_F'!H35),"$","")),TRUE,FALSE),"MissingAbsMsg",_xlfn.IFS(ISTEXT('#_F'!H35),FALSE,ISLOGICAL('#_F'!H35),FALSE,SUBSTITUTE(CELL("format",'#_F'!H35),"-","")=SUBSTITUTE(CELL("format",F!H35),"-",""),FALSE,CELL("format",'#_F'!H35)="G",FALSE,AND(CELL("format",'#_F'!H35)="F0",CELL("format",F!H35)="G"),FALSE,TRUE,IFERROR(IF(MATCH(CELL("format",'#_F'!H35),FormatCodes_SFX!$A$4:$A$53,0)&gt;0,TRUE),FALSE),TRUE,TRUE),"FormatMsg",TRUE,"PerfectMsg")</f>
        <v>PerfectMsg</v>
      </c>
      <c r="I35" s="170" t="str">
        <f ca="1">_xlfn.IFS(ISBLANK(F!I35),"",IF(NOT(ISNA('#_F'!I35)),IF(ISNA(F!I35),TRUE,FALSE),FALSE),"StuNAMsg",IF(AND(ISNA('#_F'!I35),ISNA(F!I35)),TRUE,FALSE),"PerfectMsg",IF(NOT(ISERROR('#_F'!I35)),IF(ISERROR(F!I35),TRUE,FALSE),FALSE),"StuErrorMsg",IF(TYPE('#_F'!I35)&lt;&gt;TYPE(F!I35),TRUE,FALSE),"WrongTypeMsg",IF(_xlfn.ISFORMULA('#_F'!I35),IF(NOT(_xlfn.ISFORMULA(F!I35)),TRUE),FALSE),"MissingFormulaMsg",IF(NOT(AND(ISNUMBER(FIND("[",_xlfn.FORMULATEXT('#_F'!I35))),ISNUMBER(FIND("!",_xlfn.FORMULATEXT('#_F'!I35))))),AND(ISNUMBER(FIND("[",_xlfn.FORMULATEXT(F!I35))),ISNUMBER(FIND("!",_xlfn.FORMULATEXT(F!I35)))),FALSE),"ExternalRefsMsg",IF(ISNUMBER('#_F'!I35),IF(ABS('#_F'!I35-F!I35)&gt;0.00001,TRUE,FALSE),IF('#_F'!I35&lt;&gt;F!I35,TRUE,FALSE)),IF(ISNUMBER('#_F'!I35),IF('#_F'!I35&gt;F!I35,"TooLow","TooHigh"),"WrongAnswer"),NOT(_xlfn.ISFORMULA('#_F'!I35)),IF(_xlfn.IFS(ISTEXT('#_F'!I35),FALSE,ISLOGICAL('#_F'!I35),FALSE,SUBSTITUTE(CELL("format",'#_F'!I35),"-","")=SUBSTITUTE(CELL("format",F!I35),"-",""),FALSE,CELL("format",'#_F'!I35)="G",FALSE,AND(CELL("format",'#_F'!I35)="F0",CELL("format",F!I35)="G"),FALSE,TRUE,IFERROR(IF(MATCH(CELL("format",'#_F'!I35)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35),_xlfn.FORMULATEXT(F!I35),F!I35),"9","#"),"8","#"),"7","#"),"6","#"),"5","#"),"4","#"),"3","#"),"2","#"),"1","#"),"0","#"),"$","")," ",""),",","@"),"&gt;","@"),"&lt;","@"),"=","@"),")","@"),"(","@"),"^","@"),"/","@"),"+","@"),"*","@"),"-","@"))-LEN(SUBSTITUTE(SUBSTITUTE(SUBSTITUTE(SUBSTITUTE(SUBSTITUTE(SUBSTITUTE(SUBSTITUTE(SUBSTITUTE(SUBSTITUTE(SUBSTITUTE(SUBSTITUTE(SUBSTITUTE(SUBSTITUTE(SUBSTITUTE(SUBSTITUTE(SUBSTITUTE(SUBSTITUTE(SUBSTITUTE(SUBSTITUTE(SUBSTITUTE(SUBSTITUTE(SUBSTITUTE(SUBSTITUTE(SUBSTITUTE(IF(_xlfn.ISFORMULA(F!I35),_xlfn.FORMULATEXT(F!I35),F!I35),"9","#"),"8","#"),"7","#"),"6","#"),"5","#"),"4","#"),"3","#"),"2","#"),"1","#"),"0","#"),"$","")," ",""),",","@"),"&gt;","@"),"&lt;","@"),"=","@"),")","@"),"(","@"),"^","@"),"/","@"),"+","@"),"*","@"),"-","@"),"@#","")))/2&gt;(LEN(SUBSTITUTE(SUBSTITUTE(SUBSTITUTE(SUBSTITUTE(SUBSTITUTE(SUBSTITUTE(SUBSTITUTE(SUBSTITUTE(SUBSTITUTE(SUBSTITUTE(SUBSTITUTE(SUBSTITUTE(SUBSTITUTE(SUBSTITUTE(SUBSTITUTE(SUBSTITUTE(SUBSTITUTE(SUBSTITUTE(SUBSTITUTE(SUBSTITUTE(SUBSTITUTE(SUBSTITUTE(SUBSTITUTE(IF(_xlfn.ISFORMULA('#_F'!I35),_xlfn.FORMULATEXT('#_F'!I35),'#_F'!I35),"9","#"),"8","#"),"7","#"),"6","#"),"5","#"),"4","#"),"3","#"),"2","#"),"1","#"),"0","#"),"$","")," ",""),",","@"),"&gt;","@"),"&lt;","@"),"=","@"),")","@"),"(","@"),"^","@"),"/","@"),"+","@"),"*","@"),"-","@"))-LEN(SUBSTITUTE(SUBSTITUTE(SUBSTITUTE(SUBSTITUTE(SUBSTITUTE(SUBSTITUTE(SUBSTITUTE(SUBSTITUTE(SUBSTITUTE(SUBSTITUTE(SUBSTITUTE(SUBSTITUTE(SUBSTITUTE(SUBSTITUTE(SUBSTITUTE(SUBSTITUTE(SUBSTITUTE(SUBSTITUTE(SUBSTITUTE(SUBSTITUTE(SUBSTITUTE(SUBSTITUTE(SUBSTITUTE(SUBSTITUTE(IF(_xlfn.ISFORMULA('#_F'!I35),_xlfn.FORMULATEXT('#_F'!I35),'#_F'!I35),"9","#"),"8","#"),"7","#"),"6","#"),"5","#"),"4","#"),"3","#"),"2","#"),"1","#"),"0","#"),"$","")," ",""),",","@"),"&gt;","@"),"&lt;","@"),"=","@"),")","@"),"(","@"),"^","@"),"/","@"),"+","@"),"*","@"),"-","@"),"@#","")))/2,TRUE,FALSE),"HardCodeMsg",IF(LEN(IF(_xlfn.ISFORMULA(F!I35),_xlfn.FORMULATEXT(F!I35),F!I35))-LEN(SUBSTITUTE(IF(_xlfn.ISFORMULA(F!I35),_xlfn.FORMULATEXT(F!I35),F!I35),"""",""))&gt;LEN(IF(_xlfn.ISFORMULA('#_F'!I35),_xlfn.FORMULATEXT('#_F'!I35),'#_F'!I35))-LEN(SUBSTITUTE(IF(_xlfn.ISFORMULA('#_F'!I35),_xlfn.FORMULATEXT('#_F'!I35),'#_F'!I35),"""","")),TRUE,FALSE),"HardQuoteMsg",IF(LEN(IF(_xlfn.ISFORMULA(F!I35),_xlfn.FORMULATEXT(F!I35),F!I35))-LEN(SUBSTITUTE(IF(_xlfn.ISFORMULA(F!I35),_xlfn.FORMULATEXT(F!I35),F!I35),"$",""))&lt;LEN(IF(_xlfn.ISFORMULA('#_F'!I35),_xlfn.FORMULATEXT('#_F'!I35),'#_F'!I35))-LEN(SUBSTITUTE(IF(_xlfn.ISFORMULA('#_F'!I35),_xlfn.FORMULATEXT('#_F'!I35),'#_F'!I35),"$","")),TRUE,FALSE),"MissingAbsMsg",_xlfn.IFS(ISTEXT('#_F'!I35),FALSE,ISLOGICAL('#_F'!I35),FALSE,SUBSTITUTE(CELL("format",'#_F'!I35),"-","")=SUBSTITUTE(CELL("format",F!I35),"-",""),FALSE,CELL("format",'#_F'!I35)="G",FALSE,AND(CELL("format",'#_F'!I35)="F0",CELL("format",F!I35)="G"),FALSE,TRUE,IFERROR(IF(MATCH(CELL("format",'#_F'!I35),FormatCodes_SFX!$A$4:$A$53,0)&gt;0,TRUE),FALSE),TRUE,TRUE),"FormatMsg",TRUE,"PerfectMsg")</f>
        <v>PerfectMsg</v>
      </c>
      <c r="J35" s="170" t="str">
        <f ca="1">_xlfn.IFS(ISBLANK(F!J35),"",IF(NOT(ISNA('#_F'!J35)),IF(ISNA(F!J35),TRUE,FALSE),FALSE),"StuNAMsg",IF(AND(ISNA('#_F'!J35),ISNA(F!J35)),TRUE,FALSE),"PerfectMsg",IF(NOT(ISERROR('#_F'!J35)),IF(ISERROR(F!J35),TRUE,FALSE),FALSE),"StuErrorMsg",IF(TYPE('#_F'!J35)&lt;&gt;TYPE(F!J35),TRUE,FALSE),"WrongTypeMsg",IF(_xlfn.ISFORMULA('#_F'!J35),IF(NOT(_xlfn.ISFORMULA(F!J35)),TRUE),FALSE),"MissingFormulaMsg",IF(NOT(AND(ISNUMBER(FIND("[",_xlfn.FORMULATEXT('#_F'!J35))),ISNUMBER(FIND("!",_xlfn.FORMULATEXT('#_F'!J35))))),AND(ISNUMBER(FIND("[",_xlfn.FORMULATEXT(F!J35))),ISNUMBER(FIND("!",_xlfn.FORMULATEXT(F!J35)))),FALSE),"ExternalRefsMsg",IF(ISNUMBER('#_F'!J35),IF(ABS('#_F'!J35-F!J35)&gt;0.00001,TRUE,FALSE),IF('#_F'!J35&lt;&gt;F!J35,TRUE,FALSE)),IF(ISNUMBER('#_F'!J35),IF('#_F'!J35&gt;F!J35,"TooLow","TooHigh"),"WrongAnswer"),NOT(_xlfn.ISFORMULA('#_F'!J35)),IF(_xlfn.IFS(ISTEXT('#_F'!J35),FALSE,ISLOGICAL('#_F'!J35),FALSE,SUBSTITUTE(CELL("format",'#_F'!J35),"-","")=SUBSTITUTE(CELL("format",F!J35),"-",""),FALSE,CELL("format",'#_F'!J35)="G",FALSE,AND(CELL("format",'#_F'!J35)="F0",CELL("format",F!J35)="G"),FALSE,TRUE,IFERROR(IF(MATCH(CELL("format",'#_F'!J35)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35),_xlfn.FORMULATEXT(F!J35),F!J35),"9","#"),"8","#"),"7","#"),"6","#"),"5","#"),"4","#"),"3","#"),"2","#"),"1","#"),"0","#"),"$","")," ",""),",","@"),"&gt;","@"),"&lt;","@"),"=","@"),")","@"),"(","@"),"^","@"),"/","@"),"+","@"),"*","@"),"-","@"))-LEN(SUBSTITUTE(SUBSTITUTE(SUBSTITUTE(SUBSTITUTE(SUBSTITUTE(SUBSTITUTE(SUBSTITUTE(SUBSTITUTE(SUBSTITUTE(SUBSTITUTE(SUBSTITUTE(SUBSTITUTE(SUBSTITUTE(SUBSTITUTE(SUBSTITUTE(SUBSTITUTE(SUBSTITUTE(SUBSTITUTE(SUBSTITUTE(SUBSTITUTE(SUBSTITUTE(SUBSTITUTE(SUBSTITUTE(SUBSTITUTE(IF(_xlfn.ISFORMULA(F!J35),_xlfn.FORMULATEXT(F!J35),F!J35),"9","#"),"8","#"),"7","#"),"6","#"),"5","#"),"4","#"),"3","#"),"2","#"),"1","#"),"0","#"),"$","")," ",""),",","@"),"&gt;","@"),"&lt;","@"),"=","@"),")","@"),"(","@"),"^","@"),"/","@"),"+","@"),"*","@"),"-","@"),"@#","")))/2&gt;(LEN(SUBSTITUTE(SUBSTITUTE(SUBSTITUTE(SUBSTITUTE(SUBSTITUTE(SUBSTITUTE(SUBSTITUTE(SUBSTITUTE(SUBSTITUTE(SUBSTITUTE(SUBSTITUTE(SUBSTITUTE(SUBSTITUTE(SUBSTITUTE(SUBSTITUTE(SUBSTITUTE(SUBSTITUTE(SUBSTITUTE(SUBSTITUTE(SUBSTITUTE(SUBSTITUTE(SUBSTITUTE(SUBSTITUTE(IF(_xlfn.ISFORMULA('#_F'!J35),_xlfn.FORMULATEXT('#_F'!J35),'#_F'!J35),"9","#"),"8","#"),"7","#"),"6","#"),"5","#"),"4","#"),"3","#"),"2","#"),"1","#"),"0","#"),"$","")," ",""),",","@"),"&gt;","@"),"&lt;","@"),"=","@"),")","@"),"(","@"),"^","@"),"/","@"),"+","@"),"*","@"),"-","@"))-LEN(SUBSTITUTE(SUBSTITUTE(SUBSTITUTE(SUBSTITUTE(SUBSTITUTE(SUBSTITUTE(SUBSTITUTE(SUBSTITUTE(SUBSTITUTE(SUBSTITUTE(SUBSTITUTE(SUBSTITUTE(SUBSTITUTE(SUBSTITUTE(SUBSTITUTE(SUBSTITUTE(SUBSTITUTE(SUBSTITUTE(SUBSTITUTE(SUBSTITUTE(SUBSTITUTE(SUBSTITUTE(SUBSTITUTE(SUBSTITUTE(IF(_xlfn.ISFORMULA('#_F'!J35),_xlfn.FORMULATEXT('#_F'!J35),'#_F'!J35),"9","#"),"8","#"),"7","#"),"6","#"),"5","#"),"4","#"),"3","#"),"2","#"),"1","#"),"0","#"),"$","")," ",""),",","@"),"&gt;","@"),"&lt;","@"),"=","@"),")","@"),"(","@"),"^","@"),"/","@"),"+","@"),"*","@"),"-","@"),"@#","")))/2,TRUE,FALSE),"HardCodeMsg",IF(LEN(IF(_xlfn.ISFORMULA(F!J35),_xlfn.FORMULATEXT(F!J35),F!J35))-LEN(SUBSTITUTE(IF(_xlfn.ISFORMULA(F!J35),_xlfn.FORMULATEXT(F!J35),F!J35),"""",""))&gt;LEN(IF(_xlfn.ISFORMULA('#_F'!J35),_xlfn.FORMULATEXT('#_F'!J35),'#_F'!J35))-LEN(SUBSTITUTE(IF(_xlfn.ISFORMULA('#_F'!J35),_xlfn.FORMULATEXT('#_F'!J35),'#_F'!J35),"""","")),TRUE,FALSE),"HardQuoteMsg",IF(LEN(IF(_xlfn.ISFORMULA(F!J35),_xlfn.FORMULATEXT(F!J35),F!J35))-LEN(SUBSTITUTE(IF(_xlfn.ISFORMULA(F!J35),_xlfn.FORMULATEXT(F!J35),F!J35),"$",""))&lt;LEN(IF(_xlfn.ISFORMULA('#_F'!J35),_xlfn.FORMULATEXT('#_F'!J35),'#_F'!J35))-LEN(SUBSTITUTE(IF(_xlfn.ISFORMULA('#_F'!J35),_xlfn.FORMULATEXT('#_F'!J35),'#_F'!J35),"$","")),TRUE,FALSE),"MissingAbsMsg",_xlfn.IFS(ISTEXT('#_F'!J35),FALSE,ISLOGICAL('#_F'!J35),FALSE,SUBSTITUTE(CELL("format",'#_F'!J35),"-","")=SUBSTITUTE(CELL("format",F!J35),"-",""),FALSE,CELL("format",'#_F'!J35)="G",FALSE,AND(CELL("format",'#_F'!J35)="F0",CELL("format",F!J35)="G"),FALSE,TRUE,IFERROR(IF(MATCH(CELL("format",'#_F'!J35),FormatCodes_SFX!$A$4:$A$53,0)&gt;0,TRUE),FALSE),TRUE,TRUE),"FormatMsg",TRUE,"PerfectMsg")</f>
        <v>PerfectMsg</v>
      </c>
      <c r="K35" s="170" t="str">
        <f ca="1">_xlfn.IFS(ISBLANK(F!K35),"",IF(NOT(ISNA('#_F'!K35)),IF(ISNA(F!K35),TRUE,FALSE),FALSE),"StuNAMsg",IF(AND(ISNA('#_F'!K35),ISNA(F!K35)),TRUE,FALSE),"PerfectMsg",IF(NOT(ISERROR('#_F'!K35)),IF(ISERROR(F!K35),TRUE,FALSE),FALSE),"StuErrorMsg",IF(TYPE('#_F'!K35)&lt;&gt;TYPE(F!K35),TRUE,FALSE),"WrongTypeMsg",IF(_xlfn.ISFORMULA('#_F'!K35),IF(NOT(_xlfn.ISFORMULA(F!K35)),TRUE),FALSE),"MissingFormulaMsg",IF(NOT(AND(ISNUMBER(FIND("[",_xlfn.FORMULATEXT('#_F'!K35))),ISNUMBER(FIND("!",_xlfn.FORMULATEXT('#_F'!K35))))),AND(ISNUMBER(FIND("[",_xlfn.FORMULATEXT(F!K35))),ISNUMBER(FIND("!",_xlfn.FORMULATEXT(F!K35)))),FALSE),"ExternalRefsMsg",IF(ISNUMBER('#_F'!K35),IF(ABS('#_F'!K35-F!K35)&gt;0.00001,TRUE,FALSE),IF('#_F'!K35&lt;&gt;F!K35,TRUE,FALSE)),IF(ISNUMBER('#_F'!K35),IF('#_F'!K35&gt;F!K35,"TooLow","TooHigh"),"WrongAnswer"),NOT(_xlfn.ISFORMULA('#_F'!K35)),IF(_xlfn.IFS(ISTEXT('#_F'!K35),FALSE,ISLOGICAL('#_F'!K35),FALSE,SUBSTITUTE(CELL("format",'#_F'!K35),"-","")=SUBSTITUTE(CELL("format",F!K35),"-",""),FALSE,CELL("format",'#_F'!K35)="G",FALSE,AND(CELL("format",'#_F'!K35)="F0",CELL("format",F!K35)="G"),FALSE,TRUE,IFERROR(IF(MATCH(CELL("format",'#_F'!K35)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35),_xlfn.FORMULATEXT(F!K35),F!K35),"9","#"),"8","#"),"7","#"),"6","#"),"5","#"),"4","#"),"3","#"),"2","#"),"1","#"),"0","#"),"$","")," ",""),",","@"),"&gt;","@"),"&lt;","@"),"=","@"),")","@"),"(","@"),"^","@"),"/","@"),"+","@"),"*","@"),"-","@"))-LEN(SUBSTITUTE(SUBSTITUTE(SUBSTITUTE(SUBSTITUTE(SUBSTITUTE(SUBSTITUTE(SUBSTITUTE(SUBSTITUTE(SUBSTITUTE(SUBSTITUTE(SUBSTITUTE(SUBSTITUTE(SUBSTITUTE(SUBSTITUTE(SUBSTITUTE(SUBSTITUTE(SUBSTITUTE(SUBSTITUTE(SUBSTITUTE(SUBSTITUTE(SUBSTITUTE(SUBSTITUTE(SUBSTITUTE(SUBSTITUTE(IF(_xlfn.ISFORMULA(F!K35),_xlfn.FORMULATEXT(F!K35),F!K35),"9","#"),"8","#"),"7","#"),"6","#"),"5","#"),"4","#"),"3","#"),"2","#"),"1","#"),"0","#"),"$","")," ",""),",","@"),"&gt;","@"),"&lt;","@"),"=","@"),")","@"),"(","@"),"^","@"),"/","@"),"+","@"),"*","@"),"-","@"),"@#","")))/2&gt;(LEN(SUBSTITUTE(SUBSTITUTE(SUBSTITUTE(SUBSTITUTE(SUBSTITUTE(SUBSTITUTE(SUBSTITUTE(SUBSTITUTE(SUBSTITUTE(SUBSTITUTE(SUBSTITUTE(SUBSTITUTE(SUBSTITUTE(SUBSTITUTE(SUBSTITUTE(SUBSTITUTE(SUBSTITUTE(SUBSTITUTE(SUBSTITUTE(SUBSTITUTE(SUBSTITUTE(SUBSTITUTE(SUBSTITUTE(IF(_xlfn.ISFORMULA('#_F'!K35),_xlfn.FORMULATEXT('#_F'!K35),'#_F'!K35),"9","#"),"8","#"),"7","#"),"6","#"),"5","#"),"4","#"),"3","#"),"2","#"),"1","#"),"0","#"),"$","")," ",""),",","@"),"&gt;","@"),"&lt;","@"),"=","@"),")","@"),"(","@"),"^","@"),"/","@"),"+","@"),"*","@"),"-","@"))-LEN(SUBSTITUTE(SUBSTITUTE(SUBSTITUTE(SUBSTITUTE(SUBSTITUTE(SUBSTITUTE(SUBSTITUTE(SUBSTITUTE(SUBSTITUTE(SUBSTITUTE(SUBSTITUTE(SUBSTITUTE(SUBSTITUTE(SUBSTITUTE(SUBSTITUTE(SUBSTITUTE(SUBSTITUTE(SUBSTITUTE(SUBSTITUTE(SUBSTITUTE(SUBSTITUTE(SUBSTITUTE(SUBSTITUTE(SUBSTITUTE(IF(_xlfn.ISFORMULA('#_F'!K35),_xlfn.FORMULATEXT('#_F'!K35),'#_F'!K35),"9","#"),"8","#"),"7","#"),"6","#"),"5","#"),"4","#"),"3","#"),"2","#"),"1","#"),"0","#"),"$","")," ",""),",","@"),"&gt;","@"),"&lt;","@"),"=","@"),")","@"),"(","@"),"^","@"),"/","@"),"+","@"),"*","@"),"-","@"),"@#","")))/2,TRUE,FALSE),"HardCodeMsg",IF(LEN(IF(_xlfn.ISFORMULA(F!K35),_xlfn.FORMULATEXT(F!K35),F!K35))-LEN(SUBSTITUTE(IF(_xlfn.ISFORMULA(F!K35),_xlfn.FORMULATEXT(F!K35),F!K35),"""",""))&gt;LEN(IF(_xlfn.ISFORMULA('#_F'!K35),_xlfn.FORMULATEXT('#_F'!K35),'#_F'!K35))-LEN(SUBSTITUTE(IF(_xlfn.ISFORMULA('#_F'!K35),_xlfn.FORMULATEXT('#_F'!K35),'#_F'!K35),"""","")),TRUE,FALSE),"HardQuoteMsg",IF(LEN(IF(_xlfn.ISFORMULA(F!K35),_xlfn.FORMULATEXT(F!K35),F!K35))-LEN(SUBSTITUTE(IF(_xlfn.ISFORMULA(F!K35),_xlfn.FORMULATEXT(F!K35),F!K35),"$",""))&lt;LEN(IF(_xlfn.ISFORMULA('#_F'!K35),_xlfn.FORMULATEXT('#_F'!K35),'#_F'!K35))-LEN(SUBSTITUTE(IF(_xlfn.ISFORMULA('#_F'!K35),_xlfn.FORMULATEXT('#_F'!K35),'#_F'!K35),"$","")),TRUE,FALSE),"MissingAbsMsg",_xlfn.IFS(ISTEXT('#_F'!K35),FALSE,ISLOGICAL('#_F'!K35),FALSE,SUBSTITUTE(CELL("format",'#_F'!K35),"-","")=SUBSTITUTE(CELL("format",F!K35),"-",""),FALSE,CELL("format",'#_F'!K35)="G",FALSE,AND(CELL("format",'#_F'!K35)="F0",CELL("format",F!K35)="G"),FALSE,TRUE,IFERROR(IF(MATCH(CELL("format",'#_F'!K35),FormatCodes_SFX!$A$4:$A$53,0)&gt;0,TRUE),FALSE),TRUE,TRUE),"FormatMsg",TRUE,"PerfectMsg")</f>
        <v>PerfectMsg</v>
      </c>
      <c r="L35" s="231" t="str">
        <f ca="1">_xlfn.IFS(ISBLANK(F!L35),"",IF(NOT(ISNA('#_F'!L35)),IF(ISNA(F!L35),TRUE,FALSE),FALSE),"StuNAMsg",IF(AND(ISNA('#_F'!L35),ISNA(F!L35)),TRUE,FALSE),"PerfectMsg",IF(NOT(ISERROR('#_F'!L35)),IF(ISERROR(F!L35),TRUE,FALSE),FALSE),"StuErrorMsg",IF(TYPE('#_F'!L35)&lt;&gt;TYPE(F!L35),TRUE,FALSE),"WrongTypeMsg",IF(_xlfn.ISFORMULA('#_F'!L35),IF(NOT(_xlfn.ISFORMULA(F!L35)),TRUE),FALSE),"MissingFormulaMsg",IF(NOT(AND(ISNUMBER(FIND("[",_xlfn.FORMULATEXT('#_F'!L35))),ISNUMBER(FIND("!",_xlfn.FORMULATEXT('#_F'!L35))))),AND(ISNUMBER(FIND("[",_xlfn.FORMULATEXT(F!L35))),ISNUMBER(FIND("!",_xlfn.FORMULATEXT(F!L35)))),FALSE),"ExternalRefsMsg",IF(ISNUMBER('#_F'!L35),IF(ABS('#_F'!L35-F!L35)&gt;0.00001,TRUE,FALSE),IF('#_F'!L35&lt;&gt;F!L35,TRUE,FALSE)),IF(ISNUMBER('#_F'!L35),IF('#_F'!L35&gt;F!L35,"TooLow","TooHigh"),"WrongAnswer"),NOT(_xlfn.ISFORMULA('#_F'!L35)),IF(_xlfn.IFS(ISTEXT('#_F'!L35),FALSE,ISLOGICAL('#_F'!L35),FALSE,SUBSTITUTE(CELL("format",'#_F'!L35),"-","")=SUBSTITUTE(CELL("format",F!L35),"-",""),FALSE,CELL("format",'#_F'!L35)="G",FALSE,AND(CELL("format",'#_F'!L35)="F0",CELL("format",F!L35)="G"),FALSE,TRUE,IFERROR(IF(MATCH(CELL("format",'#_F'!L35)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35),_xlfn.FORMULATEXT(F!L35),F!L35),"9","#"),"8","#"),"7","#"),"6","#"),"5","#"),"4","#"),"3","#"),"2","#"),"1","#"),"0","#"),"$","")," ",""),",","@"),"&gt;","@"),"&lt;","@"),"=","@"),")","@"),"(","@"),"^","@"),"/","@"),"+","@"),"*","@"),"-","@"))-LEN(SUBSTITUTE(SUBSTITUTE(SUBSTITUTE(SUBSTITUTE(SUBSTITUTE(SUBSTITUTE(SUBSTITUTE(SUBSTITUTE(SUBSTITUTE(SUBSTITUTE(SUBSTITUTE(SUBSTITUTE(SUBSTITUTE(SUBSTITUTE(SUBSTITUTE(SUBSTITUTE(SUBSTITUTE(SUBSTITUTE(SUBSTITUTE(SUBSTITUTE(SUBSTITUTE(SUBSTITUTE(SUBSTITUTE(SUBSTITUTE(IF(_xlfn.ISFORMULA(F!L35),_xlfn.FORMULATEXT(F!L35),F!L35),"9","#"),"8","#"),"7","#"),"6","#"),"5","#"),"4","#"),"3","#"),"2","#"),"1","#"),"0","#"),"$","")," ",""),",","@"),"&gt;","@"),"&lt;","@"),"=","@"),")","@"),"(","@"),"^","@"),"/","@"),"+","@"),"*","@"),"-","@"),"@#","")))/2&gt;(LEN(SUBSTITUTE(SUBSTITUTE(SUBSTITUTE(SUBSTITUTE(SUBSTITUTE(SUBSTITUTE(SUBSTITUTE(SUBSTITUTE(SUBSTITUTE(SUBSTITUTE(SUBSTITUTE(SUBSTITUTE(SUBSTITUTE(SUBSTITUTE(SUBSTITUTE(SUBSTITUTE(SUBSTITUTE(SUBSTITUTE(SUBSTITUTE(SUBSTITUTE(SUBSTITUTE(SUBSTITUTE(SUBSTITUTE(IF(_xlfn.ISFORMULA('#_F'!L35),_xlfn.FORMULATEXT('#_F'!L35),'#_F'!L35),"9","#"),"8","#"),"7","#"),"6","#"),"5","#"),"4","#"),"3","#"),"2","#"),"1","#"),"0","#"),"$","")," ",""),",","@"),"&gt;","@"),"&lt;","@"),"=","@"),")","@"),"(","@"),"^","@"),"/","@"),"+","@"),"*","@"),"-","@"))-LEN(SUBSTITUTE(SUBSTITUTE(SUBSTITUTE(SUBSTITUTE(SUBSTITUTE(SUBSTITUTE(SUBSTITUTE(SUBSTITUTE(SUBSTITUTE(SUBSTITUTE(SUBSTITUTE(SUBSTITUTE(SUBSTITUTE(SUBSTITUTE(SUBSTITUTE(SUBSTITUTE(SUBSTITUTE(SUBSTITUTE(SUBSTITUTE(SUBSTITUTE(SUBSTITUTE(SUBSTITUTE(SUBSTITUTE(SUBSTITUTE(IF(_xlfn.ISFORMULA('#_F'!L35),_xlfn.FORMULATEXT('#_F'!L35),'#_F'!L35),"9","#"),"8","#"),"7","#"),"6","#"),"5","#"),"4","#"),"3","#"),"2","#"),"1","#"),"0","#"),"$","")," ",""),",","@"),"&gt;","@"),"&lt;","@"),"=","@"),")","@"),"(","@"),"^","@"),"/","@"),"+","@"),"*","@"),"-","@"),"@#","")))/2,TRUE,FALSE),"HardCodeMsg",IF(LEN(IF(_xlfn.ISFORMULA(F!L35),_xlfn.FORMULATEXT(F!L35),F!L35))-LEN(SUBSTITUTE(IF(_xlfn.ISFORMULA(F!L35),_xlfn.FORMULATEXT(F!L35),F!L35),"""",""))&gt;LEN(IF(_xlfn.ISFORMULA('#_F'!L35),_xlfn.FORMULATEXT('#_F'!L35),'#_F'!L35))-LEN(SUBSTITUTE(IF(_xlfn.ISFORMULA('#_F'!L35),_xlfn.FORMULATEXT('#_F'!L35),'#_F'!L35),"""","")),TRUE,FALSE),"HardQuoteMsg",IF(LEN(IF(_xlfn.ISFORMULA(F!L35),_xlfn.FORMULATEXT(F!L35),F!L35))-LEN(SUBSTITUTE(IF(_xlfn.ISFORMULA(F!L35),_xlfn.FORMULATEXT(F!L35),F!L35),"$",""))&lt;LEN(IF(_xlfn.ISFORMULA('#_F'!L35),_xlfn.FORMULATEXT('#_F'!L35),'#_F'!L35))-LEN(SUBSTITUTE(IF(_xlfn.ISFORMULA('#_F'!L35),_xlfn.FORMULATEXT('#_F'!L35),'#_F'!L35),"$","")),TRUE,FALSE),"MissingAbsMsg",_xlfn.IFS(ISTEXT('#_F'!L35),FALSE,ISLOGICAL('#_F'!L35),FALSE,SUBSTITUTE(CELL("format",'#_F'!L35),"-","")=SUBSTITUTE(CELL("format",F!L35),"-",""),FALSE,CELL("format",'#_F'!L35)="G",FALSE,AND(CELL("format",'#_F'!L35)="F0",CELL("format",F!L35)="G"),FALSE,TRUE,IFERROR(IF(MATCH(CELL("format",'#_F'!L35),FormatCodes_SFX!$A$4:$A$53,0)&gt;0,TRUE),FALSE),TRUE,TRUE),"FormatMsg",TRUE,"PerfectMsg")</f>
        <v>PerfectMsg</v>
      </c>
      <c r="N35" s="233">
        <v>0</v>
      </c>
      <c r="O35" s="233">
        <v>0</v>
      </c>
      <c r="P35" s="233">
        <v>0</v>
      </c>
      <c r="R35" s="233">
        <v>0</v>
      </c>
      <c r="S35" s="233">
        <v>0</v>
      </c>
      <c r="T35" s="233">
        <v>0</v>
      </c>
      <c r="V35" s="233">
        <v>0</v>
      </c>
      <c r="W35" s="233">
        <v>0</v>
      </c>
      <c r="X35" s="233">
        <v>0</v>
      </c>
      <c r="Z35" s="233">
        <v>0</v>
      </c>
      <c r="AA35" s="233">
        <v>0</v>
      </c>
      <c r="AB35" s="233">
        <v>0</v>
      </c>
    </row>
    <row r="36" spans="3:28" x14ac:dyDescent="0.15">
      <c r="C36" s="233">
        <v>0</v>
      </c>
      <c r="D36" s="233">
        <v>0</v>
      </c>
      <c r="E36" s="233">
        <v>0</v>
      </c>
      <c r="F36" s="233">
        <v>0</v>
      </c>
      <c r="G36" s="170" t="str">
        <f ca="1">_xlfn.IFS(ISBLANK(F!G36),"",IF(NOT(ISNA('#_F'!G36)),IF(ISNA(F!G36),TRUE,FALSE),FALSE),"StuNAMsg",IF(AND(ISNA('#_F'!G36),ISNA(F!G36)),TRUE,FALSE),"PerfectMsg",IF(NOT(ISERROR('#_F'!G36)),IF(ISERROR(F!G36),TRUE,FALSE),FALSE),"StuErrorMsg",IF(TYPE('#_F'!G36)&lt;&gt;TYPE(F!G36),TRUE,FALSE),"WrongTypeMsg",IF(_xlfn.ISFORMULA('#_F'!G36),IF(NOT(_xlfn.ISFORMULA(F!G36)),TRUE),FALSE),"MissingFormulaMsg",IF(NOT(AND(ISNUMBER(FIND("[",_xlfn.FORMULATEXT('#_F'!G36))),ISNUMBER(FIND("!",_xlfn.FORMULATEXT('#_F'!G36))))),AND(ISNUMBER(FIND("[",_xlfn.FORMULATEXT(F!G36))),ISNUMBER(FIND("!",_xlfn.FORMULATEXT(F!G36)))),FALSE),"ExternalRefsMsg",IF(ISNUMBER('#_F'!G36),IF(ABS('#_F'!G36-F!G36)&gt;0.00001,TRUE,FALSE),IF('#_F'!G36&lt;&gt;F!G36,TRUE,FALSE)),IF(ISNUMBER('#_F'!G36),IF('#_F'!G36&gt;F!G36,"TooLow","TooHigh"),"WrongAnswer"),NOT(_xlfn.ISFORMULA('#_F'!G36)),IF(_xlfn.IFS(ISTEXT('#_F'!G36),FALSE,ISLOGICAL('#_F'!G36),FALSE,SUBSTITUTE(CELL("format",'#_F'!G36),"-","")=SUBSTITUTE(CELL("format",F!G36),"-",""),FALSE,CELL("format",'#_F'!G36)="G",FALSE,AND(CELL("format",'#_F'!G36)="F0",CELL("format",F!G36)="G"),FALSE,TRUE,IFERROR(IF(MATCH(CELL("format",'#_F'!G36)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36),_xlfn.FORMULATEXT(F!G36),F!G36),"9","#"),"8","#"),"7","#"),"6","#"),"5","#"),"4","#"),"3","#"),"2","#"),"1","#"),"0","#"),"$","")," ",""),",","@"),"&gt;","@"),"&lt;","@"),"=","@"),")","@"),"(","@"),"^","@"),"/","@"),"+","@"),"*","@"),"-","@"))-LEN(SUBSTITUTE(SUBSTITUTE(SUBSTITUTE(SUBSTITUTE(SUBSTITUTE(SUBSTITUTE(SUBSTITUTE(SUBSTITUTE(SUBSTITUTE(SUBSTITUTE(SUBSTITUTE(SUBSTITUTE(SUBSTITUTE(SUBSTITUTE(SUBSTITUTE(SUBSTITUTE(SUBSTITUTE(SUBSTITUTE(SUBSTITUTE(SUBSTITUTE(SUBSTITUTE(SUBSTITUTE(SUBSTITUTE(SUBSTITUTE(IF(_xlfn.ISFORMULA(F!G36),_xlfn.FORMULATEXT(F!G36),F!G36),"9","#"),"8","#"),"7","#"),"6","#"),"5","#"),"4","#"),"3","#"),"2","#"),"1","#"),"0","#"),"$","")," ",""),",","@"),"&gt;","@"),"&lt;","@"),"=","@"),")","@"),"(","@"),"^","@"),"/","@"),"+","@"),"*","@"),"-","@"),"@#","")))/2&gt;(LEN(SUBSTITUTE(SUBSTITUTE(SUBSTITUTE(SUBSTITUTE(SUBSTITUTE(SUBSTITUTE(SUBSTITUTE(SUBSTITUTE(SUBSTITUTE(SUBSTITUTE(SUBSTITUTE(SUBSTITUTE(SUBSTITUTE(SUBSTITUTE(SUBSTITUTE(SUBSTITUTE(SUBSTITUTE(SUBSTITUTE(SUBSTITUTE(SUBSTITUTE(SUBSTITUTE(SUBSTITUTE(SUBSTITUTE(IF(_xlfn.ISFORMULA('#_F'!G36),_xlfn.FORMULATEXT('#_F'!G36),'#_F'!G36),"9","#"),"8","#"),"7","#"),"6","#"),"5","#"),"4","#"),"3","#"),"2","#"),"1","#"),"0","#"),"$","")," ",""),",","@"),"&gt;","@"),"&lt;","@"),"=","@"),")","@"),"(","@"),"^","@"),"/","@"),"+","@"),"*","@"),"-","@"))-LEN(SUBSTITUTE(SUBSTITUTE(SUBSTITUTE(SUBSTITUTE(SUBSTITUTE(SUBSTITUTE(SUBSTITUTE(SUBSTITUTE(SUBSTITUTE(SUBSTITUTE(SUBSTITUTE(SUBSTITUTE(SUBSTITUTE(SUBSTITUTE(SUBSTITUTE(SUBSTITUTE(SUBSTITUTE(SUBSTITUTE(SUBSTITUTE(SUBSTITUTE(SUBSTITUTE(SUBSTITUTE(SUBSTITUTE(SUBSTITUTE(IF(_xlfn.ISFORMULA('#_F'!G36),_xlfn.FORMULATEXT('#_F'!G36),'#_F'!G36),"9","#"),"8","#"),"7","#"),"6","#"),"5","#"),"4","#"),"3","#"),"2","#"),"1","#"),"0","#"),"$","")," ",""),",","@"),"&gt;","@"),"&lt;","@"),"=","@"),")","@"),"(","@"),"^","@"),"/","@"),"+","@"),"*","@"),"-","@"),"@#","")))/2,TRUE,FALSE),"HardCodeMsg",IF(LEN(IF(_xlfn.ISFORMULA(F!G36),_xlfn.FORMULATEXT(F!G36),F!G36))-LEN(SUBSTITUTE(IF(_xlfn.ISFORMULA(F!G36),_xlfn.FORMULATEXT(F!G36),F!G36),"""",""))&gt;LEN(IF(_xlfn.ISFORMULA('#_F'!G36),_xlfn.FORMULATEXT('#_F'!G36),'#_F'!G36))-LEN(SUBSTITUTE(IF(_xlfn.ISFORMULA('#_F'!G36),_xlfn.FORMULATEXT('#_F'!G36),'#_F'!G36),"""","")),TRUE,FALSE),"HardQuoteMsg",IF(LEN(IF(_xlfn.ISFORMULA(F!G36),_xlfn.FORMULATEXT(F!G36),F!G36))-LEN(SUBSTITUTE(IF(_xlfn.ISFORMULA(F!G36),_xlfn.FORMULATEXT(F!G36),F!G36),"$",""))&lt;LEN(IF(_xlfn.ISFORMULA('#_F'!G36),_xlfn.FORMULATEXT('#_F'!G36),'#_F'!G36))-LEN(SUBSTITUTE(IF(_xlfn.ISFORMULA('#_F'!G36),_xlfn.FORMULATEXT('#_F'!G36),'#_F'!G36),"$","")),TRUE,FALSE),"MissingAbsMsg",_xlfn.IFS(ISTEXT('#_F'!G36),FALSE,ISLOGICAL('#_F'!G36),FALSE,SUBSTITUTE(CELL("format",'#_F'!G36),"-","")=SUBSTITUTE(CELL("format",F!G36),"-",""),FALSE,CELL("format",'#_F'!G36)="G",FALSE,AND(CELL("format",'#_F'!G36)="F0",CELL("format",F!G36)="G"),FALSE,TRUE,IFERROR(IF(MATCH(CELL("format",'#_F'!G36),FormatCodes_SFX!$A$4:$A$53,0)&gt;0,TRUE),FALSE),TRUE,TRUE),"FormatMsg",TRUE,"PerfectMsg")</f>
        <v>PerfectMsg</v>
      </c>
      <c r="H36" s="170" t="str">
        <f ca="1">_xlfn.IFS(ISBLANK(F!H36),"",IF(NOT(ISNA('#_F'!H36)),IF(ISNA(F!H36),TRUE,FALSE),FALSE),"StuNAMsg",IF(AND(ISNA('#_F'!H36),ISNA(F!H36)),TRUE,FALSE),"PerfectMsg",IF(NOT(ISERROR('#_F'!H36)),IF(ISERROR(F!H36),TRUE,FALSE),FALSE),"StuErrorMsg",IF(TYPE('#_F'!H36)&lt;&gt;TYPE(F!H36),TRUE,FALSE),"WrongTypeMsg",IF(_xlfn.ISFORMULA('#_F'!H36),IF(NOT(_xlfn.ISFORMULA(F!H36)),TRUE),FALSE),"MissingFormulaMsg",IF(NOT(AND(ISNUMBER(FIND("[",_xlfn.FORMULATEXT('#_F'!H36))),ISNUMBER(FIND("!",_xlfn.FORMULATEXT('#_F'!H36))))),AND(ISNUMBER(FIND("[",_xlfn.FORMULATEXT(F!H36))),ISNUMBER(FIND("!",_xlfn.FORMULATEXT(F!H36)))),FALSE),"ExternalRefsMsg",IF(ISNUMBER('#_F'!H36),IF(ABS('#_F'!H36-F!H36)&gt;0.00001,TRUE,FALSE),IF('#_F'!H36&lt;&gt;F!H36,TRUE,FALSE)),IF(ISNUMBER('#_F'!H36),IF('#_F'!H36&gt;F!H36,"TooLow","TooHigh"),"WrongAnswer"),NOT(_xlfn.ISFORMULA('#_F'!H36)),IF(_xlfn.IFS(ISTEXT('#_F'!H36),FALSE,ISLOGICAL('#_F'!H36),FALSE,SUBSTITUTE(CELL("format",'#_F'!H36),"-","")=SUBSTITUTE(CELL("format",F!H36),"-",""),FALSE,CELL("format",'#_F'!H36)="G",FALSE,AND(CELL("format",'#_F'!H36)="F0",CELL("format",F!H36)="G"),FALSE,TRUE,IFERROR(IF(MATCH(CELL("format",'#_F'!H36)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36),_xlfn.FORMULATEXT(F!H36),F!H36),"9","#"),"8","#"),"7","#"),"6","#"),"5","#"),"4","#"),"3","#"),"2","#"),"1","#"),"0","#"),"$","")," ",""),",","@"),"&gt;","@"),"&lt;","@"),"=","@"),")","@"),"(","@"),"^","@"),"/","@"),"+","@"),"*","@"),"-","@"))-LEN(SUBSTITUTE(SUBSTITUTE(SUBSTITUTE(SUBSTITUTE(SUBSTITUTE(SUBSTITUTE(SUBSTITUTE(SUBSTITUTE(SUBSTITUTE(SUBSTITUTE(SUBSTITUTE(SUBSTITUTE(SUBSTITUTE(SUBSTITUTE(SUBSTITUTE(SUBSTITUTE(SUBSTITUTE(SUBSTITUTE(SUBSTITUTE(SUBSTITUTE(SUBSTITUTE(SUBSTITUTE(SUBSTITUTE(SUBSTITUTE(IF(_xlfn.ISFORMULA(F!H36),_xlfn.FORMULATEXT(F!H36),F!H36),"9","#"),"8","#"),"7","#"),"6","#"),"5","#"),"4","#"),"3","#"),"2","#"),"1","#"),"0","#"),"$","")," ",""),",","@"),"&gt;","@"),"&lt;","@"),"=","@"),")","@"),"(","@"),"^","@"),"/","@"),"+","@"),"*","@"),"-","@"),"@#","")))/2&gt;(LEN(SUBSTITUTE(SUBSTITUTE(SUBSTITUTE(SUBSTITUTE(SUBSTITUTE(SUBSTITUTE(SUBSTITUTE(SUBSTITUTE(SUBSTITUTE(SUBSTITUTE(SUBSTITUTE(SUBSTITUTE(SUBSTITUTE(SUBSTITUTE(SUBSTITUTE(SUBSTITUTE(SUBSTITUTE(SUBSTITUTE(SUBSTITUTE(SUBSTITUTE(SUBSTITUTE(SUBSTITUTE(SUBSTITUTE(IF(_xlfn.ISFORMULA('#_F'!H36),_xlfn.FORMULATEXT('#_F'!H36),'#_F'!H36),"9","#"),"8","#"),"7","#"),"6","#"),"5","#"),"4","#"),"3","#"),"2","#"),"1","#"),"0","#"),"$","")," ",""),",","@"),"&gt;","@"),"&lt;","@"),"=","@"),")","@"),"(","@"),"^","@"),"/","@"),"+","@"),"*","@"),"-","@"))-LEN(SUBSTITUTE(SUBSTITUTE(SUBSTITUTE(SUBSTITUTE(SUBSTITUTE(SUBSTITUTE(SUBSTITUTE(SUBSTITUTE(SUBSTITUTE(SUBSTITUTE(SUBSTITUTE(SUBSTITUTE(SUBSTITUTE(SUBSTITUTE(SUBSTITUTE(SUBSTITUTE(SUBSTITUTE(SUBSTITUTE(SUBSTITUTE(SUBSTITUTE(SUBSTITUTE(SUBSTITUTE(SUBSTITUTE(SUBSTITUTE(IF(_xlfn.ISFORMULA('#_F'!H36),_xlfn.FORMULATEXT('#_F'!H36),'#_F'!H36),"9","#"),"8","#"),"7","#"),"6","#"),"5","#"),"4","#"),"3","#"),"2","#"),"1","#"),"0","#"),"$","")," ",""),",","@"),"&gt;","@"),"&lt;","@"),"=","@"),")","@"),"(","@"),"^","@"),"/","@"),"+","@"),"*","@"),"-","@"),"@#","")))/2,TRUE,FALSE),"HardCodeMsg",IF(LEN(IF(_xlfn.ISFORMULA(F!H36),_xlfn.FORMULATEXT(F!H36),F!H36))-LEN(SUBSTITUTE(IF(_xlfn.ISFORMULA(F!H36),_xlfn.FORMULATEXT(F!H36),F!H36),"""",""))&gt;LEN(IF(_xlfn.ISFORMULA('#_F'!H36),_xlfn.FORMULATEXT('#_F'!H36),'#_F'!H36))-LEN(SUBSTITUTE(IF(_xlfn.ISFORMULA('#_F'!H36),_xlfn.FORMULATEXT('#_F'!H36),'#_F'!H36),"""","")),TRUE,FALSE),"HardQuoteMsg",IF(LEN(IF(_xlfn.ISFORMULA(F!H36),_xlfn.FORMULATEXT(F!H36),F!H36))-LEN(SUBSTITUTE(IF(_xlfn.ISFORMULA(F!H36),_xlfn.FORMULATEXT(F!H36),F!H36),"$",""))&lt;LEN(IF(_xlfn.ISFORMULA('#_F'!H36),_xlfn.FORMULATEXT('#_F'!H36),'#_F'!H36))-LEN(SUBSTITUTE(IF(_xlfn.ISFORMULA('#_F'!H36),_xlfn.FORMULATEXT('#_F'!H36),'#_F'!H36),"$","")),TRUE,FALSE),"MissingAbsMsg",_xlfn.IFS(ISTEXT('#_F'!H36),FALSE,ISLOGICAL('#_F'!H36),FALSE,SUBSTITUTE(CELL("format",'#_F'!H36),"-","")=SUBSTITUTE(CELL("format",F!H36),"-",""),FALSE,CELL("format",'#_F'!H36)="G",FALSE,AND(CELL("format",'#_F'!H36)="F0",CELL("format",F!H36)="G"),FALSE,TRUE,IFERROR(IF(MATCH(CELL("format",'#_F'!H36),FormatCodes_SFX!$A$4:$A$53,0)&gt;0,TRUE),FALSE),TRUE,TRUE),"FormatMsg",TRUE,"PerfectMsg")</f>
        <v>PerfectMsg</v>
      </c>
      <c r="I36" s="170" t="str">
        <f ca="1">_xlfn.IFS(ISBLANK(F!I36),"",IF(NOT(ISNA('#_F'!I36)),IF(ISNA(F!I36),TRUE,FALSE),FALSE),"StuNAMsg",IF(AND(ISNA('#_F'!I36),ISNA(F!I36)),TRUE,FALSE),"PerfectMsg",IF(NOT(ISERROR('#_F'!I36)),IF(ISERROR(F!I36),TRUE,FALSE),FALSE),"StuErrorMsg",IF(TYPE('#_F'!I36)&lt;&gt;TYPE(F!I36),TRUE,FALSE),"WrongTypeMsg",IF(_xlfn.ISFORMULA('#_F'!I36),IF(NOT(_xlfn.ISFORMULA(F!I36)),TRUE),FALSE),"MissingFormulaMsg",IF(NOT(AND(ISNUMBER(FIND("[",_xlfn.FORMULATEXT('#_F'!I36))),ISNUMBER(FIND("!",_xlfn.FORMULATEXT('#_F'!I36))))),AND(ISNUMBER(FIND("[",_xlfn.FORMULATEXT(F!I36))),ISNUMBER(FIND("!",_xlfn.FORMULATEXT(F!I36)))),FALSE),"ExternalRefsMsg",IF(ISNUMBER('#_F'!I36),IF(ABS('#_F'!I36-F!I36)&gt;0.00001,TRUE,FALSE),IF('#_F'!I36&lt;&gt;F!I36,TRUE,FALSE)),IF(ISNUMBER('#_F'!I36),IF('#_F'!I36&gt;F!I36,"TooLow","TooHigh"),"WrongAnswer"),NOT(_xlfn.ISFORMULA('#_F'!I36)),IF(_xlfn.IFS(ISTEXT('#_F'!I36),FALSE,ISLOGICAL('#_F'!I36),FALSE,SUBSTITUTE(CELL("format",'#_F'!I36),"-","")=SUBSTITUTE(CELL("format",F!I36),"-",""),FALSE,CELL("format",'#_F'!I36)="G",FALSE,AND(CELL("format",'#_F'!I36)="F0",CELL("format",F!I36)="G"),FALSE,TRUE,IFERROR(IF(MATCH(CELL("format",'#_F'!I36)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36),_xlfn.FORMULATEXT(F!I36),F!I36),"9","#"),"8","#"),"7","#"),"6","#"),"5","#"),"4","#"),"3","#"),"2","#"),"1","#"),"0","#"),"$","")," ",""),",","@"),"&gt;","@"),"&lt;","@"),"=","@"),")","@"),"(","@"),"^","@"),"/","@"),"+","@"),"*","@"),"-","@"))-LEN(SUBSTITUTE(SUBSTITUTE(SUBSTITUTE(SUBSTITUTE(SUBSTITUTE(SUBSTITUTE(SUBSTITUTE(SUBSTITUTE(SUBSTITUTE(SUBSTITUTE(SUBSTITUTE(SUBSTITUTE(SUBSTITUTE(SUBSTITUTE(SUBSTITUTE(SUBSTITUTE(SUBSTITUTE(SUBSTITUTE(SUBSTITUTE(SUBSTITUTE(SUBSTITUTE(SUBSTITUTE(SUBSTITUTE(SUBSTITUTE(IF(_xlfn.ISFORMULA(F!I36),_xlfn.FORMULATEXT(F!I36),F!I36),"9","#"),"8","#"),"7","#"),"6","#"),"5","#"),"4","#"),"3","#"),"2","#"),"1","#"),"0","#"),"$","")," ",""),",","@"),"&gt;","@"),"&lt;","@"),"=","@"),")","@"),"(","@"),"^","@"),"/","@"),"+","@"),"*","@"),"-","@"),"@#","")))/2&gt;(LEN(SUBSTITUTE(SUBSTITUTE(SUBSTITUTE(SUBSTITUTE(SUBSTITUTE(SUBSTITUTE(SUBSTITUTE(SUBSTITUTE(SUBSTITUTE(SUBSTITUTE(SUBSTITUTE(SUBSTITUTE(SUBSTITUTE(SUBSTITUTE(SUBSTITUTE(SUBSTITUTE(SUBSTITUTE(SUBSTITUTE(SUBSTITUTE(SUBSTITUTE(SUBSTITUTE(SUBSTITUTE(SUBSTITUTE(IF(_xlfn.ISFORMULA('#_F'!I36),_xlfn.FORMULATEXT('#_F'!I36),'#_F'!I36),"9","#"),"8","#"),"7","#"),"6","#"),"5","#"),"4","#"),"3","#"),"2","#"),"1","#"),"0","#"),"$","")," ",""),",","@"),"&gt;","@"),"&lt;","@"),"=","@"),")","@"),"(","@"),"^","@"),"/","@"),"+","@"),"*","@"),"-","@"))-LEN(SUBSTITUTE(SUBSTITUTE(SUBSTITUTE(SUBSTITUTE(SUBSTITUTE(SUBSTITUTE(SUBSTITUTE(SUBSTITUTE(SUBSTITUTE(SUBSTITUTE(SUBSTITUTE(SUBSTITUTE(SUBSTITUTE(SUBSTITUTE(SUBSTITUTE(SUBSTITUTE(SUBSTITUTE(SUBSTITUTE(SUBSTITUTE(SUBSTITUTE(SUBSTITUTE(SUBSTITUTE(SUBSTITUTE(SUBSTITUTE(IF(_xlfn.ISFORMULA('#_F'!I36),_xlfn.FORMULATEXT('#_F'!I36),'#_F'!I36),"9","#"),"8","#"),"7","#"),"6","#"),"5","#"),"4","#"),"3","#"),"2","#"),"1","#"),"0","#"),"$","")," ",""),",","@"),"&gt;","@"),"&lt;","@"),"=","@"),")","@"),"(","@"),"^","@"),"/","@"),"+","@"),"*","@"),"-","@"),"@#","")))/2,TRUE,FALSE),"HardCodeMsg",IF(LEN(IF(_xlfn.ISFORMULA(F!I36),_xlfn.FORMULATEXT(F!I36),F!I36))-LEN(SUBSTITUTE(IF(_xlfn.ISFORMULA(F!I36),_xlfn.FORMULATEXT(F!I36),F!I36),"""",""))&gt;LEN(IF(_xlfn.ISFORMULA('#_F'!I36),_xlfn.FORMULATEXT('#_F'!I36),'#_F'!I36))-LEN(SUBSTITUTE(IF(_xlfn.ISFORMULA('#_F'!I36),_xlfn.FORMULATEXT('#_F'!I36),'#_F'!I36),"""","")),TRUE,FALSE),"HardQuoteMsg",IF(LEN(IF(_xlfn.ISFORMULA(F!I36),_xlfn.FORMULATEXT(F!I36),F!I36))-LEN(SUBSTITUTE(IF(_xlfn.ISFORMULA(F!I36),_xlfn.FORMULATEXT(F!I36),F!I36),"$",""))&lt;LEN(IF(_xlfn.ISFORMULA('#_F'!I36),_xlfn.FORMULATEXT('#_F'!I36),'#_F'!I36))-LEN(SUBSTITUTE(IF(_xlfn.ISFORMULA('#_F'!I36),_xlfn.FORMULATEXT('#_F'!I36),'#_F'!I36),"$","")),TRUE,FALSE),"MissingAbsMsg",_xlfn.IFS(ISTEXT('#_F'!I36),FALSE,ISLOGICAL('#_F'!I36),FALSE,SUBSTITUTE(CELL("format",'#_F'!I36),"-","")=SUBSTITUTE(CELL("format",F!I36),"-",""),FALSE,CELL("format",'#_F'!I36)="G",FALSE,AND(CELL("format",'#_F'!I36)="F0",CELL("format",F!I36)="G"),FALSE,TRUE,IFERROR(IF(MATCH(CELL("format",'#_F'!I36),FormatCodes_SFX!$A$4:$A$53,0)&gt;0,TRUE),FALSE),TRUE,TRUE),"FormatMsg",TRUE,"PerfectMsg")</f>
        <v>PerfectMsg</v>
      </c>
      <c r="J36" s="170" t="str">
        <f ca="1">_xlfn.IFS(ISBLANK(F!J36),"",IF(NOT(ISNA('#_F'!J36)),IF(ISNA(F!J36),TRUE,FALSE),FALSE),"StuNAMsg",IF(AND(ISNA('#_F'!J36),ISNA(F!J36)),TRUE,FALSE),"PerfectMsg",IF(NOT(ISERROR('#_F'!J36)),IF(ISERROR(F!J36),TRUE,FALSE),FALSE),"StuErrorMsg",IF(TYPE('#_F'!J36)&lt;&gt;TYPE(F!J36),TRUE,FALSE),"WrongTypeMsg",IF(_xlfn.ISFORMULA('#_F'!J36),IF(NOT(_xlfn.ISFORMULA(F!J36)),TRUE),FALSE),"MissingFormulaMsg",IF(NOT(AND(ISNUMBER(FIND("[",_xlfn.FORMULATEXT('#_F'!J36))),ISNUMBER(FIND("!",_xlfn.FORMULATEXT('#_F'!J36))))),AND(ISNUMBER(FIND("[",_xlfn.FORMULATEXT(F!J36))),ISNUMBER(FIND("!",_xlfn.FORMULATEXT(F!J36)))),FALSE),"ExternalRefsMsg",IF(ISNUMBER('#_F'!J36),IF(ABS('#_F'!J36-F!J36)&gt;0.00001,TRUE,FALSE),IF('#_F'!J36&lt;&gt;F!J36,TRUE,FALSE)),IF(ISNUMBER('#_F'!J36),IF('#_F'!J36&gt;F!J36,"TooLow","TooHigh"),"WrongAnswer"),NOT(_xlfn.ISFORMULA('#_F'!J36)),IF(_xlfn.IFS(ISTEXT('#_F'!J36),FALSE,ISLOGICAL('#_F'!J36),FALSE,SUBSTITUTE(CELL("format",'#_F'!J36),"-","")=SUBSTITUTE(CELL("format",F!J36),"-",""),FALSE,CELL("format",'#_F'!J36)="G",FALSE,AND(CELL("format",'#_F'!J36)="F0",CELL("format",F!J36)="G"),FALSE,TRUE,IFERROR(IF(MATCH(CELL("format",'#_F'!J36)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36),_xlfn.FORMULATEXT(F!J36),F!J36),"9","#"),"8","#"),"7","#"),"6","#"),"5","#"),"4","#"),"3","#"),"2","#"),"1","#"),"0","#"),"$","")," ",""),",","@"),"&gt;","@"),"&lt;","@"),"=","@"),")","@"),"(","@"),"^","@"),"/","@"),"+","@"),"*","@"),"-","@"))-LEN(SUBSTITUTE(SUBSTITUTE(SUBSTITUTE(SUBSTITUTE(SUBSTITUTE(SUBSTITUTE(SUBSTITUTE(SUBSTITUTE(SUBSTITUTE(SUBSTITUTE(SUBSTITUTE(SUBSTITUTE(SUBSTITUTE(SUBSTITUTE(SUBSTITUTE(SUBSTITUTE(SUBSTITUTE(SUBSTITUTE(SUBSTITUTE(SUBSTITUTE(SUBSTITUTE(SUBSTITUTE(SUBSTITUTE(SUBSTITUTE(IF(_xlfn.ISFORMULA(F!J36),_xlfn.FORMULATEXT(F!J36),F!J36),"9","#"),"8","#"),"7","#"),"6","#"),"5","#"),"4","#"),"3","#"),"2","#"),"1","#"),"0","#"),"$","")," ",""),",","@"),"&gt;","@"),"&lt;","@"),"=","@"),")","@"),"(","@"),"^","@"),"/","@"),"+","@"),"*","@"),"-","@"),"@#","")))/2&gt;(LEN(SUBSTITUTE(SUBSTITUTE(SUBSTITUTE(SUBSTITUTE(SUBSTITUTE(SUBSTITUTE(SUBSTITUTE(SUBSTITUTE(SUBSTITUTE(SUBSTITUTE(SUBSTITUTE(SUBSTITUTE(SUBSTITUTE(SUBSTITUTE(SUBSTITUTE(SUBSTITUTE(SUBSTITUTE(SUBSTITUTE(SUBSTITUTE(SUBSTITUTE(SUBSTITUTE(SUBSTITUTE(SUBSTITUTE(IF(_xlfn.ISFORMULA('#_F'!J36),_xlfn.FORMULATEXT('#_F'!J36),'#_F'!J36),"9","#"),"8","#"),"7","#"),"6","#"),"5","#"),"4","#"),"3","#"),"2","#"),"1","#"),"0","#"),"$","")," ",""),",","@"),"&gt;","@"),"&lt;","@"),"=","@"),")","@"),"(","@"),"^","@"),"/","@"),"+","@"),"*","@"),"-","@"))-LEN(SUBSTITUTE(SUBSTITUTE(SUBSTITUTE(SUBSTITUTE(SUBSTITUTE(SUBSTITUTE(SUBSTITUTE(SUBSTITUTE(SUBSTITUTE(SUBSTITUTE(SUBSTITUTE(SUBSTITUTE(SUBSTITUTE(SUBSTITUTE(SUBSTITUTE(SUBSTITUTE(SUBSTITUTE(SUBSTITUTE(SUBSTITUTE(SUBSTITUTE(SUBSTITUTE(SUBSTITUTE(SUBSTITUTE(SUBSTITUTE(IF(_xlfn.ISFORMULA('#_F'!J36),_xlfn.FORMULATEXT('#_F'!J36),'#_F'!J36),"9","#"),"8","#"),"7","#"),"6","#"),"5","#"),"4","#"),"3","#"),"2","#"),"1","#"),"0","#"),"$","")," ",""),",","@"),"&gt;","@"),"&lt;","@"),"=","@"),")","@"),"(","@"),"^","@"),"/","@"),"+","@"),"*","@"),"-","@"),"@#","")))/2,TRUE,FALSE),"HardCodeMsg",IF(LEN(IF(_xlfn.ISFORMULA(F!J36),_xlfn.FORMULATEXT(F!J36),F!J36))-LEN(SUBSTITUTE(IF(_xlfn.ISFORMULA(F!J36),_xlfn.FORMULATEXT(F!J36),F!J36),"""",""))&gt;LEN(IF(_xlfn.ISFORMULA('#_F'!J36),_xlfn.FORMULATEXT('#_F'!J36),'#_F'!J36))-LEN(SUBSTITUTE(IF(_xlfn.ISFORMULA('#_F'!J36),_xlfn.FORMULATEXT('#_F'!J36),'#_F'!J36),"""","")),TRUE,FALSE),"HardQuoteMsg",IF(LEN(IF(_xlfn.ISFORMULA(F!J36),_xlfn.FORMULATEXT(F!J36),F!J36))-LEN(SUBSTITUTE(IF(_xlfn.ISFORMULA(F!J36),_xlfn.FORMULATEXT(F!J36),F!J36),"$",""))&lt;LEN(IF(_xlfn.ISFORMULA('#_F'!J36),_xlfn.FORMULATEXT('#_F'!J36),'#_F'!J36))-LEN(SUBSTITUTE(IF(_xlfn.ISFORMULA('#_F'!J36),_xlfn.FORMULATEXT('#_F'!J36),'#_F'!J36),"$","")),TRUE,FALSE),"MissingAbsMsg",_xlfn.IFS(ISTEXT('#_F'!J36),FALSE,ISLOGICAL('#_F'!J36),FALSE,SUBSTITUTE(CELL("format",'#_F'!J36),"-","")=SUBSTITUTE(CELL("format",F!J36),"-",""),FALSE,CELL("format",'#_F'!J36)="G",FALSE,AND(CELL("format",'#_F'!J36)="F0",CELL("format",F!J36)="G"),FALSE,TRUE,IFERROR(IF(MATCH(CELL("format",'#_F'!J36),FormatCodes_SFX!$A$4:$A$53,0)&gt;0,TRUE),FALSE),TRUE,TRUE),"FormatMsg",TRUE,"PerfectMsg")</f>
        <v>PerfectMsg</v>
      </c>
      <c r="K36" s="170" t="str">
        <f ca="1">_xlfn.IFS(ISBLANK(F!K36),"",IF(NOT(ISNA('#_F'!K36)),IF(ISNA(F!K36),TRUE,FALSE),FALSE),"StuNAMsg",IF(AND(ISNA('#_F'!K36),ISNA(F!K36)),TRUE,FALSE),"PerfectMsg",IF(NOT(ISERROR('#_F'!K36)),IF(ISERROR(F!K36),TRUE,FALSE),FALSE),"StuErrorMsg",IF(TYPE('#_F'!K36)&lt;&gt;TYPE(F!K36),TRUE,FALSE),"WrongTypeMsg",IF(_xlfn.ISFORMULA('#_F'!K36),IF(NOT(_xlfn.ISFORMULA(F!K36)),TRUE),FALSE),"MissingFormulaMsg",IF(NOT(AND(ISNUMBER(FIND("[",_xlfn.FORMULATEXT('#_F'!K36))),ISNUMBER(FIND("!",_xlfn.FORMULATEXT('#_F'!K36))))),AND(ISNUMBER(FIND("[",_xlfn.FORMULATEXT(F!K36))),ISNUMBER(FIND("!",_xlfn.FORMULATEXT(F!K36)))),FALSE),"ExternalRefsMsg",IF(ISNUMBER('#_F'!K36),IF(ABS('#_F'!K36-F!K36)&gt;0.00001,TRUE,FALSE),IF('#_F'!K36&lt;&gt;F!K36,TRUE,FALSE)),IF(ISNUMBER('#_F'!K36),IF('#_F'!K36&gt;F!K36,"TooLow","TooHigh"),"WrongAnswer"),NOT(_xlfn.ISFORMULA('#_F'!K36)),IF(_xlfn.IFS(ISTEXT('#_F'!K36),FALSE,ISLOGICAL('#_F'!K36),FALSE,SUBSTITUTE(CELL("format",'#_F'!K36),"-","")=SUBSTITUTE(CELL("format",F!K36),"-",""),FALSE,CELL("format",'#_F'!K36)="G",FALSE,AND(CELL("format",'#_F'!K36)="F0",CELL("format",F!K36)="G"),FALSE,TRUE,IFERROR(IF(MATCH(CELL("format",'#_F'!K36)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36),_xlfn.FORMULATEXT(F!K36),F!K36),"9","#"),"8","#"),"7","#"),"6","#"),"5","#"),"4","#"),"3","#"),"2","#"),"1","#"),"0","#"),"$","")," ",""),",","@"),"&gt;","@"),"&lt;","@"),"=","@"),")","@"),"(","@"),"^","@"),"/","@"),"+","@"),"*","@"),"-","@"))-LEN(SUBSTITUTE(SUBSTITUTE(SUBSTITUTE(SUBSTITUTE(SUBSTITUTE(SUBSTITUTE(SUBSTITUTE(SUBSTITUTE(SUBSTITUTE(SUBSTITUTE(SUBSTITUTE(SUBSTITUTE(SUBSTITUTE(SUBSTITUTE(SUBSTITUTE(SUBSTITUTE(SUBSTITUTE(SUBSTITUTE(SUBSTITUTE(SUBSTITUTE(SUBSTITUTE(SUBSTITUTE(SUBSTITUTE(SUBSTITUTE(IF(_xlfn.ISFORMULA(F!K36),_xlfn.FORMULATEXT(F!K36),F!K36),"9","#"),"8","#"),"7","#"),"6","#"),"5","#"),"4","#"),"3","#"),"2","#"),"1","#"),"0","#"),"$","")," ",""),",","@"),"&gt;","@"),"&lt;","@"),"=","@"),")","@"),"(","@"),"^","@"),"/","@"),"+","@"),"*","@"),"-","@"),"@#","")))/2&gt;(LEN(SUBSTITUTE(SUBSTITUTE(SUBSTITUTE(SUBSTITUTE(SUBSTITUTE(SUBSTITUTE(SUBSTITUTE(SUBSTITUTE(SUBSTITUTE(SUBSTITUTE(SUBSTITUTE(SUBSTITUTE(SUBSTITUTE(SUBSTITUTE(SUBSTITUTE(SUBSTITUTE(SUBSTITUTE(SUBSTITUTE(SUBSTITUTE(SUBSTITUTE(SUBSTITUTE(SUBSTITUTE(SUBSTITUTE(IF(_xlfn.ISFORMULA('#_F'!K36),_xlfn.FORMULATEXT('#_F'!K36),'#_F'!K36),"9","#"),"8","#"),"7","#"),"6","#"),"5","#"),"4","#"),"3","#"),"2","#"),"1","#"),"0","#"),"$","")," ",""),",","@"),"&gt;","@"),"&lt;","@"),"=","@"),")","@"),"(","@"),"^","@"),"/","@"),"+","@"),"*","@"),"-","@"))-LEN(SUBSTITUTE(SUBSTITUTE(SUBSTITUTE(SUBSTITUTE(SUBSTITUTE(SUBSTITUTE(SUBSTITUTE(SUBSTITUTE(SUBSTITUTE(SUBSTITUTE(SUBSTITUTE(SUBSTITUTE(SUBSTITUTE(SUBSTITUTE(SUBSTITUTE(SUBSTITUTE(SUBSTITUTE(SUBSTITUTE(SUBSTITUTE(SUBSTITUTE(SUBSTITUTE(SUBSTITUTE(SUBSTITUTE(SUBSTITUTE(IF(_xlfn.ISFORMULA('#_F'!K36),_xlfn.FORMULATEXT('#_F'!K36),'#_F'!K36),"9","#"),"8","#"),"7","#"),"6","#"),"5","#"),"4","#"),"3","#"),"2","#"),"1","#"),"0","#"),"$","")," ",""),",","@"),"&gt;","@"),"&lt;","@"),"=","@"),")","@"),"(","@"),"^","@"),"/","@"),"+","@"),"*","@"),"-","@"),"@#","")))/2,TRUE,FALSE),"HardCodeMsg",IF(LEN(IF(_xlfn.ISFORMULA(F!K36),_xlfn.FORMULATEXT(F!K36),F!K36))-LEN(SUBSTITUTE(IF(_xlfn.ISFORMULA(F!K36),_xlfn.FORMULATEXT(F!K36),F!K36),"""",""))&gt;LEN(IF(_xlfn.ISFORMULA('#_F'!K36),_xlfn.FORMULATEXT('#_F'!K36),'#_F'!K36))-LEN(SUBSTITUTE(IF(_xlfn.ISFORMULA('#_F'!K36),_xlfn.FORMULATEXT('#_F'!K36),'#_F'!K36),"""","")),TRUE,FALSE),"HardQuoteMsg",IF(LEN(IF(_xlfn.ISFORMULA(F!K36),_xlfn.FORMULATEXT(F!K36),F!K36))-LEN(SUBSTITUTE(IF(_xlfn.ISFORMULA(F!K36),_xlfn.FORMULATEXT(F!K36),F!K36),"$",""))&lt;LEN(IF(_xlfn.ISFORMULA('#_F'!K36),_xlfn.FORMULATEXT('#_F'!K36),'#_F'!K36))-LEN(SUBSTITUTE(IF(_xlfn.ISFORMULA('#_F'!K36),_xlfn.FORMULATEXT('#_F'!K36),'#_F'!K36),"$","")),TRUE,FALSE),"MissingAbsMsg",_xlfn.IFS(ISTEXT('#_F'!K36),FALSE,ISLOGICAL('#_F'!K36),FALSE,SUBSTITUTE(CELL("format",'#_F'!K36),"-","")=SUBSTITUTE(CELL("format",F!K36),"-",""),FALSE,CELL("format",'#_F'!K36)="G",FALSE,AND(CELL("format",'#_F'!K36)="F0",CELL("format",F!K36)="G"),FALSE,TRUE,IFERROR(IF(MATCH(CELL("format",'#_F'!K36),FormatCodes_SFX!$A$4:$A$53,0)&gt;0,TRUE),FALSE),TRUE,TRUE),"FormatMsg",TRUE,"PerfectMsg")</f>
        <v>PerfectMsg</v>
      </c>
      <c r="L36" s="231" t="str">
        <f ca="1">_xlfn.IFS(ISBLANK(F!L36),"",IF(NOT(ISNA('#_F'!L36)),IF(ISNA(F!L36),TRUE,FALSE),FALSE),"StuNAMsg",IF(AND(ISNA('#_F'!L36),ISNA(F!L36)),TRUE,FALSE),"PerfectMsg",IF(NOT(ISERROR('#_F'!L36)),IF(ISERROR(F!L36),TRUE,FALSE),FALSE),"StuErrorMsg",IF(TYPE('#_F'!L36)&lt;&gt;TYPE(F!L36),TRUE,FALSE),"WrongTypeMsg",IF(_xlfn.ISFORMULA('#_F'!L36),IF(NOT(_xlfn.ISFORMULA(F!L36)),TRUE),FALSE),"MissingFormulaMsg",IF(NOT(AND(ISNUMBER(FIND("[",_xlfn.FORMULATEXT('#_F'!L36))),ISNUMBER(FIND("!",_xlfn.FORMULATEXT('#_F'!L36))))),AND(ISNUMBER(FIND("[",_xlfn.FORMULATEXT(F!L36))),ISNUMBER(FIND("!",_xlfn.FORMULATEXT(F!L36)))),FALSE),"ExternalRefsMsg",IF(ISNUMBER('#_F'!L36),IF(ABS('#_F'!L36-F!L36)&gt;0.00001,TRUE,FALSE),IF('#_F'!L36&lt;&gt;F!L36,TRUE,FALSE)),IF(ISNUMBER('#_F'!L36),IF('#_F'!L36&gt;F!L36,"TooLow","TooHigh"),"WrongAnswer"),NOT(_xlfn.ISFORMULA('#_F'!L36)),IF(_xlfn.IFS(ISTEXT('#_F'!L36),FALSE,ISLOGICAL('#_F'!L36),FALSE,SUBSTITUTE(CELL("format",'#_F'!L36),"-","")=SUBSTITUTE(CELL("format",F!L36),"-",""),FALSE,CELL("format",'#_F'!L36)="G",FALSE,AND(CELL("format",'#_F'!L36)="F0",CELL("format",F!L36)="G"),FALSE,TRUE,IFERROR(IF(MATCH(CELL("format",'#_F'!L36)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36),_xlfn.FORMULATEXT(F!L36),F!L36),"9","#"),"8","#"),"7","#"),"6","#"),"5","#"),"4","#"),"3","#"),"2","#"),"1","#"),"0","#"),"$","")," ",""),",","@"),"&gt;","@"),"&lt;","@"),"=","@"),")","@"),"(","@"),"^","@"),"/","@"),"+","@"),"*","@"),"-","@"))-LEN(SUBSTITUTE(SUBSTITUTE(SUBSTITUTE(SUBSTITUTE(SUBSTITUTE(SUBSTITUTE(SUBSTITUTE(SUBSTITUTE(SUBSTITUTE(SUBSTITUTE(SUBSTITUTE(SUBSTITUTE(SUBSTITUTE(SUBSTITUTE(SUBSTITUTE(SUBSTITUTE(SUBSTITUTE(SUBSTITUTE(SUBSTITUTE(SUBSTITUTE(SUBSTITUTE(SUBSTITUTE(SUBSTITUTE(SUBSTITUTE(IF(_xlfn.ISFORMULA(F!L36),_xlfn.FORMULATEXT(F!L36),F!L36),"9","#"),"8","#"),"7","#"),"6","#"),"5","#"),"4","#"),"3","#"),"2","#"),"1","#"),"0","#"),"$","")," ",""),",","@"),"&gt;","@"),"&lt;","@"),"=","@"),")","@"),"(","@"),"^","@"),"/","@"),"+","@"),"*","@"),"-","@"),"@#","")))/2&gt;(LEN(SUBSTITUTE(SUBSTITUTE(SUBSTITUTE(SUBSTITUTE(SUBSTITUTE(SUBSTITUTE(SUBSTITUTE(SUBSTITUTE(SUBSTITUTE(SUBSTITUTE(SUBSTITUTE(SUBSTITUTE(SUBSTITUTE(SUBSTITUTE(SUBSTITUTE(SUBSTITUTE(SUBSTITUTE(SUBSTITUTE(SUBSTITUTE(SUBSTITUTE(SUBSTITUTE(SUBSTITUTE(SUBSTITUTE(IF(_xlfn.ISFORMULA('#_F'!L36),_xlfn.FORMULATEXT('#_F'!L36),'#_F'!L36),"9","#"),"8","#"),"7","#"),"6","#"),"5","#"),"4","#"),"3","#"),"2","#"),"1","#"),"0","#"),"$","")," ",""),",","@"),"&gt;","@"),"&lt;","@"),"=","@"),")","@"),"(","@"),"^","@"),"/","@"),"+","@"),"*","@"),"-","@"))-LEN(SUBSTITUTE(SUBSTITUTE(SUBSTITUTE(SUBSTITUTE(SUBSTITUTE(SUBSTITUTE(SUBSTITUTE(SUBSTITUTE(SUBSTITUTE(SUBSTITUTE(SUBSTITUTE(SUBSTITUTE(SUBSTITUTE(SUBSTITUTE(SUBSTITUTE(SUBSTITUTE(SUBSTITUTE(SUBSTITUTE(SUBSTITUTE(SUBSTITUTE(SUBSTITUTE(SUBSTITUTE(SUBSTITUTE(SUBSTITUTE(IF(_xlfn.ISFORMULA('#_F'!L36),_xlfn.FORMULATEXT('#_F'!L36),'#_F'!L36),"9","#"),"8","#"),"7","#"),"6","#"),"5","#"),"4","#"),"3","#"),"2","#"),"1","#"),"0","#"),"$","")," ",""),",","@"),"&gt;","@"),"&lt;","@"),"=","@"),")","@"),"(","@"),"^","@"),"/","@"),"+","@"),"*","@"),"-","@"),"@#","")))/2,TRUE,FALSE),"HardCodeMsg",IF(LEN(IF(_xlfn.ISFORMULA(F!L36),_xlfn.FORMULATEXT(F!L36),F!L36))-LEN(SUBSTITUTE(IF(_xlfn.ISFORMULA(F!L36),_xlfn.FORMULATEXT(F!L36),F!L36),"""",""))&gt;LEN(IF(_xlfn.ISFORMULA('#_F'!L36),_xlfn.FORMULATEXT('#_F'!L36),'#_F'!L36))-LEN(SUBSTITUTE(IF(_xlfn.ISFORMULA('#_F'!L36),_xlfn.FORMULATEXT('#_F'!L36),'#_F'!L36),"""","")),TRUE,FALSE),"HardQuoteMsg",IF(LEN(IF(_xlfn.ISFORMULA(F!L36),_xlfn.FORMULATEXT(F!L36),F!L36))-LEN(SUBSTITUTE(IF(_xlfn.ISFORMULA(F!L36),_xlfn.FORMULATEXT(F!L36),F!L36),"$",""))&lt;LEN(IF(_xlfn.ISFORMULA('#_F'!L36),_xlfn.FORMULATEXT('#_F'!L36),'#_F'!L36))-LEN(SUBSTITUTE(IF(_xlfn.ISFORMULA('#_F'!L36),_xlfn.FORMULATEXT('#_F'!L36),'#_F'!L36),"$","")),TRUE,FALSE),"MissingAbsMsg",_xlfn.IFS(ISTEXT('#_F'!L36),FALSE,ISLOGICAL('#_F'!L36),FALSE,SUBSTITUTE(CELL("format",'#_F'!L36),"-","")=SUBSTITUTE(CELL("format",F!L36),"-",""),FALSE,CELL("format",'#_F'!L36)="G",FALSE,AND(CELL("format",'#_F'!L36)="F0",CELL("format",F!L36)="G"),FALSE,TRUE,IFERROR(IF(MATCH(CELL("format",'#_F'!L36),FormatCodes_SFX!$A$4:$A$53,0)&gt;0,TRUE),FALSE),TRUE,TRUE),"FormatMsg",TRUE,"PerfectMsg")</f>
        <v>PerfectMsg</v>
      </c>
      <c r="N36" s="233">
        <v>0</v>
      </c>
      <c r="O36" s="233">
        <v>0</v>
      </c>
      <c r="P36" s="233">
        <v>0</v>
      </c>
      <c r="R36" s="233">
        <v>0</v>
      </c>
      <c r="S36" s="233">
        <v>0</v>
      </c>
      <c r="T36" s="233">
        <v>0</v>
      </c>
      <c r="V36" s="233">
        <v>0</v>
      </c>
      <c r="W36" s="233">
        <v>0</v>
      </c>
      <c r="X36" s="233">
        <v>0</v>
      </c>
      <c r="Z36" s="233">
        <v>0</v>
      </c>
      <c r="AA36" s="233">
        <v>0</v>
      </c>
      <c r="AB36" s="233">
        <v>0</v>
      </c>
    </row>
    <row r="37" spans="3:28" hidden="1" x14ac:dyDescent="0.15">
      <c r="C37" s="233">
        <v>991</v>
      </c>
      <c r="D37" s="233"/>
      <c r="E37" s="233"/>
      <c r="F37" s="233"/>
      <c r="G37" s="170"/>
      <c r="H37" s="170"/>
      <c r="I37" s="170"/>
      <c r="J37" s="170"/>
      <c r="K37" s="170"/>
      <c r="L37" s="231"/>
      <c r="N37" s="233"/>
      <c r="O37" s="233"/>
      <c r="P37" s="233"/>
      <c r="R37" s="233"/>
      <c r="S37" s="233"/>
      <c r="T37" s="233"/>
      <c r="V37" s="233"/>
      <c r="W37" s="233"/>
      <c r="X37" s="233"/>
      <c r="Z37" s="233"/>
      <c r="AA37" s="233"/>
      <c r="AB37" s="233"/>
    </row>
    <row r="38" spans="3:28" x14ac:dyDescent="0.15">
      <c r="C38" s="233">
        <v>0</v>
      </c>
      <c r="D38" s="233">
        <v>0</v>
      </c>
      <c r="E38" s="233">
        <v>0</v>
      </c>
      <c r="F38" s="233">
        <v>0</v>
      </c>
      <c r="G38" s="170" t="str">
        <f ca="1">_xlfn.IFS(ISBLANK(F!G38),"",IF(NOT(ISNA('#_F'!G38)),IF(ISNA(F!G38),TRUE,FALSE),FALSE),"StuNAMsg",IF(AND(ISNA('#_F'!G38),ISNA(F!G38)),TRUE,FALSE),"PerfectMsg",IF(NOT(ISERROR('#_F'!G38)),IF(ISERROR(F!G38),TRUE,FALSE),FALSE),"StuErrorMsg",IF(TYPE('#_F'!G38)&lt;&gt;TYPE(F!G38),TRUE,FALSE),"WrongTypeMsg",IF(_xlfn.ISFORMULA('#_F'!G38),IF(NOT(_xlfn.ISFORMULA(F!G38)),TRUE),FALSE),"MissingFormulaMsg",IF(NOT(AND(ISNUMBER(FIND("[",_xlfn.FORMULATEXT('#_F'!G38))),ISNUMBER(FIND("!",_xlfn.FORMULATEXT('#_F'!G38))))),AND(ISNUMBER(FIND("[",_xlfn.FORMULATEXT(F!G38))),ISNUMBER(FIND("!",_xlfn.FORMULATEXT(F!G38)))),FALSE),"ExternalRefsMsg",IF(ISNUMBER('#_F'!G38),IF(ABS('#_F'!G38-F!G38)&gt;0.00001,TRUE,FALSE),IF('#_F'!G38&lt;&gt;F!G38,TRUE,FALSE)),IF(ISNUMBER('#_F'!G38),IF('#_F'!G38&gt;F!G38,"TooLow","TooHigh"),"WrongAnswer"),NOT(_xlfn.ISFORMULA('#_F'!G38)),IF(_xlfn.IFS(ISTEXT('#_F'!G38),FALSE,ISLOGICAL('#_F'!G38),FALSE,SUBSTITUTE(CELL("format",'#_F'!G38),"-","")=SUBSTITUTE(CELL("format",F!G38),"-",""),FALSE,CELL("format",'#_F'!G38)="G",FALSE,AND(CELL("format",'#_F'!G38)="F0",CELL("format",F!G38)="G"),FALSE,TRUE,IFERROR(IF(MATCH(CELL("format",'#_F'!G38)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38),_xlfn.FORMULATEXT(F!G38),F!G38),"9","#"),"8","#"),"7","#"),"6","#"),"5","#"),"4","#"),"3","#"),"2","#"),"1","#"),"0","#"),"$","")," ",""),",","@"),"&gt;","@"),"&lt;","@"),"=","@"),")","@"),"(","@"),"^","@"),"/","@"),"+","@"),"*","@"),"-","@"))-LEN(SUBSTITUTE(SUBSTITUTE(SUBSTITUTE(SUBSTITUTE(SUBSTITUTE(SUBSTITUTE(SUBSTITUTE(SUBSTITUTE(SUBSTITUTE(SUBSTITUTE(SUBSTITUTE(SUBSTITUTE(SUBSTITUTE(SUBSTITUTE(SUBSTITUTE(SUBSTITUTE(SUBSTITUTE(SUBSTITUTE(SUBSTITUTE(SUBSTITUTE(SUBSTITUTE(SUBSTITUTE(SUBSTITUTE(SUBSTITUTE(IF(_xlfn.ISFORMULA(F!G38),_xlfn.FORMULATEXT(F!G38),F!G38),"9","#"),"8","#"),"7","#"),"6","#"),"5","#"),"4","#"),"3","#"),"2","#"),"1","#"),"0","#"),"$","")," ",""),",","@"),"&gt;","@"),"&lt;","@"),"=","@"),")","@"),"(","@"),"^","@"),"/","@"),"+","@"),"*","@"),"-","@"),"@#","")))/2&gt;(LEN(SUBSTITUTE(SUBSTITUTE(SUBSTITUTE(SUBSTITUTE(SUBSTITUTE(SUBSTITUTE(SUBSTITUTE(SUBSTITUTE(SUBSTITUTE(SUBSTITUTE(SUBSTITUTE(SUBSTITUTE(SUBSTITUTE(SUBSTITUTE(SUBSTITUTE(SUBSTITUTE(SUBSTITUTE(SUBSTITUTE(SUBSTITUTE(SUBSTITUTE(SUBSTITUTE(SUBSTITUTE(SUBSTITUTE(IF(_xlfn.ISFORMULA('#_F'!G38),_xlfn.FORMULATEXT('#_F'!G38),'#_F'!G38),"9","#"),"8","#"),"7","#"),"6","#"),"5","#"),"4","#"),"3","#"),"2","#"),"1","#"),"0","#"),"$","")," ",""),",","@"),"&gt;","@"),"&lt;","@"),"=","@"),")","@"),"(","@"),"^","@"),"/","@"),"+","@"),"*","@"),"-","@"))-LEN(SUBSTITUTE(SUBSTITUTE(SUBSTITUTE(SUBSTITUTE(SUBSTITUTE(SUBSTITUTE(SUBSTITUTE(SUBSTITUTE(SUBSTITUTE(SUBSTITUTE(SUBSTITUTE(SUBSTITUTE(SUBSTITUTE(SUBSTITUTE(SUBSTITUTE(SUBSTITUTE(SUBSTITUTE(SUBSTITUTE(SUBSTITUTE(SUBSTITUTE(SUBSTITUTE(SUBSTITUTE(SUBSTITUTE(SUBSTITUTE(IF(_xlfn.ISFORMULA('#_F'!G38),_xlfn.FORMULATEXT('#_F'!G38),'#_F'!G38),"9","#"),"8","#"),"7","#"),"6","#"),"5","#"),"4","#"),"3","#"),"2","#"),"1","#"),"0","#"),"$","")," ",""),",","@"),"&gt;","@"),"&lt;","@"),"=","@"),")","@"),"(","@"),"^","@"),"/","@"),"+","@"),"*","@"),"-","@"),"@#","")))/2,TRUE,FALSE),"HardCodeMsg",IF(LEN(IF(_xlfn.ISFORMULA(F!G38),_xlfn.FORMULATEXT(F!G38),F!G38))-LEN(SUBSTITUTE(IF(_xlfn.ISFORMULA(F!G38),_xlfn.FORMULATEXT(F!G38),F!G38),"""",""))&gt;LEN(IF(_xlfn.ISFORMULA('#_F'!G38),_xlfn.FORMULATEXT('#_F'!G38),'#_F'!G38))-LEN(SUBSTITUTE(IF(_xlfn.ISFORMULA('#_F'!G38),_xlfn.FORMULATEXT('#_F'!G38),'#_F'!G38),"""","")),TRUE,FALSE),"HardQuoteMsg",IF(LEN(IF(_xlfn.ISFORMULA(F!G38),_xlfn.FORMULATEXT(F!G38),F!G38))-LEN(SUBSTITUTE(IF(_xlfn.ISFORMULA(F!G38),_xlfn.FORMULATEXT(F!G38),F!G38),"$",""))&lt;LEN(IF(_xlfn.ISFORMULA('#_F'!G38),_xlfn.FORMULATEXT('#_F'!G38),'#_F'!G38))-LEN(SUBSTITUTE(IF(_xlfn.ISFORMULA('#_F'!G38),_xlfn.FORMULATEXT('#_F'!G38),'#_F'!G38),"$","")),TRUE,FALSE),"MissingAbsMsg",_xlfn.IFS(ISTEXT('#_F'!G38),FALSE,ISLOGICAL('#_F'!G38),FALSE,SUBSTITUTE(CELL("format",'#_F'!G38),"-","")=SUBSTITUTE(CELL("format",F!G38),"-",""),FALSE,CELL("format",'#_F'!G38)="G",FALSE,AND(CELL("format",'#_F'!G38)="F0",CELL("format",F!G38)="G"),FALSE,TRUE,IFERROR(IF(MATCH(CELL("format",'#_F'!G38),FormatCodes_SFX!$A$4:$A$53,0)&gt;0,TRUE),FALSE),TRUE,TRUE),"FormatMsg",TRUE,"PerfectMsg")</f>
        <v>PerfectMsg</v>
      </c>
      <c r="H38" s="170" t="str">
        <f ca="1">_xlfn.IFS(ISBLANK(F!H38),"",IF(NOT(ISNA('#_F'!H38)),IF(ISNA(F!H38),TRUE,FALSE),FALSE),"StuNAMsg",IF(AND(ISNA('#_F'!H38),ISNA(F!H38)),TRUE,FALSE),"PerfectMsg",IF(NOT(ISERROR('#_F'!H38)),IF(ISERROR(F!H38),TRUE,FALSE),FALSE),"StuErrorMsg",IF(TYPE('#_F'!H38)&lt;&gt;TYPE(F!H38),TRUE,FALSE),"WrongTypeMsg",IF(_xlfn.ISFORMULA('#_F'!H38),IF(NOT(_xlfn.ISFORMULA(F!H38)),TRUE),FALSE),"MissingFormulaMsg",IF(NOT(AND(ISNUMBER(FIND("[",_xlfn.FORMULATEXT('#_F'!H38))),ISNUMBER(FIND("!",_xlfn.FORMULATEXT('#_F'!H38))))),AND(ISNUMBER(FIND("[",_xlfn.FORMULATEXT(F!H38))),ISNUMBER(FIND("!",_xlfn.FORMULATEXT(F!H38)))),FALSE),"ExternalRefsMsg",IF(ISNUMBER('#_F'!H38),IF(ABS('#_F'!H38-F!H38)&gt;0.00001,TRUE,FALSE),IF('#_F'!H38&lt;&gt;F!H38,TRUE,FALSE)),IF(ISNUMBER('#_F'!H38),IF('#_F'!H38&gt;F!H38,"TooLow","TooHigh"),"WrongAnswer"),NOT(_xlfn.ISFORMULA('#_F'!H38)),IF(_xlfn.IFS(ISTEXT('#_F'!H38),FALSE,ISLOGICAL('#_F'!H38),FALSE,SUBSTITUTE(CELL("format",'#_F'!H38),"-","")=SUBSTITUTE(CELL("format",F!H38),"-",""),FALSE,CELL("format",'#_F'!H38)="G",FALSE,AND(CELL("format",'#_F'!H38)="F0",CELL("format",F!H38)="G"),FALSE,TRUE,IFERROR(IF(MATCH(CELL("format",'#_F'!H38)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38),_xlfn.FORMULATEXT(F!H38),F!H38),"9","#"),"8","#"),"7","#"),"6","#"),"5","#"),"4","#"),"3","#"),"2","#"),"1","#"),"0","#"),"$","")," ",""),",","@"),"&gt;","@"),"&lt;","@"),"=","@"),")","@"),"(","@"),"^","@"),"/","@"),"+","@"),"*","@"),"-","@"))-LEN(SUBSTITUTE(SUBSTITUTE(SUBSTITUTE(SUBSTITUTE(SUBSTITUTE(SUBSTITUTE(SUBSTITUTE(SUBSTITUTE(SUBSTITUTE(SUBSTITUTE(SUBSTITUTE(SUBSTITUTE(SUBSTITUTE(SUBSTITUTE(SUBSTITUTE(SUBSTITUTE(SUBSTITUTE(SUBSTITUTE(SUBSTITUTE(SUBSTITUTE(SUBSTITUTE(SUBSTITUTE(SUBSTITUTE(SUBSTITUTE(IF(_xlfn.ISFORMULA(F!H38),_xlfn.FORMULATEXT(F!H38),F!H38),"9","#"),"8","#"),"7","#"),"6","#"),"5","#"),"4","#"),"3","#"),"2","#"),"1","#"),"0","#"),"$","")," ",""),",","@"),"&gt;","@"),"&lt;","@"),"=","@"),")","@"),"(","@"),"^","@"),"/","@"),"+","@"),"*","@"),"-","@"),"@#","")))/2&gt;(LEN(SUBSTITUTE(SUBSTITUTE(SUBSTITUTE(SUBSTITUTE(SUBSTITUTE(SUBSTITUTE(SUBSTITUTE(SUBSTITUTE(SUBSTITUTE(SUBSTITUTE(SUBSTITUTE(SUBSTITUTE(SUBSTITUTE(SUBSTITUTE(SUBSTITUTE(SUBSTITUTE(SUBSTITUTE(SUBSTITUTE(SUBSTITUTE(SUBSTITUTE(SUBSTITUTE(SUBSTITUTE(SUBSTITUTE(IF(_xlfn.ISFORMULA('#_F'!H38),_xlfn.FORMULATEXT('#_F'!H38),'#_F'!H38),"9","#"),"8","#"),"7","#"),"6","#"),"5","#"),"4","#"),"3","#"),"2","#"),"1","#"),"0","#"),"$","")," ",""),",","@"),"&gt;","@"),"&lt;","@"),"=","@"),")","@"),"(","@"),"^","@"),"/","@"),"+","@"),"*","@"),"-","@"))-LEN(SUBSTITUTE(SUBSTITUTE(SUBSTITUTE(SUBSTITUTE(SUBSTITUTE(SUBSTITUTE(SUBSTITUTE(SUBSTITUTE(SUBSTITUTE(SUBSTITUTE(SUBSTITUTE(SUBSTITUTE(SUBSTITUTE(SUBSTITUTE(SUBSTITUTE(SUBSTITUTE(SUBSTITUTE(SUBSTITUTE(SUBSTITUTE(SUBSTITUTE(SUBSTITUTE(SUBSTITUTE(SUBSTITUTE(SUBSTITUTE(IF(_xlfn.ISFORMULA('#_F'!H38),_xlfn.FORMULATEXT('#_F'!H38),'#_F'!H38),"9","#"),"8","#"),"7","#"),"6","#"),"5","#"),"4","#"),"3","#"),"2","#"),"1","#"),"0","#"),"$","")," ",""),",","@"),"&gt;","@"),"&lt;","@"),"=","@"),")","@"),"(","@"),"^","@"),"/","@"),"+","@"),"*","@"),"-","@"),"@#","")))/2,TRUE,FALSE),"HardCodeMsg",IF(LEN(IF(_xlfn.ISFORMULA(F!H38),_xlfn.FORMULATEXT(F!H38),F!H38))-LEN(SUBSTITUTE(IF(_xlfn.ISFORMULA(F!H38),_xlfn.FORMULATEXT(F!H38),F!H38),"""",""))&gt;LEN(IF(_xlfn.ISFORMULA('#_F'!H38),_xlfn.FORMULATEXT('#_F'!H38),'#_F'!H38))-LEN(SUBSTITUTE(IF(_xlfn.ISFORMULA('#_F'!H38),_xlfn.FORMULATEXT('#_F'!H38),'#_F'!H38),"""","")),TRUE,FALSE),"HardQuoteMsg",IF(LEN(IF(_xlfn.ISFORMULA(F!H38),_xlfn.FORMULATEXT(F!H38),F!H38))-LEN(SUBSTITUTE(IF(_xlfn.ISFORMULA(F!H38),_xlfn.FORMULATEXT(F!H38),F!H38),"$",""))&lt;LEN(IF(_xlfn.ISFORMULA('#_F'!H38),_xlfn.FORMULATEXT('#_F'!H38),'#_F'!H38))-LEN(SUBSTITUTE(IF(_xlfn.ISFORMULA('#_F'!H38),_xlfn.FORMULATEXT('#_F'!H38),'#_F'!H38),"$","")),TRUE,FALSE),"MissingAbsMsg",_xlfn.IFS(ISTEXT('#_F'!H38),FALSE,ISLOGICAL('#_F'!H38),FALSE,SUBSTITUTE(CELL("format",'#_F'!H38),"-","")=SUBSTITUTE(CELL("format",F!H38),"-",""),FALSE,CELL("format",'#_F'!H38)="G",FALSE,AND(CELL("format",'#_F'!H38)="F0",CELL("format",F!H38)="G"),FALSE,TRUE,IFERROR(IF(MATCH(CELL("format",'#_F'!H38),FormatCodes_SFX!$A$4:$A$53,0)&gt;0,TRUE),FALSE),TRUE,TRUE),"FormatMsg",TRUE,"PerfectMsg")</f>
        <v>PerfectMsg</v>
      </c>
      <c r="I38" s="170" t="str">
        <f ca="1">_xlfn.IFS(ISBLANK(F!I38),"",IF(NOT(ISNA('#_F'!I38)),IF(ISNA(F!I38),TRUE,FALSE),FALSE),"StuNAMsg",IF(AND(ISNA('#_F'!I38),ISNA(F!I38)),TRUE,FALSE),"PerfectMsg",IF(NOT(ISERROR('#_F'!I38)),IF(ISERROR(F!I38),TRUE,FALSE),FALSE),"StuErrorMsg",IF(TYPE('#_F'!I38)&lt;&gt;TYPE(F!I38),TRUE,FALSE),"WrongTypeMsg",IF(_xlfn.ISFORMULA('#_F'!I38),IF(NOT(_xlfn.ISFORMULA(F!I38)),TRUE),FALSE),"MissingFormulaMsg",IF(NOT(AND(ISNUMBER(FIND("[",_xlfn.FORMULATEXT('#_F'!I38))),ISNUMBER(FIND("!",_xlfn.FORMULATEXT('#_F'!I38))))),AND(ISNUMBER(FIND("[",_xlfn.FORMULATEXT(F!I38))),ISNUMBER(FIND("!",_xlfn.FORMULATEXT(F!I38)))),FALSE),"ExternalRefsMsg",IF(ISNUMBER('#_F'!I38),IF(ABS('#_F'!I38-F!I38)&gt;0.00001,TRUE,FALSE),IF('#_F'!I38&lt;&gt;F!I38,TRUE,FALSE)),IF(ISNUMBER('#_F'!I38),IF('#_F'!I38&gt;F!I38,"TooLow","TooHigh"),"WrongAnswer"),NOT(_xlfn.ISFORMULA('#_F'!I38)),IF(_xlfn.IFS(ISTEXT('#_F'!I38),FALSE,ISLOGICAL('#_F'!I38),FALSE,SUBSTITUTE(CELL("format",'#_F'!I38),"-","")=SUBSTITUTE(CELL("format",F!I38),"-",""),FALSE,CELL("format",'#_F'!I38)="G",FALSE,AND(CELL("format",'#_F'!I38)="F0",CELL("format",F!I38)="G"),FALSE,TRUE,IFERROR(IF(MATCH(CELL("format",'#_F'!I38)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38),_xlfn.FORMULATEXT(F!I38),F!I38),"9","#"),"8","#"),"7","#"),"6","#"),"5","#"),"4","#"),"3","#"),"2","#"),"1","#"),"0","#"),"$","")," ",""),",","@"),"&gt;","@"),"&lt;","@"),"=","@"),")","@"),"(","@"),"^","@"),"/","@"),"+","@"),"*","@"),"-","@"))-LEN(SUBSTITUTE(SUBSTITUTE(SUBSTITUTE(SUBSTITUTE(SUBSTITUTE(SUBSTITUTE(SUBSTITUTE(SUBSTITUTE(SUBSTITUTE(SUBSTITUTE(SUBSTITUTE(SUBSTITUTE(SUBSTITUTE(SUBSTITUTE(SUBSTITUTE(SUBSTITUTE(SUBSTITUTE(SUBSTITUTE(SUBSTITUTE(SUBSTITUTE(SUBSTITUTE(SUBSTITUTE(SUBSTITUTE(SUBSTITUTE(IF(_xlfn.ISFORMULA(F!I38),_xlfn.FORMULATEXT(F!I38),F!I38),"9","#"),"8","#"),"7","#"),"6","#"),"5","#"),"4","#"),"3","#"),"2","#"),"1","#"),"0","#"),"$","")," ",""),",","@"),"&gt;","@"),"&lt;","@"),"=","@"),")","@"),"(","@"),"^","@"),"/","@"),"+","@"),"*","@"),"-","@"),"@#","")))/2&gt;(LEN(SUBSTITUTE(SUBSTITUTE(SUBSTITUTE(SUBSTITUTE(SUBSTITUTE(SUBSTITUTE(SUBSTITUTE(SUBSTITUTE(SUBSTITUTE(SUBSTITUTE(SUBSTITUTE(SUBSTITUTE(SUBSTITUTE(SUBSTITUTE(SUBSTITUTE(SUBSTITUTE(SUBSTITUTE(SUBSTITUTE(SUBSTITUTE(SUBSTITUTE(SUBSTITUTE(SUBSTITUTE(SUBSTITUTE(IF(_xlfn.ISFORMULA('#_F'!I38),_xlfn.FORMULATEXT('#_F'!I38),'#_F'!I38),"9","#"),"8","#"),"7","#"),"6","#"),"5","#"),"4","#"),"3","#"),"2","#"),"1","#"),"0","#"),"$","")," ",""),",","@"),"&gt;","@"),"&lt;","@"),"=","@"),")","@"),"(","@"),"^","@"),"/","@"),"+","@"),"*","@"),"-","@"))-LEN(SUBSTITUTE(SUBSTITUTE(SUBSTITUTE(SUBSTITUTE(SUBSTITUTE(SUBSTITUTE(SUBSTITUTE(SUBSTITUTE(SUBSTITUTE(SUBSTITUTE(SUBSTITUTE(SUBSTITUTE(SUBSTITUTE(SUBSTITUTE(SUBSTITUTE(SUBSTITUTE(SUBSTITUTE(SUBSTITUTE(SUBSTITUTE(SUBSTITUTE(SUBSTITUTE(SUBSTITUTE(SUBSTITUTE(SUBSTITUTE(IF(_xlfn.ISFORMULA('#_F'!I38),_xlfn.FORMULATEXT('#_F'!I38),'#_F'!I38),"9","#"),"8","#"),"7","#"),"6","#"),"5","#"),"4","#"),"3","#"),"2","#"),"1","#"),"0","#"),"$","")," ",""),",","@"),"&gt;","@"),"&lt;","@"),"=","@"),")","@"),"(","@"),"^","@"),"/","@"),"+","@"),"*","@"),"-","@"),"@#","")))/2,TRUE,FALSE),"HardCodeMsg",IF(LEN(IF(_xlfn.ISFORMULA(F!I38),_xlfn.FORMULATEXT(F!I38),F!I38))-LEN(SUBSTITUTE(IF(_xlfn.ISFORMULA(F!I38),_xlfn.FORMULATEXT(F!I38),F!I38),"""",""))&gt;LEN(IF(_xlfn.ISFORMULA('#_F'!I38),_xlfn.FORMULATEXT('#_F'!I38),'#_F'!I38))-LEN(SUBSTITUTE(IF(_xlfn.ISFORMULA('#_F'!I38),_xlfn.FORMULATEXT('#_F'!I38),'#_F'!I38),"""","")),TRUE,FALSE),"HardQuoteMsg",IF(LEN(IF(_xlfn.ISFORMULA(F!I38),_xlfn.FORMULATEXT(F!I38),F!I38))-LEN(SUBSTITUTE(IF(_xlfn.ISFORMULA(F!I38),_xlfn.FORMULATEXT(F!I38),F!I38),"$",""))&lt;LEN(IF(_xlfn.ISFORMULA('#_F'!I38),_xlfn.FORMULATEXT('#_F'!I38),'#_F'!I38))-LEN(SUBSTITUTE(IF(_xlfn.ISFORMULA('#_F'!I38),_xlfn.FORMULATEXT('#_F'!I38),'#_F'!I38),"$","")),TRUE,FALSE),"MissingAbsMsg",_xlfn.IFS(ISTEXT('#_F'!I38),FALSE,ISLOGICAL('#_F'!I38),FALSE,SUBSTITUTE(CELL("format",'#_F'!I38),"-","")=SUBSTITUTE(CELL("format",F!I38),"-",""),FALSE,CELL("format",'#_F'!I38)="G",FALSE,AND(CELL("format",'#_F'!I38)="F0",CELL("format",F!I38)="G"),FALSE,TRUE,IFERROR(IF(MATCH(CELL("format",'#_F'!I38),FormatCodes_SFX!$A$4:$A$53,0)&gt;0,TRUE),FALSE),TRUE,TRUE),"FormatMsg",TRUE,"PerfectMsg")</f>
        <v>PerfectMsg</v>
      </c>
      <c r="J38" s="170" t="str">
        <f ca="1">_xlfn.IFS(ISBLANK(F!J38),"",IF(NOT(ISNA('#_F'!J38)),IF(ISNA(F!J38),TRUE,FALSE),FALSE),"StuNAMsg",IF(AND(ISNA('#_F'!J38),ISNA(F!J38)),TRUE,FALSE),"PerfectMsg",IF(NOT(ISERROR('#_F'!J38)),IF(ISERROR(F!J38),TRUE,FALSE),FALSE),"StuErrorMsg",IF(TYPE('#_F'!J38)&lt;&gt;TYPE(F!J38),TRUE,FALSE),"WrongTypeMsg",IF(_xlfn.ISFORMULA('#_F'!J38),IF(NOT(_xlfn.ISFORMULA(F!J38)),TRUE),FALSE),"MissingFormulaMsg",IF(NOT(AND(ISNUMBER(FIND("[",_xlfn.FORMULATEXT('#_F'!J38))),ISNUMBER(FIND("!",_xlfn.FORMULATEXT('#_F'!J38))))),AND(ISNUMBER(FIND("[",_xlfn.FORMULATEXT(F!J38))),ISNUMBER(FIND("!",_xlfn.FORMULATEXT(F!J38)))),FALSE),"ExternalRefsMsg",IF(ISNUMBER('#_F'!J38),IF(ABS('#_F'!J38-F!J38)&gt;0.00001,TRUE,FALSE),IF('#_F'!J38&lt;&gt;F!J38,TRUE,FALSE)),IF(ISNUMBER('#_F'!J38),IF('#_F'!J38&gt;F!J38,"TooLow","TooHigh"),"WrongAnswer"),NOT(_xlfn.ISFORMULA('#_F'!J38)),IF(_xlfn.IFS(ISTEXT('#_F'!J38),FALSE,ISLOGICAL('#_F'!J38),FALSE,SUBSTITUTE(CELL("format",'#_F'!J38),"-","")=SUBSTITUTE(CELL("format",F!J38),"-",""),FALSE,CELL("format",'#_F'!J38)="G",FALSE,AND(CELL("format",'#_F'!J38)="F0",CELL("format",F!J38)="G"),FALSE,TRUE,IFERROR(IF(MATCH(CELL("format",'#_F'!J38)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38),_xlfn.FORMULATEXT(F!J38),F!J38),"9","#"),"8","#"),"7","#"),"6","#"),"5","#"),"4","#"),"3","#"),"2","#"),"1","#"),"0","#"),"$","")," ",""),",","@"),"&gt;","@"),"&lt;","@"),"=","@"),")","@"),"(","@"),"^","@"),"/","@"),"+","@"),"*","@"),"-","@"))-LEN(SUBSTITUTE(SUBSTITUTE(SUBSTITUTE(SUBSTITUTE(SUBSTITUTE(SUBSTITUTE(SUBSTITUTE(SUBSTITUTE(SUBSTITUTE(SUBSTITUTE(SUBSTITUTE(SUBSTITUTE(SUBSTITUTE(SUBSTITUTE(SUBSTITUTE(SUBSTITUTE(SUBSTITUTE(SUBSTITUTE(SUBSTITUTE(SUBSTITUTE(SUBSTITUTE(SUBSTITUTE(SUBSTITUTE(SUBSTITUTE(IF(_xlfn.ISFORMULA(F!J38),_xlfn.FORMULATEXT(F!J38),F!J38),"9","#"),"8","#"),"7","#"),"6","#"),"5","#"),"4","#"),"3","#"),"2","#"),"1","#"),"0","#"),"$","")," ",""),",","@"),"&gt;","@"),"&lt;","@"),"=","@"),")","@"),"(","@"),"^","@"),"/","@"),"+","@"),"*","@"),"-","@"),"@#","")))/2&gt;(LEN(SUBSTITUTE(SUBSTITUTE(SUBSTITUTE(SUBSTITUTE(SUBSTITUTE(SUBSTITUTE(SUBSTITUTE(SUBSTITUTE(SUBSTITUTE(SUBSTITUTE(SUBSTITUTE(SUBSTITUTE(SUBSTITUTE(SUBSTITUTE(SUBSTITUTE(SUBSTITUTE(SUBSTITUTE(SUBSTITUTE(SUBSTITUTE(SUBSTITUTE(SUBSTITUTE(SUBSTITUTE(SUBSTITUTE(IF(_xlfn.ISFORMULA('#_F'!J38),_xlfn.FORMULATEXT('#_F'!J38),'#_F'!J38),"9","#"),"8","#"),"7","#"),"6","#"),"5","#"),"4","#"),"3","#"),"2","#"),"1","#"),"0","#"),"$","")," ",""),",","@"),"&gt;","@"),"&lt;","@"),"=","@"),")","@"),"(","@"),"^","@"),"/","@"),"+","@"),"*","@"),"-","@"))-LEN(SUBSTITUTE(SUBSTITUTE(SUBSTITUTE(SUBSTITUTE(SUBSTITUTE(SUBSTITUTE(SUBSTITUTE(SUBSTITUTE(SUBSTITUTE(SUBSTITUTE(SUBSTITUTE(SUBSTITUTE(SUBSTITUTE(SUBSTITUTE(SUBSTITUTE(SUBSTITUTE(SUBSTITUTE(SUBSTITUTE(SUBSTITUTE(SUBSTITUTE(SUBSTITUTE(SUBSTITUTE(SUBSTITUTE(SUBSTITUTE(IF(_xlfn.ISFORMULA('#_F'!J38),_xlfn.FORMULATEXT('#_F'!J38),'#_F'!J38),"9","#"),"8","#"),"7","#"),"6","#"),"5","#"),"4","#"),"3","#"),"2","#"),"1","#"),"0","#"),"$","")," ",""),",","@"),"&gt;","@"),"&lt;","@"),"=","@"),")","@"),"(","@"),"^","@"),"/","@"),"+","@"),"*","@"),"-","@"),"@#","")))/2,TRUE,FALSE),"HardCodeMsg",IF(LEN(IF(_xlfn.ISFORMULA(F!J38),_xlfn.FORMULATEXT(F!J38),F!J38))-LEN(SUBSTITUTE(IF(_xlfn.ISFORMULA(F!J38),_xlfn.FORMULATEXT(F!J38),F!J38),"""",""))&gt;LEN(IF(_xlfn.ISFORMULA('#_F'!J38),_xlfn.FORMULATEXT('#_F'!J38),'#_F'!J38))-LEN(SUBSTITUTE(IF(_xlfn.ISFORMULA('#_F'!J38),_xlfn.FORMULATEXT('#_F'!J38),'#_F'!J38),"""","")),TRUE,FALSE),"HardQuoteMsg",IF(LEN(IF(_xlfn.ISFORMULA(F!J38),_xlfn.FORMULATEXT(F!J38),F!J38))-LEN(SUBSTITUTE(IF(_xlfn.ISFORMULA(F!J38),_xlfn.FORMULATEXT(F!J38),F!J38),"$",""))&lt;LEN(IF(_xlfn.ISFORMULA('#_F'!J38),_xlfn.FORMULATEXT('#_F'!J38),'#_F'!J38))-LEN(SUBSTITUTE(IF(_xlfn.ISFORMULA('#_F'!J38),_xlfn.FORMULATEXT('#_F'!J38),'#_F'!J38),"$","")),TRUE,FALSE),"MissingAbsMsg",_xlfn.IFS(ISTEXT('#_F'!J38),FALSE,ISLOGICAL('#_F'!J38),FALSE,SUBSTITUTE(CELL("format",'#_F'!J38),"-","")=SUBSTITUTE(CELL("format",F!J38),"-",""),FALSE,CELL("format",'#_F'!J38)="G",FALSE,AND(CELL("format",'#_F'!J38)="F0",CELL("format",F!J38)="G"),FALSE,TRUE,IFERROR(IF(MATCH(CELL("format",'#_F'!J38),FormatCodes_SFX!$A$4:$A$53,0)&gt;0,TRUE),FALSE),TRUE,TRUE),"FormatMsg",TRUE,"PerfectMsg")</f>
        <v>PerfectMsg</v>
      </c>
      <c r="K38" s="170" t="str">
        <f ca="1">_xlfn.IFS(ISBLANK(F!K38),"",IF(NOT(ISNA('#_F'!K38)),IF(ISNA(F!K38),TRUE,FALSE),FALSE),"StuNAMsg",IF(AND(ISNA('#_F'!K38),ISNA(F!K38)),TRUE,FALSE),"PerfectMsg",IF(NOT(ISERROR('#_F'!K38)),IF(ISERROR(F!K38),TRUE,FALSE),FALSE),"StuErrorMsg",IF(TYPE('#_F'!K38)&lt;&gt;TYPE(F!K38),TRUE,FALSE),"WrongTypeMsg",IF(_xlfn.ISFORMULA('#_F'!K38),IF(NOT(_xlfn.ISFORMULA(F!K38)),TRUE),FALSE),"MissingFormulaMsg",IF(NOT(AND(ISNUMBER(FIND("[",_xlfn.FORMULATEXT('#_F'!K38))),ISNUMBER(FIND("!",_xlfn.FORMULATEXT('#_F'!K38))))),AND(ISNUMBER(FIND("[",_xlfn.FORMULATEXT(F!K38))),ISNUMBER(FIND("!",_xlfn.FORMULATEXT(F!K38)))),FALSE),"ExternalRefsMsg",IF(ISNUMBER('#_F'!K38),IF(ABS('#_F'!K38-F!K38)&gt;0.00001,TRUE,FALSE),IF('#_F'!K38&lt;&gt;F!K38,TRUE,FALSE)),IF(ISNUMBER('#_F'!K38),IF('#_F'!K38&gt;F!K38,"TooLow","TooHigh"),"WrongAnswer"),NOT(_xlfn.ISFORMULA('#_F'!K38)),IF(_xlfn.IFS(ISTEXT('#_F'!K38),FALSE,ISLOGICAL('#_F'!K38),FALSE,SUBSTITUTE(CELL("format",'#_F'!K38),"-","")=SUBSTITUTE(CELL("format",F!K38),"-",""),FALSE,CELL("format",'#_F'!K38)="G",FALSE,AND(CELL("format",'#_F'!K38)="F0",CELL("format",F!K38)="G"),FALSE,TRUE,IFERROR(IF(MATCH(CELL("format",'#_F'!K38)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38),_xlfn.FORMULATEXT(F!K38),F!K38),"9","#"),"8","#"),"7","#"),"6","#"),"5","#"),"4","#"),"3","#"),"2","#"),"1","#"),"0","#"),"$","")," ",""),",","@"),"&gt;","@"),"&lt;","@"),"=","@"),")","@"),"(","@"),"^","@"),"/","@"),"+","@"),"*","@"),"-","@"))-LEN(SUBSTITUTE(SUBSTITUTE(SUBSTITUTE(SUBSTITUTE(SUBSTITUTE(SUBSTITUTE(SUBSTITUTE(SUBSTITUTE(SUBSTITUTE(SUBSTITUTE(SUBSTITUTE(SUBSTITUTE(SUBSTITUTE(SUBSTITUTE(SUBSTITUTE(SUBSTITUTE(SUBSTITUTE(SUBSTITUTE(SUBSTITUTE(SUBSTITUTE(SUBSTITUTE(SUBSTITUTE(SUBSTITUTE(SUBSTITUTE(IF(_xlfn.ISFORMULA(F!K38),_xlfn.FORMULATEXT(F!K38),F!K38),"9","#"),"8","#"),"7","#"),"6","#"),"5","#"),"4","#"),"3","#"),"2","#"),"1","#"),"0","#"),"$","")," ",""),",","@"),"&gt;","@"),"&lt;","@"),"=","@"),")","@"),"(","@"),"^","@"),"/","@"),"+","@"),"*","@"),"-","@"),"@#","")))/2&gt;(LEN(SUBSTITUTE(SUBSTITUTE(SUBSTITUTE(SUBSTITUTE(SUBSTITUTE(SUBSTITUTE(SUBSTITUTE(SUBSTITUTE(SUBSTITUTE(SUBSTITUTE(SUBSTITUTE(SUBSTITUTE(SUBSTITUTE(SUBSTITUTE(SUBSTITUTE(SUBSTITUTE(SUBSTITUTE(SUBSTITUTE(SUBSTITUTE(SUBSTITUTE(SUBSTITUTE(SUBSTITUTE(SUBSTITUTE(IF(_xlfn.ISFORMULA('#_F'!K38),_xlfn.FORMULATEXT('#_F'!K38),'#_F'!K38),"9","#"),"8","#"),"7","#"),"6","#"),"5","#"),"4","#"),"3","#"),"2","#"),"1","#"),"0","#"),"$","")," ",""),",","@"),"&gt;","@"),"&lt;","@"),"=","@"),")","@"),"(","@"),"^","@"),"/","@"),"+","@"),"*","@"),"-","@"))-LEN(SUBSTITUTE(SUBSTITUTE(SUBSTITUTE(SUBSTITUTE(SUBSTITUTE(SUBSTITUTE(SUBSTITUTE(SUBSTITUTE(SUBSTITUTE(SUBSTITUTE(SUBSTITUTE(SUBSTITUTE(SUBSTITUTE(SUBSTITUTE(SUBSTITUTE(SUBSTITUTE(SUBSTITUTE(SUBSTITUTE(SUBSTITUTE(SUBSTITUTE(SUBSTITUTE(SUBSTITUTE(SUBSTITUTE(SUBSTITUTE(IF(_xlfn.ISFORMULA('#_F'!K38),_xlfn.FORMULATEXT('#_F'!K38),'#_F'!K38),"9","#"),"8","#"),"7","#"),"6","#"),"5","#"),"4","#"),"3","#"),"2","#"),"1","#"),"0","#"),"$","")," ",""),",","@"),"&gt;","@"),"&lt;","@"),"=","@"),")","@"),"(","@"),"^","@"),"/","@"),"+","@"),"*","@"),"-","@"),"@#","")))/2,TRUE,FALSE),"HardCodeMsg",IF(LEN(IF(_xlfn.ISFORMULA(F!K38),_xlfn.FORMULATEXT(F!K38),F!K38))-LEN(SUBSTITUTE(IF(_xlfn.ISFORMULA(F!K38),_xlfn.FORMULATEXT(F!K38),F!K38),"""",""))&gt;LEN(IF(_xlfn.ISFORMULA('#_F'!K38),_xlfn.FORMULATEXT('#_F'!K38),'#_F'!K38))-LEN(SUBSTITUTE(IF(_xlfn.ISFORMULA('#_F'!K38),_xlfn.FORMULATEXT('#_F'!K38),'#_F'!K38),"""","")),TRUE,FALSE),"HardQuoteMsg",IF(LEN(IF(_xlfn.ISFORMULA(F!K38),_xlfn.FORMULATEXT(F!K38),F!K38))-LEN(SUBSTITUTE(IF(_xlfn.ISFORMULA(F!K38),_xlfn.FORMULATEXT(F!K38),F!K38),"$",""))&lt;LEN(IF(_xlfn.ISFORMULA('#_F'!K38),_xlfn.FORMULATEXT('#_F'!K38),'#_F'!K38))-LEN(SUBSTITUTE(IF(_xlfn.ISFORMULA('#_F'!K38),_xlfn.FORMULATEXT('#_F'!K38),'#_F'!K38),"$","")),TRUE,FALSE),"MissingAbsMsg",_xlfn.IFS(ISTEXT('#_F'!K38),FALSE,ISLOGICAL('#_F'!K38),FALSE,SUBSTITUTE(CELL("format",'#_F'!K38),"-","")=SUBSTITUTE(CELL("format",F!K38),"-",""),FALSE,CELL("format",'#_F'!K38)="G",FALSE,AND(CELL("format",'#_F'!K38)="F0",CELL("format",F!K38)="G"),FALSE,TRUE,IFERROR(IF(MATCH(CELL("format",'#_F'!K38),FormatCodes_SFX!$A$4:$A$53,0)&gt;0,TRUE),FALSE),TRUE,TRUE),"FormatMsg",TRUE,"PerfectMsg")</f>
        <v>PerfectMsg</v>
      </c>
      <c r="L38" s="231" t="str">
        <f ca="1">_xlfn.IFS(ISBLANK(F!L38),"",IF(NOT(ISNA('#_F'!L38)),IF(ISNA(F!L38),TRUE,FALSE),FALSE),"StuNAMsg",IF(AND(ISNA('#_F'!L38),ISNA(F!L38)),TRUE,FALSE),"PerfectMsg",IF(NOT(ISERROR('#_F'!L38)),IF(ISERROR(F!L38),TRUE,FALSE),FALSE),"StuErrorMsg",IF(TYPE('#_F'!L38)&lt;&gt;TYPE(F!L38),TRUE,FALSE),"WrongTypeMsg",IF(_xlfn.ISFORMULA('#_F'!L38),IF(NOT(_xlfn.ISFORMULA(F!L38)),TRUE),FALSE),"MissingFormulaMsg",IF(NOT(AND(ISNUMBER(FIND("[",_xlfn.FORMULATEXT('#_F'!L38))),ISNUMBER(FIND("!",_xlfn.FORMULATEXT('#_F'!L38))))),AND(ISNUMBER(FIND("[",_xlfn.FORMULATEXT(F!L38))),ISNUMBER(FIND("!",_xlfn.FORMULATEXT(F!L38)))),FALSE),"ExternalRefsMsg",IF(ISNUMBER('#_F'!L38),IF(ABS('#_F'!L38-F!L38)&gt;0.00001,TRUE,FALSE),IF('#_F'!L38&lt;&gt;F!L38,TRUE,FALSE)),IF(ISNUMBER('#_F'!L38),IF('#_F'!L38&gt;F!L38,"TooLow","TooHigh"),"WrongAnswer"),NOT(_xlfn.ISFORMULA('#_F'!L38)),IF(_xlfn.IFS(ISTEXT('#_F'!L38),FALSE,ISLOGICAL('#_F'!L38),FALSE,SUBSTITUTE(CELL("format",'#_F'!L38),"-","")=SUBSTITUTE(CELL("format",F!L38),"-",""),FALSE,CELL("format",'#_F'!L38)="G",FALSE,AND(CELL("format",'#_F'!L38)="F0",CELL("format",F!L38)="G"),FALSE,TRUE,IFERROR(IF(MATCH(CELL("format",'#_F'!L38)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38),_xlfn.FORMULATEXT(F!L38),F!L38),"9","#"),"8","#"),"7","#"),"6","#"),"5","#"),"4","#"),"3","#"),"2","#"),"1","#"),"0","#"),"$","")," ",""),",","@"),"&gt;","@"),"&lt;","@"),"=","@"),")","@"),"(","@"),"^","@"),"/","@"),"+","@"),"*","@"),"-","@"))-LEN(SUBSTITUTE(SUBSTITUTE(SUBSTITUTE(SUBSTITUTE(SUBSTITUTE(SUBSTITUTE(SUBSTITUTE(SUBSTITUTE(SUBSTITUTE(SUBSTITUTE(SUBSTITUTE(SUBSTITUTE(SUBSTITUTE(SUBSTITUTE(SUBSTITUTE(SUBSTITUTE(SUBSTITUTE(SUBSTITUTE(SUBSTITUTE(SUBSTITUTE(SUBSTITUTE(SUBSTITUTE(SUBSTITUTE(SUBSTITUTE(IF(_xlfn.ISFORMULA(F!L38),_xlfn.FORMULATEXT(F!L38),F!L38),"9","#"),"8","#"),"7","#"),"6","#"),"5","#"),"4","#"),"3","#"),"2","#"),"1","#"),"0","#"),"$","")," ",""),",","@"),"&gt;","@"),"&lt;","@"),"=","@"),")","@"),"(","@"),"^","@"),"/","@"),"+","@"),"*","@"),"-","@"),"@#","")))/2&gt;(LEN(SUBSTITUTE(SUBSTITUTE(SUBSTITUTE(SUBSTITUTE(SUBSTITUTE(SUBSTITUTE(SUBSTITUTE(SUBSTITUTE(SUBSTITUTE(SUBSTITUTE(SUBSTITUTE(SUBSTITUTE(SUBSTITUTE(SUBSTITUTE(SUBSTITUTE(SUBSTITUTE(SUBSTITUTE(SUBSTITUTE(SUBSTITUTE(SUBSTITUTE(SUBSTITUTE(SUBSTITUTE(SUBSTITUTE(IF(_xlfn.ISFORMULA('#_F'!L38),_xlfn.FORMULATEXT('#_F'!L38),'#_F'!L38),"9","#"),"8","#"),"7","#"),"6","#"),"5","#"),"4","#"),"3","#"),"2","#"),"1","#"),"0","#"),"$","")," ",""),",","@"),"&gt;","@"),"&lt;","@"),"=","@"),")","@"),"(","@"),"^","@"),"/","@"),"+","@"),"*","@"),"-","@"))-LEN(SUBSTITUTE(SUBSTITUTE(SUBSTITUTE(SUBSTITUTE(SUBSTITUTE(SUBSTITUTE(SUBSTITUTE(SUBSTITUTE(SUBSTITUTE(SUBSTITUTE(SUBSTITUTE(SUBSTITUTE(SUBSTITUTE(SUBSTITUTE(SUBSTITUTE(SUBSTITUTE(SUBSTITUTE(SUBSTITUTE(SUBSTITUTE(SUBSTITUTE(SUBSTITUTE(SUBSTITUTE(SUBSTITUTE(SUBSTITUTE(IF(_xlfn.ISFORMULA('#_F'!L38),_xlfn.FORMULATEXT('#_F'!L38),'#_F'!L38),"9","#"),"8","#"),"7","#"),"6","#"),"5","#"),"4","#"),"3","#"),"2","#"),"1","#"),"0","#"),"$","")," ",""),",","@"),"&gt;","@"),"&lt;","@"),"=","@"),")","@"),"(","@"),"^","@"),"/","@"),"+","@"),"*","@"),"-","@"),"@#","")))/2,TRUE,FALSE),"HardCodeMsg",IF(LEN(IF(_xlfn.ISFORMULA(F!L38),_xlfn.FORMULATEXT(F!L38),F!L38))-LEN(SUBSTITUTE(IF(_xlfn.ISFORMULA(F!L38),_xlfn.FORMULATEXT(F!L38),F!L38),"""",""))&gt;LEN(IF(_xlfn.ISFORMULA('#_F'!L38),_xlfn.FORMULATEXT('#_F'!L38),'#_F'!L38))-LEN(SUBSTITUTE(IF(_xlfn.ISFORMULA('#_F'!L38),_xlfn.FORMULATEXT('#_F'!L38),'#_F'!L38),"""","")),TRUE,FALSE),"HardQuoteMsg",IF(LEN(IF(_xlfn.ISFORMULA(F!L38),_xlfn.FORMULATEXT(F!L38),F!L38))-LEN(SUBSTITUTE(IF(_xlfn.ISFORMULA(F!L38),_xlfn.FORMULATEXT(F!L38),F!L38),"$",""))&lt;LEN(IF(_xlfn.ISFORMULA('#_F'!L38),_xlfn.FORMULATEXT('#_F'!L38),'#_F'!L38))-LEN(SUBSTITUTE(IF(_xlfn.ISFORMULA('#_F'!L38),_xlfn.FORMULATEXT('#_F'!L38),'#_F'!L38),"$","")),TRUE,FALSE),"MissingAbsMsg",_xlfn.IFS(ISTEXT('#_F'!L38),FALSE,ISLOGICAL('#_F'!L38),FALSE,SUBSTITUTE(CELL("format",'#_F'!L38),"-","")=SUBSTITUTE(CELL("format",F!L38),"-",""),FALSE,CELL("format",'#_F'!L38)="G",FALSE,AND(CELL("format",'#_F'!L38)="F0",CELL("format",F!L38)="G"),FALSE,TRUE,IFERROR(IF(MATCH(CELL("format",'#_F'!L38),FormatCodes_SFX!$A$4:$A$53,0)&gt;0,TRUE),FALSE),TRUE,TRUE),"FormatMsg",TRUE,"PerfectMsg")</f>
        <v>PerfectMsg</v>
      </c>
      <c r="N38" s="233">
        <v>0</v>
      </c>
      <c r="O38" s="233">
        <v>0</v>
      </c>
      <c r="P38" s="233">
        <v>0</v>
      </c>
      <c r="R38" s="233">
        <v>0</v>
      </c>
      <c r="S38" s="233">
        <v>0</v>
      </c>
      <c r="T38" s="233">
        <v>0</v>
      </c>
      <c r="V38" s="233">
        <v>0</v>
      </c>
      <c r="W38" s="233">
        <v>0</v>
      </c>
      <c r="X38" s="233">
        <v>0</v>
      </c>
      <c r="Z38" s="233">
        <v>0</v>
      </c>
      <c r="AA38" s="233">
        <v>0</v>
      </c>
      <c r="AB38" s="233">
        <v>0</v>
      </c>
    </row>
    <row r="39" spans="3:28" x14ac:dyDescent="0.15">
      <c r="C39" s="233">
        <v>0</v>
      </c>
      <c r="D39" s="233">
        <v>0</v>
      </c>
      <c r="E39" s="233">
        <v>0</v>
      </c>
      <c r="F39" s="233">
        <v>0</v>
      </c>
      <c r="G39" s="170" t="str">
        <f ca="1">_xlfn.IFS(ISBLANK(F!G39),"",IF(NOT(ISNA('#_F'!G39)),IF(ISNA(F!G39),TRUE,FALSE),FALSE),"StuNAMsg",IF(AND(ISNA('#_F'!G39),ISNA(F!G39)),TRUE,FALSE),"PerfectMsg",IF(NOT(ISERROR('#_F'!G39)),IF(ISERROR(F!G39),TRUE,FALSE),FALSE),"StuErrorMsg",IF(TYPE('#_F'!G39)&lt;&gt;TYPE(F!G39),TRUE,FALSE),"WrongTypeMsg",IF(_xlfn.ISFORMULA('#_F'!G39),IF(NOT(_xlfn.ISFORMULA(F!G39)),TRUE),FALSE),"MissingFormulaMsg",IF(NOT(AND(ISNUMBER(FIND("[",_xlfn.FORMULATEXT('#_F'!G39))),ISNUMBER(FIND("!",_xlfn.FORMULATEXT('#_F'!G39))))),AND(ISNUMBER(FIND("[",_xlfn.FORMULATEXT(F!G39))),ISNUMBER(FIND("!",_xlfn.FORMULATEXT(F!G39)))),FALSE),"ExternalRefsMsg",IF(ISNUMBER('#_F'!G39),IF(ABS('#_F'!G39-F!G39)&gt;0.00001,TRUE,FALSE),IF('#_F'!G39&lt;&gt;F!G39,TRUE,FALSE)),IF(ISNUMBER('#_F'!G39),IF('#_F'!G39&gt;F!G39,"TooLow","TooHigh"),"WrongAnswer"),NOT(_xlfn.ISFORMULA('#_F'!G39)),IF(_xlfn.IFS(ISTEXT('#_F'!G39),FALSE,ISLOGICAL('#_F'!G39),FALSE,SUBSTITUTE(CELL("format",'#_F'!G39),"-","")=SUBSTITUTE(CELL("format",F!G39),"-",""),FALSE,CELL("format",'#_F'!G39)="G",FALSE,AND(CELL("format",'#_F'!G39)="F0",CELL("format",F!G39)="G"),FALSE,TRUE,IFERROR(IF(MATCH(CELL("format",'#_F'!G39)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39),_xlfn.FORMULATEXT(F!G39),F!G39),"9","#"),"8","#"),"7","#"),"6","#"),"5","#"),"4","#"),"3","#"),"2","#"),"1","#"),"0","#"),"$","")," ",""),",","@"),"&gt;","@"),"&lt;","@"),"=","@"),")","@"),"(","@"),"^","@"),"/","@"),"+","@"),"*","@"),"-","@"))-LEN(SUBSTITUTE(SUBSTITUTE(SUBSTITUTE(SUBSTITUTE(SUBSTITUTE(SUBSTITUTE(SUBSTITUTE(SUBSTITUTE(SUBSTITUTE(SUBSTITUTE(SUBSTITUTE(SUBSTITUTE(SUBSTITUTE(SUBSTITUTE(SUBSTITUTE(SUBSTITUTE(SUBSTITUTE(SUBSTITUTE(SUBSTITUTE(SUBSTITUTE(SUBSTITUTE(SUBSTITUTE(SUBSTITUTE(SUBSTITUTE(IF(_xlfn.ISFORMULA(F!G39),_xlfn.FORMULATEXT(F!G39),F!G39),"9","#"),"8","#"),"7","#"),"6","#"),"5","#"),"4","#"),"3","#"),"2","#"),"1","#"),"0","#"),"$","")," ",""),",","@"),"&gt;","@"),"&lt;","@"),"=","@"),")","@"),"(","@"),"^","@"),"/","@"),"+","@"),"*","@"),"-","@"),"@#","")))/2&gt;(LEN(SUBSTITUTE(SUBSTITUTE(SUBSTITUTE(SUBSTITUTE(SUBSTITUTE(SUBSTITUTE(SUBSTITUTE(SUBSTITUTE(SUBSTITUTE(SUBSTITUTE(SUBSTITUTE(SUBSTITUTE(SUBSTITUTE(SUBSTITUTE(SUBSTITUTE(SUBSTITUTE(SUBSTITUTE(SUBSTITUTE(SUBSTITUTE(SUBSTITUTE(SUBSTITUTE(SUBSTITUTE(SUBSTITUTE(IF(_xlfn.ISFORMULA('#_F'!G39),_xlfn.FORMULATEXT('#_F'!G39),'#_F'!G39),"9","#"),"8","#"),"7","#"),"6","#"),"5","#"),"4","#"),"3","#"),"2","#"),"1","#"),"0","#"),"$","")," ",""),",","@"),"&gt;","@"),"&lt;","@"),"=","@"),")","@"),"(","@"),"^","@"),"/","@"),"+","@"),"*","@"),"-","@"))-LEN(SUBSTITUTE(SUBSTITUTE(SUBSTITUTE(SUBSTITUTE(SUBSTITUTE(SUBSTITUTE(SUBSTITUTE(SUBSTITUTE(SUBSTITUTE(SUBSTITUTE(SUBSTITUTE(SUBSTITUTE(SUBSTITUTE(SUBSTITUTE(SUBSTITUTE(SUBSTITUTE(SUBSTITUTE(SUBSTITUTE(SUBSTITUTE(SUBSTITUTE(SUBSTITUTE(SUBSTITUTE(SUBSTITUTE(SUBSTITUTE(IF(_xlfn.ISFORMULA('#_F'!G39),_xlfn.FORMULATEXT('#_F'!G39),'#_F'!G39),"9","#"),"8","#"),"7","#"),"6","#"),"5","#"),"4","#"),"3","#"),"2","#"),"1","#"),"0","#"),"$","")," ",""),",","@"),"&gt;","@"),"&lt;","@"),"=","@"),")","@"),"(","@"),"^","@"),"/","@"),"+","@"),"*","@"),"-","@"),"@#","")))/2,TRUE,FALSE),"HardCodeMsg",IF(LEN(IF(_xlfn.ISFORMULA(F!G39),_xlfn.FORMULATEXT(F!G39),F!G39))-LEN(SUBSTITUTE(IF(_xlfn.ISFORMULA(F!G39),_xlfn.FORMULATEXT(F!G39),F!G39),"""",""))&gt;LEN(IF(_xlfn.ISFORMULA('#_F'!G39),_xlfn.FORMULATEXT('#_F'!G39),'#_F'!G39))-LEN(SUBSTITUTE(IF(_xlfn.ISFORMULA('#_F'!G39),_xlfn.FORMULATEXT('#_F'!G39),'#_F'!G39),"""","")),TRUE,FALSE),"HardQuoteMsg",IF(LEN(IF(_xlfn.ISFORMULA(F!G39),_xlfn.FORMULATEXT(F!G39),F!G39))-LEN(SUBSTITUTE(IF(_xlfn.ISFORMULA(F!G39),_xlfn.FORMULATEXT(F!G39),F!G39),"$",""))&lt;LEN(IF(_xlfn.ISFORMULA('#_F'!G39),_xlfn.FORMULATEXT('#_F'!G39),'#_F'!G39))-LEN(SUBSTITUTE(IF(_xlfn.ISFORMULA('#_F'!G39),_xlfn.FORMULATEXT('#_F'!G39),'#_F'!G39),"$","")),TRUE,FALSE),"MissingAbsMsg",_xlfn.IFS(ISTEXT('#_F'!G39),FALSE,ISLOGICAL('#_F'!G39),FALSE,SUBSTITUTE(CELL("format",'#_F'!G39),"-","")=SUBSTITUTE(CELL("format",F!G39),"-",""),FALSE,CELL("format",'#_F'!G39)="G",FALSE,AND(CELL("format",'#_F'!G39)="F0",CELL("format",F!G39)="G"),FALSE,TRUE,IFERROR(IF(MATCH(CELL("format",'#_F'!G39),FormatCodes_SFX!$A$4:$A$53,0)&gt;0,TRUE),FALSE),TRUE,TRUE),"FormatMsg",TRUE,"PerfectMsg")</f>
        <v>PerfectMsg</v>
      </c>
      <c r="H39" s="170" t="str">
        <f ca="1">_xlfn.IFS(ISBLANK(F!H39),"",IF(NOT(ISNA('#_F'!H39)),IF(ISNA(F!H39),TRUE,FALSE),FALSE),"StuNAMsg",IF(AND(ISNA('#_F'!H39),ISNA(F!H39)),TRUE,FALSE),"PerfectMsg",IF(NOT(ISERROR('#_F'!H39)),IF(ISERROR(F!H39),TRUE,FALSE),FALSE),"StuErrorMsg",IF(TYPE('#_F'!H39)&lt;&gt;TYPE(F!H39),TRUE,FALSE),"WrongTypeMsg",IF(_xlfn.ISFORMULA('#_F'!H39),IF(NOT(_xlfn.ISFORMULA(F!H39)),TRUE),FALSE),"MissingFormulaMsg",IF(NOT(AND(ISNUMBER(FIND("[",_xlfn.FORMULATEXT('#_F'!H39))),ISNUMBER(FIND("!",_xlfn.FORMULATEXT('#_F'!H39))))),AND(ISNUMBER(FIND("[",_xlfn.FORMULATEXT(F!H39))),ISNUMBER(FIND("!",_xlfn.FORMULATEXT(F!H39)))),FALSE),"ExternalRefsMsg",IF(ISNUMBER('#_F'!H39),IF(ABS('#_F'!H39-F!H39)&gt;0.00001,TRUE,FALSE),IF('#_F'!H39&lt;&gt;F!H39,TRUE,FALSE)),IF(ISNUMBER('#_F'!H39),IF('#_F'!H39&gt;F!H39,"TooLow","TooHigh"),"WrongAnswer"),NOT(_xlfn.ISFORMULA('#_F'!H39)),IF(_xlfn.IFS(ISTEXT('#_F'!H39),FALSE,ISLOGICAL('#_F'!H39),FALSE,SUBSTITUTE(CELL("format",'#_F'!H39),"-","")=SUBSTITUTE(CELL("format",F!H39),"-",""),FALSE,CELL("format",'#_F'!H39)="G",FALSE,AND(CELL("format",'#_F'!H39)="F0",CELL("format",F!H39)="G"),FALSE,TRUE,IFERROR(IF(MATCH(CELL("format",'#_F'!H39)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39),_xlfn.FORMULATEXT(F!H39),F!H39),"9","#"),"8","#"),"7","#"),"6","#"),"5","#"),"4","#"),"3","#"),"2","#"),"1","#"),"0","#"),"$","")," ",""),",","@"),"&gt;","@"),"&lt;","@"),"=","@"),")","@"),"(","@"),"^","@"),"/","@"),"+","@"),"*","@"),"-","@"))-LEN(SUBSTITUTE(SUBSTITUTE(SUBSTITUTE(SUBSTITUTE(SUBSTITUTE(SUBSTITUTE(SUBSTITUTE(SUBSTITUTE(SUBSTITUTE(SUBSTITUTE(SUBSTITUTE(SUBSTITUTE(SUBSTITUTE(SUBSTITUTE(SUBSTITUTE(SUBSTITUTE(SUBSTITUTE(SUBSTITUTE(SUBSTITUTE(SUBSTITUTE(SUBSTITUTE(SUBSTITUTE(SUBSTITUTE(SUBSTITUTE(IF(_xlfn.ISFORMULA(F!H39),_xlfn.FORMULATEXT(F!H39),F!H39),"9","#"),"8","#"),"7","#"),"6","#"),"5","#"),"4","#"),"3","#"),"2","#"),"1","#"),"0","#"),"$","")," ",""),",","@"),"&gt;","@"),"&lt;","@"),"=","@"),")","@"),"(","@"),"^","@"),"/","@"),"+","@"),"*","@"),"-","@"),"@#","")))/2&gt;(LEN(SUBSTITUTE(SUBSTITUTE(SUBSTITUTE(SUBSTITUTE(SUBSTITUTE(SUBSTITUTE(SUBSTITUTE(SUBSTITUTE(SUBSTITUTE(SUBSTITUTE(SUBSTITUTE(SUBSTITUTE(SUBSTITUTE(SUBSTITUTE(SUBSTITUTE(SUBSTITUTE(SUBSTITUTE(SUBSTITUTE(SUBSTITUTE(SUBSTITUTE(SUBSTITUTE(SUBSTITUTE(SUBSTITUTE(IF(_xlfn.ISFORMULA('#_F'!H39),_xlfn.FORMULATEXT('#_F'!H39),'#_F'!H39),"9","#"),"8","#"),"7","#"),"6","#"),"5","#"),"4","#"),"3","#"),"2","#"),"1","#"),"0","#"),"$","")," ",""),",","@"),"&gt;","@"),"&lt;","@"),"=","@"),")","@"),"(","@"),"^","@"),"/","@"),"+","@"),"*","@"),"-","@"))-LEN(SUBSTITUTE(SUBSTITUTE(SUBSTITUTE(SUBSTITUTE(SUBSTITUTE(SUBSTITUTE(SUBSTITUTE(SUBSTITUTE(SUBSTITUTE(SUBSTITUTE(SUBSTITUTE(SUBSTITUTE(SUBSTITUTE(SUBSTITUTE(SUBSTITUTE(SUBSTITUTE(SUBSTITUTE(SUBSTITUTE(SUBSTITUTE(SUBSTITUTE(SUBSTITUTE(SUBSTITUTE(SUBSTITUTE(SUBSTITUTE(IF(_xlfn.ISFORMULA('#_F'!H39),_xlfn.FORMULATEXT('#_F'!H39),'#_F'!H39),"9","#"),"8","#"),"7","#"),"6","#"),"5","#"),"4","#"),"3","#"),"2","#"),"1","#"),"0","#"),"$","")," ",""),",","@"),"&gt;","@"),"&lt;","@"),"=","@"),")","@"),"(","@"),"^","@"),"/","@"),"+","@"),"*","@"),"-","@"),"@#","")))/2,TRUE,FALSE),"HardCodeMsg",IF(LEN(IF(_xlfn.ISFORMULA(F!H39),_xlfn.FORMULATEXT(F!H39),F!H39))-LEN(SUBSTITUTE(IF(_xlfn.ISFORMULA(F!H39),_xlfn.FORMULATEXT(F!H39),F!H39),"""",""))&gt;LEN(IF(_xlfn.ISFORMULA('#_F'!H39),_xlfn.FORMULATEXT('#_F'!H39),'#_F'!H39))-LEN(SUBSTITUTE(IF(_xlfn.ISFORMULA('#_F'!H39),_xlfn.FORMULATEXT('#_F'!H39),'#_F'!H39),"""","")),TRUE,FALSE),"HardQuoteMsg",IF(LEN(IF(_xlfn.ISFORMULA(F!H39),_xlfn.FORMULATEXT(F!H39),F!H39))-LEN(SUBSTITUTE(IF(_xlfn.ISFORMULA(F!H39),_xlfn.FORMULATEXT(F!H39),F!H39),"$",""))&lt;LEN(IF(_xlfn.ISFORMULA('#_F'!H39),_xlfn.FORMULATEXT('#_F'!H39),'#_F'!H39))-LEN(SUBSTITUTE(IF(_xlfn.ISFORMULA('#_F'!H39),_xlfn.FORMULATEXT('#_F'!H39),'#_F'!H39),"$","")),TRUE,FALSE),"MissingAbsMsg",_xlfn.IFS(ISTEXT('#_F'!H39),FALSE,ISLOGICAL('#_F'!H39),FALSE,SUBSTITUTE(CELL("format",'#_F'!H39),"-","")=SUBSTITUTE(CELL("format",F!H39),"-",""),FALSE,CELL("format",'#_F'!H39)="G",FALSE,AND(CELL("format",'#_F'!H39)="F0",CELL("format",F!H39)="G"),FALSE,TRUE,IFERROR(IF(MATCH(CELL("format",'#_F'!H39),FormatCodes_SFX!$A$4:$A$53,0)&gt;0,TRUE),FALSE),TRUE,TRUE),"FormatMsg",TRUE,"PerfectMsg")</f>
        <v>PerfectMsg</v>
      </c>
      <c r="I39" s="170" t="str">
        <f ca="1">_xlfn.IFS(ISBLANK(F!I39),"",IF(NOT(ISNA('#_F'!I39)),IF(ISNA(F!I39),TRUE,FALSE),FALSE),"StuNAMsg",IF(AND(ISNA('#_F'!I39),ISNA(F!I39)),TRUE,FALSE),"PerfectMsg",IF(NOT(ISERROR('#_F'!I39)),IF(ISERROR(F!I39),TRUE,FALSE),FALSE),"StuErrorMsg",IF(TYPE('#_F'!I39)&lt;&gt;TYPE(F!I39),TRUE,FALSE),"WrongTypeMsg",IF(_xlfn.ISFORMULA('#_F'!I39),IF(NOT(_xlfn.ISFORMULA(F!I39)),TRUE),FALSE),"MissingFormulaMsg",IF(NOT(AND(ISNUMBER(FIND("[",_xlfn.FORMULATEXT('#_F'!I39))),ISNUMBER(FIND("!",_xlfn.FORMULATEXT('#_F'!I39))))),AND(ISNUMBER(FIND("[",_xlfn.FORMULATEXT(F!I39))),ISNUMBER(FIND("!",_xlfn.FORMULATEXT(F!I39)))),FALSE),"ExternalRefsMsg",IF(ISNUMBER('#_F'!I39),IF(ABS('#_F'!I39-F!I39)&gt;0.00001,TRUE,FALSE),IF('#_F'!I39&lt;&gt;F!I39,TRUE,FALSE)),IF(ISNUMBER('#_F'!I39),IF('#_F'!I39&gt;F!I39,"TooLow","TooHigh"),"WrongAnswer"),NOT(_xlfn.ISFORMULA('#_F'!I39)),IF(_xlfn.IFS(ISTEXT('#_F'!I39),FALSE,ISLOGICAL('#_F'!I39),FALSE,SUBSTITUTE(CELL("format",'#_F'!I39),"-","")=SUBSTITUTE(CELL("format",F!I39),"-",""),FALSE,CELL("format",'#_F'!I39)="G",FALSE,AND(CELL("format",'#_F'!I39)="F0",CELL("format",F!I39)="G"),FALSE,TRUE,IFERROR(IF(MATCH(CELL("format",'#_F'!I39)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39),_xlfn.FORMULATEXT(F!I39),F!I39),"9","#"),"8","#"),"7","#"),"6","#"),"5","#"),"4","#"),"3","#"),"2","#"),"1","#"),"0","#"),"$","")," ",""),",","@"),"&gt;","@"),"&lt;","@"),"=","@"),")","@"),"(","@"),"^","@"),"/","@"),"+","@"),"*","@"),"-","@"))-LEN(SUBSTITUTE(SUBSTITUTE(SUBSTITUTE(SUBSTITUTE(SUBSTITUTE(SUBSTITUTE(SUBSTITUTE(SUBSTITUTE(SUBSTITUTE(SUBSTITUTE(SUBSTITUTE(SUBSTITUTE(SUBSTITUTE(SUBSTITUTE(SUBSTITUTE(SUBSTITUTE(SUBSTITUTE(SUBSTITUTE(SUBSTITUTE(SUBSTITUTE(SUBSTITUTE(SUBSTITUTE(SUBSTITUTE(SUBSTITUTE(IF(_xlfn.ISFORMULA(F!I39),_xlfn.FORMULATEXT(F!I39),F!I39),"9","#"),"8","#"),"7","#"),"6","#"),"5","#"),"4","#"),"3","#"),"2","#"),"1","#"),"0","#"),"$","")," ",""),",","@"),"&gt;","@"),"&lt;","@"),"=","@"),")","@"),"(","@"),"^","@"),"/","@"),"+","@"),"*","@"),"-","@"),"@#","")))/2&gt;(LEN(SUBSTITUTE(SUBSTITUTE(SUBSTITUTE(SUBSTITUTE(SUBSTITUTE(SUBSTITUTE(SUBSTITUTE(SUBSTITUTE(SUBSTITUTE(SUBSTITUTE(SUBSTITUTE(SUBSTITUTE(SUBSTITUTE(SUBSTITUTE(SUBSTITUTE(SUBSTITUTE(SUBSTITUTE(SUBSTITUTE(SUBSTITUTE(SUBSTITUTE(SUBSTITUTE(SUBSTITUTE(SUBSTITUTE(IF(_xlfn.ISFORMULA('#_F'!I39),_xlfn.FORMULATEXT('#_F'!I39),'#_F'!I39),"9","#"),"8","#"),"7","#"),"6","#"),"5","#"),"4","#"),"3","#"),"2","#"),"1","#"),"0","#"),"$","")," ",""),",","@"),"&gt;","@"),"&lt;","@"),"=","@"),")","@"),"(","@"),"^","@"),"/","@"),"+","@"),"*","@"),"-","@"))-LEN(SUBSTITUTE(SUBSTITUTE(SUBSTITUTE(SUBSTITUTE(SUBSTITUTE(SUBSTITUTE(SUBSTITUTE(SUBSTITUTE(SUBSTITUTE(SUBSTITUTE(SUBSTITUTE(SUBSTITUTE(SUBSTITUTE(SUBSTITUTE(SUBSTITUTE(SUBSTITUTE(SUBSTITUTE(SUBSTITUTE(SUBSTITUTE(SUBSTITUTE(SUBSTITUTE(SUBSTITUTE(SUBSTITUTE(SUBSTITUTE(IF(_xlfn.ISFORMULA('#_F'!I39),_xlfn.FORMULATEXT('#_F'!I39),'#_F'!I39),"9","#"),"8","#"),"7","#"),"6","#"),"5","#"),"4","#"),"3","#"),"2","#"),"1","#"),"0","#"),"$","")," ",""),",","@"),"&gt;","@"),"&lt;","@"),"=","@"),")","@"),"(","@"),"^","@"),"/","@"),"+","@"),"*","@"),"-","@"),"@#","")))/2,TRUE,FALSE),"HardCodeMsg",IF(LEN(IF(_xlfn.ISFORMULA(F!I39),_xlfn.FORMULATEXT(F!I39),F!I39))-LEN(SUBSTITUTE(IF(_xlfn.ISFORMULA(F!I39),_xlfn.FORMULATEXT(F!I39),F!I39),"""",""))&gt;LEN(IF(_xlfn.ISFORMULA('#_F'!I39),_xlfn.FORMULATEXT('#_F'!I39),'#_F'!I39))-LEN(SUBSTITUTE(IF(_xlfn.ISFORMULA('#_F'!I39),_xlfn.FORMULATEXT('#_F'!I39),'#_F'!I39),"""","")),TRUE,FALSE),"HardQuoteMsg",IF(LEN(IF(_xlfn.ISFORMULA(F!I39),_xlfn.FORMULATEXT(F!I39),F!I39))-LEN(SUBSTITUTE(IF(_xlfn.ISFORMULA(F!I39),_xlfn.FORMULATEXT(F!I39),F!I39),"$",""))&lt;LEN(IF(_xlfn.ISFORMULA('#_F'!I39),_xlfn.FORMULATEXT('#_F'!I39),'#_F'!I39))-LEN(SUBSTITUTE(IF(_xlfn.ISFORMULA('#_F'!I39),_xlfn.FORMULATEXT('#_F'!I39),'#_F'!I39),"$","")),TRUE,FALSE),"MissingAbsMsg",_xlfn.IFS(ISTEXT('#_F'!I39),FALSE,ISLOGICAL('#_F'!I39),FALSE,SUBSTITUTE(CELL("format",'#_F'!I39),"-","")=SUBSTITUTE(CELL("format",F!I39),"-",""),FALSE,CELL("format",'#_F'!I39)="G",FALSE,AND(CELL("format",'#_F'!I39)="F0",CELL("format",F!I39)="G"),FALSE,TRUE,IFERROR(IF(MATCH(CELL("format",'#_F'!I39),FormatCodes_SFX!$A$4:$A$53,0)&gt;0,TRUE),FALSE),TRUE,TRUE),"FormatMsg",TRUE,"PerfectMsg")</f>
        <v>PerfectMsg</v>
      </c>
      <c r="J39" s="170" t="str">
        <f ca="1">_xlfn.IFS(ISBLANK(F!J39),"",IF(NOT(ISNA('#_F'!J39)),IF(ISNA(F!J39),TRUE,FALSE),FALSE),"StuNAMsg",IF(AND(ISNA('#_F'!J39),ISNA(F!J39)),TRUE,FALSE),"PerfectMsg",IF(NOT(ISERROR('#_F'!J39)),IF(ISERROR(F!J39),TRUE,FALSE),FALSE),"StuErrorMsg",IF(TYPE('#_F'!J39)&lt;&gt;TYPE(F!J39),TRUE,FALSE),"WrongTypeMsg",IF(_xlfn.ISFORMULA('#_F'!J39),IF(NOT(_xlfn.ISFORMULA(F!J39)),TRUE),FALSE),"MissingFormulaMsg",IF(NOT(AND(ISNUMBER(FIND("[",_xlfn.FORMULATEXT('#_F'!J39))),ISNUMBER(FIND("!",_xlfn.FORMULATEXT('#_F'!J39))))),AND(ISNUMBER(FIND("[",_xlfn.FORMULATEXT(F!J39))),ISNUMBER(FIND("!",_xlfn.FORMULATEXT(F!J39)))),FALSE),"ExternalRefsMsg",IF(ISNUMBER('#_F'!J39),IF(ABS('#_F'!J39-F!J39)&gt;0.00001,TRUE,FALSE),IF('#_F'!J39&lt;&gt;F!J39,TRUE,FALSE)),IF(ISNUMBER('#_F'!J39),IF('#_F'!J39&gt;F!J39,"TooLow","TooHigh"),"WrongAnswer"),NOT(_xlfn.ISFORMULA('#_F'!J39)),IF(_xlfn.IFS(ISTEXT('#_F'!J39),FALSE,ISLOGICAL('#_F'!J39),FALSE,SUBSTITUTE(CELL("format",'#_F'!J39),"-","")=SUBSTITUTE(CELL("format",F!J39),"-",""),FALSE,CELL("format",'#_F'!J39)="G",FALSE,AND(CELL("format",'#_F'!J39)="F0",CELL("format",F!J39)="G"),FALSE,TRUE,IFERROR(IF(MATCH(CELL("format",'#_F'!J39)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39),_xlfn.FORMULATEXT(F!J39),F!J39),"9","#"),"8","#"),"7","#"),"6","#"),"5","#"),"4","#"),"3","#"),"2","#"),"1","#"),"0","#"),"$","")," ",""),",","@"),"&gt;","@"),"&lt;","@"),"=","@"),")","@"),"(","@"),"^","@"),"/","@"),"+","@"),"*","@"),"-","@"))-LEN(SUBSTITUTE(SUBSTITUTE(SUBSTITUTE(SUBSTITUTE(SUBSTITUTE(SUBSTITUTE(SUBSTITUTE(SUBSTITUTE(SUBSTITUTE(SUBSTITUTE(SUBSTITUTE(SUBSTITUTE(SUBSTITUTE(SUBSTITUTE(SUBSTITUTE(SUBSTITUTE(SUBSTITUTE(SUBSTITUTE(SUBSTITUTE(SUBSTITUTE(SUBSTITUTE(SUBSTITUTE(SUBSTITUTE(SUBSTITUTE(IF(_xlfn.ISFORMULA(F!J39),_xlfn.FORMULATEXT(F!J39),F!J39),"9","#"),"8","#"),"7","#"),"6","#"),"5","#"),"4","#"),"3","#"),"2","#"),"1","#"),"0","#"),"$","")," ",""),",","@"),"&gt;","@"),"&lt;","@"),"=","@"),")","@"),"(","@"),"^","@"),"/","@"),"+","@"),"*","@"),"-","@"),"@#","")))/2&gt;(LEN(SUBSTITUTE(SUBSTITUTE(SUBSTITUTE(SUBSTITUTE(SUBSTITUTE(SUBSTITUTE(SUBSTITUTE(SUBSTITUTE(SUBSTITUTE(SUBSTITUTE(SUBSTITUTE(SUBSTITUTE(SUBSTITUTE(SUBSTITUTE(SUBSTITUTE(SUBSTITUTE(SUBSTITUTE(SUBSTITUTE(SUBSTITUTE(SUBSTITUTE(SUBSTITUTE(SUBSTITUTE(SUBSTITUTE(IF(_xlfn.ISFORMULA('#_F'!J39),_xlfn.FORMULATEXT('#_F'!J39),'#_F'!J39),"9","#"),"8","#"),"7","#"),"6","#"),"5","#"),"4","#"),"3","#"),"2","#"),"1","#"),"0","#"),"$","")," ",""),",","@"),"&gt;","@"),"&lt;","@"),"=","@"),")","@"),"(","@"),"^","@"),"/","@"),"+","@"),"*","@"),"-","@"))-LEN(SUBSTITUTE(SUBSTITUTE(SUBSTITUTE(SUBSTITUTE(SUBSTITUTE(SUBSTITUTE(SUBSTITUTE(SUBSTITUTE(SUBSTITUTE(SUBSTITUTE(SUBSTITUTE(SUBSTITUTE(SUBSTITUTE(SUBSTITUTE(SUBSTITUTE(SUBSTITUTE(SUBSTITUTE(SUBSTITUTE(SUBSTITUTE(SUBSTITUTE(SUBSTITUTE(SUBSTITUTE(SUBSTITUTE(SUBSTITUTE(IF(_xlfn.ISFORMULA('#_F'!J39),_xlfn.FORMULATEXT('#_F'!J39),'#_F'!J39),"9","#"),"8","#"),"7","#"),"6","#"),"5","#"),"4","#"),"3","#"),"2","#"),"1","#"),"0","#"),"$","")," ",""),",","@"),"&gt;","@"),"&lt;","@"),"=","@"),")","@"),"(","@"),"^","@"),"/","@"),"+","@"),"*","@"),"-","@"),"@#","")))/2,TRUE,FALSE),"HardCodeMsg",IF(LEN(IF(_xlfn.ISFORMULA(F!J39),_xlfn.FORMULATEXT(F!J39),F!J39))-LEN(SUBSTITUTE(IF(_xlfn.ISFORMULA(F!J39),_xlfn.FORMULATEXT(F!J39),F!J39),"""",""))&gt;LEN(IF(_xlfn.ISFORMULA('#_F'!J39),_xlfn.FORMULATEXT('#_F'!J39),'#_F'!J39))-LEN(SUBSTITUTE(IF(_xlfn.ISFORMULA('#_F'!J39),_xlfn.FORMULATEXT('#_F'!J39),'#_F'!J39),"""","")),TRUE,FALSE),"HardQuoteMsg",IF(LEN(IF(_xlfn.ISFORMULA(F!J39),_xlfn.FORMULATEXT(F!J39),F!J39))-LEN(SUBSTITUTE(IF(_xlfn.ISFORMULA(F!J39),_xlfn.FORMULATEXT(F!J39),F!J39),"$",""))&lt;LEN(IF(_xlfn.ISFORMULA('#_F'!J39),_xlfn.FORMULATEXT('#_F'!J39),'#_F'!J39))-LEN(SUBSTITUTE(IF(_xlfn.ISFORMULA('#_F'!J39),_xlfn.FORMULATEXT('#_F'!J39),'#_F'!J39),"$","")),TRUE,FALSE),"MissingAbsMsg",_xlfn.IFS(ISTEXT('#_F'!J39),FALSE,ISLOGICAL('#_F'!J39),FALSE,SUBSTITUTE(CELL("format",'#_F'!J39),"-","")=SUBSTITUTE(CELL("format",F!J39),"-",""),FALSE,CELL("format",'#_F'!J39)="G",FALSE,AND(CELL("format",'#_F'!J39)="F0",CELL("format",F!J39)="G"),FALSE,TRUE,IFERROR(IF(MATCH(CELL("format",'#_F'!J39),FormatCodes_SFX!$A$4:$A$53,0)&gt;0,TRUE),FALSE),TRUE,TRUE),"FormatMsg",TRUE,"PerfectMsg")</f>
        <v>PerfectMsg</v>
      </c>
      <c r="K39" s="170" t="str">
        <f ca="1">_xlfn.IFS(ISBLANK(F!K39),"",IF(NOT(ISNA('#_F'!K39)),IF(ISNA(F!K39),TRUE,FALSE),FALSE),"StuNAMsg",IF(AND(ISNA('#_F'!K39),ISNA(F!K39)),TRUE,FALSE),"PerfectMsg",IF(NOT(ISERROR('#_F'!K39)),IF(ISERROR(F!K39),TRUE,FALSE),FALSE),"StuErrorMsg",IF(TYPE('#_F'!K39)&lt;&gt;TYPE(F!K39),TRUE,FALSE),"WrongTypeMsg",IF(_xlfn.ISFORMULA('#_F'!K39),IF(NOT(_xlfn.ISFORMULA(F!K39)),TRUE),FALSE),"MissingFormulaMsg",IF(NOT(AND(ISNUMBER(FIND("[",_xlfn.FORMULATEXT('#_F'!K39))),ISNUMBER(FIND("!",_xlfn.FORMULATEXT('#_F'!K39))))),AND(ISNUMBER(FIND("[",_xlfn.FORMULATEXT(F!K39))),ISNUMBER(FIND("!",_xlfn.FORMULATEXT(F!K39)))),FALSE),"ExternalRefsMsg",IF(ISNUMBER('#_F'!K39),IF(ABS('#_F'!K39-F!K39)&gt;0.00001,TRUE,FALSE),IF('#_F'!K39&lt;&gt;F!K39,TRUE,FALSE)),IF(ISNUMBER('#_F'!K39),IF('#_F'!K39&gt;F!K39,"TooLow","TooHigh"),"WrongAnswer"),NOT(_xlfn.ISFORMULA('#_F'!K39)),IF(_xlfn.IFS(ISTEXT('#_F'!K39),FALSE,ISLOGICAL('#_F'!K39),FALSE,SUBSTITUTE(CELL("format",'#_F'!K39),"-","")=SUBSTITUTE(CELL("format",F!K39),"-",""),FALSE,CELL("format",'#_F'!K39)="G",FALSE,AND(CELL("format",'#_F'!K39)="F0",CELL("format",F!K39)="G"),FALSE,TRUE,IFERROR(IF(MATCH(CELL("format",'#_F'!K39)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39),_xlfn.FORMULATEXT(F!K39),F!K39),"9","#"),"8","#"),"7","#"),"6","#"),"5","#"),"4","#"),"3","#"),"2","#"),"1","#"),"0","#"),"$","")," ",""),",","@"),"&gt;","@"),"&lt;","@"),"=","@"),")","@"),"(","@"),"^","@"),"/","@"),"+","@"),"*","@"),"-","@"))-LEN(SUBSTITUTE(SUBSTITUTE(SUBSTITUTE(SUBSTITUTE(SUBSTITUTE(SUBSTITUTE(SUBSTITUTE(SUBSTITUTE(SUBSTITUTE(SUBSTITUTE(SUBSTITUTE(SUBSTITUTE(SUBSTITUTE(SUBSTITUTE(SUBSTITUTE(SUBSTITUTE(SUBSTITUTE(SUBSTITUTE(SUBSTITUTE(SUBSTITUTE(SUBSTITUTE(SUBSTITUTE(SUBSTITUTE(SUBSTITUTE(IF(_xlfn.ISFORMULA(F!K39),_xlfn.FORMULATEXT(F!K39),F!K39),"9","#"),"8","#"),"7","#"),"6","#"),"5","#"),"4","#"),"3","#"),"2","#"),"1","#"),"0","#"),"$","")," ",""),",","@"),"&gt;","@"),"&lt;","@"),"=","@"),")","@"),"(","@"),"^","@"),"/","@"),"+","@"),"*","@"),"-","@"),"@#","")))/2&gt;(LEN(SUBSTITUTE(SUBSTITUTE(SUBSTITUTE(SUBSTITUTE(SUBSTITUTE(SUBSTITUTE(SUBSTITUTE(SUBSTITUTE(SUBSTITUTE(SUBSTITUTE(SUBSTITUTE(SUBSTITUTE(SUBSTITUTE(SUBSTITUTE(SUBSTITUTE(SUBSTITUTE(SUBSTITUTE(SUBSTITUTE(SUBSTITUTE(SUBSTITUTE(SUBSTITUTE(SUBSTITUTE(SUBSTITUTE(IF(_xlfn.ISFORMULA('#_F'!K39),_xlfn.FORMULATEXT('#_F'!K39),'#_F'!K39),"9","#"),"8","#"),"7","#"),"6","#"),"5","#"),"4","#"),"3","#"),"2","#"),"1","#"),"0","#"),"$","")," ",""),",","@"),"&gt;","@"),"&lt;","@"),"=","@"),")","@"),"(","@"),"^","@"),"/","@"),"+","@"),"*","@"),"-","@"))-LEN(SUBSTITUTE(SUBSTITUTE(SUBSTITUTE(SUBSTITUTE(SUBSTITUTE(SUBSTITUTE(SUBSTITUTE(SUBSTITUTE(SUBSTITUTE(SUBSTITUTE(SUBSTITUTE(SUBSTITUTE(SUBSTITUTE(SUBSTITUTE(SUBSTITUTE(SUBSTITUTE(SUBSTITUTE(SUBSTITUTE(SUBSTITUTE(SUBSTITUTE(SUBSTITUTE(SUBSTITUTE(SUBSTITUTE(SUBSTITUTE(IF(_xlfn.ISFORMULA('#_F'!K39),_xlfn.FORMULATEXT('#_F'!K39),'#_F'!K39),"9","#"),"8","#"),"7","#"),"6","#"),"5","#"),"4","#"),"3","#"),"2","#"),"1","#"),"0","#"),"$","")," ",""),",","@"),"&gt;","@"),"&lt;","@"),"=","@"),")","@"),"(","@"),"^","@"),"/","@"),"+","@"),"*","@"),"-","@"),"@#","")))/2,TRUE,FALSE),"HardCodeMsg",IF(LEN(IF(_xlfn.ISFORMULA(F!K39),_xlfn.FORMULATEXT(F!K39),F!K39))-LEN(SUBSTITUTE(IF(_xlfn.ISFORMULA(F!K39),_xlfn.FORMULATEXT(F!K39),F!K39),"""",""))&gt;LEN(IF(_xlfn.ISFORMULA('#_F'!K39),_xlfn.FORMULATEXT('#_F'!K39),'#_F'!K39))-LEN(SUBSTITUTE(IF(_xlfn.ISFORMULA('#_F'!K39),_xlfn.FORMULATEXT('#_F'!K39),'#_F'!K39),"""","")),TRUE,FALSE),"HardQuoteMsg",IF(LEN(IF(_xlfn.ISFORMULA(F!K39),_xlfn.FORMULATEXT(F!K39),F!K39))-LEN(SUBSTITUTE(IF(_xlfn.ISFORMULA(F!K39),_xlfn.FORMULATEXT(F!K39),F!K39),"$",""))&lt;LEN(IF(_xlfn.ISFORMULA('#_F'!K39),_xlfn.FORMULATEXT('#_F'!K39),'#_F'!K39))-LEN(SUBSTITUTE(IF(_xlfn.ISFORMULA('#_F'!K39),_xlfn.FORMULATEXT('#_F'!K39),'#_F'!K39),"$","")),TRUE,FALSE),"MissingAbsMsg",_xlfn.IFS(ISTEXT('#_F'!K39),FALSE,ISLOGICAL('#_F'!K39),FALSE,SUBSTITUTE(CELL("format",'#_F'!K39),"-","")=SUBSTITUTE(CELL("format",F!K39),"-",""),FALSE,CELL("format",'#_F'!K39)="G",FALSE,AND(CELL("format",'#_F'!K39)="F0",CELL("format",F!K39)="G"),FALSE,TRUE,IFERROR(IF(MATCH(CELL("format",'#_F'!K39),FormatCodes_SFX!$A$4:$A$53,0)&gt;0,TRUE),FALSE),TRUE,TRUE),"FormatMsg",TRUE,"PerfectMsg")</f>
        <v>PerfectMsg</v>
      </c>
      <c r="L39" s="231" t="str">
        <f ca="1">_xlfn.IFS(ISBLANK(F!L39),"",IF(NOT(ISNA('#_F'!L39)),IF(ISNA(F!L39),TRUE,FALSE),FALSE),"StuNAMsg",IF(AND(ISNA('#_F'!L39),ISNA(F!L39)),TRUE,FALSE),"PerfectMsg",IF(NOT(ISERROR('#_F'!L39)),IF(ISERROR(F!L39),TRUE,FALSE),FALSE),"StuErrorMsg",IF(TYPE('#_F'!L39)&lt;&gt;TYPE(F!L39),TRUE,FALSE),"WrongTypeMsg",IF(_xlfn.ISFORMULA('#_F'!L39),IF(NOT(_xlfn.ISFORMULA(F!L39)),TRUE),FALSE),"MissingFormulaMsg",IF(NOT(AND(ISNUMBER(FIND("[",_xlfn.FORMULATEXT('#_F'!L39))),ISNUMBER(FIND("!",_xlfn.FORMULATEXT('#_F'!L39))))),AND(ISNUMBER(FIND("[",_xlfn.FORMULATEXT(F!L39))),ISNUMBER(FIND("!",_xlfn.FORMULATEXT(F!L39)))),FALSE),"ExternalRefsMsg",IF(ISNUMBER('#_F'!L39),IF(ABS('#_F'!L39-F!L39)&gt;0.00001,TRUE,FALSE),IF('#_F'!L39&lt;&gt;F!L39,TRUE,FALSE)),IF(ISNUMBER('#_F'!L39),IF('#_F'!L39&gt;F!L39,"TooLow","TooHigh"),"WrongAnswer"),NOT(_xlfn.ISFORMULA('#_F'!L39)),IF(_xlfn.IFS(ISTEXT('#_F'!L39),FALSE,ISLOGICAL('#_F'!L39),FALSE,SUBSTITUTE(CELL("format",'#_F'!L39),"-","")=SUBSTITUTE(CELL("format",F!L39),"-",""),FALSE,CELL("format",'#_F'!L39)="G",FALSE,AND(CELL("format",'#_F'!L39)="F0",CELL("format",F!L39)="G"),FALSE,TRUE,IFERROR(IF(MATCH(CELL("format",'#_F'!L39)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39),_xlfn.FORMULATEXT(F!L39),F!L39),"9","#"),"8","#"),"7","#"),"6","#"),"5","#"),"4","#"),"3","#"),"2","#"),"1","#"),"0","#"),"$","")," ",""),",","@"),"&gt;","@"),"&lt;","@"),"=","@"),")","@"),"(","@"),"^","@"),"/","@"),"+","@"),"*","@"),"-","@"))-LEN(SUBSTITUTE(SUBSTITUTE(SUBSTITUTE(SUBSTITUTE(SUBSTITUTE(SUBSTITUTE(SUBSTITUTE(SUBSTITUTE(SUBSTITUTE(SUBSTITUTE(SUBSTITUTE(SUBSTITUTE(SUBSTITUTE(SUBSTITUTE(SUBSTITUTE(SUBSTITUTE(SUBSTITUTE(SUBSTITUTE(SUBSTITUTE(SUBSTITUTE(SUBSTITUTE(SUBSTITUTE(SUBSTITUTE(SUBSTITUTE(IF(_xlfn.ISFORMULA(F!L39),_xlfn.FORMULATEXT(F!L39),F!L39),"9","#"),"8","#"),"7","#"),"6","#"),"5","#"),"4","#"),"3","#"),"2","#"),"1","#"),"0","#"),"$","")," ",""),",","@"),"&gt;","@"),"&lt;","@"),"=","@"),")","@"),"(","@"),"^","@"),"/","@"),"+","@"),"*","@"),"-","@"),"@#","")))/2&gt;(LEN(SUBSTITUTE(SUBSTITUTE(SUBSTITUTE(SUBSTITUTE(SUBSTITUTE(SUBSTITUTE(SUBSTITUTE(SUBSTITUTE(SUBSTITUTE(SUBSTITUTE(SUBSTITUTE(SUBSTITUTE(SUBSTITUTE(SUBSTITUTE(SUBSTITUTE(SUBSTITUTE(SUBSTITUTE(SUBSTITUTE(SUBSTITUTE(SUBSTITUTE(SUBSTITUTE(SUBSTITUTE(SUBSTITUTE(IF(_xlfn.ISFORMULA('#_F'!L39),_xlfn.FORMULATEXT('#_F'!L39),'#_F'!L39),"9","#"),"8","#"),"7","#"),"6","#"),"5","#"),"4","#"),"3","#"),"2","#"),"1","#"),"0","#"),"$","")," ",""),",","@"),"&gt;","@"),"&lt;","@"),"=","@"),")","@"),"(","@"),"^","@"),"/","@"),"+","@"),"*","@"),"-","@"))-LEN(SUBSTITUTE(SUBSTITUTE(SUBSTITUTE(SUBSTITUTE(SUBSTITUTE(SUBSTITUTE(SUBSTITUTE(SUBSTITUTE(SUBSTITUTE(SUBSTITUTE(SUBSTITUTE(SUBSTITUTE(SUBSTITUTE(SUBSTITUTE(SUBSTITUTE(SUBSTITUTE(SUBSTITUTE(SUBSTITUTE(SUBSTITUTE(SUBSTITUTE(SUBSTITUTE(SUBSTITUTE(SUBSTITUTE(SUBSTITUTE(IF(_xlfn.ISFORMULA('#_F'!L39),_xlfn.FORMULATEXT('#_F'!L39),'#_F'!L39),"9","#"),"8","#"),"7","#"),"6","#"),"5","#"),"4","#"),"3","#"),"2","#"),"1","#"),"0","#"),"$","")," ",""),",","@"),"&gt;","@"),"&lt;","@"),"=","@"),")","@"),"(","@"),"^","@"),"/","@"),"+","@"),"*","@"),"-","@"),"@#","")))/2,TRUE,FALSE),"HardCodeMsg",IF(LEN(IF(_xlfn.ISFORMULA(F!L39),_xlfn.FORMULATEXT(F!L39),F!L39))-LEN(SUBSTITUTE(IF(_xlfn.ISFORMULA(F!L39),_xlfn.FORMULATEXT(F!L39),F!L39),"""",""))&gt;LEN(IF(_xlfn.ISFORMULA('#_F'!L39),_xlfn.FORMULATEXT('#_F'!L39),'#_F'!L39))-LEN(SUBSTITUTE(IF(_xlfn.ISFORMULA('#_F'!L39),_xlfn.FORMULATEXT('#_F'!L39),'#_F'!L39),"""","")),TRUE,FALSE),"HardQuoteMsg",IF(LEN(IF(_xlfn.ISFORMULA(F!L39),_xlfn.FORMULATEXT(F!L39),F!L39))-LEN(SUBSTITUTE(IF(_xlfn.ISFORMULA(F!L39),_xlfn.FORMULATEXT(F!L39),F!L39),"$",""))&lt;LEN(IF(_xlfn.ISFORMULA('#_F'!L39),_xlfn.FORMULATEXT('#_F'!L39),'#_F'!L39))-LEN(SUBSTITUTE(IF(_xlfn.ISFORMULA('#_F'!L39),_xlfn.FORMULATEXT('#_F'!L39),'#_F'!L39),"$","")),TRUE,FALSE),"MissingAbsMsg",_xlfn.IFS(ISTEXT('#_F'!L39),FALSE,ISLOGICAL('#_F'!L39),FALSE,SUBSTITUTE(CELL("format",'#_F'!L39),"-","")=SUBSTITUTE(CELL("format",F!L39),"-",""),FALSE,CELL("format",'#_F'!L39)="G",FALSE,AND(CELL("format",'#_F'!L39)="F0",CELL("format",F!L39)="G"),FALSE,TRUE,IFERROR(IF(MATCH(CELL("format",'#_F'!L39),FormatCodes_SFX!$A$4:$A$53,0)&gt;0,TRUE),FALSE),TRUE,TRUE),"FormatMsg",TRUE,"PerfectMsg")</f>
        <v>PerfectMsg</v>
      </c>
      <c r="N39" s="233">
        <v>0</v>
      </c>
      <c r="O39" s="233">
        <v>0</v>
      </c>
      <c r="P39" s="233">
        <v>0</v>
      </c>
      <c r="R39" s="233">
        <v>0</v>
      </c>
      <c r="S39" s="233">
        <v>0</v>
      </c>
      <c r="T39" s="233">
        <v>0</v>
      </c>
      <c r="V39" s="170">
        <v>0</v>
      </c>
      <c r="W39" s="233">
        <v>0</v>
      </c>
      <c r="X39" s="233">
        <v>0</v>
      </c>
      <c r="Z39" s="233">
        <v>0</v>
      </c>
      <c r="AA39" s="233">
        <v>0</v>
      </c>
      <c r="AB39" s="233">
        <v>0</v>
      </c>
    </row>
    <row r="40" spans="3:28" x14ac:dyDescent="0.15">
      <c r="C40" s="170">
        <v>0</v>
      </c>
      <c r="D40" s="233">
        <v>0</v>
      </c>
      <c r="E40" s="233">
        <v>0</v>
      </c>
      <c r="F40" s="233">
        <v>0</v>
      </c>
      <c r="G40" s="170" t="str">
        <f ca="1">_xlfn.IFS(ISBLANK(F!G40),"",IF(NOT(ISNA('#_F'!G40)),IF(ISNA(F!G40),TRUE,FALSE),FALSE),"StuNAMsg",IF(AND(ISNA('#_F'!G40),ISNA(F!G40)),TRUE,FALSE),"PerfectMsg",IF(NOT(ISERROR('#_F'!G40)),IF(ISERROR(F!G40),TRUE,FALSE),FALSE),"StuErrorMsg",IF(TYPE('#_F'!G40)&lt;&gt;TYPE(F!G40),TRUE,FALSE),"WrongTypeMsg",IF(_xlfn.ISFORMULA('#_F'!G40),IF(NOT(_xlfn.ISFORMULA(F!G40)),TRUE),FALSE),"MissingFormulaMsg",IF(NOT(AND(ISNUMBER(FIND("[",_xlfn.FORMULATEXT('#_F'!G40))),ISNUMBER(FIND("!",_xlfn.FORMULATEXT('#_F'!G40))))),AND(ISNUMBER(FIND("[",_xlfn.FORMULATEXT(F!G40))),ISNUMBER(FIND("!",_xlfn.FORMULATEXT(F!G40)))),FALSE),"ExternalRefsMsg",IF(ISNUMBER('#_F'!G40),IF(ABS('#_F'!G40-F!G40)&gt;0.00001,TRUE,FALSE),IF('#_F'!G40&lt;&gt;F!G40,TRUE,FALSE)),IF(ISNUMBER('#_F'!G40),IF('#_F'!G40&gt;F!G40,"TooLow","TooHigh"),"WrongAnswer"),NOT(_xlfn.ISFORMULA('#_F'!G40)),IF(_xlfn.IFS(ISTEXT('#_F'!G40),FALSE,ISLOGICAL('#_F'!G40),FALSE,SUBSTITUTE(CELL("format",'#_F'!G40),"-","")=SUBSTITUTE(CELL("format",F!G40),"-",""),FALSE,CELL("format",'#_F'!G40)="G",FALSE,AND(CELL("format",'#_F'!G40)="F0",CELL("format",F!G40)="G"),FALSE,TRUE,IFERROR(IF(MATCH(CELL("format",'#_F'!G40)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40),_xlfn.FORMULATEXT(F!G40),F!G40),"9","#"),"8","#"),"7","#"),"6","#"),"5","#"),"4","#"),"3","#"),"2","#"),"1","#"),"0","#"),"$","")," ",""),",","@"),"&gt;","@"),"&lt;","@"),"=","@"),")","@"),"(","@"),"^","@"),"/","@"),"+","@"),"*","@"),"-","@"))-LEN(SUBSTITUTE(SUBSTITUTE(SUBSTITUTE(SUBSTITUTE(SUBSTITUTE(SUBSTITUTE(SUBSTITUTE(SUBSTITUTE(SUBSTITUTE(SUBSTITUTE(SUBSTITUTE(SUBSTITUTE(SUBSTITUTE(SUBSTITUTE(SUBSTITUTE(SUBSTITUTE(SUBSTITUTE(SUBSTITUTE(SUBSTITUTE(SUBSTITUTE(SUBSTITUTE(SUBSTITUTE(SUBSTITUTE(SUBSTITUTE(IF(_xlfn.ISFORMULA(F!G40),_xlfn.FORMULATEXT(F!G40),F!G40),"9","#"),"8","#"),"7","#"),"6","#"),"5","#"),"4","#"),"3","#"),"2","#"),"1","#"),"0","#"),"$","")," ",""),",","@"),"&gt;","@"),"&lt;","@"),"=","@"),")","@"),"(","@"),"^","@"),"/","@"),"+","@"),"*","@"),"-","@"),"@#","")))/2&gt;(LEN(SUBSTITUTE(SUBSTITUTE(SUBSTITUTE(SUBSTITUTE(SUBSTITUTE(SUBSTITUTE(SUBSTITUTE(SUBSTITUTE(SUBSTITUTE(SUBSTITUTE(SUBSTITUTE(SUBSTITUTE(SUBSTITUTE(SUBSTITUTE(SUBSTITUTE(SUBSTITUTE(SUBSTITUTE(SUBSTITUTE(SUBSTITUTE(SUBSTITUTE(SUBSTITUTE(SUBSTITUTE(SUBSTITUTE(IF(_xlfn.ISFORMULA('#_F'!G40),_xlfn.FORMULATEXT('#_F'!G40),'#_F'!G40),"9","#"),"8","#"),"7","#"),"6","#"),"5","#"),"4","#"),"3","#"),"2","#"),"1","#"),"0","#"),"$","")," ",""),",","@"),"&gt;","@"),"&lt;","@"),"=","@"),")","@"),"(","@"),"^","@"),"/","@"),"+","@"),"*","@"),"-","@"))-LEN(SUBSTITUTE(SUBSTITUTE(SUBSTITUTE(SUBSTITUTE(SUBSTITUTE(SUBSTITUTE(SUBSTITUTE(SUBSTITUTE(SUBSTITUTE(SUBSTITUTE(SUBSTITUTE(SUBSTITUTE(SUBSTITUTE(SUBSTITUTE(SUBSTITUTE(SUBSTITUTE(SUBSTITUTE(SUBSTITUTE(SUBSTITUTE(SUBSTITUTE(SUBSTITUTE(SUBSTITUTE(SUBSTITUTE(SUBSTITUTE(IF(_xlfn.ISFORMULA('#_F'!G40),_xlfn.FORMULATEXT('#_F'!G40),'#_F'!G40),"9","#"),"8","#"),"7","#"),"6","#"),"5","#"),"4","#"),"3","#"),"2","#"),"1","#"),"0","#"),"$","")," ",""),",","@"),"&gt;","@"),"&lt;","@"),"=","@"),")","@"),"(","@"),"^","@"),"/","@"),"+","@"),"*","@"),"-","@"),"@#","")))/2,TRUE,FALSE),"HardCodeMsg",IF(LEN(IF(_xlfn.ISFORMULA(F!G40),_xlfn.FORMULATEXT(F!G40),F!G40))-LEN(SUBSTITUTE(IF(_xlfn.ISFORMULA(F!G40),_xlfn.FORMULATEXT(F!G40),F!G40),"""",""))&gt;LEN(IF(_xlfn.ISFORMULA('#_F'!G40),_xlfn.FORMULATEXT('#_F'!G40),'#_F'!G40))-LEN(SUBSTITUTE(IF(_xlfn.ISFORMULA('#_F'!G40),_xlfn.FORMULATEXT('#_F'!G40),'#_F'!G40),"""","")),TRUE,FALSE),"HardQuoteMsg",IF(LEN(IF(_xlfn.ISFORMULA(F!G40),_xlfn.FORMULATEXT(F!G40),F!G40))-LEN(SUBSTITUTE(IF(_xlfn.ISFORMULA(F!G40),_xlfn.FORMULATEXT(F!G40),F!G40),"$",""))&lt;LEN(IF(_xlfn.ISFORMULA('#_F'!G40),_xlfn.FORMULATEXT('#_F'!G40),'#_F'!G40))-LEN(SUBSTITUTE(IF(_xlfn.ISFORMULA('#_F'!G40),_xlfn.FORMULATEXT('#_F'!G40),'#_F'!G40),"$","")),TRUE,FALSE),"MissingAbsMsg",_xlfn.IFS(ISTEXT('#_F'!G40),FALSE,ISLOGICAL('#_F'!G40),FALSE,SUBSTITUTE(CELL("format",'#_F'!G40),"-","")=SUBSTITUTE(CELL("format",F!G40),"-",""),FALSE,CELL("format",'#_F'!G40)="G",FALSE,AND(CELL("format",'#_F'!G40)="F0",CELL("format",F!G40)="G"),FALSE,TRUE,IFERROR(IF(MATCH(CELL("format",'#_F'!G40),FormatCodes_SFX!$A$4:$A$53,0)&gt;0,TRUE),FALSE),TRUE,TRUE),"FormatMsg",TRUE,"PerfectMsg")</f>
        <v>PerfectMsg</v>
      </c>
      <c r="H40" s="170" t="str">
        <f ca="1">_xlfn.IFS(ISBLANK(F!H40),"",IF(NOT(ISNA('#_F'!H40)),IF(ISNA(F!H40),TRUE,FALSE),FALSE),"StuNAMsg",IF(AND(ISNA('#_F'!H40),ISNA(F!H40)),TRUE,FALSE),"PerfectMsg",IF(NOT(ISERROR('#_F'!H40)),IF(ISERROR(F!H40),TRUE,FALSE),FALSE),"StuErrorMsg",IF(TYPE('#_F'!H40)&lt;&gt;TYPE(F!H40),TRUE,FALSE),"WrongTypeMsg",IF(_xlfn.ISFORMULA('#_F'!H40),IF(NOT(_xlfn.ISFORMULA(F!H40)),TRUE),FALSE),"MissingFormulaMsg",IF(NOT(AND(ISNUMBER(FIND("[",_xlfn.FORMULATEXT('#_F'!H40))),ISNUMBER(FIND("!",_xlfn.FORMULATEXT('#_F'!H40))))),AND(ISNUMBER(FIND("[",_xlfn.FORMULATEXT(F!H40))),ISNUMBER(FIND("!",_xlfn.FORMULATEXT(F!H40)))),FALSE),"ExternalRefsMsg",IF(ISNUMBER('#_F'!H40),IF(ABS('#_F'!H40-F!H40)&gt;0.00001,TRUE,FALSE),IF('#_F'!H40&lt;&gt;F!H40,TRUE,FALSE)),IF(ISNUMBER('#_F'!H40),IF('#_F'!H40&gt;F!H40,"TooLow","TooHigh"),"WrongAnswer"),NOT(_xlfn.ISFORMULA('#_F'!H40)),IF(_xlfn.IFS(ISTEXT('#_F'!H40),FALSE,ISLOGICAL('#_F'!H40),FALSE,SUBSTITUTE(CELL("format",'#_F'!H40),"-","")=SUBSTITUTE(CELL("format",F!H40),"-",""),FALSE,CELL("format",'#_F'!H40)="G",FALSE,AND(CELL("format",'#_F'!H40)="F0",CELL("format",F!H40)="G"),FALSE,TRUE,IFERROR(IF(MATCH(CELL("format",'#_F'!H40)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40),_xlfn.FORMULATEXT(F!H40),F!H40),"9","#"),"8","#"),"7","#"),"6","#"),"5","#"),"4","#"),"3","#"),"2","#"),"1","#"),"0","#"),"$","")," ",""),",","@"),"&gt;","@"),"&lt;","@"),"=","@"),")","@"),"(","@"),"^","@"),"/","@"),"+","@"),"*","@"),"-","@"))-LEN(SUBSTITUTE(SUBSTITUTE(SUBSTITUTE(SUBSTITUTE(SUBSTITUTE(SUBSTITUTE(SUBSTITUTE(SUBSTITUTE(SUBSTITUTE(SUBSTITUTE(SUBSTITUTE(SUBSTITUTE(SUBSTITUTE(SUBSTITUTE(SUBSTITUTE(SUBSTITUTE(SUBSTITUTE(SUBSTITUTE(SUBSTITUTE(SUBSTITUTE(SUBSTITUTE(SUBSTITUTE(SUBSTITUTE(SUBSTITUTE(IF(_xlfn.ISFORMULA(F!H40),_xlfn.FORMULATEXT(F!H40),F!H40),"9","#"),"8","#"),"7","#"),"6","#"),"5","#"),"4","#"),"3","#"),"2","#"),"1","#"),"0","#"),"$","")," ",""),",","@"),"&gt;","@"),"&lt;","@"),"=","@"),")","@"),"(","@"),"^","@"),"/","@"),"+","@"),"*","@"),"-","@"),"@#","")))/2&gt;(LEN(SUBSTITUTE(SUBSTITUTE(SUBSTITUTE(SUBSTITUTE(SUBSTITUTE(SUBSTITUTE(SUBSTITUTE(SUBSTITUTE(SUBSTITUTE(SUBSTITUTE(SUBSTITUTE(SUBSTITUTE(SUBSTITUTE(SUBSTITUTE(SUBSTITUTE(SUBSTITUTE(SUBSTITUTE(SUBSTITUTE(SUBSTITUTE(SUBSTITUTE(SUBSTITUTE(SUBSTITUTE(SUBSTITUTE(IF(_xlfn.ISFORMULA('#_F'!H40),_xlfn.FORMULATEXT('#_F'!H40),'#_F'!H40),"9","#"),"8","#"),"7","#"),"6","#"),"5","#"),"4","#"),"3","#"),"2","#"),"1","#"),"0","#"),"$","")," ",""),",","@"),"&gt;","@"),"&lt;","@"),"=","@"),")","@"),"(","@"),"^","@"),"/","@"),"+","@"),"*","@"),"-","@"))-LEN(SUBSTITUTE(SUBSTITUTE(SUBSTITUTE(SUBSTITUTE(SUBSTITUTE(SUBSTITUTE(SUBSTITUTE(SUBSTITUTE(SUBSTITUTE(SUBSTITUTE(SUBSTITUTE(SUBSTITUTE(SUBSTITUTE(SUBSTITUTE(SUBSTITUTE(SUBSTITUTE(SUBSTITUTE(SUBSTITUTE(SUBSTITUTE(SUBSTITUTE(SUBSTITUTE(SUBSTITUTE(SUBSTITUTE(SUBSTITUTE(IF(_xlfn.ISFORMULA('#_F'!H40),_xlfn.FORMULATEXT('#_F'!H40),'#_F'!H40),"9","#"),"8","#"),"7","#"),"6","#"),"5","#"),"4","#"),"3","#"),"2","#"),"1","#"),"0","#"),"$","")," ",""),",","@"),"&gt;","@"),"&lt;","@"),"=","@"),")","@"),"(","@"),"^","@"),"/","@"),"+","@"),"*","@"),"-","@"),"@#","")))/2,TRUE,FALSE),"HardCodeMsg",IF(LEN(IF(_xlfn.ISFORMULA(F!H40),_xlfn.FORMULATEXT(F!H40),F!H40))-LEN(SUBSTITUTE(IF(_xlfn.ISFORMULA(F!H40),_xlfn.FORMULATEXT(F!H40),F!H40),"""",""))&gt;LEN(IF(_xlfn.ISFORMULA('#_F'!H40),_xlfn.FORMULATEXT('#_F'!H40),'#_F'!H40))-LEN(SUBSTITUTE(IF(_xlfn.ISFORMULA('#_F'!H40),_xlfn.FORMULATEXT('#_F'!H40),'#_F'!H40),"""","")),TRUE,FALSE),"HardQuoteMsg",IF(LEN(IF(_xlfn.ISFORMULA(F!H40),_xlfn.FORMULATEXT(F!H40),F!H40))-LEN(SUBSTITUTE(IF(_xlfn.ISFORMULA(F!H40),_xlfn.FORMULATEXT(F!H40),F!H40),"$",""))&lt;LEN(IF(_xlfn.ISFORMULA('#_F'!H40),_xlfn.FORMULATEXT('#_F'!H40),'#_F'!H40))-LEN(SUBSTITUTE(IF(_xlfn.ISFORMULA('#_F'!H40),_xlfn.FORMULATEXT('#_F'!H40),'#_F'!H40),"$","")),TRUE,FALSE),"MissingAbsMsg",_xlfn.IFS(ISTEXT('#_F'!H40),FALSE,ISLOGICAL('#_F'!H40),FALSE,SUBSTITUTE(CELL("format",'#_F'!H40),"-","")=SUBSTITUTE(CELL("format",F!H40),"-",""),FALSE,CELL("format",'#_F'!H40)="G",FALSE,AND(CELL("format",'#_F'!H40)="F0",CELL("format",F!H40)="G"),FALSE,TRUE,IFERROR(IF(MATCH(CELL("format",'#_F'!H40),FormatCodes_SFX!$A$4:$A$53,0)&gt;0,TRUE),FALSE),TRUE,TRUE),"FormatMsg",TRUE,"PerfectMsg")</f>
        <v>PerfectMsg</v>
      </c>
      <c r="I40" s="170" t="str">
        <f ca="1">_xlfn.IFS(ISBLANK(F!I40),"",IF(NOT(ISNA('#_F'!I40)),IF(ISNA(F!I40),TRUE,FALSE),FALSE),"StuNAMsg",IF(AND(ISNA('#_F'!I40),ISNA(F!I40)),TRUE,FALSE),"PerfectMsg",IF(NOT(ISERROR('#_F'!I40)),IF(ISERROR(F!I40),TRUE,FALSE),FALSE),"StuErrorMsg",IF(TYPE('#_F'!I40)&lt;&gt;TYPE(F!I40),TRUE,FALSE),"WrongTypeMsg",IF(_xlfn.ISFORMULA('#_F'!I40),IF(NOT(_xlfn.ISFORMULA(F!I40)),TRUE),FALSE),"MissingFormulaMsg",IF(NOT(AND(ISNUMBER(FIND("[",_xlfn.FORMULATEXT('#_F'!I40))),ISNUMBER(FIND("!",_xlfn.FORMULATEXT('#_F'!I40))))),AND(ISNUMBER(FIND("[",_xlfn.FORMULATEXT(F!I40))),ISNUMBER(FIND("!",_xlfn.FORMULATEXT(F!I40)))),FALSE),"ExternalRefsMsg",IF(ISNUMBER('#_F'!I40),IF(ABS('#_F'!I40-F!I40)&gt;0.00001,TRUE,FALSE),IF('#_F'!I40&lt;&gt;F!I40,TRUE,FALSE)),IF(ISNUMBER('#_F'!I40),IF('#_F'!I40&gt;F!I40,"TooLow","TooHigh"),"WrongAnswer"),NOT(_xlfn.ISFORMULA('#_F'!I40)),IF(_xlfn.IFS(ISTEXT('#_F'!I40),FALSE,ISLOGICAL('#_F'!I40),FALSE,SUBSTITUTE(CELL("format",'#_F'!I40),"-","")=SUBSTITUTE(CELL("format",F!I40),"-",""),FALSE,CELL("format",'#_F'!I40)="G",FALSE,AND(CELL("format",'#_F'!I40)="F0",CELL("format",F!I40)="G"),FALSE,TRUE,IFERROR(IF(MATCH(CELL("format",'#_F'!I40)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40),_xlfn.FORMULATEXT(F!I40),F!I40),"9","#"),"8","#"),"7","#"),"6","#"),"5","#"),"4","#"),"3","#"),"2","#"),"1","#"),"0","#"),"$","")," ",""),",","@"),"&gt;","@"),"&lt;","@"),"=","@"),")","@"),"(","@"),"^","@"),"/","@"),"+","@"),"*","@"),"-","@"))-LEN(SUBSTITUTE(SUBSTITUTE(SUBSTITUTE(SUBSTITUTE(SUBSTITUTE(SUBSTITUTE(SUBSTITUTE(SUBSTITUTE(SUBSTITUTE(SUBSTITUTE(SUBSTITUTE(SUBSTITUTE(SUBSTITUTE(SUBSTITUTE(SUBSTITUTE(SUBSTITUTE(SUBSTITUTE(SUBSTITUTE(SUBSTITUTE(SUBSTITUTE(SUBSTITUTE(SUBSTITUTE(SUBSTITUTE(SUBSTITUTE(IF(_xlfn.ISFORMULA(F!I40),_xlfn.FORMULATEXT(F!I40),F!I40),"9","#"),"8","#"),"7","#"),"6","#"),"5","#"),"4","#"),"3","#"),"2","#"),"1","#"),"0","#"),"$","")," ",""),",","@"),"&gt;","@"),"&lt;","@"),"=","@"),")","@"),"(","@"),"^","@"),"/","@"),"+","@"),"*","@"),"-","@"),"@#","")))/2&gt;(LEN(SUBSTITUTE(SUBSTITUTE(SUBSTITUTE(SUBSTITUTE(SUBSTITUTE(SUBSTITUTE(SUBSTITUTE(SUBSTITUTE(SUBSTITUTE(SUBSTITUTE(SUBSTITUTE(SUBSTITUTE(SUBSTITUTE(SUBSTITUTE(SUBSTITUTE(SUBSTITUTE(SUBSTITUTE(SUBSTITUTE(SUBSTITUTE(SUBSTITUTE(SUBSTITUTE(SUBSTITUTE(SUBSTITUTE(IF(_xlfn.ISFORMULA('#_F'!I40),_xlfn.FORMULATEXT('#_F'!I40),'#_F'!I40),"9","#"),"8","#"),"7","#"),"6","#"),"5","#"),"4","#"),"3","#"),"2","#"),"1","#"),"0","#"),"$","")," ",""),",","@"),"&gt;","@"),"&lt;","@"),"=","@"),")","@"),"(","@"),"^","@"),"/","@"),"+","@"),"*","@"),"-","@"))-LEN(SUBSTITUTE(SUBSTITUTE(SUBSTITUTE(SUBSTITUTE(SUBSTITUTE(SUBSTITUTE(SUBSTITUTE(SUBSTITUTE(SUBSTITUTE(SUBSTITUTE(SUBSTITUTE(SUBSTITUTE(SUBSTITUTE(SUBSTITUTE(SUBSTITUTE(SUBSTITUTE(SUBSTITUTE(SUBSTITUTE(SUBSTITUTE(SUBSTITUTE(SUBSTITUTE(SUBSTITUTE(SUBSTITUTE(SUBSTITUTE(IF(_xlfn.ISFORMULA('#_F'!I40),_xlfn.FORMULATEXT('#_F'!I40),'#_F'!I40),"9","#"),"8","#"),"7","#"),"6","#"),"5","#"),"4","#"),"3","#"),"2","#"),"1","#"),"0","#"),"$","")," ",""),",","@"),"&gt;","@"),"&lt;","@"),"=","@"),")","@"),"(","@"),"^","@"),"/","@"),"+","@"),"*","@"),"-","@"),"@#","")))/2,TRUE,FALSE),"HardCodeMsg",IF(LEN(IF(_xlfn.ISFORMULA(F!I40),_xlfn.FORMULATEXT(F!I40),F!I40))-LEN(SUBSTITUTE(IF(_xlfn.ISFORMULA(F!I40),_xlfn.FORMULATEXT(F!I40),F!I40),"""",""))&gt;LEN(IF(_xlfn.ISFORMULA('#_F'!I40),_xlfn.FORMULATEXT('#_F'!I40),'#_F'!I40))-LEN(SUBSTITUTE(IF(_xlfn.ISFORMULA('#_F'!I40),_xlfn.FORMULATEXT('#_F'!I40),'#_F'!I40),"""","")),TRUE,FALSE),"HardQuoteMsg",IF(LEN(IF(_xlfn.ISFORMULA(F!I40),_xlfn.FORMULATEXT(F!I40),F!I40))-LEN(SUBSTITUTE(IF(_xlfn.ISFORMULA(F!I40),_xlfn.FORMULATEXT(F!I40),F!I40),"$",""))&lt;LEN(IF(_xlfn.ISFORMULA('#_F'!I40),_xlfn.FORMULATEXT('#_F'!I40),'#_F'!I40))-LEN(SUBSTITUTE(IF(_xlfn.ISFORMULA('#_F'!I40),_xlfn.FORMULATEXT('#_F'!I40),'#_F'!I40),"$","")),TRUE,FALSE),"MissingAbsMsg",_xlfn.IFS(ISTEXT('#_F'!I40),FALSE,ISLOGICAL('#_F'!I40),FALSE,SUBSTITUTE(CELL("format",'#_F'!I40),"-","")=SUBSTITUTE(CELL("format",F!I40),"-",""),FALSE,CELL("format",'#_F'!I40)="G",FALSE,AND(CELL("format",'#_F'!I40)="F0",CELL("format",F!I40)="G"),FALSE,TRUE,IFERROR(IF(MATCH(CELL("format",'#_F'!I40),FormatCodes_SFX!$A$4:$A$53,0)&gt;0,TRUE),FALSE),TRUE,TRUE),"FormatMsg",TRUE,"PerfectMsg")</f>
        <v>PerfectMsg</v>
      </c>
      <c r="J40" s="170" t="str">
        <f ca="1">_xlfn.IFS(ISBLANK(F!J40),"",IF(NOT(ISNA('#_F'!J40)),IF(ISNA(F!J40),TRUE,FALSE),FALSE),"StuNAMsg",IF(AND(ISNA('#_F'!J40),ISNA(F!J40)),TRUE,FALSE),"PerfectMsg",IF(NOT(ISERROR('#_F'!J40)),IF(ISERROR(F!J40),TRUE,FALSE),FALSE),"StuErrorMsg",IF(TYPE('#_F'!J40)&lt;&gt;TYPE(F!J40),TRUE,FALSE),"WrongTypeMsg",IF(_xlfn.ISFORMULA('#_F'!J40),IF(NOT(_xlfn.ISFORMULA(F!J40)),TRUE),FALSE),"MissingFormulaMsg",IF(NOT(AND(ISNUMBER(FIND("[",_xlfn.FORMULATEXT('#_F'!J40))),ISNUMBER(FIND("!",_xlfn.FORMULATEXT('#_F'!J40))))),AND(ISNUMBER(FIND("[",_xlfn.FORMULATEXT(F!J40))),ISNUMBER(FIND("!",_xlfn.FORMULATEXT(F!J40)))),FALSE),"ExternalRefsMsg",IF(ISNUMBER('#_F'!J40),IF(ABS('#_F'!J40-F!J40)&gt;0.00001,TRUE,FALSE),IF('#_F'!J40&lt;&gt;F!J40,TRUE,FALSE)),IF(ISNUMBER('#_F'!J40),IF('#_F'!J40&gt;F!J40,"TooLow","TooHigh"),"WrongAnswer"),NOT(_xlfn.ISFORMULA('#_F'!J40)),IF(_xlfn.IFS(ISTEXT('#_F'!J40),FALSE,ISLOGICAL('#_F'!J40),FALSE,SUBSTITUTE(CELL("format",'#_F'!J40),"-","")=SUBSTITUTE(CELL("format",F!J40),"-",""),FALSE,CELL("format",'#_F'!J40)="G",FALSE,AND(CELL("format",'#_F'!J40)="F0",CELL("format",F!J40)="G"),FALSE,TRUE,IFERROR(IF(MATCH(CELL("format",'#_F'!J40)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40),_xlfn.FORMULATEXT(F!J40),F!J40),"9","#"),"8","#"),"7","#"),"6","#"),"5","#"),"4","#"),"3","#"),"2","#"),"1","#"),"0","#"),"$","")," ",""),",","@"),"&gt;","@"),"&lt;","@"),"=","@"),")","@"),"(","@"),"^","@"),"/","@"),"+","@"),"*","@"),"-","@"))-LEN(SUBSTITUTE(SUBSTITUTE(SUBSTITUTE(SUBSTITUTE(SUBSTITUTE(SUBSTITUTE(SUBSTITUTE(SUBSTITUTE(SUBSTITUTE(SUBSTITUTE(SUBSTITUTE(SUBSTITUTE(SUBSTITUTE(SUBSTITUTE(SUBSTITUTE(SUBSTITUTE(SUBSTITUTE(SUBSTITUTE(SUBSTITUTE(SUBSTITUTE(SUBSTITUTE(SUBSTITUTE(SUBSTITUTE(SUBSTITUTE(IF(_xlfn.ISFORMULA(F!J40),_xlfn.FORMULATEXT(F!J40),F!J40),"9","#"),"8","#"),"7","#"),"6","#"),"5","#"),"4","#"),"3","#"),"2","#"),"1","#"),"0","#"),"$","")," ",""),",","@"),"&gt;","@"),"&lt;","@"),"=","@"),")","@"),"(","@"),"^","@"),"/","@"),"+","@"),"*","@"),"-","@"),"@#","")))/2&gt;(LEN(SUBSTITUTE(SUBSTITUTE(SUBSTITUTE(SUBSTITUTE(SUBSTITUTE(SUBSTITUTE(SUBSTITUTE(SUBSTITUTE(SUBSTITUTE(SUBSTITUTE(SUBSTITUTE(SUBSTITUTE(SUBSTITUTE(SUBSTITUTE(SUBSTITUTE(SUBSTITUTE(SUBSTITUTE(SUBSTITUTE(SUBSTITUTE(SUBSTITUTE(SUBSTITUTE(SUBSTITUTE(SUBSTITUTE(IF(_xlfn.ISFORMULA('#_F'!J40),_xlfn.FORMULATEXT('#_F'!J40),'#_F'!J40),"9","#"),"8","#"),"7","#"),"6","#"),"5","#"),"4","#"),"3","#"),"2","#"),"1","#"),"0","#"),"$","")," ",""),",","@"),"&gt;","@"),"&lt;","@"),"=","@"),")","@"),"(","@"),"^","@"),"/","@"),"+","@"),"*","@"),"-","@"))-LEN(SUBSTITUTE(SUBSTITUTE(SUBSTITUTE(SUBSTITUTE(SUBSTITUTE(SUBSTITUTE(SUBSTITUTE(SUBSTITUTE(SUBSTITUTE(SUBSTITUTE(SUBSTITUTE(SUBSTITUTE(SUBSTITUTE(SUBSTITUTE(SUBSTITUTE(SUBSTITUTE(SUBSTITUTE(SUBSTITUTE(SUBSTITUTE(SUBSTITUTE(SUBSTITUTE(SUBSTITUTE(SUBSTITUTE(SUBSTITUTE(IF(_xlfn.ISFORMULA('#_F'!J40),_xlfn.FORMULATEXT('#_F'!J40),'#_F'!J40),"9","#"),"8","#"),"7","#"),"6","#"),"5","#"),"4","#"),"3","#"),"2","#"),"1","#"),"0","#"),"$","")," ",""),",","@"),"&gt;","@"),"&lt;","@"),"=","@"),")","@"),"(","@"),"^","@"),"/","@"),"+","@"),"*","@"),"-","@"),"@#","")))/2,TRUE,FALSE),"HardCodeMsg",IF(LEN(IF(_xlfn.ISFORMULA(F!J40),_xlfn.FORMULATEXT(F!J40),F!J40))-LEN(SUBSTITUTE(IF(_xlfn.ISFORMULA(F!J40),_xlfn.FORMULATEXT(F!J40),F!J40),"""",""))&gt;LEN(IF(_xlfn.ISFORMULA('#_F'!J40),_xlfn.FORMULATEXT('#_F'!J40),'#_F'!J40))-LEN(SUBSTITUTE(IF(_xlfn.ISFORMULA('#_F'!J40),_xlfn.FORMULATEXT('#_F'!J40),'#_F'!J40),"""","")),TRUE,FALSE),"HardQuoteMsg",IF(LEN(IF(_xlfn.ISFORMULA(F!J40),_xlfn.FORMULATEXT(F!J40),F!J40))-LEN(SUBSTITUTE(IF(_xlfn.ISFORMULA(F!J40),_xlfn.FORMULATEXT(F!J40),F!J40),"$",""))&lt;LEN(IF(_xlfn.ISFORMULA('#_F'!J40),_xlfn.FORMULATEXT('#_F'!J40),'#_F'!J40))-LEN(SUBSTITUTE(IF(_xlfn.ISFORMULA('#_F'!J40),_xlfn.FORMULATEXT('#_F'!J40),'#_F'!J40),"$","")),TRUE,FALSE),"MissingAbsMsg",_xlfn.IFS(ISTEXT('#_F'!J40),FALSE,ISLOGICAL('#_F'!J40),FALSE,SUBSTITUTE(CELL("format",'#_F'!J40),"-","")=SUBSTITUTE(CELL("format",F!J40),"-",""),FALSE,CELL("format",'#_F'!J40)="G",FALSE,AND(CELL("format",'#_F'!J40)="F0",CELL("format",F!J40)="G"),FALSE,TRUE,IFERROR(IF(MATCH(CELL("format",'#_F'!J40),FormatCodes_SFX!$A$4:$A$53,0)&gt;0,TRUE),FALSE),TRUE,TRUE),"FormatMsg",TRUE,"PerfectMsg")</f>
        <v>PerfectMsg</v>
      </c>
      <c r="K40" s="170" t="str">
        <f ca="1">_xlfn.IFS(ISBLANK(F!K40),"",IF(NOT(ISNA('#_F'!K40)),IF(ISNA(F!K40),TRUE,FALSE),FALSE),"StuNAMsg",IF(AND(ISNA('#_F'!K40),ISNA(F!K40)),TRUE,FALSE),"PerfectMsg",IF(NOT(ISERROR('#_F'!K40)),IF(ISERROR(F!K40),TRUE,FALSE),FALSE),"StuErrorMsg",IF(TYPE('#_F'!K40)&lt;&gt;TYPE(F!K40),TRUE,FALSE),"WrongTypeMsg",IF(_xlfn.ISFORMULA('#_F'!K40),IF(NOT(_xlfn.ISFORMULA(F!K40)),TRUE),FALSE),"MissingFormulaMsg",IF(NOT(AND(ISNUMBER(FIND("[",_xlfn.FORMULATEXT('#_F'!K40))),ISNUMBER(FIND("!",_xlfn.FORMULATEXT('#_F'!K40))))),AND(ISNUMBER(FIND("[",_xlfn.FORMULATEXT(F!K40))),ISNUMBER(FIND("!",_xlfn.FORMULATEXT(F!K40)))),FALSE),"ExternalRefsMsg",IF(ISNUMBER('#_F'!K40),IF(ABS('#_F'!K40-F!K40)&gt;0.00001,TRUE,FALSE),IF('#_F'!K40&lt;&gt;F!K40,TRUE,FALSE)),IF(ISNUMBER('#_F'!K40),IF('#_F'!K40&gt;F!K40,"TooLow","TooHigh"),"WrongAnswer"),NOT(_xlfn.ISFORMULA('#_F'!K40)),IF(_xlfn.IFS(ISTEXT('#_F'!K40),FALSE,ISLOGICAL('#_F'!K40),FALSE,SUBSTITUTE(CELL("format",'#_F'!K40),"-","")=SUBSTITUTE(CELL("format",F!K40),"-",""),FALSE,CELL("format",'#_F'!K40)="G",FALSE,AND(CELL("format",'#_F'!K40)="F0",CELL("format",F!K40)="G"),FALSE,TRUE,IFERROR(IF(MATCH(CELL("format",'#_F'!K40)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40),_xlfn.FORMULATEXT(F!K40),F!K40),"9","#"),"8","#"),"7","#"),"6","#"),"5","#"),"4","#"),"3","#"),"2","#"),"1","#"),"0","#"),"$","")," ",""),",","@"),"&gt;","@"),"&lt;","@"),"=","@"),")","@"),"(","@"),"^","@"),"/","@"),"+","@"),"*","@"),"-","@"))-LEN(SUBSTITUTE(SUBSTITUTE(SUBSTITUTE(SUBSTITUTE(SUBSTITUTE(SUBSTITUTE(SUBSTITUTE(SUBSTITUTE(SUBSTITUTE(SUBSTITUTE(SUBSTITUTE(SUBSTITUTE(SUBSTITUTE(SUBSTITUTE(SUBSTITUTE(SUBSTITUTE(SUBSTITUTE(SUBSTITUTE(SUBSTITUTE(SUBSTITUTE(SUBSTITUTE(SUBSTITUTE(SUBSTITUTE(SUBSTITUTE(IF(_xlfn.ISFORMULA(F!K40),_xlfn.FORMULATEXT(F!K40),F!K40),"9","#"),"8","#"),"7","#"),"6","#"),"5","#"),"4","#"),"3","#"),"2","#"),"1","#"),"0","#"),"$","")," ",""),",","@"),"&gt;","@"),"&lt;","@"),"=","@"),")","@"),"(","@"),"^","@"),"/","@"),"+","@"),"*","@"),"-","@"),"@#","")))/2&gt;(LEN(SUBSTITUTE(SUBSTITUTE(SUBSTITUTE(SUBSTITUTE(SUBSTITUTE(SUBSTITUTE(SUBSTITUTE(SUBSTITUTE(SUBSTITUTE(SUBSTITUTE(SUBSTITUTE(SUBSTITUTE(SUBSTITUTE(SUBSTITUTE(SUBSTITUTE(SUBSTITUTE(SUBSTITUTE(SUBSTITUTE(SUBSTITUTE(SUBSTITUTE(SUBSTITUTE(SUBSTITUTE(SUBSTITUTE(IF(_xlfn.ISFORMULA('#_F'!K40),_xlfn.FORMULATEXT('#_F'!K40),'#_F'!K40),"9","#"),"8","#"),"7","#"),"6","#"),"5","#"),"4","#"),"3","#"),"2","#"),"1","#"),"0","#"),"$","")," ",""),",","@"),"&gt;","@"),"&lt;","@"),"=","@"),")","@"),"(","@"),"^","@"),"/","@"),"+","@"),"*","@"),"-","@"))-LEN(SUBSTITUTE(SUBSTITUTE(SUBSTITUTE(SUBSTITUTE(SUBSTITUTE(SUBSTITUTE(SUBSTITUTE(SUBSTITUTE(SUBSTITUTE(SUBSTITUTE(SUBSTITUTE(SUBSTITUTE(SUBSTITUTE(SUBSTITUTE(SUBSTITUTE(SUBSTITUTE(SUBSTITUTE(SUBSTITUTE(SUBSTITUTE(SUBSTITUTE(SUBSTITUTE(SUBSTITUTE(SUBSTITUTE(SUBSTITUTE(IF(_xlfn.ISFORMULA('#_F'!K40),_xlfn.FORMULATEXT('#_F'!K40),'#_F'!K40),"9","#"),"8","#"),"7","#"),"6","#"),"5","#"),"4","#"),"3","#"),"2","#"),"1","#"),"0","#"),"$","")," ",""),",","@"),"&gt;","@"),"&lt;","@"),"=","@"),")","@"),"(","@"),"^","@"),"/","@"),"+","@"),"*","@"),"-","@"),"@#","")))/2,TRUE,FALSE),"HardCodeMsg",IF(LEN(IF(_xlfn.ISFORMULA(F!K40),_xlfn.FORMULATEXT(F!K40),F!K40))-LEN(SUBSTITUTE(IF(_xlfn.ISFORMULA(F!K40),_xlfn.FORMULATEXT(F!K40),F!K40),"""",""))&gt;LEN(IF(_xlfn.ISFORMULA('#_F'!K40),_xlfn.FORMULATEXT('#_F'!K40),'#_F'!K40))-LEN(SUBSTITUTE(IF(_xlfn.ISFORMULA('#_F'!K40),_xlfn.FORMULATEXT('#_F'!K40),'#_F'!K40),"""","")),TRUE,FALSE),"HardQuoteMsg",IF(LEN(IF(_xlfn.ISFORMULA(F!K40),_xlfn.FORMULATEXT(F!K40),F!K40))-LEN(SUBSTITUTE(IF(_xlfn.ISFORMULA(F!K40),_xlfn.FORMULATEXT(F!K40),F!K40),"$",""))&lt;LEN(IF(_xlfn.ISFORMULA('#_F'!K40),_xlfn.FORMULATEXT('#_F'!K40),'#_F'!K40))-LEN(SUBSTITUTE(IF(_xlfn.ISFORMULA('#_F'!K40),_xlfn.FORMULATEXT('#_F'!K40),'#_F'!K40),"$","")),TRUE,FALSE),"MissingAbsMsg",_xlfn.IFS(ISTEXT('#_F'!K40),FALSE,ISLOGICAL('#_F'!K40),FALSE,SUBSTITUTE(CELL("format",'#_F'!K40),"-","")=SUBSTITUTE(CELL("format",F!K40),"-",""),FALSE,CELL("format",'#_F'!K40)="G",FALSE,AND(CELL("format",'#_F'!K40)="F0",CELL("format",F!K40)="G"),FALSE,TRUE,IFERROR(IF(MATCH(CELL("format",'#_F'!K40),FormatCodes_SFX!$A$4:$A$53,0)&gt;0,TRUE),FALSE),TRUE,TRUE),"FormatMsg",TRUE,"PerfectMsg")</f>
        <v>PerfectMsg</v>
      </c>
      <c r="L40" s="231" t="str">
        <f ca="1">_xlfn.IFS(ISBLANK(F!L40),"",IF(NOT(ISNA('#_F'!L40)),IF(ISNA(F!L40),TRUE,FALSE),FALSE),"StuNAMsg",IF(AND(ISNA('#_F'!L40),ISNA(F!L40)),TRUE,FALSE),"PerfectMsg",IF(NOT(ISERROR('#_F'!L40)),IF(ISERROR(F!L40),TRUE,FALSE),FALSE),"StuErrorMsg",IF(TYPE('#_F'!L40)&lt;&gt;TYPE(F!L40),TRUE,FALSE),"WrongTypeMsg",IF(_xlfn.ISFORMULA('#_F'!L40),IF(NOT(_xlfn.ISFORMULA(F!L40)),TRUE),FALSE),"MissingFormulaMsg",IF(NOT(AND(ISNUMBER(FIND("[",_xlfn.FORMULATEXT('#_F'!L40))),ISNUMBER(FIND("!",_xlfn.FORMULATEXT('#_F'!L40))))),AND(ISNUMBER(FIND("[",_xlfn.FORMULATEXT(F!L40))),ISNUMBER(FIND("!",_xlfn.FORMULATEXT(F!L40)))),FALSE),"ExternalRefsMsg",IF(ISNUMBER('#_F'!L40),IF(ABS('#_F'!L40-F!L40)&gt;0.00001,TRUE,FALSE),IF('#_F'!L40&lt;&gt;F!L40,TRUE,FALSE)),IF(ISNUMBER('#_F'!L40),IF('#_F'!L40&gt;F!L40,"TooLow","TooHigh"),"WrongAnswer"),NOT(_xlfn.ISFORMULA('#_F'!L40)),IF(_xlfn.IFS(ISTEXT('#_F'!L40),FALSE,ISLOGICAL('#_F'!L40),FALSE,SUBSTITUTE(CELL("format",'#_F'!L40),"-","")=SUBSTITUTE(CELL("format",F!L40),"-",""),FALSE,CELL("format",'#_F'!L40)="G",FALSE,AND(CELL("format",'#_F'!L40)="F0",CELL("format",F!L40)="G"),FALSE,TRUE,IFERROR(IF(MATCH(CELL("format",'#_F'!L40)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40),_xlfn.FORMULATEXT(F!L40),F!L40),"9","#"),"8","#"),"7","#"),"6","#"),"5","#"),"4","#"),"3","#"),"2","#"),"1","#"),"0","#"),"$","")," ",""),",","@"),"&gt;","@"),"&lt;","@"),"=","@"),")","@"),"(","@"),"^","@"),"/","@"),"+","@"),"*","@"),"-","@"))-LEN(SUBSTITUTE(SUBSTITUTE(SUBSTITUTE(SUBSTITUTE(SUBSTITUTE(SUBSTITUTE(SUBSTITUTE(SUBSTITUTE(SUBSTITUTE(SUBSTITUTE(SUBSTITUTE(SUBSTITUTE(SUBSTITUTE(SUBSTITUTE(SUBSTITUTE(SUBSTITUTE(SUBSTITUTE(SUBSTITUTE(SUBSTITUTE(SUBSTITUTE(SUBSTITUTE(SUBSTITUTE(SUBSTITUTE(SUBSTITUTE(IF(_xlfn.ISFORMULA(F!L40),_xlfn.FORMULATEXT(F!L40),F!L40),"9","#"),"8","#"),"7","#"),"6","#"),"5","#"),"4","#"),"3","#"),"2","#"),"1","#"),"0","#"),"$","")," ",""),",","@"),"&gt;","@"),"&lt;","@"),"=","@"),")","@"),"(","@"),"^","@"),"/","@"),"+","@"),"*","@"),"-","@"),"@#","")))/2&gt;(LEN(SUBSTITUTE(SUBSTITUTE(SUBSTITUTE(SUBSTITUTE(SUBSTITUTE(SUBSTITUTE(SUBSTITUTE(SUBSTITUTE(SUBSTITUTE(SUBSTITUTE(SUBSTITUTE(SUBSTITUTE(SUBSTITUTE(SUBSTITUTE(SUBSTITUTE(SUBSTITUTE(SUBSTITUTE(SUBSTITUTE(SUBSTITUTE(SUBSTITUTE(SUBSTITUTE(SUBSTITUTE(SUBSTITUTE(IF(_xlfn.ISFORMULA('#_F'!L40),_xlfn.FORMULATEXT('#_F'!L40),'#_F'!L40),"9","#"),"8","#"),"7","#"),"6","#"),"5","#"),"4","#"),"3","#"),"2","#"),"1","#"),"0","#"),"$","")," ",""),",","@"),"&gt;","@"),"&lt;","@"),"=","@"),")","@"),"(","@"),"^","@"),"/","@"),"+","@"),"*","@"),"-","@"))-LEN(SUBSTITUTE(SUBSTITUTE(SUBSTITUTE(SUBSTITUTE(SUBSTITUTE(SUBSTITUTE(SUBSTITUTE(SUBSTITUTE(SUBSTITUTE(SUBSTITUTE(SUBSTITUTE(SUBSTITUTE(SUBSTITUTE(SUBSTITUTE(SUBSTITUTE(SUBSTITUTE(SUBSTITUTE(SUBSTITUTE(SUBSTITUTE(SUBSTITUTE(SUBSTITUTE(SUBSTITUTE(SUBSTITUTE(SUBSTITUTE(IF(_xlfn.ISFORMULA('#_F'!L40),_xlfn.FORMULATEXT('#_F'!L40),'#_F'!L40),"9","#"),"8","#"),"7","#"),"6","#"),"5","#"),"4","#"),"3","#"),"2","#"),"1","#"),"0","#"),"$","")," ",""),",","@"),"&gt;","@"),"&lt;","@"),"=","@"),")","@"),"(","@"),"^","@"),"/","@"),"+","@"),"*","@"),"-","@"),"@#","")))/2,TRUE,FALSE),"HardCodeMsg",IF(LEN(IF(_xlfn.ISFORMULA(F!L40),_xlfn.FORMULATEXT(F!L40),F!L40))-LEN(SUBSTITUTE(IF(_xlfn.ISFORMULA(F!L40),_xlfn.FORMULATEXT(F!L40),F!L40),"""",""))&gt;LEN(IF(_xlfn.ISFORMULA('#_F'!L40),_xlfn.FORMULATEXT('#_F'!L40),'#_F'!L40))-LEN(SUBSTITUTE(IF(_xlfn.ISFORMULA('#_F'!L40),_xlfn.FORMULATEXT('#_F'!L40),'#_F'!L40),"""","")),TRUE,FALSE),"HardQuoteMsg",IF(LEN(IF(_xlfn.ISFORMULA(F!L40),_xlfn.FORMULATEXT(F!L40),F!L40))-LEN(SUBSTITUTE(IF(_xlfn.ISFORMULA(F!L40),_xlfn.FORMULATEXT(F!L40),F!L40),"$",""))&lt;LEN(IF(_xlfn.ISFORMULA('#_F'!L40),_xlfn.FORMULATEXT('#_F'!L40),'#_F'!L40))-LEN(SUBSTITUTE(IF(_xlfn.ISFORMULA('#_F'!L40),_xlfn.FORMULATEXT('#_F'!L40),'#_F'!L40),"$","")),TRUE,FALSE),"MissingAbsMsg",_xlfn.IFS(ISTEXT('#_F'!L40),FALSE,ISLOGICAL('#_F'!L40),FALSE,SUBSTITUTE(CELL("format",'#_F'!L40),"-","")=SUBSTITUTE(CELL("format",F!L40),"-",""),FALSE,CELL("format",'#_F'!L40)="G",FALSE,AND(CELL("format",'#_F'!L40)="F0",CELL("format",F!L40)="G"),FALSE,TRUE,IFERROR(IF(MATCH(CELL("format",'#_F'!L40),FormatCodes_SFX!$A$4:$A$53,0)&gt;0,TRUE),FALSE),TRUE,TRUE),"FormatMsg",TRUE,"PerfectMsg")</f>
        <v>PerfectMsg</v>
      </c>
      <c r="N40" s="233">
        <v>0</v>
      </c>
      <c r="O40" s="233">
        <v>0</v>
      </c>
      <c r="P40" s="233">
        <v>0</v>
      </c>
      <c r="R40" s="233">
        <v>0</v>
      </c>
      <c r="S40" s="233">
        <v>0</v>
      </c>
      <c r="T40" s="233">
        <v>0</v>
      </c>
      <c r="V40" s="233">
        <v>0</v>
      </c>
      <c r="W40" s="233">
        <v>0</v>
      </c>
      <c r="X40" s="233">
        <v>0</v>
      </c>
      <c r="Z40" s="233">
        <v>0</v>
      </c>
      <c r="AA40" s="233">
        <v>0</v>
      </c>
      <c r="AB40" s="233">
        <v>0</v>
      </c>
    </row>
    <row r="41" spans="3:28" x14ac:dyDescent="0.15">
      <c r="C41" s="233">
        <v>0</v>
      </c>
      <c r="D41" s="233">
        <v>0</v>
      </c>
      <c r="E41" s="233">
        <v>0</v>
      </c>
      <c r="F41" s="233">
        <v>0</v>
      </c>
      <c r="G41" s="170" t="str">
        <f ca="1">_xlfn.IFS(ISBLANK(F!G41),"",IF(NOT(ISNA('#_F'!G41)),IF(ISNA(F!G41),TRUE,FALSE),FALSE),"StuNAMsg",IF(AND(ISNA('#_F'!G41),ISNA(F!G41)),TRUE,FALSE),"PerfectMsg",IF(NOT(ISERROR('#_F'!G41)),IF(ISERROR(F!G41),TRUE,FALSE),FALSE),"StuErrorMsg",IF(TYPE('#_F'!G41)&lt;&gt;TYPE(F!G41),TRUE,FALSE),"WrongTypeMsg",IF(_xlfn.ISFORMULA('#_F'!G41),IF(NOT(_xlfn.ISFORMULA(F!G41)),TRUE),FALSE),"MissingFormulaMsg",IF(NOT(AND(ISNUMBER(FIND("[",_xlfn.FORMULATEXT('#_F'!G41))),ISNUMBER(FIND("!",_xlfn.FORMULATEXT('#_F'!G41))))),AND(ISNUMBER(FIND("[",_xlfn.FORMULATEXT(F!G41))),ISNUMBER(FIND("!",_xlfn.FORMULATEXT(F!G41)))),FALSE),"ExternalRefsMsg",IF(ISNUMBER('#_F'!G41),IF(ABS('#_F'!G41-F!G41)&gt;0.00001,TRUE,FALSE),IF('#_F'!G41&lt;&gt;F!G41,TRUE,FALSE)),IF(ISNUMBER('#_F'!G41),IF('#_F'!G41&gt;F!G41,"TooLow","TooHigh"),"WrongAnswer"),NOT(_xlfn.ISFORMULA('#_F'!G41)),IF(_xlfn.IFS(ISTEXT('#_F'!G41),FALSE,ISLOGICAL('#_F'!G41),FALSE,SUBSTITUTE(CELL("format",'#_F'!G41),"-","")=SUBSTITUTE(CELL("format",F!G41),"-",""),FALSE,CELL("format",'#_F'!G41)="G",FALSE,AND(CELL("format",'#_F'!G41)="F0",CELL("format",F!G41)="G"),FALSE,TRUE,IFERROR(IF(MATCH(CELL("format",'#_F'!G41)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41),_xlfn.FORMULATEXT(F!G41),F!G41),"9","#"),"8","#"),"7","#"),"6","#"),"5","#"),"4","#"),"3","#"),"2","#"),"1","#"),"0","#"),"$","")," ",""),",","@"),"&gt;","@"),"&lt;","@"),"=","@"),")","@"),"(","@"),"^","@"),"/","@"),"+","@"),"*","@"),"-","@"))-LEN(SUBSTITUTE(SUBSTITUTE(SUBSTITUTE(SUBSTITUTE(SUBSTITUTE(SUBSTITUTE(SUBSTITUTE(SUBSTITUTE(SUBSTITUTE(SUBSTITUTE(SUBSTITUTE(SUBSTITUTE(SUBSTITUTE(SUBSTITUTE(SUBSTITUTE(SUBSTITUTE(SUBSTITUTE(SUBSTITUTE(SUBSTITUTE(SUBSTITUTE(SUBSTITUTE(SUBSTITUTE(SUBSTITUTE(SUBSTITUTE(IF(_xlfn.ISFORMULA(F!G41),_xlfn.FORMULATEXT(F!G41),F!G41),"9","#"),"8","#"),"7","#"),"6","#"),"5","#"),"4","#"),"3","#"),"2","#"),"1","#"),"0","#"),"$","")," ",""),",","@"),"&gt;","@"),"&lt;","@"),"=","@"),")","@"),"(","@"),"^","@"),"/","@"),"+","@"),"*","@"),"-","@"),"@#","")))/2&gt;(LEN(SUBSTITUTE(SUBSTITUTE(SUBSTITUTE(SUBSTITUTE(SUBSTITUTE(SUBSTITUTE(SUBSTITUTE(SUBSTITUTE(SUBSTITUTE(SUBSTITUTE(SUBSTITUTE(SUBSTITUTE(SUBSTITUTE(SUBSTITUTE(SUBSTITUTE(SUBSTITUTE(SUBSTITUTE(SUBSTITUTE(SUBSTITUTE(SUBSTITUTE(SUBSTITUTE(SUBSTITUTE(SUBSTITUTE(IF(_xlfn.ISFORMULA('#_F'!G41),_xlfn.FORMULATEXT('#_F'!G41),'#_F'!G41),"9","#"),"8","#"),"7","#"),"6","#"),"5","#"),"4","#"),"3","#"),"2","#"),"1","#"),"0","#"),"$","")," ",""),",","@"),"&gt;","@"),"&lt;","@"),"=","@"),")","@"),"(","@"),"^","@"),"/","@"),"+","@"),"*","@"),"-","@"))-LEN(SUBSTITUTE(SUBSTITUTE(SUBSTITUTE(SUBSTITUTE(SUBSTITUTE(SUBSTITUTE(SUBSTITUTE(SUBSTITUTE(SUBSTITUTE(SUBSTITUTE(SUBSTITUTE(SUBSTITUTE(SUBSTITUTE(SUBSTITUTE(SUBSTITUTE(SUBSTITUTE(SUBSTITUTE(SUBSTITUTE(SUBSTITUTE(SUBSTITUTE(SUBSTITUTE(SUBSTITUTE(SUBSTITUTE(SUBSTITUTE(IF(_xlfn.ISFORMULA('#_F'!G41),_xlfn.FORMULATEXT('#_F'!G41),'#_F'!G41),"9","#"),"8","#"),"7","#"),"6","#"),"5","#"),"4","#"),"3","#"),"2","#"),"1","#"),"0","#"),"$","")," ",""),",","@"),"&gt;","@"),"&lt;","@"),"=","@"),")","@"),"(","@"),"^","@"),"/","@"),"+","@"),"*","@"),"-","@"),"@#","")))/2,TRUE,FALSE),"HardCodeMsg",IF(LEN(IF(_xlfn.ISFORMULA(F!G41),_xlfn.FORMULATEXT(F!G41),F!G41))-LEN(SUBSTITUTE(IF(_xlfn.ISFORMULA(F!G41),_xlfn.FORMULATEXT(F!G41),F!G41),"""",""))&gt;LEN(IF(_xlfn.ISFORMULA('#_F'!G41),_xlfn.FORMULATEXT('#_F'!G41),'#_F'!G41))-LEN(SUBSTITUTE(IF(_xlfn.ISFORMULA('#_F'!G41),_xlfn.FORMULATEXT('#_F'!G41),'#_F'!G41),"""","")),TRUE,FALSE),"HardQuoteMsg",IF(LEN(IF(_xlfn.ISFORMULA(F!G41),_xlfn.FORMULATEXT(F!G41),F!G41))-LEN(SUBSTITUTE(IF(_xlfn.ISFORMULA(F!G41),_xlfn.FORMULATEXT(F!G41),F!G41),"$",""))&lt;LEN(IF(_xlfn.ISFORMULA('#_F'!G41),_xlfn.FORMULATEXT('#_F'!G41),'#_F'!G41))-LEN(SUBSTITUTE(IF(_xlfn.ISFORMULA('#_F'!G41),_xlfn.FORMULATEXT('#_F'!G41),'#_F'!G41),"$","")),TRUE,FALSE),"MissingAbsMsg",_xlfn.IFS(ISTEXT('#_F'!G41),FALSE,ISLOGICAL('#_F'!G41),FALSE,SUBSTITUTE(CELL("format",'#_F'!G41),"-","")=SUBSTITUTE(CELL("format",F!G41),"-",""),FALSE,CELL("format",'#_F'!G41)="G",FALSE,AND(CELL("format",'#_F'!G41)="F0",CELL("format",F!G41)="G"),FALSE,TRUE,IFERROR(IF(MATCH(CELL("format",'#_F'!G41),FormatCodes_SFX!$A$4:$A$53,0)&gt;0,TRUE),FALSE),TRUE,TRUE),"FormatMsg",TRUE,"PerfectMsg")</f>
        <v>PerfectMsg</v>
      </c>
      <c r="H41" s="170" t="str">
        <f ca="1">_xlfn.IFS(ISBLANK(F!H41),"",IF(NOT(ISNA('#_F'!H41)),IF(ISNA(F!H41),TRUE,FALSE),FALSE),"StuNAMsg",IF(AND(ISNA('#_F'!H41),ISNA(F!H41)),TRUE,FALSE),"PerfectMsg",IF(NOT(ISERROR('#_F'!H41)),IF(ISERROR(F!H41),TRUE,FALSE),FALSE),"StuErrorMsg",IF(TYPE('#_F'!H41)&lt;&gt;TYPE(F!H41),TRUE,FALSE),"WrongTypeMsg",IF(_xlfn.ISFORMULA('#_F'!H41),IF(NOT(_xlfn.ISFORMULA(F!H41)),TRUE),FALSE),"MissingFormulaMsg",IF(NOT(AND(ISNUMBER(FIND("[",_xlfn.FORMULATEXT('#_F'!H41))),ISNUMBER(FIND("!",_xlfn.FORMULATEXT('#_F'!H41))))),AND(ISNUMBER(FIND("[",_xlfn.FORMULATEXT(F!H41))),ISNUMBER(FIND("!",_xlfn.FORMULATEXT(F!H41)))),FALSE),"ExternalRefsMsg",IF(ISNUMBER('#_F'!H41),IF(ABS('#_F'!H41-F!H41)&gt;0.00001,TRUE,FALSE),IF('#_F'!H41&lt;&gt;F!H41,TRUE,FALSE)),IF(ISNUMBER('#_F'!H41),IF('#_F'!H41&gt;F!H41,"TooLow","TooHigh"),"WrongAnswer"),NOT(_xlfn.ISFORMULA('#_F'!H41)),IF(_xlfn.IFS(ISTEXT('#_F'!H41),FALSE,ISLOGICAL('#_F'!H41),FALSE,SUBSTITUTE(CELL("format",'#_F'!H41),"-","")=SUBSTITUTE(CELL("format",F!H41),"-",""),FALSE,CELL("format",'#_F'!H41)="G",FALSE,AND(CELL("format",'#_F'!H41)="F0",CELL("format",F!H41)="G"),FALSE,TRUE,IFERROR(IF(MATCH(CELL("format",'#_F'!H41)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41),_xlfn.FORMULATEXT(F!H41),F!H41),"9","#"),"8","#"),"7","#"),"6","#"),"5","#"),"4","#"),"3","#"),"2","#"),"1","#"),"0","#"),"$","")," ",""),",","@"),"&gt;","@"),"&lt;","@"),"=","@"),")","@"),"(","@"),"^","@"),"/","@"),"+","@"),"*","@"),"-","@"))-LEN(SUBSTITUTE(SUBSTITUTE(SUBSTITUTE(SUBSTITUTE(SUBSTITUTE(SUBSTITUTE(SUBSTITUTE(SUBSTITUTE(SUBSTITUTE(SUBSTITUTE(SUBSTITUTE(SUBSTITUTE(SUBSTITUTE(SUBSTITUTE(SUBSTITUTE(SUBSTITUTE(SUBSTITUTE(SUBSTITUTE(SUBSTITUTE(SUBSTITUTE(SUBSTITUTE(SUBSTITUTE(SUBSTITUTE(SUBSTITUTE(IF(_xlfn.ISFORMULA(F!H41),_xlfn.FORMULATEXT(F!H41),F!H41),"9","#"),"8","#"),"7","#"),"6","#"),"5","#"),"4","#"),"3","#"),"2","#"),"1","#"),"0","#"),"$","")," ",""),",","@"),"&gt;","@"),"&lt;","@"),"=","@"),")","@"),"(","@"),"^","@"),"/","@"),"+","@"),"*","@"),"-","@"),"@#","")))/2&gt;(LEN(SUBSTITUTE(SUBSTITUTE(SUBSTITUTE(SUBSTITUTE(SUBSTITUTE(SUBSTITUTE(SUBSTITUTE(SUBSTITUTE(SUBSTITUTE(SUBSTITUTE(SUBSTITUTE(SUBSTITUTE(SUBSTITUTE(SUBSTITUTE(SUBSTITUTE(SUBSTITUTE(SUBSTITUTE(SUBSTITUTE(SUBSTITUTE(SUBSTITUTE(SUBSTITUTE(SUBSTITUTE(SUBSTITUTE(IF(_xlfn.ISFORMULA('#_F'!H41),_xlfn.FORMULATEXT('#_F'!H41),'#_F'!H41),"9","#"),"8","#"),"7","#"),"6","#"),"5","#"),"4","#"),"3","#"),"2","#"),"1","#"),"0","#"),"$","")," ",""),",","@"),"&gt;","@"),"&lt;","@"),"=","@"),")","@"),"(","@"),"^","@"),"/","@"),"+","@"),"*","@"),"-","@"))-LEN(SUBSTITUTE(SUBSTITUTE(SUBSTITUTE(SUBSTITUTE(SUBSTITUTE(SUBSTITUTE(SUBSTITUTE(SUBSTITUTE(SUBSTITUTE(SUBSTITUTE(SUBSTITUTE(SUBSTITUTE(SUBSTITUTE(SUBSTITUTE(SUBSTITUTE(SUBSTITUTE(SUBSTITUTE(SUBSTITUTE(SUBSTITUTE(SUBSTITUTE(SUBSTITUTE(SUBSTITUTE(SUBSTITUTE(SUBSTITUTE(IF(_xlfn.ISFORMULA('#_F'!H41),_xlfn.FORMULATEXT('#_F'!H41),'#_F'!H41),"9","#"),"8","#"),"7","#"),"6","#"),"5","#"),"4","#"),"3","#"),"2","#"),"1","#"),"0","#"),"$","")," ",""),",","@"),"&gt;","@"),"&lt;","@"),"=","@"),")","@"),"(","@"),"^","@"),"/","@"),"+","@"),"*","@"),"-","@"),"@#","")))/2,TRUE,FALSE),"HardCodeMsg",IF(LEN(IF(_xlfn.ISFORMULA(F!H41),_xlfn.FORMULATEXT(F!H41),F!H41))-LEN(SUBSTITUTE(IF(_xlfn.ISFORMULA(F!H41),_xlfn.FORMULATEXT(F!H41),F!H41),"""",""))&gt;LEN(IF(_xlfn.ISFORMULA('#_F'!H41),_xlfn.FORMULATEXT('#_F'!H41),'#_F'!H41))-LEN(SUBSTITUTE(IF(_xlfn.ISFORMULA('#_F'!H41),_xlfn.FORMULATEXT('#_F'!H41),'#_F'!H41),"""","")),TRUE,FALSE),"HardQuoteMsg",IF(LEN(IF(_xlfn.ISFORMULA(F!H41),_xlfn.FORMULATEXT(F!H41),F!H41))-LEN(SUBSTITUTE(IF(_xlfn.ISFORMULA(F!H41),_xlfn.FORMULATEXT(F!H41),F!H41),"$",""))&lt;LEN(IF(_xlfn.ISFORMULA('#_F'!H41),_xlfn.FORMULATEXT('#_F'!H41),'#_F'!H41))-LEN(SUBSTITUTE(IF(_xlfn.ISFORMULA('#_F'!H41),_xlfn.FORMULATEXT('#_F'!H41),'#_F'!H41),"$","")),TRUE,FALSE),"MissingAbsMsg",_xlfn.IFS(ISTEXT('#_F'!H41),FALSE,ISLOGICAL('#_F'!H41),FALSE,SUBSTITUTE(CELL("format",'#_F'!H41),"-","")=SUBSTITUTE(CELL("format",F!H41),"-",""),FALSE,CELL("format",'#_F'!H41)="G",FALSE,AND(CELL("format",'#_F'!H41)="F0",CELL("format",F!H41)="G"),FALSE,TRUE,IFERROR(IF(MATCH(CELL("format",'#_F'!H41),FormatCodes_SFX!$A$4:$A$53,0)&gt;0,TRUE),FALSE),TRUE,TRUE),"FormatMsg",TRUE,"PerfectMsg")</f>
        <v>PerfectMsg</v>
      </c>
      <c r="I41" s="170" t="str">
        <f ca="1">_xlfn.IFS(ISBLANK(F!I41),"",IF(NOT(ISNA('#_F'!I41)),IF(ISNA(F!I41),TRUE,FALSE),FALSE),"StuNAMsg",IF(AND(ISNA('#_F'!I41),ISNA(F!I41)),TRUE,FALSE),"PerfectMsg",IF(NOT(ISERROR('#_F'!I41)),IF(ISERROR(F!I41),TRUE,FALSE),FALSE),"StuErrorMsg",IF(TYPE('#_F'!I41)&lt;&gt;TYPE(F!I41),TRUE,FALSE),"WrongTypeMsg",IF(_xlfn.ISFORMULA('#_F'!I41),IF(NOT(_xlfn.ISFORMULA(F!I41)),TRUE),FALSE),"MissingFormulaMsg",IF(NOT(AND(ISNUMBER(FIND("[",_xlfn.FORMULATEXT('#_F'!I41))),ISNUMBER(FIND("!",_xlfn.FORMULATEXT('#_F'!I41))))),AND(ISNUMBER(FIND("[",_xlfn.FORMULATEXT(F!I41))),ISNUMBER(FIND("!",_xlfn.FORMULATEXT(F!I41)))),FALSE),"ExternalRefsMsg",IF(ISNUMBER('#_F'!I41),IF(ABS('#_F'!I41-F!I41)&gt;0.00001,TRUE,FALSE),IF('#_F'!I41&lt;&gt;F!I41,TRUE,FALSE)),IF(ISNUMBER('#_F'!I41),IF('#_F'!I41&gt;F!I41,"TooLow","TooHigh"),"WrongAnswer"),NOT(_xlfn.ISFORMULA('#_F'!I41)),IF(_xlfn.IFS(ISTEXT('#_F'!I41),FALSE,ISLOGICAL('#_F'!I41),FALSE,SUBSTITUTE(CELL("format",'#_F'!I41),"-","")=SUBSTITUTE(CELL("format",F!I41),"-",""),FALSE,CELL("format",'#_F'!I41)="G",FALSE,AND(CELL("format",'#_F'!I41)="F0",CELL("format",F!I41)="G"),FALSE,TRUE,IFERROR(IF(MATCH(CELL("format",'#_F'!I41)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41),_xlfn.FORMULATEXT(F!I41),F!I41),"9","#"),"8","#"),"7","#"),"6","#"),"5","#"),"4","#"),"3","#"),"2","#"),"1","#"),"0","#"),"$","")," ",""),",","@"),"&gt;","@"),"&lt;","@"),"=","@"),")","@"),"(","@"),"^","@"),"/","@"),"+","@"),"*","@"),"-","@"))-LEN(SUBSTITUTE(SUBSTITUTE(SUBSTITUTE(SUBSTITUTE(SUBSTITUTE(SUBSTITUTE(SUBSTITUTE(SUBSTITUTE(SUBSTITUTE(SUBSTITUTE(SUBSTITUTE(SUBSTITUTE(SUBSTITUTE(SUBSTITUTE(SUBSTITUTE(SUBSTITUTE(SUBSTITUTE(SUBSTITUTE(SUBSTITUTE(SUBSTITUTE(SUBSTITUTE(SUBSTITUTE(SUBSTITUTE(SUBSTITUTE(IF(_xlfn.ISFORMULA(F!I41),_xlfn.FORMULATEXT(F!I41),F!I41),"9","#"),"8","#"),"7","#"),"6","#"),"5","#"),"4","#"),"3","#"),"2","#"),"1","#"),"0","#"),"$","")," ",""),",","@"),"&gt;","@"),"&lt;","@"),"=","@"),")","@"),"(","@"),"^","@"),"/","@"),"+","@"),"*","@"),"-","@"),"@#","")))/2&gt;(LEN(SUBSTITUTE(SUBSTITUTE(SUBSTITUTE(SUBSTITUTE(SUBSTITUTE(SUBSTITUTE(SUBSTITUTE(SUBSTITUTE(SUBSTITUTE(SUBSTITUTE(SUBSTITUTE(SUBSTITUTE(SUBSTITUTE(SUBSTITUTE(SUBSTITUTE(SUBSTITUTE(SUBSTITUTE(SUBSTITUTE(SUBSTITUTE(SUBSTITUTE(SUBSTITUTE(SUBSTITUTE(SUBSTITUTE(IF(_xlfn.ISFORMULA('#_F'!I41),_xlfn.FORMULATEXT('#_F'!I41),'#_F'!I41),"9","#"),"8","#"),"7","#"),"6","#"),"5","#"),"4","#"),"3","#"),"2","#"),"1","#"),"0","#"),"$","")," ",""),",","@"),"&gt;","@"),"&lt;","@"),"=","@"),")","@"),"(","@"),"^","@"),"/","@"),"+","@"),"*","@"),"-","@"))-LEN(SUBSTITUTE(SUBSTITUTE(SUBSTITUTE(SUBSTITUTE(SUBSTITUTE(SUBSTITUTE(SUBSTITUTE(SUBSTITUTE(SUBSTITUTE(SUBSTITUTE(SUBSTITUTE(SUBSTITUTE(SUBSTITUTE(SUBSTITUTE(SUBSTITUTE(SUBSTITUTE(SUBSTITUTE(SUBSTITUTE(SUBSTITUTE(SUBSTITUTE(SUBSTITUTE(SUBSTITUTE(SUBSTITUTE(SUBSTITUTE(IF(_xlfn.ISFORMULA('#_F'!I41),_xlfn.FORMULATEXT('#_F'!I41),'#_F'!I41),"9","#"),"8","#"),"7","#"),"6","#"),"5","#"),"4","#"),"3","#"),"2","#"),"1","#"),"0","#"),"$","")," ",""),",","@"),"&gt;","@"),"&lt;","@"),"=","@"),")","@"),"(","@"),"^","@"),"/","@"),"+","@"),"*","@"),"-","@"),"@#","")))/2,TRUE,FALSE),"HardCodeMsg",IF(LEN(IF(_xlfn.ISFORMULA(F!I41),_xlfn.FORMULATEXT(F!I41),F!I41))-LEN(SUBSTITUTE(IF(_xlfn.ISFORMULA(F!I41),_xlfn.FORMULATEXT(F!I41),F!I41),"""",""))&gt;LEN(IF(_xlfn.ISFORMULA('#_F'!I41),_xlfn.FORMULATEXT('#_F'!I41),'#_F'!I41))-LEN(SUBSTITUTE(IF(_xlfn.ISFORMULA('#_F'!I41),_xlfn.FORMULATEXT('#_F'!I41),'#_F'!I41),"""","")),TRUE,FALSE),"HardQuoteMsg",IF(LEN(IF(_xlfn.ISFORMULA(F!I41),_xlfn.FORMULATEXT(F!I41),F!I41))-LEN(SUBSTITUTE(IF(_xlfn.ISFORMULA(F!I41),_xlfn.FORMULATEXT(F!I41),F!I41),"$",""))&lt;LEN(IF(_xlfn.ISFORMULA('#_F'!I41),_xlfn.FORMULATEXT('#_F'!I41),'#_F'!I41))-LEN(SUBSTITUTE(IF(_xlfn.ISFORMULA('#_F'!I41),_xlfn.FORMULATEXT('#_F'!I41),'#_F'!I41),"$","")),TRUE,FALSE),"MissingAbsMsg",_xlfn.IFS(ISTEXT('#_F'!I41),FALSE,ISLOGICAL('#_F'!I41),FALSE,SUBSTITUTE(CELL("format",'#_F'!I41),"-","")=SUBSTITUTE(CELL("format",F!I41),"-",""),FALSE,CELL("format",'#_F'!I41)="G",FALSE,AND(CELL("format",'#_F'!I41)="F0",CELL("format",F!I41)="G"),FALSE,TRUE,IFERROR(IF(MATCH(CELL("format",'#_F'!I41),FormatCodes_SFX!$A$4:$A$53,0)&gt;0,TRUE),FALSE),TRUE,TRUE),"FormatMsg",TRUE,"PerfectMsg")</f>
        <v>PerfectMsg</v>
      </c>
      <c r="J41" s="170" t="str">
        <f ca="1">_xlfn.IFS(ISBLANK(F!J41),"",IF(NOT(ISNA('#_F'!J41)),IF(ISNA(F!J41),TRUE,FALSE),FALSE),"StuNAMsg",IF(AND(ISNA('#_F'!J41),ISNA(F!J41)),TRUE,FALSE),"PerfectMsg",IF(NOT(ISERROR('#_F'!J41)),IF(ISERROR(F!J41),TRUE,FALSE),FALSE),"StuErrorMsg",IF(TYPE('#_F'!J41)&lt;&gt;TYPE(F!J41),TRUE,FALSE),"WrongTypeMsg",IF(_xlfn.ISFORMULA('#_F'!J41),IF(NOT(_xlfn.ISFORMULA(F!J41)),TRUE),FALSE),"MissingFormulaMsg",IF(NOT(AND(ISNUMBER(FIND("[",_xlfn.FORMULATEXT('#_F'!J41))),ISNUMBER(FIND("!",_xlfn.FORMULATEXT('#_F'!J41))))),AND(ISNUMBER(FIND("[",_xlfn.FORMULATEXT(F!J41))),ISNUMBER(FIND("!",_xlfn.FORMULATEXT(F!J41)))),FALSE),"ExternalRefsMsg",IF(ISNUMBER('#_F'!J41),IF(ABS('#_F'!J41-F!J41)&gt;0.00001,TRUE,FALSE),IF('#_F'!J41&lt;&gt;F!J41,TRUE,FALSE)),IF(ISNUMBER('#_F'!J41),IF('#_F'!J41&gt;F!J41,"TooLow","TooHigh"),"WrongAnswer"),NOT(_xlfn.ISFORMULA('#_F'!J41)),IF(_xlfn.IFS(ISTEXT('#_F'!J41),FALSE,ISLOGICAL('#_F'!J41),FALSE,SUBSTITUTE(CELL("format",'#_F'!J41),"-","")=SUBSTITUTE(CELL("format",F!J41),"-",""),FALSE,CELL("format",'#_F'!J41)="G",FALSE,AND(CELL("format",'#_F'!J41)="F0",CELL("format",F!J41)="G"),FALSE,TRUE,IFERROR(IF(MATCH(CELL("format",'#_F'!J41)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41),_xlfn.FORMULATEXT(F!J41),F!J41),"9","#"),"8","#"),"7","#"),"6","#"),"5","#"),"4","#"),"3","#"),"2","#"),"1","#"),"0","#"),"$","")," ",""),",","@"),"&gt;","@"),"&lt;","@"),"=","@"),")","@"),"(","@"),"^","@"),"/","@"),"+","@"),"*","@"),"-","@"))-LEN(SUBSTITUTE(SUBSTITUTE(SUBSTITUTE(SUBSTITUTE(SUBSTITUTE(SUBSTITUTE(SUBSTITUTE(SUBSTITUTE(SUBSTITUTE(SUBSTITUTE(SUBSTITUTE(SUBSTITUTE(SUBSTITUTE(SUBSTITUTE(SUBSTITUTE(SUBSTITUTE(SUBSTITUTE(SUBSTITUTE(SUBSTITUTE(SUBSTITUTE(SUBSTITUTE(SUBSTITUTE(SUBSTITUTE(SUBSTITUTE(IF(_xlfn.ISFORMULA(F!J41),_xlfn.FORMULATEXT(F!J41),F!J41),"9","#"),"8","#"),"7","#"),"6","#"),"5","#"),"4","#"),"3","#"),"2","#"),"1","#"),"0","#"),"$","")," ",""),",","@"),"&gt;","@"),"&lt;","@"),"=","@"),")","@"),"(","@"),"^","@"),"/","@"),"+","@"),"*","@"),"-","@"),"@#","")))/2&gt;(LEN(SUBSTITUTE(SUBSTITUTE(SUBSTITUTE(SUBSTITUTE(SUBSTITUTE(SUBSTITUTE(SUBSTITUTE(SUBSTITUTE(SUBSTITUTE(SUBSTITUTE(SUBSTITUTE(SUBSTITUTE(SUBSTITUTE(SUBSTITUTE(SUBSTITUTE(SUBSTITUTE(SUBSTITUTE(SUBSTITUTE(SUBSTITUTE(SUBSTITUTE(SUBSTITUTE(SUBSTITUTE(SUBSTITUTE(IF(_xlfn.ISFORMULA('#_F'!J41),_xlfn.FORMULATEXT('#_F'!J41),'#_F'!J41),"9","#"),"8","#"),"7","#"),"6","#"),"5","#"),"4","#"),"3","#"),"2","#"),"1","#"),"0","#"),"$","")," ",""),",","@"),"&gt;","@"),"&lt;","@"),"=","@"),")","@"),"(","@"),"^","@"),"/","@"),"+","@"),"*","@"),"-","@"))-LEN(SUBSTITUTE(SUBSTITUTE(SUBSTITUTE(SUBSTITUTE(SUBSTITUTE(SUBSTITUTE(SUBSTITUTE(SUBSTITUTE(SUBSTITUTE(SUBSTITUTE(SUBSTITUTE(SUBSTITUTE(SUBSTITUTE(SUBSTITUTE(SUBSTITUTE(SUBSTITUTE(SUBSTITUTE(SUBSTITUTE(SUBSTITUTE(SUBSTITUTE(SUBSTITUTE(SUBSTITUTE(SUBSTITUTE(SUBSTITUTE(IF(_xlfn.ISFORMULA('#_F'!J41),_xlfn.FORMULATEXT('#_F'!J41),'#_F'!J41),"9","#"),"8","#"),"7","#"),"6","#"),"5","#"),"4","#"),"3","#"),"2","#"),"1","#"),"0","#"),"$","")," ",""),",","@"),"&gt;","@"),"&lt;","@"),"=","@"),")","@"),"(","@"),"^","@"),"/","@"),"+","@"),"*","@"),"-","@"),"@#","")))/2,TRUE,FALSE),"HardCodeMsg",IF(LEN(IF(_xlfn.ISFORMULA(F!J41),_xlfn.FORMULATEXT(F!J41),F!J41))-LEN(SUBSTITUTE(IF(_xlfn.ISFORMULA(F!J41),_xlfn.FORMULATEXT(F!J41),F!J41),"""",""))&gt;LEN(IF(_xlfn.ISFORMULA('#_F'!J41),_xlfn.FORMULATEXT('#_F'!J41),'#_F'!J41))-LEN(SUBSTITUTE(IF(_xlfn.ISFORMULA('#_F'!J41),_xlfn.FORMULATEXT('#_F'!J41),'#_F'!J41),"""","")),TRUE,FALSE),"HardQuoteMsg",IF(LEN(IF(_xlfn.ISFORMULA(F!J41),_xlfn.FORMULATEXT(F!J41),F!J41))-LEN(SUBSTITUTE(IF(_xlfn.ISFORMULA(F!J41),_xlfn.FORMULATEXT(F!J41),F!J41),"$",""))&lt;LEN(IF(_xlfn.ISFORMULA('#_F'!J41),_xlfn.FORMULATEXT('#_F'!J41),'#_F'!J41))-LEN(SUBSTITUTE(IF(_xlfn.ISFORMULA('#_F'!J41),_xlfn.FORMULATEXT('#_F'!J41),'#_F'!J41),"$","")),TRUE,FALSE),"MissingAbsMsg",_xlfn.IFS(ISTEXT('#_F'!J41),FALSE,ISLOGICAL('#_F'!J41),FALSE,SUBSTITUTE(CELL("format",'#_F'!J41),"-","")=SUBSTITUTE(CELL("format",F!J41),"-",""),FALSE,CELL("format",'#_F'!J41)="G",FALSE,AND(CELL("format",'#_F'!J41)="F0",CELL("format",F!J41)="G"),FALSE,TRUE,IFERROR(IF(MATCH(CELL("format",'#_F'!J41),FormatCodes_SFX!$A$4:$A$53,0)&gt;0,TRUE),FALSE),TRUE,TRUE),"FormatMsg",TRUE,"PerfectMsg")</f>
        <v>PerfectMsg</v>
      </c>
      <c r="K41" s="170" t="str">
        <f ca="1">_xlfn.IFS(ISBLANK(F!K41),"",IF(NOT(ISNA('#_F'!K41)),IF(ISNA(F!K41),TRUE,FALSE),FALSE),"StuNAMsg",IF(AND(ISNA('#_F'!K41),ISNA(F!K41)),TRUE,FALSE),"PerfectMsg",IF(NOT(ISERROR('#_F'!K41)),IF(ISERROR(F!K41),TRUE,FALSE),FALSE),"StuErrorMsg",IF(TYPE('#_F'!K41)&lt;&gt;TYPE(F!K41),TRUE,FALSE),"WrongTypeMsg",IF(_xlfn.ISFORMULA('#_F'!K41),IF(NOT(_xlfn.ISFORMULA(F!K41)),TRUE),FALSE),"MissingFormulaMsg",IF(NOT(AND(ISNUMBER(FIND("[",_xlfn.FORMULATEXT('#_F'!K41))),ISNUMBER(FIND("!",_xlfn.FORMULATEXT('#_F'!K41))))),AND(ISNUMBER(FIND("[",_xlfn.FORMULATEXT(F!K41))),ISNUMBER(FIND("!",_xlfn.FORMULATEXT(F!K41)))),FALSE),"ExternalRefsMsg",IF(ISNUMBER('#_F'!K41),IF(ABS('#_F'!K41-F!K41)&gt;0.00001,TRUE,FALSE),IF('#_F'!K41&lt;&gt;F!K41,TRUE,FALSE)),IF(ISNUMBER('#_F'!K41),IF('#_F'!K41&gt;F!K41,"TooLow","TooHigh"),"WrongAnswer"),NOT(_xlfn.ISFORMULA('#_F'!K41)),IF(_xlfn.IFS(ISTEXT('#_F'!K41),FALSE,ISLOGICAL('#_F'!K41),FALSE,SUBSTITUTE(CELL("format",'#_F'!K41),"-","")=SUBSTITUTE(CELL("format",F!K41),"-",""),FALSE,CELL("format",'#_F'!K41)="G",FALSE,AND(CELL("format",'#_F'!K41)="F0",CELL("format",F!K41)="G"),FALSE,TRUE,IFERROR(IF(MATCH(CELL("format",'#_F'!K41)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41),_xlfn.FORMULATEXT(F!K41),F!K41),"9","#"),"8","#"),"7","#"),"6","#"),"5","#"),"4","#"),"3","#"),"2","#"),"1","#"),"0","#"),"$","")," ",""),",","@"),"&gt;","@"),"&lt;","@"),"=","@"),")","@"),"(","@"),"^","@"),"/","@"),"+","@"),"*","@"),"-","@"))-LEN(SUBSTITUTE(SUBSTITUTE(SUBSTITUTE(SUBSTITUTE(SUBSTITUTE(SUBSTITUTE(SUBSTITUTE(SUBSTITUTE(SUBSTITUTE(SUBSTITUTE(SUBSTITUTE(SUBSTITUTE(SUBSTITUTE(SUBSTITUTE(SUBSTITUTE(SUBSTITUTE(SUBSTITUTE(SUBSTITUTE(SUBSTITUTE(SUBSTITUTE(SUBSTITUTE(SUBSTITUTE(SUBSTITUTE(SUBSTITUTE(IF(_xlfn.ISFORMULA(F!K41),_xlfn.FORMULATEXT(F!K41),F!K41),"9","#"),"8","#"),"7","#"),"6","#"),"5","#"),"4","#"),"3","#"),"2","#"),"1","#"),"0","#"),"$","")," ",""),",","@"),"&gt;","@"),"&lt;","@"),"=","@"),")","@"),"(","@"),"^","@"),"/","@"),"+","@"),"*","@"),"-","@"),"@#","")))/2&gt;(LEN(SUBSTITUTE(SUBSTITUTE(SUBSTITUTE(SUBSTITUTE(SUBSTITUTE(SUBSTITUTE(SUBSTITUTE(SUBSTITUTE(SUBSTITUTE(SUBSTITUTE(SUBSTITUTE(SUBSTITUTE(SUBSTITUTE(SUBSTITUTE(SUBSTITUTE(SUBSTITUTE(SUBSTITUTE(SUBSTITUTE(SUBSTITUTE(SUBSTITUTE(SUBSTITUTE(SUBSTITUTE(SUBSTITUTE(IF(_xlfn.ISFORMULA('#_F'!K41),_xlfn.FORMULATEXT('#_F'!K41),'#_F'!K41),"9","#"),"8","#"),"7","#"),"6","#"),"5","#"),"4","#"),"3","#"),"2","#"),"1","#"),"0","#"),"$","")," ",""),",","@"),"&gt;","@"),"&lt;","@"),"=","@"),")","@"),"(","@"),"^","@"),"/","@"),"+","@"),"*","@"),"-","@"))-LEN(SUBSTITUTE(SUBSTITUTE(SUBSTITUTE(SUBSTITUTE(SUBSTITUTE(SUBSTITUTE(SUBSTITUTE(SUBSTITUTE(SUBSTITUTE(SUBSTITUTE(SUBSTITUTE(SUBSTITUTE(SUBSTITUTE(SUBSTITUTE(SUBSTITUTE(SUBSTITUTE(SUBSTITUTE(SUBSTITUTE(SUBSTITUTE(SUBSTITUTE(SUBSTITUTE(SUBSTITUTE(SUBSTITUTE(SUBSTITUTE(IF(_xlfn.ISFORMULA('#_F'!K41),_xlfn.FORMULATEXT('#_F'!K41),'#_F'!K41),"9","#"),"8","#"),"7","#"),"6","#"),"5","#"),"4","#"),"3","#"),"2","#"),"1","#"),"0","#"),"$","")," ",""),",","@"),"&gt;","@"),"&lt;","@"),"=","@"),")","@"),"(","@"),"^","@"),"/","@"),"+","@"),"*","@"),"-","@"),"@#","")))/2,TRUE,FALSE),"HardCodeMsg",IF(LEN(IF(_xlfn.ISFORMULA(F!K41),_xlfn.FORMULATEXT(F!K41),F!K41))-LEN(SUBSTITUTE(IF(_xlfn.ISFORMULA(F!K41),_xlfn.FORMULATEXT(F!K41),F!K41),"""",""))&gt;LEN(IF(_xlfn.ISFORMULA('#_F'!K41),_xlfn.FORMULATEXT('#_F'!K41),'#_F'!K41))-LEN(SUBSTITUTE(IF(_xlfn.ISFORMULA('#_F'!K41),_xlfn.FORMULATEXT('#_F'!K41),'#_F'!K41),"""","")),TRUE,FALSE),"HardQuoteMsg",IF(LEN(IF(_xlfn.ISFORMULA(F!K41),_xlfn.FORMULATEXT(F!K41),F!K41))-LEN(SUBSTITUTE(IF(_xlfn.ISFORMULA(F!K41),_xlfn.FORMULATEXT(F!K41),F!K41),"$",""))&lt;LEN(IF(_xlfn.ISFORMULA('#_F'!K41),_xlfn.FORMULATEXT('#_F'!K41),'#_F'!K41))-LEN(SUBSTITUTE(IF(_xlfn.ISFORMULA('#_F'!K41),_xlfn.FORMULATEXT('#_F'!K41),'#_F'!K41),"$","")),TRUE,FALSE),"MissingAbsMsg",_xlfn.IFS(ISTEXT('#_F'!K41),FALSE,ISLOGICAL('#_F'!K41),FALSE,SUBSTITUTE(CELL("format",'#_F'!K41),"-","")=SUBSTITUTE(CELL("format",F!K41),"-",""),FALSE,CELL("format",'#_F'!K41)="G",FALSE,AND(CELL("format",'#_F'!K41)="F0",CELL("format",F!K41)="G"),FALSE,TRUE,IFERROR(IF(MATCH(CELL("format",'#_F'!K41),FormatCodes_SFX!$A$4:$A$53,0)&gt;0,TRUE),FALSE),TRUE,TRUE),"FormatMsg",TRUE,"PerfectMsg")</f>
        <v>PerfectMsg</v>
      </c>
      <c r="L41" s="231" t="str">
        <f ca="1">_xlfn.IFS(ISBLANK(F!L41),"",IF(NOT(ISNA('#_F'!L41)),IF(ISNA(F!L41),TRUE,FALSE),FALSE),"StuNAMsg",IF(AND(ISNA('#_F'!L41),ISNA(F!L41)),TRUE,FALSE),"PerfectMsg",IF(NOT(ISERROR('#_F'!L41)),IF(ISERROR(F!L41),TRUE,FALSE),FALSE),"StuErrorMsg",IF(TYPE('#_F'!L41)&lt;&gt;TYPE(F!L41),TRUE,FALSE),"WrongTypeMsg",IF(_xlfn.ISFORMULA('#_F'!L41),IF(NOT(_xlfn.ISFORMULA(F!L41)),TRUE),FALSE),"MissingFormulaMsg",IF(NOT(AND(ISNUMBER(FIND("[",_xlfn.FORMULATEXT('#_F'!L41))),ISNUMBER(FIND("!",_xlfn.FORMULATEXT('#_F'!L41))))),AND(ISNUMBER(FIND("[",_xlfn.FORMULATEXT(F!L41))),ISNUMBER(FIND("!",_xlfn.FORMULATEXT(F!L41)))),FALSE),"ExternalRefsMsg",IF(ISNUMBER('#_F'!L41),IF(ABS('#_F'!L41-F!L41)&gt;0.00001,TRUE,FALSE),IF('#_F'!L41&lt;&gt;F!L41,TRUE,FALSE)),IF(ISNUMBER('#_F'!L41),IF('#_F'!L41&gt;F!L41,"TooLow","TooHigh"),"WrongAnswer"),NOT(_xlfn.ISFORMULA('#_F'!L41)),IF(_xlfn.IFS(ISTEXT('#_F'!L41),FALSE,ISLOGICAL('#_F'!L41),FALSE,SUBSTITUTE(CELL("format",'#_F'!L41),"-","")=SUBSTITUTE(CELL("format",F!L41),"-",""),FALSE,CELL("format",'#_F'!L41)="G",FALSE,AND(CELL("format",'#_F'!L41)="F0",CELL("format",F!L41)="G"),FALSE,TRUE,IFERROR(IF(MATCH(CELL("format",'#_F'!L41)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41),_xlfn.FORMULATEXT(F!L41),F!L41),"9","#"),"8","#"),"7","#"),"6","#"),"5","#"),"4","#"),"3","#"),"2","#"),"1","#"),"0","#"),"$","")," ",""),",","@"),"&gt;","@"),"&lt;","@"),"=","@"),")","@"),"(","@"),"^","@"),"/","@"),"+","@"),"*","@"),"-","@"))-LEN(SUBSTITUTE(SUBSTITUTE(SUBSTITUTE(SUBSTITUTE(SUBSTITUTE(SUBSTITUTE(SUBSTITUTE(SUBSTITUTE(SUBSTITUTE(SUBSTITUTE(SUBSTITUTE(SUBSTITUTE(SUBSTITUTE(SUBSTITUTE(SUBSTITUTE(SUBSTITUTE(SUBSTITUTE(SUBSTITUTE(SUBSTITUTE(SUBSTITUTE(SUBSTITUTE(SUBSTITUTE(SUBSTITUTE(SUBSTITUTE(IF(_xlfn.ISFORMULA(F!L41),_xlfn.FORMULATEXT(F!L41),F!L41),"9","#"),"8","#"),"7","#"),"6","#"),"5","#"),"4","#"),"3","#"),"2","#"),"1","#"),"0","#"),"$","")," ",""),",","@"),"&gt;","@"),"&lt;","@"),"=","@"),")","@"),"(","@"),"^","@"),"/","@"),"+","@"),"*","@"),"-","@"),"@#","")))/2&gt;(LEN(SUBSTITUTE(SUBSTITUTE(SUBSTITUTE(SUBSTITUTE(SUBSTITUTE(SUBSTITUTE(SUBSTITUTE(SUBSTITUTE(SUBSTITUTE(SUBSTITUTE(SUBSTITUTE(SUBSTITUTE(SUBSTITUTE(SUBSTITUTE(SUBSTITUTE(SUBSTITUTE(SUBSTITUTE(SUBSTITUTE(SUBSTITUTE(SUBSTITUTE(SUBSTITUTE(SUBSTITUTE(SUBSTITUTE(IF(_xlfn.ISFORMULA('#_F'!L41),_xlfn.FORMULATEXT('#_F'!L41),'#_F'!L41),"9","#"),"8","#"),"7","#"),"6","#"),"5","#"),"4","#"),"3","#"),"2","#"),"1","#"),"0","#"),"$","")," ",""),",","@"),"&gt;","@"),"&lt;","@"),"=","@"),")","@"),"(","@"),"^","@"),"/","@"),"+","@"),"*","@"),"-","@"))-LEN(SUBSTITUTE(SUBSTITUTE(SUBSTITUTE(SUBSTITUTE(SUBSTITUTE(SUBSTITUTE(SUBSTITUTE(SUBSTITUTE(SUBSTITUTE(SUBSTITUTE(SUBSTITUTE(SUBSTITUTE(SUBSTITUTE(SUBSTITUTE(SUBSTITUTE(SUBSTITUTE(SUBSTITUTE(SUBSTITUTE(SUBSTITUTE(SUBSTITUTE(SUBSTITUTE(SUBSTITUTE(SUBSTITUTE(SUBSTITUTE(IF(_xlfn.ISFORMULA('#_F'!L41),_xlfn.FORMULATEXT('#_F'!L41),'#_F'!L41),"9","#"),"8","#"),"7","#"),"6","#"),"5","#"),"4","#"),"3","#"),"2","#"),"1","#"),"0","#"),"$","")," ",""),",","@"),"&gt;","@"),"&lt;","@"),"=","@"),")","@"),"(","@"),"^","@"),"/","@"),"+","@"),"*","@"),"-","@"),"@#","")))/2,TRUE,FALSE),"HardCodeMsg",IF(LEN(IF(_xlfn.ISFORMULA(F!L41),_xlfn.FORMULATEXT(F!L41),F!L41))-LEN(SUBSTITUTE(IF(_xlfn.ISFORMULA(F!L41),_xlfn.FORMULATEXT(F!L41),F!L41),"""",""))&gt;LEN(IF(_xlfn.ISFORMULA('#_F'!L41),_xlfn.FORMULATEXT('#_F'!L41),'#_F'!L41))-LEN(SUBSTITUTE(IF(_xlfn.ISFORMULA('#_F'!L41),_xlfn.FORMULATEXT('#_F'!L41),'#_F'!L41),"""","")),TRUE,FALSE),"HardQuoteMsg",IF(LEN(IF(_xlfn.ISFORMULA(F!L41),_xlfn.FORMULATEXT(F!L41),F!L41))-LEN(SUBSTITUTE(IF(_xlfn.ISFORMULA(F!L41),_xlfn.FORMULATEXT(F!L41),F!L41),"$",""))&lt;LEN(IF(_xlfn.ISFORMULA('#_F'!L41),_xlfn.FORMULATEXT('#_F'!L41),'#_F'!L41))-LEN(SUBSTITUTE(IF(_xlfn.ISFORMULA('#_F'!L41),_xlfn.FORMULATEXT('#_F'!L41),'#_F'!L41),"$","")),TRUE,FALSE),"MissingAbsMsg",_xlfn.IFS(ISTEXT('#_F'!L41),FALSE,ISLOGICAL('#_F'!L41),FALSE,SUBSTITUTE(CELL("format",'#_F'!L41),"-","")=SUBSTITUTE(CELL("format",F!L41),"-",""),FALSE,CELL("format",'#_F'!L41)="G",FALSE,AND(CELL("format",'#_F'!L41)="F0",CELL("format",F!L41)="G"),FALSE,TRUE,IFERROR(IF(MATCH(CELL("format",'#_F'!L41),FormatCodes_SFX!$A$4:$A$53,0)&gt;0,TRUE),FALSE),TRUE,TRUE),"FormatMsg",TRUE,"PerfectMsg")</f>
        <v>PerfectMsg</v>
      </c>
      <c r="N41" s="233">
        <v>0</v>
      </c>
      <c r="O41" s="233">
        <v>0</v>
      </c>
      <c r="P41" s="233">
        <v>0</v>
      </c>
      <c r="R41" s="233">
        <v>0</v>
      </c>
      <c r="S41" s="233">
        <v>0</v>
      </c>
      <c r="T41" s="233">
        <v>0</v>
      </c>
      <c r="V41" s="233">
        <v>0</v>
      </c>
      <c r="W41" s="233">
        <v>0</v>
      </c>
      <c r="X41" s="233">
        <v>0</v>
      </c>
      <c r="Z41" s="233">
        <v>0</v>
      </c>
      <c r="AA41" s="233">
        <v>0</v>
      </c>
      <c r="AB41" s="233">
        <v>0</v>
      </c>
    </row>
    <row r="42" spans="3:28" x14ac:dyDescent="0.15">
      <c r="C42" s="233">
        <v>0</v>
      </c>
      <c r="D42" s="233">
        <v>0</v>
      </c>
      <c r="E42" s="233">
        <v>0</v>
      </c>
      <c r="F42" s="233">
        <v>0</v>
      </c>
      <c r="G42" s="170" t="str">
        <f ca="1">_xlfn.IFS(ISBLANK(F!G42),"",IF(NOT(ISNA('#_F'!G42)),IF(ISNA(F!G42),TRUE,FALSE),FALSE),"StuNAMsg",IF(AND(ISNA('#_F'!G42),ISNA(F!G42)),TRUE,FALSE),"PerfectMsg",IF(NOT(ISERROR('#_F'!G42)),IF(ISERROR(F!G42),TRUE,FALSE),FALSE),"StuErrorMsg",IF(TYPE('#_F'!G42)&lt;&gt;TYPE(F!G42),TRUE,FALSE),"WrongTypeMsg",IF(_xlfn.ISFORMULA('#_F'!G42),IF(NOT(_xlfn.ISFORMULA(F!G42)),TRUE),FALSE),"MissingFormulaMsg",IF(NOT(AND(ISNUMBER(FIND("[",_xlfn.FORMULATEXT('#_F'!G42))),ISNUMBER(FIND("!",_xlfn.FORMULATEXT('#_F'!G42))))),AND(ISNUMBER(FIND("[",_xlfn.FORMULATEXT(F!G42))),ISNUMBER(FIND("!",_xlfn.FORMULATEXT(F!G42)))),FALSE),"ExternalRefsMsg",IF(ISNUMBER('#_F'!G42),IF(ABS('#_F'!G42-F!G42)&gt;0.00001,TRUE,FALSE),IF('#_F'!G42&lt;&gt;F!G42,TRUE,FALSE)),IF(ISNUMBER('#_F'!G42),IF('#_F'!G42&gt;F!G42,"TooLow","TooHigh"),"WrongAnswer"),NOT(_xlfn.ISFORMULA('#_F'!G42)),IF(_xlfn.IFS(ISTEXT('#_F'!G42),FALSE,ISLOGICAL('#_F'!G42),FALSE,SUBSTITUTE(CELL("format",'#_F'!G42),"-","")=SUBSTITUTE(CELL("format",F!G42),"-",""),FALSE,CELL("format",'#_F'!G42)="G",FALSE,AND(CELL("format",'#_F'!G42)="F0",CELL("format",F!G42)="G"),FALSE,TRUE,IFERROR(IF(MATCH(CELL("format",'#_F'!G42)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42),_xlfn.FORMULATEXT(F!G42),F!G42),"9","#"),"8","#"),"7","#"),"6","#"),"5","#"),"4","#"),"3","#"),"2","#"),"1","#"),"0","#"),"$","")," ",""),",","@"),"&gt;","@"),"&lt;","@"),"=","@"),")","@"),"(","@"),"^","@"),"/","@"),"+","@"),"*","@"),"-","@"))-LEN(SUBSTITUTE(SUBSTITUTE(SUBSTITUTE(SUBSTITUTE(SUBSTITUTE(SUBSTITUTE(SUBSTITUTE(SUBSTITUTE(SUBSTITUTE(SUBSTITUTE(SUBSTITUTE(SUBSTITUTE(SUBSTITUTE(SUBSTITUTE(SUBSTITUTE(SUBSTITUTE(SUBSTITUTE(SUBSTITUTE(SUBSTITUTE(SUBSTITUTE(SUBSTITUTE(SUBSTITUTE(SUBSTITUTE(SUBSTITUTE(IF(_xlfn.ISFORMULA(F!G42),_xlfn.FORMULATEXT(F!G42),F!G42),"9","#"),"8","#"),"7","#"),"6","#"),"5","#"),"4","#"),"3","#"),"2","#"),"1","#"),"0","#"),"$","")," ",""),",","@"),"&gt;","@"),"&lt;","@"),"=","@"),")","@"),"(","@"),"^","@"),"/","@"),"+","@"),"*","@"),"-","@"),"@#","")))/2&gt;(LEN(SUBSTITUTE(SUBSTITUTE(SUBSTITUTE(SUBSTITUTE(SUBSTITUTE(SUBSTITUTE(SUBSTITUTE(SUBSTITUTE(SUBSTITUTE(SUBSTITUTE(SUBSTITUTE(SUBSTITUTE(SUBSTITUTE(SUBSTITUTE(SUBSTITUTE(SUBSTITUTE(SUBSTITUTE(SUBSTITUTE(SUBSTITUTE(SUBSTITUTE(SUBSTITUTE(SUBSTITUTE(SUBSTITUTE(IF(_xlfn.ISFORMULA('#_F'!G42),_xlfn.FORMULATEXT('#_F'!G42),'#_F'!G42),"9","#"),"8","#"),"7","#"),"6","#"),"5","#"),"4","#"),"3","#"),"2","#"),"1","#"),"0","#"),"$","")," ",""),",","@"),"&gt;","@"),"&lt;","@"),"=","@"),")","@"),"(","@"),"^","@"),"/","@"),"+","@"),"*","@"),"-","@"))-LEN(SUBSTITUTE(SUBSTITUTE(SUBSTITUTE(SUBSTITUTE(SUBSTITUTE(SUBSTITUTE(SUBSTITUTE(SUBSTITUTE(SUBSTITUTE(SUBSTITUTE(SUBSTITUTE(SUBSTITUTE(SUBSTITUTE(SUBSTITUTE(SUBSTITUTE(SUBSTITUTE(SUBSTITUTE(SUBSTITUTE(SUBSTITUTE(SUBSTITUTE(SUBSTITUTE(SUBSTITUTE(SUBSTITUTE(SUBSTITUTE(IF(_xlfn.ISFORMULA('#_F'!G42),_xlfn.FORMULATEXT('#_F'!G42),'#_F'!G42),"9","#"),"8","#"),"7","#"),"6","#"),"5","#"),"4","#"),"3","#"),"2","#"),"1","#"),"0","#"),"$","")," ",""),",","@"),"&gt;","@"),"&lt;","@"),"=","@"),")","@"),"(","@"),"^","@"),"/","@"),"+","@"),"*","@"),"-","@"),"@#","")))/2,TRUE,FALSE),"HardCodeMsg",IF(LEN(IF(_xlfn.ISFORMULA(F!G42),_xlfn.FORMULATEXT(F!G42),F!G42))-LEN(SUBSTITUTE(IF(_xlfn.ISFORMULA(F!G42),_xlfn.FORMULATEXT(F!G42),F!G42),"""",""))&gt;LEN(IF(_xlfn.ISFORMULA('#_F'!G42),_xlfn.FORMULATEXT('#_F'!G42),'#_F'!G42))-LEN(SUBSTITUTE(IF(_xlfn.ISFORMULA('#_F'!G42),_xlfn.FORMULATEXT('#_F'!G42),'#_F'!G42),"""","")),TRUE,FALSE),"HardQuoteMsg",IF(LEN(IF(_xlfn.ISFORMULA(F!G42),_xlfn.FORMULATEXT(F!G42),F!G42))-LEN(SUBSTITUTE(IF(_xlfn.ISFORMULA(F!G42),_xlfn.FORMULATEXT(F!G42),F!G42),"$",""))&lt;LEN(IF(_xlfn.ISFORMULA('#_F'!G42),_xlfn.FORMULATEXT('#_F'!G42),'#_F'!G42))-LEN(SUBSTITUTE(IF(_xlfn.ISFORMULA('#_F'!G42),_xlfn.FORMULATEXT('#_F'!G42),'#_F'!G42),"$","")),TRUE,FALSE),"MissingAbsMsg",_xlfn.IFS(ISTEXT('#_F'!G42),FALSE,ISLOGICAL('#_F'!G42),FALSE,SUBSTITUTE(CELL("format",'#_F'!G42),"-","")=SUBSTITUTE(CELL("format",F!G42),"-",""),FALSE,CELL("format",'#_F'!G42)="G",FALSE,AND(CELL("format",'#_F'!G42)="F0",CELL("format",F!G42)="G"),FALSE,TRUE,IFERROR(IF(MATCH(CELL("format",'#_F'!G42),FormatCodes_SFX!$A$4:$A$53,0)&gt;0,TRUE),FALSE),TRUE,TRUE),"FormatMsg",TRUE,"PerfectMsg")</f>
        <v>PerfectMsg</v>
      </c>
      <c r="H42" s="170" t="str">
        <f ca="1">_xlfn.IFS(ISBLANK(F!H42),"",IF(NOT(ISNA('#_F'!H42)),IF(ISNA(F!H42),TRUE,FALSE),FALSE),"StuNAMsg",IF(AND(ISNA('#_F'!H42),ISNA(F!H42)),TRUE,FALSE),"PerfectMsg",IF(NOT(ISERROR('#_F'!H42)),IF(ISERROR(F!H42),TRUE,FALSE),FALSE),"StuErrorMsg",IF(TYPE('#_F'!H42)&lt;&gt;TYPE(F!H42),TRUE,FALSE),"WrongTypeMsg",IF(_xlfn.ISFORMULA('#_F'!H42),IF(NOT(_xlfn.ISFORMULA(F!H42)),TRUE),FALSE),"MissingFormulaMsg",IF(NOT(AND(ISNUMBER(FIND("[",_xlfn.FORMULATEXT('#_F'!H42))),ISNUMBER(FIND("!",_xlfn.FORMULATEXT('#_F'!H42))))),AND(ISNUMBER(FIND("[",_xlfn.FORMULATEXT(F!H42))),ISNUMBER(FIND("!",_xlfn.FORMULATEXT(F!H42)))),FALSE),"ExternalRefsMsg",IF(ISNUMBER('#_F'!H42),IF(ABS('#_F'!H42-F!H42)&gt;0.00001,TRUE,FALSE),IF('#_F'!H42&lt;&gt;F!H42,TRUE,FALSE)),IF(ISNUMBER('#_F'!H42),IF('#_F'!H42&gt;F!H42,"TooLow","TooHigh"),"WrongAnswer"),NOT(_xlfn.ISFORMULA('#_F'!H42)),IF(_xlfn.IFS(ISTEXT('#_F'!H42),FALSE,ISLOGICAL('#_F'!H42),FALSE,SUBSTITUTE(CELL("format",'#_F'!H42),"-","")=SUBSTITUTE(CELL("format",F!H42),"-",""),FALSE,CELL("format",'#_F'!H42)="G",FALSE,AND(CELL("format",'#_F'!H42)="F0",CELL("format",F!H42)="G"),FALSE,TRUE,IFERROR(IF(MATCH(CELL("format",'#_F'!H42)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42),_xlfn.FORMULATEXT(F!H42),F!H42),"9","#"),"8","#"),"7","#"),"6","#"),"5","#"),"4","#"),"3","#"),"2","#"),"1","#"),"0","#"),"$","")," ",""),",","@"),"&gt;","@"),"&lt;","@"),"=","@"),")","@"),"(","@"),"^","@"),"/","@"),"+","@"),"*","@"),"-","@"))-LEN(SUBSTITUTE(SUBSTITUTE(SUBSTITUTE(SUBSTITUTE(SUBSTITUTE(SUBSTITUTE(SUBSTITUTE(SUBSTITUTE(SUBSTITUTE(SUBSTITUTE(SUBSTITUTE(SUBSTITUTE(SUBSTITUTE(SUBSTITUTE(SUBSTITUTE(SUBSTITUTE(SUBSTITUTE(SUBSTITUTE(SUBSTITUTE(SUBSTITUTE(SUBSTITUTE(SUBSTITUTE(SUBSTITUTE(SUBSTITUTE(IF(_xlfn.ISFORMULA(F!H42),_xlfn.FORMULATEXT(F!H42),F!H42),"9","#"),"8","#"),"7","#"),"6","#"),"5","#"),"4","#"),"3","#"),"2","#"),"1","#"),"0","#"),"$","")," ",""),",","@"),"&gt;","@"),"&lt;","@"),"=","@"),")","@"),"(","@"),"^","@"),"/","@"),"+","@"),"*","@"),"-","@"),"@#","")))/2&gt;(LEN(SUBSTITUTE(SUBSTITUTE(SUBSTITUTE(SUBSTITUTE(SUBSTITUTE(SUBSTITUTE(SUBSTITUTE(SUBSTITUTE(SUBSTITUTE(SUBSTITUTE(SUBSTITUTE(SUBSTITUTE(SUBSTITUTE(SUBSTITUTE(SUBSTITUTE(SUBSTITUTE(SUBSTITUTE(SUBSTITUTE(SUBSTITUTE(SUBSTITUTE(SUBSTITUTE(SUBSTITUTE(SUBSTITUTE(IF(_xlfn.ISFORMULA('#_F'!H42),_xlfn.FORMULATEXT('#_F'!H42),'#_F'!H42),"9","#"),"8","#"),"7","#"),"6","#"),"5","#"),"4","#"),"3","#"),"2","#"),"1","#"),"0","#"),"$","")," ",""),",","@"),"&gt;","@"),"&lt;","@"),"=","@"),")","@"),"(","@"),"^","@"),"/","@"),"+","@"),"*","@"),"-","@"))-LEN(SUBSTITUTE(SUBSTITUTE(SUBSTITUTE(SUBSTITUTE(SUBSTITUTE(SUBSTITUTE(SUBSTITUTE(SUBSTITUTE(SUBSTITUTE(SUBSTITUTE(SUBSTITUTE(SUBSTITUTE(SUBSTITUTE(SUBSTITUTE(SUBSTITUTE(SUBSTITUTE(SUBSTITUTE(SUBSTITUTE(SUBSTITUTE(SUBSTITUTE(SUBSTITUTE(SUBSTITUTE(SUBSTITUTE(SUBSTITUTE(IF(_xlfn.ISFORMULA('#_F'!H42),_xlfn.FORMULATEXT('#_F'!H42),'#_F'!H42),"9","#"),"8","#"),"7","#"),"6","#"),"5","#"),"4","#"),"3","#"),"2","#"),"1","#"),"0","#"),"$","")," ",""),",","@"),"&gt;","@"),"&lt;","@"),"=","@"),")","@"),"(","@"),"^","@"),"/","@"),"+","@"),"*","@"),"-","@"),"@#","")))/2,TRUE,FALSE),"HardCodeMsg",IF(LEN(IF(_xlfn.ISFORMULA(F!H42),_xlfn.FORMULATEXT(F!H42),F!H42))-LEN(SUBSTITUTE(IF(_xlfn.ISFORMULA(F!H42),_xlfn.FORMULATEXT(F!H42),F!H42),"""",""))&gt;LEN(IF(_xlfn.ISFORMULA('#_F'!H42),_xlfn.FORMULATEXT('#_F'!H42),'#_F'!H42))-LEN(SUBSTITUTE(IF(_xlfn.ISFORMULA('#_F'!H42),_xlfn.FORMULATEXT('#_F'!H42),'#_F'!H42),"""","")),TRUE,FALSE),"HardQuoteMsg",IF(LEN(IF(_xlfn.ISFORMULA(F!H42),_xlfn.FORMULATEXT(F!H42),F!H42))-LEN(SUBSTITUTE(IF(_xlfn.ISFORMULA(F!H42),_xlfn.FORMULATEXT(F!H42),F!H42),"$",""))&lt;LEN(IF(_xlfn.ISFORMULA('#_F'!H42),_xlfn.FORMULATEXT('#_F'!H42),'#_F'!H42))-LEN(SUBSTITUTE(IF(_xlfn.ISFORMULA('#_F'!H42),_xlfn.FORMULATEXT('#_F'!H42),'#_F'!H42),"$","")),TRUE,FALSE),"MissingAbsMsg",_xlfn.IFS(ISTEXT('#_F'!H42),FALSE,ISLOGICAL('#_F'!H42),FALSE,SUBSTITUTE(CELL("format",'#_F'!H42),"-","")=SUBSTITUTE(CELL("format",F!H42),"-",""),FALSE,CELL("format",'#_F'!H42)="G",FALSE,AND(CELL("format",'#_F'!H42)="F0",CELL("format",F!H42)="G"),FALSE,TRUE,IFERROR(IF(MATCH(CELL("format",'#_F'!H42),FormatCodes_SFX!$A$4:$A$53,0)&gt;0,TRUE),FALSE),TRUE,TRUE),"FormatMsg",TRUE,"PerfectMsg")</f>
        <v>PerfectMsg</v>
      </c>
      <c r="I42" s="170" t="str">
        <f ca="1">_xlfn.IFS(ISBLANK(F!I42),"",IF(NOT(ISNA('#_F'!I42)),IF(ISNA(F!I42),TRUE,FALSE),FALSE),"StuNAMsg",IF(AND(ISNA('#_F'!I42),ISNA(F!I42)),TRUE,FALSE),"PerfectMsg",IF(NOT(ISERROR('#_F'!I42)),IF(ISERROR(F!I42),TRUE,FALSE),FALSE),"StuErrorMsg",IF(TYPE('#_F'!I42)&lt;&gt;TYPE(F!I42),TRUE,FALSE),"WrongTypeMsg",IF(_xlfn.ISFORMULA('#_F'!I42),IF(NOT(_xlfn.ISFORMULA(F!I42)),TRUE),FALSE),"MissingFormulaMsg",IF(NOT(AND(ISNUMBER(FIND("[",_xlfn.FORMULATEXT('#_F'!I42))),ISNUMBER(FIND("!",_xlfn.FORMULATEXT('#_F'!I42))))),AND(ISNUMBER(FIND("[",_xlfn.FORMULATEXT(F!I42))),ISNUMBER(FIND("!",_xlfn.FORMULATEXT(F!I42)))),FALSE),"ExternalRefsMsg",IF(ISNUMBER('#_F'!I42),IF(ABS('#_F'!I42-F!I42)&gt;0.00001,TRUE,FALSE),IF('#_F'!I42&lt;&gt;F!I42,TRUE,FALSE)),IF(ISNUMBER('#_F'!I42),IF('#_F'!I42&gt;F!I42,"TooLow","TooHigh"),"WrongAnswer"),NOT(_xlfn.ISFORMULA('#_F'!I42)),IF(_xlfn.IFS(ISTEXT('#_F'!I42),FALSE,ISLOGICAL('#_F'!I42),FALSE,SUBSTITUTE(CELL("format",'#_F'!I42),"-","")=SUBSTITUTE(CELL("format",F!I42),"-",""),FALSE,CELL("format",'#_F'!I42)="G",FALSE,AND(CELL("format",'#_F'!I42)="F0",CELL("format",F!I42)="G"),FALSE,TRUE,IFERROR(IF(MATCH(CELL("format",'#_F'!I42)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42),_xlfn.FORMULATEXT(F!I42),F!I42),"9","#"),"8","#"),"7","#"),"6","#"),"5","#"),"4","#"),"3","#"),"2","#"),"1","#"),"0","#"),"$","")," ",""),",","@"),"&gt;","@"),"&lt;","@"),"=","@"),")","@"),"(","@"),"^","@"),"/","@"),"+","@"),"*","@"),"-","@"))-LEN(SUBSTITUTE(SUBSTITUTE(SUBSTITUTE(SUBSTITUTE(SUBSTITUTE(SUBSTITUTE(SUBSTITUTE(SUBSTITUTE(SUBSTITUTE(SUBSTITUTE(SUBSTITUTE(SUBSTITUTE(SUBSTITUTE(SUBSTITUTE(SUBSTITUTE(SUBSTITUTE(SUBSTITUTE(SUBSTITUTE(SUBSTITUTE(SUBSTITUTE(SUBSTITUTE(SUBSTITUTE(SUBSTITUTE(SUBSTITUTE(IF(_xlfn.ISFORMULA(F!I42),_xlfn.FORMULATEXT(F!I42),F!I42),"9","#"),"8","#"),"7","#"),"6","#"),"5","#"),"4","#"),"3","#"),"2","#"),"1","#"),"0","#"),"$","")," ",""),",","@"),"&gt;","@"),"&lt;","@"),"=","@"),")","@"),"(","@"),"^","@"),"/","@"),"+","@"),"*","@"),"-","@"),"@#","")))/2&gt;(LEN(SUBSTITUTE(SUBSTITUTE(SUBSTITUTE(SUBSTITUTE(SUBSTITUTE(SUBSTITUTE(SUBSTITUTE(SUBSTITUTE(SUBSTITUTE(SUBSTITUTE(SUBSTITUTE(SUBSTITUTE(SUBSTITUTE(SUBSTITUTE(SUBSTITUTE(SUBSTITUTE(SUBSTITUTE(SUBSTITUTE(SUBSTITUTE(SUBSTITUTE(SUBSTITUTE(SUBSTITUTE(SUBSTITUTE(IF(_xlfn.ISFORMULA('#_F'!I42),_xlfn.FORMULATEXT('#_F'!I42),'#_F'!I42),"9","#"),"8","#"),"7","#"),"6","#"),"5","#"),"4","#"),"3","#"),"2","#"),"1","#"),"0","#"),"$","")," ",""),",","@"),"&gt;","@"),"&lt;","@"),"=","@"),")","@"),"(","@"),"^","@"),"/","@"),"+","@"),"*","@"),"-","@"))-LEN(SUBSTITUTE(SUBSTITUTE(SUBSTITUTE(SUBSTITUTE(SUBSTITUTE(SUBSTITUTE(SUBSTITUTE(SUBSTITUTE(SUBSTITUTE(SUBSTITUTE(SUBSTITUTE(SUBSTITUTE(SUBSTITUTE(SUBSTITUTE(SUBSTITUTE(SUBSTITUTE(SUBSTITUTE(SUBSTITUTE(SUBSTITUTE(SUBSTITUTE(SUBSTITUTE(SUBSTITUTE(SUBSTITUTE(SUBSTITUTE(IF(_xlfn.ISFORMULA('#_F'!I42),_xlfn.FORMULATEXT('#_F'!I42),'#_F'!I42),"9","#"),"8","#"),"7","#"),"6","#"),"5","#"),"4","#"),"3","#"),"2","#"),"1","#"),"0","#"),"$","")," ",""),",","@"),"&gt;","@"),"&lt;","@"),"=","@"),")","@"),"(","@"),"^","@"),"/","@"),"+","@"),"*","@"),"-","@"),"@#","")))/2,TRUE,FALSE),"HardCodeMsg",IF(LEN(IF(_xlfn.ISFORMULA(F!I42),_xlfn.FORMULATEXT(F!I42),F!I42))-LEN(SUBSTITUTE(IF(_xlfn.ISFORMULA(F!I42),_xlfn.FORMULATEXT(F!I42),F!I42),"""",""))&gt;LEN(IF(_xlfn.ISFORMULA('#_F'!I42),_xlfn.FORMULATEXT('#_F'!I42),'#_F'!I42))-LEN(SUBSTITUTE(IF(_xlfn.ISFORMULA('#_F'!I42),_xlfn.FORMULATEXT('#_F'!I42),'#_F'!I42),"""","")),TRUE,FALSE),"HardQuoteMsg",IF(LEN(IF(_xlfn.ISFORMULA(F!I42),_xlfn.FORMULATEXT(F!I42),F!I42))-LEN(SUBSTITUTE(IF(_xlfn.ISFORMULA(F!I42),_xlfn.FORMULATEXT(F!I42),F!I42),"$",""))&lt;LEN(IF(_xlfn.ISFORMULA('#_F'!I42),_xlfn.FORMULATEXT('#_F'!I42),'#_F'!I42))-LEN(SUBSTITUTE(IF(_xlfn.ISFORMULA('#_F'!I42),_xlfn.FORMULATEXT('#_F'!I42),'#_F'!I42),"$","")),TRUE,FALSE),"MissingAbsMsg",_xlfn.IFS(ISTEXT('#_F'!I42),FALSE,ISLOGICAL('#_F'!I42),FALSE,SUBSTITUTE(CELL("format",'#_F'!I42),"-","")=SUBSTITUTE(CELL("format",F!I42),"-",""),FALSE,CELL("format",'#_F'!I42)="G",FALSE,AND(CELL("format",'#_F'!I42)="F0",CELL("format",F!I42)="G"),FALSE,TRUE,IFERROR(IF(MATCH(CELL("format",'#_F'!I42),FormatCodes_SFX!$A$4:$A$53,0)&gt;0,TRUE),FALSE),TRUE,TRUE),"FormatMsg",TRUE,"PerfectMsg")</f>
        <v>PerfectMsg</v>
      </c>
      <c r="J42" s="170" t="str">
        <f ca="1">_xlfn.IFS(ISBLANK(F!J42),"",IF(NOT(ISNA('#_F'!J42)),IF(ISNA(F!J42),TRUE,FALSE),FALSE),"StuNAMsg",IF(AND(ISNA('#_F'!J42),ISNA(F!J42)),TRUE,FALSE),"PerfectMsg",IF(NOT(ISERROR('#_F'!J42)),IF(ISERROR(F!J42),TRUE,FALSE),FALSE),"StuErrorMsg",IF(TYPE('#_F'!J42)&lt;&gt;TYPE(F!J42),TRUE,FALSE),"WrongTypeMsg",IF(_xlfn.ISFORMULA('#_F'!J42),IF(NOT(_xlfn.ISFORMULA(F!J42)),TRUE),FALSE),"MissingFormulaMsg",IF(NOT(AND(ISNUMBER(FIND("[",_xlfn.FORMULATEXT('#_F'!J42))),ISNUMBER(FIND("!",_xlfn.FORMULATEXT('#_F'!J42))))),AND(ISNUMBER(FIND("[",_xlfn.FORMULATEXT(F!J42))),ISNUMBER(FIND("!",_xlfn.FORMULATEXT(F!J42)))),FALSE),"ExternalRefsMsg",IF(ISNUMBER('#_F'!J42),IF(ABS('#_F'!J42-F!J42)&gt;0.00001,TRUE,FALSE),IF('#_F'!J42&lt;&gt;F!J42,TRUE,FALSE)),IF(ISNUMBER('#_F'!J42),IF('#_F'!J42&gt;F!J42,"TooLow","TooHigh"),"WrongAnswer"),NOT(_xlfn.ISFORMULA('#_F'!J42)),IF(_xlfn.IFS(ISTEXT('#_F'!J42),FALSE,ISLOGICAL('#_F'!J42),FALSE,SUBSTITUTE(CELL("format",'#_F'!J42),"-","")=SUBSTITUTE(CELL("format",F!J42),"-",""),FALSE,CELL("format",'#_F'!J42)="G",FALSE,AND(CELL("format",'#_F'!J42)="F0",CELL("format",F!J42)="G"),FALSE,TRUE,IFERROR(IF(MATCH(CELL("format",'#_F'!J42)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42),_xlfn.FORMULATEXT(F!J42),F!J42),"9","#"),"8","#"),"7","#"),"6","#"),"5","#"),"4","#"),"3","#"),"2","#"),"1","#"),"0","#"),"$","")," ",""),",","@"),"&gt;","@"),"&lt;","@"),"=","@"),")","@"),"(","@"),"^","@"),"/","@"),"+","@"),"*","@"),"-","@"))-LEN(SUBSTITUTE(SUBSTITUTE(SUBSTITUTE(SUBSTITUTE(SUBSTITUTE(SUBSTITUTE(SUBSTITUTE(SUBSTITUTE(SUBSTITUTE(SUBSTITUTE(SUBSTITUTE(SUBSTITUTE(SUBSTITUTE(SUBSTITUTE(SUBSTITUTE(SUBSTITUTE(SUBSTITUTE(SUBSTITUTE(SUBSTITUTE(SUBSTITUTE(SUBSTITUTE(SUBSTITUTE(SUBSTITUTE(SUBSTITUTE(IF(_xlfn.ISFORMULA(F!J42),_xlfn.FORMULATEXT(F!J42),F!J42),"9","#"),"8","#"),"7","#"),"6","#"),"5","#"),"4","#"),"3","#"),"2","#"),"1","#"),"0","#"),"$","")," ",""),",","@"),"&gt;","@"),"&lt;","@"),"=","@"),")","@"),"(","@"),"^","@"),"/","@"),"+","@"),"*","@"),"-","@"),"@#","")))/2&gt;(LEN(SUBSTITUTE(SUBSTITUTE(SUBSTITUTE(SUBSTITUTE(SUBSTITUTE(SUBSTITUTE(SUBSTITUTE(SUBSTITUTE(SUBSTITUTE(SUBSTITUTE(SUBSTITUTE(SUBSTITUTE(SUBSTITUTE(SUBSTITUTE(SUBSTITUTE(SUBSTITUTE(SUBSTITUTE(SUBSTITUTE(SUBSTITUTE(SUBSTITUTE(SUBSTITUTE(SUBSTITUTE(SUBSTITUTE(IF(_xlfn.ISFORMULA('#_F'!J42),_xlfn.FORMULATEXT('#_F'!J42),'#_F'!J42),"9","#"),"8","#"),"7","#"),"6","#"),"5","#"),"4","#"),"3","#"),"2","#"),"1","#"),"0","#"),"$","")," ",""),",","@"),"&gt;","@"),"&lt;","@"),"=","@"),")","@"),"(","@"),"^","@"),"/","@"),"+","@"),"*","@"),"-","@"))-LEN(SUBSTITUTE(SUBSTITUTE(SUBSTITUTE(SUBSTITUTE(SUBSTITUTE(SUBSTITUTE(SUBSTITUTE(SUBSTITUTE(SUBSTITUTE(SUBSTITUTE(SUBSTITUTE(SUBSTITUTE(SUBSTITUTE(SUBSTITUTE(SUBSTITUTE(SUBSTITUTE(SUBSTITUTE(SUBSTITUTE(SUBSTITUTE(SUBSTITUTE(SUBSTITUTE(SUBSTITUTE(SUBSTITUTE(SUBSTITUTE(IF(_xlfn.ISFORMULA('#_F'!J42),_xlfn.FORMULATEXT('#_F'!J42),'#_F'!J42),"9","#"),"8","#"),"7","#"),"6","#"),"5","#"),"4","#"),"3","#"),"2","#"),"1","#"),"0","#"),"$","")," ",""),",","@"),"&gt;","@"),"&lt;","@"),"=","@"),")","@"),"(","@"),"^","@"),"/","@"),"+","@"),"*","@"),"-","@"),"@#","")))/2,TRUE,FALSE),"HardCodeMsg",IF(LEN(IF(_xlfn.ISFORMULA(F!J42),_xlfn.FORMULATEXT(F!J42),F!J42))-LEN(SUBSTITUTE(IF(_xlfn.ISFORMULA(F!J42),_xlfn.FORMULATEXT(F!J42),F!J42),"""",""))&gt;LEN(IF(_xlfn.ISFORMULA('#_F'!J42),_xlfn.FORMULATEXT('#_F'!J42),'#_F'!J42))-LEN(SUBSTITUTE(IF(_xlfn.ISFORMULA('#_F'!J42),_xlfn.FORMULATEXT('#_F'!J42),'#_F'!J42),"""","")),TRUE,FALSE),"HardQuoteMsg",IF(LEN(IF(_xlfn.ISFORMULA(F!J42),_xlfn.FORMULATEXT(F!J42),F!J42))-LEN(SUBSTITUTE(IF(_xlfn.ISFORMULA(F!J42),_xlfn.FORMULATEXT(F!J42),F!J42),"$",""))&lt;LEN(IF(_xlfn.ISFORMULA('#_F'!J42),_xlfn.FORMULATEXT('#_F'!J42),'#_F'!J42))-LEN(SUBSTITUTE(IF(_xlfn.ISFORMULA('#_F'!J42),_xlfn.FORMULATEXT('#_F'!J42),'#_F'!J42),"$","")),TRUE,FALSE),"MissingAbsMsg",_xlfn.IFS(ISTEXT('#_F'!J42),FALSE,ISLOGICAL('#_F'!J42),FALSE,SUBSTITUTE(CELL("format",'#_F'!J42),"-","")=SUBSTITUTE(CELL("format",F!J42),"-",""),FALSE,CELL("format",'#_F'!J42)="G",FALSE,AND(CELL("format",'#_F'!J42)="F0",CELL("format",F!J42)="G"),FALSE,TRUE,IFERROR(IF(MATCH(CELL("format",'#_F'!J42),FormatCodes_SFX!$A$4:$A$53,0)&gt;0,TRUE),FALSE),TRUE,TRUE),"FormatMsg",TRUE,"PerfectMsg")</f>
        <v>PerfectMsg</v>
      </c>
      <c r="K42" s="170" t="str">
        <f ca="1">_xlfn.IFS(ISBLANK(F!K42),"",IF(NOT(ISNA('#_F'!K42)),IF(ISNA(F!K42),TRUE,FALSE),FALSE),"StuNAMsg",IF(AND(ISNA('#_F'!K42),ISNA(F!K42)),TRUE,FALSE),"PerfectMsg",IF(NOT(ISERROR('#_F'!K42)),IF(ISERROR(F!K42),TRUE,FALSE),FALSE),"StuErrorMsg",IF(TYPE('#_F'!K42)&lt;&gt;TYPE(F!K42),TRUE,FALSE),"WrongTypeMsg",IF(_xlfn.ISFORMULA('#_F'!K42),IF(NOT(_xlfn.ISFORMULA(F!K42)),TRUE),FALSE),"MissingFormulaMsg",IF(NOT(AND(ISNUMBER(FIND("[",_xlfn.FORMULATEXT('#_F'!K42))),ISNUMBER(FIND("!",_xlfn.FORMULATEXT('#_F'!K42))))),AND(ISNUMBER(FIND("[",_xlfn.FORMULATEXT(F!K42))),ISNUMBER(FIND("!",_xlfn.FORMULATEXT(F!K42)))),FALSE),"ExternalRefsMsg",IF(ISNUMBER('#_F'!K42),IF(ABS('#_F'!K42-F!K42)&gt;0.00001,TRUE,FALSE),IF('#_F'!K42&lt;&gt;F!K42,TRUE,FALSE)),IF(ISNUMBER('#_F'!K42),IF('#_F'!K42&gt;F!K42,"TooLow","TooHigh"),"WrongAnswer"),NOT(_xlfn.ISFORMULA('#_F'!K42)),IF(_xlfn.IFS(ISTEXT('#_F'!K42),FALSE,ISLOGICAL('#_F'!K42),FALSE,SUBSTITUTE(CELL("format",'#_F'!K42),"-","")=SUBSTITUTE(CELL("format",F!K42),"-",""),FALSE,CELL("format",'#_F'!K42)="G",FALSE,AND(CELL("format",'#_F'!K42)="F0",CELL("format",F!K42)="G"),FALSE,TRUE,IFERROR(IF(MATCH(CELL("format",'#_F'!K42)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42),_xlfn.FORMULATEXT(F!K42),F!K42),"9","#"),"8","#"),"7","#"),"6","#"),"5","#"),"4","#"),"3","#"),"2","#"),"1","#"),"0","#"),"$","")," ",""),",","@"),"&gt;","@"),"&lt;","@"),"=","@"),")","@"),"(","@"),"^","@"),"/","@"),"+","@"),"*","@"),"-","@"))-LEN(SUBSTITUTE(SUBSTITUTE(SUBSTITUTE(SUBSTITUTE(SUBSTITUTE(SUBSTITUTE(SUBSTITUTE(SUBSTITUTE(SUBSTITUTE(SUBSTITUTE(SUBSTITUTE(SUBSTITUTE(SUBSTITUTE(SUBSTITUTE(SUBSTITUTE(SUBSTITUTE(SUBSTITUTE(SUBSTITUTE(SUBSTITUTE(SUBSTITUTE(SUBSTITUTE(SUBSTITUTE(SUBSTITUTE(SUBSTITUTE(IF(_xlfn.ISFORMULA(F!K42),_xlfn.FORMULATEXT(F!K42),F!K42),"9","#"),"8","#"),"7","#"),"6","#"),"5","#"),"4","#"),"3","#"),"2","#"),"1","#"),"0","#"),"$","")," ",""),",","@"),"&gt;","@"),"&lt;","@"),"=","@"),")","@"),"(","@"),"^","@"),"/","@"),"+","@"),"*","@"),"-","@"),"@#","")))/2&gt;(LEN(SUBSTITUTE(SUBSTITUTE(SUBSTITUTE(SUBSTITUTE(SUBSTITUTE(SUBSTITUTE(SUBSTITUTE(SUBSTITUTE(SUBSTITUTE(SUBSTITUTE(SUBSTITUTE(SUBSTITUTE(SUBSTITUTE(SUBSTITUTE(SUBSTITUTE(SUBSTITUTE(SUBSTITUTE(SUBSTITUTE(SUBSTITUTE(SUBSTITUTE(SUBSTITUTE(SUBSTITUTE(SUBSTITUTE(IF(_xlfn.ISFORMULA('#_F'!K42),_xlfn.FORMULATEXT('#_F'!K42),'#_F'!K42),"9","#"),"8","#"),"7","#"),"6","#"),"5","#"),"4","#"),"3","#"),"2","#"),"1","#"),"0","#"),"$","")," ",""),",","@"),"&gt;","@"),"&lt;","@"),"=","@"),")","@"),"(","@"),"^","@"),"/","@"),"+","@"),"*","@"),"-","@"))-LEN(SUBSTITUTE(SUBSTITUTE(SUBSTITUTE(SUBSTITUTE(SUBSTITUTE(SUBSTITUTE(SUBSTITUTE(SUBSTITUTE(SUBSTITUTE(SUBSTITUTE(SUBSTITUTE(SUBSTITUTE(SUBSTITUTE(SUBSTITUTE(SUBSTITUTE(SUBSTITUTE(SUBSTITUTE(SUBSTITUTE(SUBSTITUTE(SUBSTITUTE(SUBSTITUTE(SUBSTITUTE(SUBSTITUTE(SUBSTITUTE(IF(_xlfn.ISFORMULA('#_F'!K42),_xlfn.FORMULATEXT('#_F'!K42),'#_F'!K42),"9","#"),"8","#"),"7","#"),"6","#"),"5","#"),"4","#"),"3","#"),"2","#"),"1","#"),"0","#"),"$","")," ",""),",","@"),"&gt;","@"),"&lt;","@"),"=","@"),")","@"),"(","@"),"^","@"),"/","@"),"+","@"),"*","@"),"-","@"),"@#","")))/2,TRUE,FALSE),"HardCodeMsg",IF(LEN(IF(_xlfn.ISFORMULA(F!K42),_xlfn.FORMULATEXT(F!K42),F!K42))-LEN(SUBSTITUTE(IF(_xlfn.ISFORMULA(F!K42),_xlfn.FORMULATEXT(F!K42),F!K42),"""",""))&gt;LEN(IF(_xlfn.ISFORMULA('#_F'!K42),_xlfn.FORMULATEXT('#_F'!K42),'#_F'!K42))-LEN(SUBSTITUTE(IF(_xlfn.ISFORMULA('#_F'!K42),_xlfn.FORMULATEXT('#_F'!K42),'#_F'!K42),"""","")),TRUE,FALSE),"HardQuoteMsg",IF(LEN(IF(_xlfn.ISFORMULA(F!K42),_xlfn.FORMULATEXT(F!K42),F!K42))-LEN(SUBSTITUTE(IF(_xlfn.ISFORMULA(F!K42),_xlfn.FORMULATEXT(F!K42),F!K42),"$",""))&lt;LEN(IF(_xlfn.ISFORMULA('#_F'!K42),_xlfn.FORMULATEXT('#_F'!K42),'#_F'!K42))-LEN(SUBSTITUTE(IF(_xlfn.ISFORMULA('#_F'!K42),_xlfn.FORMULATEXT('#_F'!K42),'#_F'!K42),"$","")),TRUE,FALSE),"MissingAbsMsg",_xlfn.IFS(ISTEXT('#_F'!K42),FALSE,ISLOGICAL('#_F'!K42),FALSE,SUBSTITUTE(CELL("format",'#_F'!K42),"-","")=SUBSTITUTE(CELL("format",F!K42),"-",""),FALSE,CELL("format",'#_F'!K42)="G",FALSE,AND(CELL("format",'#_F'!K42)="F0",CELL("format",F!K42)="G"),FALSE,TRUE,IFERROR(IF(MATCH(CELL("format",'#_F'!K42),FormatCodes_SFX!$A$4:$A$53,0)&gt;0,TRUE),FALSE),TRUE,TRUE),"FormatMsg",TRUE,"PerfectMsg")</f>
        <v>PerfectMsg</v>
      </c>
      <c r="L42" s="231" t="str">
        <f ca="1">_xlfn.IFS(ISBLANK(F!L42),"",IF(NOT(ISNA('#_F'!L42)),IF(ISNA(F!L42),TRUE,FALSE),FALSE),"StuNAMsg",IF(AND(ISNA('#_F'!L42),ISNA(F!L42)),TRUE,FALSE),"PerfectMsg",IF(NOT(ISERROR('#_F'!L42)),IF(ISERROR(F!L42),TRUE,FALSE),FALSE),"StuErrorMsg",IF(TYPE('#_F'!L42)&lt;&gt;TYPE(F!L42),TRUE,FALSE),"WrongTypeMsg",IF(_xlfn.ISFORMULA('#_F'!L42),IF(NOT(_xlfn.ISFORMULA(F!L42)),TRUE),FALSE),"MissingFormulaMsg",IF(NOT(AND(ISNUMBER(FIND("[",_xlfn.FORMULATEXT('#_F'!L42))),ISNUMBER(FIND("!",_xlfn.FORMULATEXT('#_F'!L42))))),AND(ISNUMBER(FIND("[",_xlfn.FORMULATEXT(F!L42))),ISNUMBER(FIND("!",_xlfn.FORMULATEXT(F!L42)))),FALSE),"ExternalRefsMsg",IF(ISNUMBER('#_F'!L42),IF(ABS('#_F'!L42-F!L42)&gt;0.00001,TRUE,FALSE),IF('#_F'!L42&lt;&gt;F!L42,TRUE,FALSE)),IF(ISNUMBER('#_F'!L42),IF('#_F'!L42&gt;F!L42,"TooLow","TooHigh"),"WrongAnswer"),NOT(_xlfn.ISFORMULA('#_F'!L42)),IF(_xlfn.IFS(ISTEXT('#_F'!L42),FALSE,ISLOGICAL('#_F'!L42),FALSE,SUBSTITUTE(CELL("format",'#_F'!L42),"-","")=SUBSTITUTE(CELL("format",F!L42),"-",""),FALSE,CELL("format",'#_F'!L42)="G",FALSE,AND(CELL("format",'#_F'!L42)="F0",CELL("format",F!L42)="G"),FALSE,TRUE,IFERROR(IF(MATCH(CELL("format",'#_F'!L42)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42),_xlfn.FORMULATEXT(F!L42),F!L42),"9","#"),"8","#"),"7","#"),"6","#"),"5","#"),"4","#"),"3","#"),"2","#"),"1","#"),"0","#"),"$","")," ",""),",","@"),"&gt;","@"),"&lt;","@"),"=","@"),")","@"),"(","@"),"^","@"),"/","@"),"+","@"),"*","@"),"-","@"))-LEN(SUBSTITUTE(SUBSTITUTE(SUBSTITUTE(SUBSTITUTE(SUBSTITUTE(SUBSTITUTE(SUBSTITUTE(SUBSTITUTE(SUBSTITUTE(SUBSTITUTE(SUBSTITUTE(SUBSTITUTE(SUBSTITUTE(SUBSTITUTE(SUBSTITUTE(SUBSTITUTE(SUBSTITUTE(SUBSTITUTE(SUBSTITUTE(SUBSTITUTE(SUBSTITUTE(SUBSTITUTE(SUBSTITUTE(SUBSTITUTE(IF(_xlfn.ISFORMULA(F!L42),_xlfn.FORMULATEXT(F!L42),F!L42),"9","#"),"8","#"),"7","#"),"6","#"),"5","#"),"4","#"),"3","#"),"2","#"),"1","#"),"0","#"),"$","")," ",""),",","@"),"&gt;","@"),"&lt;","@"),"=","@"),")","@"),"(","@"),"^","@"),"/","@"),"+","@"),"*","@"),"-","@"),"@#","")))/2&gt;(LEN(SUBSTITUTE(SUBSTITUTE(SUBSTITUTE(SUBSTITUTE(SUBSTITUTE(SUBSTITUTE(SUBSTITUTE(SUBSTITUTE(SUBSTITUTE(SUBSTITUTE(SUBSTITUTE(SUBSTITUTE(SUBSTITUTE(SUBSTITUTE(SUBSTITUTE(SUBSTITUTE(SUBSTITUTE(SUBSTITUTE(SUBSTITUTE(SUBSTITUTE(SUBSTITUTE(SUBSTITUTE(SUBSTITUTE(IF(_xlfn.ISFORMULA('#_F'!L42),_xlfn.FORMULATEXT('#_F'!L42),'#_F'!L42),"9","#"),"8","#"),"7","#"),"6","#"),"5","#"),"4","#"),"3","#"),"2","#"),"1","#"),"0","#"),"$","")," ",""),",","@"),"&gt;","@"),"&lt;","@"),"=","@"),")","@"),"(","@"),"^","@"),"/","@"),"+","@"),"*","@"),"-","@"))-LEN(SUBSTITUTE(SUBSTITUTE(SUBSTITUTE(SUBSTITUTE(SUBSTITUTE(SUBSTITUTE(SUBSTITUTE(SUBSTITUTE(SUBSTITUTE(SUBSTITUTE(SUBSTITUTE(SUBSTITUTE(SUBSTITUTE(SUBSTITUTE(SUBSTITUTE(SUBSTITUTE(SUBSTITUTE(SUBSTITUTE(SUBSTITUTE(SUBSTITUTE(SUBSTITUTE(SUBSTITUTE(SUBSTITUTE(SUBSTITUTE(IF(_xlfn.ISFORMULA('#_F'!L42),_xlfn.FORMULATEXT('#_F'!L42),'#_F'!L42),"9","#"),"8","#"),"7","#"),"6","#"),"5","#"),"4","#"),"3","#"),"2","#"),"1","#"),"0","#"),"$","")," ",""),",","@"),"&gt;","@"),"&lt;","@"),"=","@"),")","@"),"(","@"),"^","@"),"/","@"),"+","@"),"*","@"),"-","@"),"@#","")))/2,TRUE,FALSE),"HardCodeMsg",IF(LEN(IF(_xlfn.ISFORMULA(F!L42),_xlfn.FORMULATEXT(F!L42),F!L42))-LEN(SUBSTITUTE(IF(_xlfn.ISFORMULA(F!L42),_xlfn.FORMULATEXT(F!L42),F!L42),"""",""))&gt;LEN(IF(_xlfn.ISFORMULA('#_F'!L42),_xlfn.FORMULATEXT('#_F'!L42),'#_F'!L42))-LEN(SUBSTITUTE(IF(_xlfn.ISFORMULA('#_F'!L42),_xlfn.FORMULATEXT('#_F'!L42),'#_F'!L42),"""","")),TRUE,FALSE),"HardQuoteMsg",IF(LEN(IF(_xlfn.ISFORMULA(F!L42),_xlfn.FORMULATEXT(F!L42),F!L42))-LEN(SUBSTITUTE(IF(_xlfn.ISFORMULA(F!L42),_xlfn.FORMULATEXT(F!L42),F!L42),"$",""))&lt;LEN(IF(_xlfn.ISFORMULA('#_F'!L42),_xlfn.FORMULATEXT('#_F'!L42),'#_F'!L42))-LEN(SUBSTITUTE(IF(_xlfn.ISFORMULA('#_F'!L42),_xlfn.FORMULATEXT('#_F'!L42),'#_F'!L42),"$","")),TRUE,FALSE),"MissingAbsMsg",_xlfn.IFS(ISTEXT('#_F'!L42),FALSE,ISLOGICAL('#_F'!L42),FALSE,SUBSTITUTE(CELL("format",'#_F'!L42),"-","")=SUBSTITUTE(CELL("format",F!L42),"-",""),FALSE,CELL("format",'#_F'!L42)="G",FALSE,AND(CELL("format",'#_F'!L42)="F0",CELL("format",F!L42)="G"),FALSE,TRUE,IFERROR(IF(MATCH(CELL("format",'#_F'!L42),FormatCodes_SFX!$A$4:$A$53,0)&gt;0,TRUE),FALSE),TRUE,TRUE),"FormatMsg",TRUE,"PerfectMsg")</f>
        <v>PerfectMsg</v>
      </c>
      <c r="N42" s="233">
        <v>0</v>
      </c>
      <c r="O42" s="233">
        <v>0</v>
      </c>
      <c r="P42" s="233">
        <v>0</v>
      </c>
      <c r="R42" s="233">
        <v>0</v>
      </c>
      <c r="S42" s="233">
        <v>0</v>
      </c>
      <c r="T42" s="233">
        <v>0</v>
      </c>
      <c r="V42" s="233">
        <v>0</v>
      </c>
      <c r="W42" s="233">
        <v>0</v>
      </c>
      <c r="X42" s="233">
        <v>0</v>
      </c>
      <c r="Z42" s="233">
        <v>0</v>
      </c>
      <c r="AA42" s="233">
        <v>0</v>
      </c>
      <c r="AB42" s="233">
        <v>0</v>
      </c>
    </row>
    <row r="43" spans="3:28" x14ac:dyDescent="0.15">
      <c r="C43" s="170">
        <v>0</v>
      </c>
      <c r="D43" s="233">
        <v>0</v>
      </c>
      <c r="E43" s="233">
        <v>0</v>
      </c>
      <c r="F43" s="233">
        <v>0</v>
      </c>
      <c r="G43" s="170" t="str">
        <f ca="1">_xlfn.IFS(ISBLANK(F!G43),"",IF(NOT(ISNA('#_F'!G43)),IF(ISNA(F!G43),TRUE,FALSE),FALSE),"StuNAMsg",IF(AND(ISNA('#_F'!G43),ISNA(F!G43)),TRUE,FALSE),"PerfectMsg",IF(NOT(ISERROR('#_F'!G43)),IF(ISERROR(F!G43),TRUE,FALSE),FALSE),"StuErrorMsg",IF(TYPE('#_F'!G43)&lt;&gt;TYPE(F!G43),TRUE,FALSE),"WrongTypeMsg",IF(_xlfn.ISFORMULA('#_F'!G43),IF(NOT(_xlfn.ISFORMULA(F!G43)),TRUE),FALSE),"MissingFormulaMsg",IF(NOT(AND(ISNUMBER(FIND("[",_xlfn.FORMULATEXT('#_F'!G43))),ISNUMBER(FIND("!",_xlfn.FORMULATEXT('#_F'!G43))))),AND(ISNUMBER(FIND("[",_xlfn.FORMULATEXT(F!G43))),ISNUMBER(FIND("!",_xlfn.FORMULATEXT(F!G43)))),FALSE),"ExternalRefsMsg",IF(ISNUMBER('#_F'!G43),IF(ABS('#_F'!G43-F!G43)&gt;0.00001,TRUE,FALSE),IF('#_F'!G43&lt;&gt;F!G43,TRUE,FALSE)),IF(ISNUMBER('#_F'!G43),IF('#_F'!G43&gt;F!G43,"TooLow","TooHigh"),"WrongAnswer"),NOT(_xlfn.ISFORMULA('#_F'!G43)),IF(_xlfn.IFS(ISTEXT('#_F'!G43),FALSE,ISLOGICAL('#_F'!G43),FALSE,SUBSTITUTE(CELL("format",'#_F'!G43),"-","")=SUBSTITUTE(CELL("format",F!G43),"-",""),FALSE,CELL("format",'#_F'!G43)="G",FALSE,AND(CELL("format",'#_F'!G43)="F0",CELL("format",F!G43)="G"),FALSE,TRUE,IFERROR(IF(MATCH(CELL("format",'#_F'!G43)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43),_xlfn.FORMULATEXT(F!G43),F!G43),"9","#"),"8","#"),"7","#"),"6","#"),"5","#"),"4","#"),"3","#"),"2","#"),"1","#"),"0","#"),"$","")," ",""),",","@"),"&gt;","@"),"&lt;","@"),"=","@"),")","@"),"(","@"),"^","@"),"/","@"),"+","@"),"*","@"),"-","@"))-LEN(SUBSTITUTE(SUBSTITUTE(SUBSTITUTE(SUBSTITUTE(SUBSTITUTE(SUBSTITUTE(SUBSTITUTE(SUBSTITUTE(SUBSTITUTE(SUBSTITUTE(SUBSTITUTE(SUBSTITUTE(SUBSTITUTE(SUBSTITUTE(SUBSTITUTE(SUBSTITUTE(SUBSTITUTE(SUBSTITUTE(SUBSTITUTE(SUBSTITUTE(SUBSTITUTE(SUBSTITUTE(SUBSTITUTE(SUBSTITUTE(IF(_xlfn.ISFORMULA(F!G43),_xlfn.FORMULATEXT(F!G43),F!G43),"9","#"),"8","#"),"7","#"),"6","#"),"5","#"),"4","#"),"3","#"),"2","#"),"1","#"),"0","#"),"$","")," ",""),",","@"),"&gt;","@"),"&lt;","@"),"=","@"),")","@"),"(","@"),"^","@"),"/","@"),"+","@"),"*","@"),"-","@"),"@#","")))/2&gt;(LEN(SUBSTITUTE(SUBSTITUTE(SUBSTITUTE(SUBSTITUTE(SUBSTITUTE(SUBSTITUTE(SUBSTITUTE(SUBSTITUTE(SUBSTITUTE(SUBSTITUTE(SUBSTITUTE(SUBSTITUTE(SUBSTITUTE(SUBSTITUTE(SUBSTITUTE(SUBSTITUTE(SUBSTITUTE(SUBSTITUTE(SUBSTITUTE(SUBSTITUTE(SUBSTITUTE(SUBSTITUTE(SUBSTITUTE(IF(_xlfn.ISFORMULA('#_F'!G43),_xlfn.FORMULATEXT('#_F'!G43),'#_F'!G43),"9","#"),"8","#"),"7","#"),"6","#"),"5","#"),"4","#"),"3","#"),"2","#"),"1","#"),"0","#"),"$","")," ",""),",","@"),"&gt;","@"),"&lt;","@"),"=","@"),")","@"),"(","@"),"^","@"),"/","@"),"+","@"),"*","@"),"-","@"))-LEN(SUBSTITUTE(SUBSTITUTE(SUBSTITUTE(SUBSTITUTE(SUBSTITUTE(SUBSTITUTE(SUBSTITUTE(SUBSTITUTE(SUBSTITUTE(SUBSTITUTE(SUBSTITUTE(SUBSTITUTE(SUBSTITUTE(SUBSTITUTE(SUBSTITUTE(SUBSTITUTE(SUBSTITUTE(SUBSTITUTE(SUBSTITUTE(SUBSTITUTE(SUBSTITUTE(SUBSTITUTE(SUBSTITUTE(SUBSTITUTE(IF(_xlfn.ISFORMULA('#_F'!G43),_xlfn.FORMULATEXT('#_F'!G43),'#_F'!G43),"9","#"),"8","#"),"7","#"),"6","#"),"5","#"),"4","#"),"3","#"),"2","#"),"1","#"),"0","#"),"$","")," ",""),",","@"),"&gt;","@"),"&lt;","@"),"=","@"),")","@"),"(","@"),"^","@"),"/","@"),"+","@"),"*","@"),"-","@"),"@#","")))/2,TRUE,FALSE),"HardCodeMsg",IF(LEN(IF(_xlfn.ISFORMULA(F!G43),_xlfn.FORMULATEXT(F!G43),F!G43))-LEN(SUBSTITUTE(IF(_xlfn.ISFORMULA(F!G43),_xlfn.FORMULATEXT(F!G43),F!G43),"""",""))&gt;LEN(IF(_xlfn.ISFORMULA('#_F'!G43),_xlfn.FORMULATEXT('#_F'!G43),'#_F'!G43))-LEN(SUBSTITUTE(IF(_xlfn.ISFORMULA('#_F'!G43),_xlfn.FORMULATEXT('#_F'!G43),'#_F'!G43),"""","")),TRUE,FALSE),"HardQuoteMsg",IF(LEN(IF(_xlfn.ISFORMULA(F!G43),_xlfn.FORMULATEXT(F!G43),F!G43))-LEN(SUBSTITUTE(IF(_xlfn.ISFORMULA(F!G43),_xlfn.FORMULATEXT(F!G43),F!G43),"$",""))&lt;LEN(IF(_xlfn.ISFORMULA('#_F'!G43),_xlfn.FORMULATEXT('#_F'!G43),'#_F'!G43))-LEN(SUBSTITUTE(IF(_xlfn.ISFORMULA('#_F'!G43),_xlfn.FORMULATEXT('#_F'!G43),'#_F'!G43),"$","")),TRUE,FALSE),"MissingAbsMsg",_xlfn.IFS(ISTEXT('#_F'!G43),FALSE,ISLOGICAL('#_F'!G43),FALSE,SUBSTITUTE(CELL("format",'#_F'!G43),"-","")=SUBSTITUTE(CELL("format",F!G43),"-",""),FALSE,CELL("format",'#_F'!G43)="G",FALSE,AND(CELL("format",'#_F'!G43)="F0",CELL("format",F!G43)="G"),FALSE,TRUE,IFERROR(IF(MATCH(CELL("format",'#_F'!G43),FormatCodes_SFX!$A$4:$A$53,0)&gt;0,TRUE),FALSE),TRUE,TRUE),"FormatMsg",TRUE,"PerfectMsg")</f>
        <v>PerfectMsg</v>
      </c>
      <c r="H43" s="170" t="str">
        <f ca="1">_xlfn.IFS(ISBLANK(F!H43),"",IF(NOT(ISNA('#_F'!H43)),IF(ISNA(F!H43),TRUE,FALSE),FALSE),"StuNAMsg",IF(AND(ISNA('#_F'!H43),ISNA(F!H43)),TRUE,FALSE),"PerfectMsg",IF(NOT(ISERROR('#_F'!H43)),IF(ISERROR(F!H43),TRUE,FALSE),FALSE),"StuErrorMsg",IF(TYPE('#_F'!H43)&lt;&gt;TYPE(F!H43),TRUE,FALSE),"WrongTypeMsg",IF(_xlfn.ISFORMULA('#_F'!H43),IF(NOT(_xlfn.ISFORMULA(F!H43)),TRUE),FALSE),"MissingFormulaMsg",IF(NOT(AND(ISNUMBER(FIND("[",_xlfn.FORMULATEXT('#_F'!H43))),ISNUMBER(FIND("!",_xlfn.FORMULATEXT('#_F'!H43))))),AND(ISNUMBER(FIND("[",_xlfn.FORMULATEXT(F!H43))),ISNUMBER(FIND("!",_xlfn.FORMULATEXT(F!H43)))),FALSE),"ExternalRefsMsg",IF(ISNUMBER('#_F'!H43),IF(ABS('#_F'!H43-F!H43)&gt;0.00001,TRUE,FALSE),IF('#_F'!H43&lt;&gt;F!H43,TRUE,FALSE)),IF(ISNUMBER('#_F'!H43),IF('#_F'!H43&gt;F!H43,"TooLow","TooHigh"),"WrongAnswer"),NOT(_xlfn.ISFORMULA('#_F'!H43)),IF(_xlfn.IFS(ISTEXT('#_F'!H43),FALSE,ISLOGICAL('#_F'!H43),FALSE,SUBSTITUTE(CELL("format",'#_F'!H43),"-","")=SUBSTITUTE(CELL("format",F!H43),"-",""),FALSE,CELL("format",'#_F'!H43)="G",FALSE,AND(CELL("format",'#_F'!H43)="F0",CELL("format",F!H43)="G"),FALSE,TRUE,IFERROR(IF(MATCH(CELL("format",'#_F'!H43)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43),_xlfn.FORMULATEXT(F!H43),F!H43),"9","#"),"8","#"),"7","#"),"6","#"),"5","#"),"4","#"),"3","#"),"2","#"),"1","#"),"0","#"),"$","")," ",""),",","@"),"&gt;","@"),"&lt;","@"),"=","@"),")","@"),"(","@"),"^","@"),"/","@"),"+","@"),"*","@"),"-","@"))-LEN(SUBSTITUTE(SUBSTITUTE(SUBSTITUTE(SUBSTITUTE(SUBSTITUTE(SUBSTITUTE(SUBSTITUTE(SUBSTITUTE(SUBSTITUTE(SUBSTITUTE(SUBSTITUTE(SUBSTITUTE(SUBSTITUTE(SUBSTITUTE(SUBSTITUTE(SUBSTITUTE(SUBSTITUTE(SUBSTITUTE(SUBSTITUTE(SUBSTITUTE(SUBSTITUTE(SUBSTITUTE(SUBSTITUTE(SUBSTITUTE(IF(_xlfn.ISFORMULA(F!H43),_xlfn.FORMULATEXT(F!H43),F!H43),"9","#"),"8","#"),"7","#"),"6","#"),"5","#"),"4","#"),"3","#"),"2","#"),"1","#"),"0","#"),"$","")," ",""),",","@"),"&gt;","@"),"&lt;","@"),"=","@"),")","@"),"(","@"),"^","@"),"/","@"),"+","@"),"*","@"),"-","@"),"@#","")))/2&gt;(LEN(SUBSTITUTE(SUBSTITUTE(SUBSTITUTE(SUBSTITUTE(SUBSTITUTE(SUBSTITUTE(SUBSTITUTE(SUBSTITUTE(SUBSTITUTE(SUBSTITUTE(SUBSTITUTE(SUBSTITUTE(SUBSTITUTE(SUBSTITUTE(SUBSTITUTE(SUBSTITUTE(SUBSTITUTE(SUBSTITUTE(SUBSTITUTE(SUBSTITUTE(SUBSTITUTE(SUBSTITUTE(SUBSTITUTE(IF(_xlfn.ISFORMULA('#_F'!H43),_xlfn.FORMULATEXT('#_F'!H43),'#_F'!H43),"9","#"),"8","#"),"7","#"),"6","#"),"5","#"),"4","#"),"3","#"),"2","#"),"1","#"),"0","#"),"$","")," ",""),",","@"),"&gt;","@"),"&lt;","@"),"=","@"),")","@"),"(","@"),"^","@"),"/","@"),"+","@"),"*","@"),"-","@"))-LEN(SUBSTITUTE(SUBSTITUTE(SUBSTITUTE(SUBSTITUTE(SUBSTITUTE(SUBSTITUTE(SUBSTITUTE(SUBSTITUTE(SUBSTITUTE(SUBSTITUTE(SUBSTITUTE(SUBSTITUTE(SUBSTITUTE(SUBSTITUTE(SUBSTITUTE(SUBSTITUTE(SUBSTITUTE(SUBSTITUTE(SUBSTITUTE(SUBSTITUTE(SUBSTITUTE(SUBSTITUTE(SUBSTITUTE(SUBSTITUTE(IF(_xlfn.ISFORMULA('#_F'!H43),_xlfn.FORMULATEXT('#_F'!H43),'#_F'!H43),"9","#"),"8","#"),"7","#"),"6","#"),"5","#"),"4","#"),"3","#"),"2","#"),"1","#"),"0","#"),"$","")," ",""),",","@"),"&gt;","@"),"&lt;","@"),"=","@"),")","@"),"(","@"),"^","@"),"/","@"),"+","@"),"*","@"),"-","@"),"@#","")))/2,TRUE,FALSE),"HardCodeMsg",IF(LEN(IF(_xlfn.ISFORMULA(F!H43),_xlfn.FORMULATEXT(F!H43),F!H43))-LEN(SUBSTITUTE(IF(_xlfn.ISFORMULA(F!H43),_xlfn.FORMULATEXT(F!H43),F!H43),"""",""))&gt;LEN(IF(_xlfn.ISFORMULA('#_F'!H43),_xlfn.FORMULATEXT('#_F'!H43),'#_F'!H43))-LEN(SUBSTITUTE(IF(_xlfn.ISFORMULA('#_F'!H43),_xlfn.FORMULATEXT('#_F'!H43),'#_F'!H43),"""","")),TRUE,FALSE),"HardQuoteMsg",IF(LEN(IF(_xlfn.ISFORMULA(F!H43),_xlfn.FORMULATEXT(F!H43),F!H43))-LEN(SUBSTITUTE(IF(_xlfn.ISFORMULA(F!H43),_xlfn.FORMULATEXT(F!H43),F!H43),"$",""))&lt;LEN(IF(_xlfn.ISFORMULA('#_F'!H43),_xlfn.FORMULATEXT('#_F'!H43),'#_F'!H43))-LEN(SUBSTITUTE(IF(_xlfn.ISFORMULA('#_F'!H43),_xlfn.FORMULATEXT('#_F'!H43),'#_F'!H43),"$","")),TRUE,FALSE),"MissingAbsMsg",_xlfn.IFS(ISTEXT('#_F'!H43),FALSE,ISLOGICAL('#_F'!H43),FALSE,SUBSTITUTE(CELL("format",'#_F'!H43),"-","")=SUBSTITUTE(CELL("format",F!H43),"-",""),FALSE,CELL("format",'#_F'!H43)="G",FALSE,AND(CELL("format",'#_F'!H43)="F0",CELL("format",F!H43)="G"),FALSE,TRUE,IFERROR(IF(MATCH(CELL("format",'#_F'!H43),FormatCodes_SFX!$A$4:$A$53,0)&gt;0,TRUE),FALSE),TRUE,TRUE),"FormatMsg",TRUE,"PerfectMsg")</f>
        <v>PerfectMsg</v>
      </c>
      <c r="I43" s="170" t="str">
        <f ca="1">_xlfn.IFS(ISBLANK(F!I43),"",IF(NOT(ISNA('#_F'!I43)),IF(ISNA(F!I43),TRUE,FALSE),FALSE),"StuNAMsg",IF(AND(ISNA('#_F'!I43),ISNA(F!I43)),TRUE,FALSE),"PerfectMsg",IF(NOT(ISERROR('#_F'!I43)),IF(ISERROR(F!I43),TRUE,FALSE),FALSE),"StuErrorMsg",IF(TYPE('#_F'!I43)&lt;&gt;TYPE(F!I43),TRUE,FALSE),"WrongTypeMsg",IF(_xlfn.ISFORMULA('#_F'!I43),IF(NOT(_xlfn.ISFORMULA(F!I43)),TRUE),FALSE),"MissingFormulaMsg",IF(NOT(AND(ISNUMBER(FIND("[",_xlfn.FORMULATEXT('#_F'!I43))),ISNUMBER(FIND("!",_xlfn.FORMULATEXT('#_F'!I43))))),AND(ISNUMBER(FIND("[",_xlfn.FORMULATEXT(F!I43))),ISNUMBER(FIND("!",_xlfn.FORMULATEXT(F!I43)))),FALSE),"ExternalRefsMsg",IF(ISNUMBER('#_F'!I43),IF(ABS('#_F'!I43-F!I43)&gt;0.00001,TRUE,FALSE),IF('#_F'!I43&lt;&gt;F!I43,TRUE,FALSE)),IF(ISNUMBER('#_F'!I43),IF('#_F'!I43&gt;F!I43,"TooLow","TooHigh"),"WrongAnswer"),NOT(_xlfn.ISFORMULA('#_F'!I43)),IF(_xlfn.IFS(ISTEXT('#_F'!I43),FALSE,ISLOGICAL('#_F'!I43),FALSE,SUBSTITUTE(CELL("format",'#_F'!I43),"-","")=SUBSTITUTE(CELL("format",F!I43),"-",""),FALSE,CELL("format",'#_F'!I43)="G",FALSE,AND(CELL("format",'#_F'!I43)="F0",CELL("format",F!I43)="G"),FALSE,TRUE,IFERROR(IF(MATCH(CELL("format",'#_F'!I43)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43),_xlfn.FORMULATEXT(F!I43),F!I43),"9","#"),"8","#"),"7","#"),"6","#"),"5","#"),"4","#"),"3","#"),"2","#"),"1","#"),"0","#"),"$","")," ",""),",","@"),"&gt;","@"),"&lt;","@"),"=","@"),")","@"),"(","@"),"^","@"),"/","@"),"+","@"),"*","@"),"-","@"))-LEN(SUBSTITUTE(SUBSTITUTE(SUBSTITUTE(SUBSTITUTE(SUBSTITUTE(SUBSTITUTE(SUBSTITUTE(SUBSTITUTE(SUBSTITUTE(SUBSTITUTE(SUBSTITUTE(SUBSTITUTE(SUBSTITUTE(SUBSTITUTE(SUBSTITUTE(SUBSTITUTE(SUBSTITUTE(SUBSTITUTE(SUBSTITUTE(SUBSTITUTE(SUBSTITUTE(SUBSTITUTE(SUBSTITUTE(SUBSTITUTE(IF(_xlfn.ISFORMULA(F!I43),_xlfn.FORMULATEXT(F!I43),F!I43),"9","#"),"8","#"),"7","#"),"6","#"),"5","#"),"4","#"),"3","#"),"2","#"),"1","#"),"0","#"),"$","")," ",""),",","@"),"&gt;","@"),"&lt;","@"),"=","@"),")","@"),"(","@"),"^","@"),"/","@"),"+","@"),"*","@"),"-","@"),"@#","")))/2&gt;(LEN(SUBSTITUTE(SUBSTITUTE(SUBSTITUTE(SUBSTITUTE(SUBSTITUTE(SUBSTITUTE(SUBSTITUTE(SUBSTITUTE(SUBSTITUTE(SUBSTITUTE(SUBSTITUTE(SUBSTITUTE(SUBSTITUTE(SUBSTITUTE(SUBSTITUTE(SUBSTITUTE(SUBSTITUTE(SUBSTITUTE(SUBSTITUTE(SUBSTITUTE(SUBSTITUTE(SUBSTITUTE(SUBSTITUTE(IF(_xlfn.ISFORMULA('#_F'!I43),_xlfn.FORMULATEXT('#_F'!I43),'#_F'!I43),"9","#"),"8","#"),"7","#"),"6","#"),"5","#"),"4","#"),"3","#"),"2","#"),"1","#"),"0","#"),"$","")," ",""),",","@"),"&gt;","@"),"&lt;","@"),"=","@"),")","@"),"(","@"),"^","@"),"/","@"),"+","@"),"*","@"),"-","@"))-LEN(SUBSTITUTE(SUBSTITUTE(SUBSTITUTE(SUBSTITUTE(SUBSTITUTE(SUBSTITUTE(SUBSTITUTE(SUBSTITUTE(SUBSTITUTE(SUBSTITUTE(SUBSTITUTE(SUBSTITUTE(SUBSTITUTE(SUBSTITUTE(SUBSTITUTE(SUBSTITUTE(SUBSTITUTE(SUBSTITUTE(SUBSTITUTE(SUBSTITUTE(SUBSTITUTE(SUBSTITUTE(SUBSTITUTE(SUBSTITUTE(IF(_xlfn.ISFORMULA('#_F'!I43),_xlfn.FORMULATEXT('#_F'!I43),'#_F'!I43),"9","#"),"8","#"),"7","#"),"6","#"),"5","#"),"4","#"),"3","#"),"2","#"),"1","#"),"0","#"),"$","")," ",""),",","@"),"&gt;","@"),"&lt;","@"),"=","@"),")","@"),"(","@"),"^","@"),"/","@"),"+","@"),"*","@"),"-","@"),"@#","")))/2,TRUE,FALSE),"HardCodeMsg",IF(LEN(IF(_xlfn.ISFORMULA(F!I43),_xlfn.FORMULATEXT(F!I43),F!I43))-LEN(SUBSTITUTE(IF(_xlfn.ISFORMULA(F!I43),_xlfn.FORMULATEXT(F!I43),F!I43),"""",""))&gt;LEN(IF(_xlfn.ISFORMULA('#_F'!I43),_xlfn.FORMULATEXT('#_F'!I43),'#_F'!I43))-LEN(SUBSTITUTE(IF(_xlfn.ISFORMULA('#_F'!I43),_xlfn.FORMULATEXT('#_F'!I43),'#_F'!I43),"""","")),TRUE,FALSE),"HardQuoteMsg",IF(LEN(IF(_xlfn.ISFORMULA(F!I43),_xlfn.FORMULATEXT(F!I43),F!I43))-LEN(SUBSTITUTE(IF(_xlfn.ISFORMULA(F!I43),_xlfn.FORMULATEXT(F!I43),F!I43),"$",""))&lt;LEN(IF(_xlfn.ISFORMULA('#_F'!I43),_xlfn.FORMULATEXT('#_F'!I43),'#_F'!I43))-LEN(SUBSTITUTE(IF(_xlfn.ISFORMULA('#_F'!I43),_xlfn.FORMULATEXT('#_F'!I43),'#_F'!I43),"$","")),TRUE,FALSE),"MissingAbsMsg",_xlfn.IFS(ISTEXT('#_F'!I43),FALSE,ISLOGICAL('#_F'!I43),FALSE,SUBSTITUTE(CELL("format",'#_F'!I43),"-","")=SUBSTITUTE(CELL("format",F!I43),"-",""),FALSE,CELL("format",'#_F'!I43)="G",FALSE,AND(CELL("format",'#_F'!I43)="F0",CELL("format",F!I43)="G"),FALSE,TRUE,IFERROR(IF(MATCH(CELL("format",'#_F'!I43),FormatCodes_SFX!$A$4:$A$53,0)&gt;0,TRUE),FALSE),TRUE,TRUE),"FormatMsg",TRUE,"PerfectMsg")</f>
        <v>PerfectMsg</v>
      </c>
      <c r="J43" s="170" t="str">
        <f ca="1">_xlfn.IFS(ISBLANK(F!J43),"",IF(NOT(ISNA('#_F'!J43)),IF(ISNA(F!J43),TRUE,FALSE),FALSE),"StuNAMsg",IF(AND(ISNA('#_F'!J43),ISNA(F!J43)),TRUE,FALSE),"PerfectMsg",IF(NOT(ISERROR('#_F'!J43)),IF(ISERROR(F!J43),TRUE,FALSE),FALSE),"StuErrorMsg",IF(TYPE('#_F'!J43)&lt;&gt;TYPE(F!J43),TRUE,FALSE),"WrongTypeMsg",IF(_xlfn.ISFORMULA('#_F'!J43),IF(NOT(_xlfn.ISFORMULA(F!J43)),TRUE),FALSE),"MissingFormulaMsg",IF(NOT(AND(ISNUMBER(FIND("[",_xlfn.FORMULATEXT('#_F'!J43))),ISNUMBER(FIND("!",_xlfn.FORMULATEXT('#_F'!J43))))),AND(ISNUMBER(FIND("[",_xlfn.FORMULATEXT(F!J43))),ISNUMBER(FIND("!",_xlfn.FORMULATEXT(F!J43)))),FALSE),"ExternalRefsMsg",IF(ISNUMBER('#_F'!J43),IF(ABS('#_F'!J43-F!J43)&gt;0.00001,TRUE,FALSE),IF('#_F'!J43&lt;&gt;F!J43,TRUE,FALSE)),IF(ISNUMBER('#_F'!J43),IF('#_F'!J43&gt;F!J43,"TooLow","TooHigh"),"WrongAnswer"),NOT(_xlfn.ISFORMULA('#_F'!J43)),IF(_xlfn.IFS(ISTEXT('#_F'!J43),FALSE,ISLOGICAL('#_F'!J43),FALSE,SUBSTITUTE(CELL("format",'#_F'!J43),"-","")=SUBSTITUTE(CELL("format",F!J43),"-",""),FALSE,CELL("format",'#_F'!J43)="G",FALSE,AND(CELL("format",'#_F'!J43)="F0",CELL("format",F!J43)="G"),FALSE,TRUE,IFERROR(IF(MATCH(CELL("format",'#_F'!J43)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43),_xlfn.FORMULATEXT(F!J43),F!J43),"9","#"),"8","#"),"7","#"),"6","#"),"5","#"),"4","#"),"3","#"),"2","#"),"1","#"),"0","#"),"$","")," ",""),",","@"),"&gt;","@"),"&lt;","@"),"=","@"),")","@"),"(","@"),"^","@"),"/","@"),"+","@"),"*","@"),"-","@"))-LEN(SUBSTITUTE(SUBSTITUTE(SUBSTITUTE(SUBSTITUTE(SUBSTITUTE(SUBSTITUTE(SUBSTITUTE(SUBSTITUTE(SUBSTITUTE(SUBSTITUTE(SUBSTITUTE(SUBSTITUTE(SUBSTITUTE(SUBSTITUTE(SUBSTITUTE(SUBSTITUTE(SUBSTITUTE(SUBSTITUTE(SUBSTITUTE(SUBSTITUTE(SUBSTITUTE(SUBSTITUTE(SUBSTITUTE(SUBSTITUTE(IF(_xlfn.ISFORMULA(F!J43),_xlfn.FORMULATEXT(F!J43),F!J43),"9","#"),"8","#"),"7","#"),"6","#"),"5","#"),"4","#"),"3","#"),"2","#"),"1","#"),"0","#"),"$","")," ",""),",","@"),"&gt;","@"),"&lt;","@"),"=","@"),")","@"),"(","@"),"^","@"),"/","@"),"+","@"),"*","@"),"-","@"),"@#","")))/2&gt;(LEN(SUBSTITUTE(SUBSTITUTE(SUBSTITUTE(SUBSTITUTE(SUBSTITUTE(SUBSTITUTE(SUBSTITUTE(SUBSTITUTE(SUBSTITUTE(SUBSTITUTE(SUBSTITUTE(SUBSTITUTE(SUBSTITUTE(SUBSTITUTE(SUBSTITUTE(SUBSTITUTE(SUBSTITUTE(SUBSTITUTE(SUBSTITUTE(SUBSTITUTE(SUBSTITUTE(SUBSTITUTE(SUBSTITUTE(IF(_xlfn.ISFORMULA('#_F'!J43),_xlfn.FORMULATEXT('#_F'!J43),'#_F'!J43),"9","#"),"8","#"),"7","#"),"6","#"),"5","#"),"4","#"),"3","#"),"2","#"),"1","#"),"0","#"),"$","")," ",""),",","@"),"&gt;","@"),"&lt;","@"),"=","@"),")","@"),"(","@"),"^","@"),"/","@"),"+","@"),"*","@"),"-","@"))-LEN(SUBSTITUTE(SUBSTITUTE(SUBSTITUTE(SUBSTITUTE(SUBSTITUTE(SUBSTITUTE(SUBSTITUTE(SUBSTITUTE(SUBSTITUTE(SUBSTITUTE(SUBSTITUTE(SUBSTITUTE(SUBSTITUTE(SUBSTITUTE(SUBSTITUTE(SUBSTITUTE(SUBSTITUTE(SUBSTITUTE(SUBSTITUTE(SUBSTITUTE(SUBSTITUTE(SUBSTITUTE(SUBSTITUTE(SUBSTITUTE(IF(_xlfn.ISFORMULA('#_F'!J43),_xlfn.FORMULATEXT('#_F'!J43),'#_F'!J43),"9","#"),"8","#"),"7","#"),"6","#"),"5","#"),"4","#"),"3","#"),"2","#"),"1","#"),"0","#"),"$","")," ",""),",","@"),"&gt;","@"),"&lt;","@"),"=","@"),")","@"),"(","@"),"^","@"),"/","@"),"+","@"),"*","@"),"-","@"),"@#","")))/2,TRUE,FALSE),"HardCodeMsg",IF(LEN(IF(_xlfn.ISFORMULA(F!J43),_xlfn.FORMULATEXT(F!J43),F!J43))-LEN(SUBSTITUTE(IF(_xlfn.ISFORMULA(F!J43),_xlfn.FORMULATEXT(F!J43),F!J43),"""",""))&gt;LEN(IF(_xlfn.ISFORMULA('#_F'!J43),_xlfn.FORMULATEXT('#_F'!J43),'#_F'!J43))-LEN(SUBSTITUTE(IF(_xlfn.ISFORMULA('#_F'!J43),_xlfn.FORMULATEXT('#_F'!J43),'#_F'!J43),"""","")),TRUE,FALSE),"HardQuoteMsg",IF(LEN(IF(_xlfn.ISFORMULA(F!J43),_xlfn.FORMULATEXT(F!J43),F!J43))-LEN(SUBSTITUTE(IF(_xlfn.ISFORMULA(F!J43),_xlfn.FORMULATEXT(F!J43),F!J43),"$",""))&lt;LEN(IF(_xlfn.ISFORMULA('#_F'!J43),_xlfn.FORMULATEXT('#_F'!J43),'#_F'!J43))-LEN(SUBSTITUTE(IF(_xlfn.ISFORMULA('#_F'!J43),_xlfn.FORMULATEXT('#_F'!J43),'#_F'!J43),"$","")),TRUE,FALSE),"MissingAbsMsg",_xlfn.IFS(ISTEXT('#_F'!J43),FALSE,ISLOGICAL('#_F'!J43),FALSE,SUBSTITUTE(CELL("format",'#_F'!J43),"-","")=SUBSTITUTE(CELL("format",F!J43),"-",""),FALSE,CELL("format",'#_F'!J43)="G",FALSE,AND(CELL("format",'#_F'!J43)="F0",CELL("format",F!J43)="G"),FALSE,TRUE,IFERROR(IF(MATCH(CELL("format",'#_F'!J43),FormatCodes_SFX!$A$4:$A$53,0)&gt;0,TRUE),FALSE),TRUE,TRUE),"FormatMsg",TRUE,"PerfectMsg")</f>
        <v>PerfectMsg</v>
      </c>
      <c r="K43" s="170" t="str">
        <f ca="1">_xlfn.IFS(ISBLANK(F!K43),"",IF(NOT(ISNA('#_F'!K43)),IF(ISNA(F!K43),TRUE,FALSE),FALSE),"StuNAMsg",IF(AND(ISNA('#_F'!K43),ISNA(F!K43)),TRUE,FALSE),"PerfectMsg",IF(NOT(ISERROR('#_F'!K43)),IF(ISERROR(F!K43),TRUE,FALSE),FALSE),"StuErrorMsg",IF(TYPE('#_F'!K43)&lt;&gt;TYPE(F!K43),TRUE,FALSE),"WrongTypeMsg",IF(_xlfn.ISFORMULA('#_F'!K43),IF(NOT(_xlfn.ISFORMULA(F!K43)),TRUE),FALSE),"MissingFormulaMsg",IF(NOT(AND(ISNUMBER(FIND("[",_xlfn.FORMULATEXT('#_F'!K43))),ISNUMBER(FIND("!",_xlfn.FORMULATEXT('#_F'!K43))))),AND(ISNUMBER(FIND("[",_xlfn.FORMULATEXT(F!K43))),ISNUMBER(FIND("!",_xlfn.FORMULATEXT(F!K43)))),FALSE),"ExternalRefsMsg",IF(ISNUMBER('#_F'!K43),IF(ABS('#_F'!K43-F!K43)&gt;0.00001,TRUE,FALSE),IF('#_F'!K43&lt;&gt;F!K43,TRUE,FALSE)),IF(ISNUMBER('#_F'!K43),IF('#_F'!K43&gt;F!K43,"TooLow","TooHigh"),"WrongAnswer"),NOT(_xlfn.ISFORMULA('#_F'!K43)),IF(_xlfn.IFS(ISTEXT('#_F'!K43),FALSE,ISLOGICAL('#_F'!K43),FALSE,SUBSTITUTE(CELL("format",'#_F'!K43),"-","")=SUBSTITUTE(CELL("format",F!K43),"-",""),FALSE,CELL("format",'#_F'!K43)="G",FALSE,AND(CELL("format",'#_F'!K43)="F0",CELL("format",F!K43)="G"),FALSE,TRUE,IFERROR(IF(MATCH(CELL("format",'#_F'!K43)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43),_xlfn.FORMULATEXT(F!K43),F!K43),"9","#"),"8","#"),"7","#"),"6","#"),"5","#"),"4","#"),"3","#"),"2","#"),"1","#"),"0","#"),"$","")," ",""),",","@"),"&gt;","@"),"&lt;","@"),"=","@"),")","@"),"(","@"),"^","@"),"/","@"),"+","@"),"*","@"),"-","@"))-LEN(SUBSTITUTE(SUBSTITUTE(SUBSTITUTE(SUBSTITUTE(SUBSTITUTE(SUBSTITUTE(SUBSTITUTE(SUBSTITUTE(SUBSTITUTE(SUBSTITUTE(SUBSTITUTE(SUBSTITUTE(SUBSTITUTE(SUBSTITUTE(SUBSTITUTE(SUBSTITUTE(SUBSTITUTE(SUBSTITUTE(SUBSTITUTE(SUBSTITUTE(SUBSTITUTE(SUBSTITUTE(SUBSTITUTE(SUBSTITUTE(IF(_xlfn.ISFORMULA(F!K43),_xlfn.FORMULATEXT(F!K43),F!K43),"9","#"),"8","#"),"7","#"),"6","#"),"5","#"),"4","#"),"3","#"),"2","#"),"1","#"),"0","#"),"$","")," ",""),",","@"),"&gt;","@"),"&lt;","@"),"=","@"),")","@"),"(","@"),"^","@"),"/","@"),"+","@"),"*","@"),"-","@"),"@#","")))/2&gt;(LEN(SUBSTITUTE(SUBSTITUTE(SUBSTITUTE(SUBSTITUTE(SUBSTITUTE(SUBSTITUTE(SUBSTITUTE(SUBSTITUTE(SUBSTITUTE(SUBSTITUTE(SUBSTITUTE(SUBSTITUTE(SUBSTITUTE(SUBSTITUTE(SUBSTITUTE(SUBSTITUTE(SUBSTITUTE(SUBSTITUTE(SUBSTITUTE(SUBSTITUTE(SUBSTITUTE(SUBSTITUTE(SUBSTITUTE(IF(_xlfn.ISFORMULA('#_F'!K43),_xlfn.FORMULATEXT('#_F'!K43),'#_F'!K43),"9","#"),"8","#"),"7","#"),"6","#"),"5","#"),"4","#"),"3","#"),"2","#"),"1","#"),"0","#"),"$","")," ",""),",","@"),"&gt;","@"),"&lt;","@"),"=","@"),")","@"),"(","@"),"^","@"),"/","@"),"+","@"),"*","@"),"-","@"))-LEN(SUBSTITUTE(SUBSTITUTE(SUBSTITUTE(SUBSTITUTE(SUBSTITUTE(SUBSTITUTE(SUBSTITUTE(SUBSTITUTE(SUBSTITUTE(SUBSTITUTE(SUBSTITUTE(SUBSTITUTE(SUBSTITUTE(SUBSTITUTE(SUBSTITUTE(SUBSTITUTE(SUBSTITUTE(SUBSTITUTE(SUBSTITUTE(SUBSTITUTE(SUBSTITUTE(SUBSTITUTE(SUBSTITUTE(SUBSTITUTE(IF(_xlfn.ISFORMULA('#_F'!K43),_xlfn.FORMULATEXT('#_F'!K43),'#_F'!K43),"9","#"),"8","#"),"7","#"),"6","#"),"5","#"),"4","#"),"3","#"),"2","#"),"1","#"),"0","#"),"$","")," ",""),",","@"),"&gt;","@"),"&lt;","@"),"=","@"),")","@"),"(","@"),"^","@"),"/","@"),"+","@"),"*","@"),"-","@"),"@#","")))/2,TRUE,FALSE),"HardCodeMsg",IF(LEN(IF(_xlfn.ISFORMULA(F!K43),_xlfn.FORMULATEXT(F!K43),F!K43))-LEN(SUBSTITUTE(IF(_xlfn.ISFORMULA(F!K43),_xlfn.FORMULATEXT(F!K43),F!K43),"""",""))&gt;LEN(IF(_xlfn.ISFORMULA('#_F'!K43),_xlfn.FORMULATEXT('#_F'!K43),'#_F'!K43))-LEN(SUBSTITUTE(IF(_xlfn.ISFORMULA('#_F'!K43),_xlfn.FORMULATEXT('#_F'!K43),'#_F'!K43),"""","")),TRUE,FALSE),"HardQuoteMsg",IF(LEN(IF(_xlfn.ISFORMULA(F!K43),_xlfn.FORMULATEXT(F!K43),F!K43))-LEN(SUBSTITUTE(IF(_xlfn.ISFORMULA(F!K43),_xlfn.FORMULATEXT(F!K43),F!K43),"$",""))&lt;LEN(IF(_xlfn.ISFORMULA('#_F'!K43),_xlfn.FORMULATEXT('#_F'!K43),'#_F'!K43))-LEN(SUBSTITUTE(IF(_xlfn.ISFORMULA('#_F'!K43),_xlfn.FORMULATEXT('#_F'!K43),'#_F'!K43),"$","")),TRUE,FALSE),"MissingAbsMsg",_xlfn.IFS(ISTEXT('#_F'!K43),FALSE,ISLOGICAL('#_F'!K43),FALSE,SUBSTITUTE(CELL("format",'#_F'!K43),"-","")=SUBSTITUTE(CELL("format",F!K43),"-",""),FALSE,CELL("format",'#_F'!K43)="G",FALSE,AND(CELL("format",'#_F'!K43)="F0",CELL("format",F!K43)="G"),FALSE,TRUE,IFERROR(IF(MATCH(CELL("format",'#_F'!K43),FormatCodes_SFX!$A$4:$A$53,0)&gt;0,TRUE),FALSE),TRUE,TRUE),"FormatMsg",TRUE,"PerfectMsg")</f>
        <v>PerfectMsg</v>
      </c>
      <c r="L43" s="231" t="str">
        <f ca="1">_xlfn.IFS(ISBLANK(F!L43),"",IF(NOT(ISNA('#_F'!L43)),IF(ISNA(F!L43),TRUE,FALSE),FALSE),"StuNAMsg",IF(AND(ISNA('#_F'!L43),ISNA(F!L43)),TRUE,FALSE),"PerfectMsg",IF(NOT(ISERROR('#_F'!L43)),IF(ISERROR(F!L43),TRUE,FALSE),FALSE),"StuErrorMsg",IF(TYPE('#_F'!L43)&lt;&gt;TYPE(F!L43),TRUE,FALSE),"WrongTypeMsg",IF(_xlfn.ISFORMULA('#_F'!L43),IF(NOT(_xlfn.ISFORMULA(F!L43)),TRUE),FALSE),"MissingFormulaMsg",IF(NOT(AND(ISNUMBER(FIND("[",_xlfn.FORMULATEXT('#_F'!L43))),ISNUMBER(FIND("!",_xlfn.FORMULATEXT('#_F'!L43))))),AND(ISNUMBER(FIND("[",_xlfn.FORMULATEXT(F!L43))),ISNUMBER(FIND("!",_xlfn.FORMULATEXT(F!L43)))),FALSE),"ExternalRefsMsg",IF(ISNUMBER('#_F'!L43),IF(ABS('#_F'!L43-F!L43)&gt;0.00001,TRUE,FALSE),IF('#_F'!L43&lt;&gt;F!L43,TRUE,FALSE)),IF(ISNUMBER('#_F'!L43),IF('#_F'!L43&gt;F!L43,"TooLow","TooHigh"),"WrongAnswer"),NOT(_xlfn.ISFORMULA('#_F'!L43)),IF(_xlfn.IFS(ISTEXT('#_F'!L43),FALSE,ISLOGICAL('#_F'!L43),FALSE,SUBSTITUTE(CELL("format",'#_F'!L43),"-","")=SUBSTITUTE(CELL("format",F!L43),"-",""),FALSE,CELL("format",'#_F'!L43)="G",FALSE,AND(CELL("format",'#_F'!L43)="F0",CELL("format",F!L43)="G"),FALSE,TRUE,IFERROR(IF(MATCH(CELL("format",'#_F'!L43)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43),_xlfn.FORMULATEXT(F!L43),F!L43),"9","#"),"8","#"),"7","#"),"6","#"),"5","#"),"4","#"),"3","#"),"2","#"),"1","#"),"0","#"),"$","")," ",""),",","@"),"&gt;","@"),"&lt;","@"),"=","@"),")","@"),"(","@"),"^","@"),"/","@"),"+","@"),"*","@"),"-","@"))-LEN(SUBSTITUTE(SUBSTITUTE(SUBSTITUTE(SUBSTITUTE(SUBSTITUTE(SUBSTITUTE(SUBSTITUTE(SUBSTITUTE(SUBSTITUTE(SUBSTITUTE(SUBSTITUTE(SUBSTITUTE(SUBSTITUTE(SUBSTITUTE(SUBSTITUTE(SUBSTITUTE(SUBSTITUTE(SUBSTITUTE(SUBSTITUTE(SUBSTITUTE(SUBSTITUTE(SUBSTITUTE(SUBSTITUTE(SUBSTITUTE(IF(_xlfn.ISFORMULA(F!L43),_xlfn.FORMULATEXT(F!L43),F!L43),"9","#"),"8","#"),"7","#"),"6","#"),"5","#"),"4","#"),"3","#"),"2","#"),"1","#"),"0","#"),"$","")," ",""),",","@"),"&gt;","@"),"&lt;","@"),"=","@"),")","@"),"(","@"),"^","@"),"/","@"),"+","@"),"*","@"),"-","@"),"@#","")))/2&gt;(LEN(SUBSTITUTE(SUBSTITUTE(SUBSTITUTE(SUBSTITUTE(SUBSTITUTE(SUBSTITUTE(SUBSTITUTE(SUBSTITUTE(SUBSTITUTE(SUBSTITUTE(SUBSTITUTE(SUBSTITUTE(SUBSTITUTE(SUBSTITUTE(SUBSTITUTE(SUBSTITUTE(SUBSTITUTE(SUBSTITUTE(SUBSTITUTE(SUBSTITUTE(SUBSTITUTE(SUBSTITUTE(SUBSTITUTE(IF(_xlfn.ISFORMULA('#_F'!L43),_xlfn.FORMULATEXT('#_F'!L43),'#_F'!L43),"9","#"),"8","#"),"7","#"),"6","#"),"5","#"),"4","#"),"3","#"),"2","#"),"1","#"),"0","#"),"$","")," ",""),",","@"),"&gt;","@"),"&lt;","@"),"=","@"),")","@"),"(","@"),"^","@"),"/","@"),"+","@"),"*","@"),"-","@"))-LEN(SUBSTITUTE(SUBSTITUTE(SUBSTITUTE(SUBSTITUTE(SUBSTITUTE(SUBSTITUTE(SUBSTITUTE(SUBSTITUTE(SUBSTITUTE(SUBSTITUTE(SUBSTITUTE(SUBSTITUTE(SUBSTITUTE(SUBSTITUTE(SUBSTITUTE(SUBSTITUTE(SUBSTITUTE(SUBSTITUTE(SUBSTITUTE(SUBSTITUTE(SUBSTITUTE(SUBSTITUTE(SUBSTITUTE(SUBSTITUTE(IF(_xlfn.ISFORMULA('#_F'!L43),_xlfn.FORMULATEXT('#_F'!L43),'#_F'!L43),"9","#"),"8","#"),"7","#"),"6","#"),"5","#"),"4","#"),"3","#"),"2","#"),"1","#"),"0","#"),"$","")," ",""),",","@"),"&gt;","@"),"&lt;","@"),"=","@"),")","@"),"(","@"),"^","@"),"/","@"),"+","@"),"*","@"),"-","@"),"@#","")))/2,TRUE,FALSE),"HardCodeMsg",IF(LEN(IF(_xlfn.ISFORMULA(F!L43),_xlfn.FORMULATEXT(F!L43),F!L43))-LEN(SUBSTITUTE(IF(_xlfn.ISFORMULA(F!L43),_xlfn.FORMULATEXT(F!L43),F!L43),"""",""))&gt;LEN(IF(_xlfn.ISFORMULA('#_F'!L43),_xlfn.FORMULATEXT('#_F'!L43),'#_F'!L43))-LEN(SUBSTITUTE(IF(_xlfn.ISFORMULA('#_F'!L43),_xlfn.FORMULATEXT('#_F'!L43),'#_F'!L43),"""","")),TRUE,FALSE),"HardQuoteMsg",IF(LEN(IF(_xlfn.ISFORMULA(F!L43),_xlfn.FORMULATEXT(F!L43),F!L43))-LEN(SUBSTITUTE(IF(_xlfn.ISFORMULA(F!L43),_xlfn.FORMULATEXT(F!L43),F!L43),"$",""))&lt;LEN(IF(_xlfn.ISFORMULA('#_F'!L43),_xlfn.FORMULATEXT('#_F'!L43),'#_F'!L43))-LEN(SUBSTITUTE(IF(_xlfn.ISFORMULA('#_F'!L43),_xlfn.FORMULATEXT('#_F'!L43),'#_F'!L43),"$","")),TRUE,FALSE),"MissingAbsMsg",_xlfn.IFS(ISTEXT('#_F'!L43),FALSE,ISLOGICAL('#_F'!L43),FALSE,SUBSTITUTE(CELL("format",'#_F'!L43),"-","")=SUBSTITUTE(CELL("format",F!L43),"-",""),FALSE,CELL("format",'#_F'!L43)="G",FALSE,AND(CELL("format",'#_F'!L43)="F0",CELL("format",F!L43)="G"),FALSE,TRUE,IFERROR(IF(MATCH(CELL("format",'#_F'!L43),FormatCodes_SFX!$A$4:$A$53,0)&gt;0,TRUE),FALSE),TRUE,TRUE),"FormatMsg",TRUE,"PerfectMsg")</f>
        <v>PerfectMsg</v>
      </c>
      <c r="N43" s="233">
        <v>0</v>
      </c>
      <c r="O43" s="233">
        <v>0</v>
      </c>
      <c r="P43" s="233">
        <v>0</v>
      </c>
      <c r="R43" s="233">
        <v>0</v>
      </c>
      <c r="S43" s="233">
        <v>0</v>
      </c>
      <c r="T43" s="233">
        <v>0</v>
      </c>
      <c r="V43" s="233">
        <v>0</v>
      </c>
      <c r="W43" s="233">
        <v>0</v>
      </c>
      <c r="X43" s="233">
        <v>0</v>
      </c>
      <c r="Z43" s="233">
        <v>0</v>
      </c>
      <c r="AA43" s="233">
        <v>0</v>
      </c>
      <c r="AB43" s="233">
        <v>0</v>
      </c>
    </row>
    <row r="44" spans="3:28" x14ac:dyDescent="0.15">
      <c r="C44" s="170">
        <v>0</v>
      </c>
      <c r="D44" s="233">
        <v>0</v>
      </c>
      <c r="E44" s="233">
        <v>0</v>
      </c>
      <c r="F44" s="233">
        <v>0</v>
      </c>
      <c r="G44" s="170" t="str">
        <f ca="1">_xlfn.IFS(ISBLANK(F!G44),"",IF(NOT(ISNA('#_F'!G44)),IF(ISNA(F!G44),TRUE,FALSE),FALSE),"StuNAMsg",IF(AND(ISNA('#_F'!G44),ISNA(F!G44)),TRUE,FALSE),"PerfectMsg",IF(NOT(ISERROR('#_F'!G44)),IF(ISERROR(F!G44),TRUE,FALSE),FALSE),"StuErrorMsg",IF(TYPE('#_F'!G44)&lt;&gt;TYPE(F!G44),TRUE,FALSE),"WrongTypeMsg",IF(_xlfn.ISFORMULA('#_F'!G44),IF(NOT(_xlfn.ISFORMULA(F!G44)),TRUE),FALSE),"MissingFormulaMsg",IF(NOT(AND(ISNUMBER(FIND("[",_xlfn.FORMULATEXT('#_F'!G44))),ISNUMBER(FIND("!",_xlfn.FORMULATEXT('#_F'!G44))))),AND(ISNUMBER(FIND("[",_xlfn.FORMULATEXT(F!G44))),ISNUMBER(FIND("!",_xlfn.FORMULATEXT(F!G44)))),FALSE),"ExternalRefsMsg",IF(ISNUMBER('#_F'!G44),IF(ABS('#_F'!G44-F!G44)&gt;0.00001,TRUE,FALSE),IF('#_F'!G44&lt;&gt;F!G44,TRUE,FALSE)),IF(ISNUMBER('#_F'!G44),IF('#_F'!G44&gt;F!G44,"TooLow","TooHigh"),"WrongAnswer"),NOT(_xlfn.ISFORMULA('#_F'!G44)),IF(_xlfn.IFS(ISTEXT('#_F'!G44),FALSE,ISLOGICAL('#_F'!G44),FALSE,SUBSTITUTE(CELL("format",'#_F'!G44),"-","")=SUBSTITUTE(CELL("format",F!G44),"-",""),FALSE,CELL("format",'#_F'!G44)="G",FALSE,AND(CELL("format",'#_F'!G44)="F0",CELL("format",F!G44)="G"),FALSE,TRUE,IFERROR(IF(MATCH(CELL("format",'#_F'!G44)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44),_xlfn.FORMULATEXT(F!G44),F!G44),"9","#"),"8","#"),"7","#"),"6","#"),"5","#"),"4","#"),"3","#"),"2","#"),"1","#"),"0","#"),"$","")," ",""),",","@"),"&gt;","@"),"&lt;","@"),"=","@"),")","@"),"(","@"),"^","@"),"/","@"),"+","@"),"*","@"),"-","@"))-LEN(SUBSTITUTE(SUBSTITUTE(SUBSTITUTE(SUBSTITUTE(SUBSTITUTE(SUBSTITUTE(SUBSTITUTE(SUBSTITUTE(SUBSTITUTE(SUBSTITUTE(SUBSTITUTE(SUBSTITUTE(SUBSTITUTE(SUBSTITUTE(SUBSTITUTE(SUBSTITUTE(SUBSTITUTE(SUBSTITUTE(SUBSTITUTE(SUBSTITUTE(SUBSTITUTE(SUBSTITUTE(SUBSTITUTE(SUBSTITUTE(IF(_xlfn.ISFORMULA(F!G44),_xlfn.FORMULATEXT(F!G44),F!G44),"9","#"),"8","#"),"7","#"),"6","#"),"5","#"),"4","#"),"3","#"),"2","#"),"1","#"),"0","#"),"$","")," ",""),",","@"),"&gt;","@"),"&lt;","@"),"=","@"),")","@"),"(","@"),"^","@"),"/","@"),"+","@"),"*","@"),"-","@"),"@#","")))/2&gt;(LEN(SUBSTITUTE(SUBSTITUTE(SUBSTITUTE(SUBSTITUTE(SUBSTITUTE(SUBSTITUTE(SUBSTITUTE(SUBSTITUTE(SUBSTITUTE(SUBSTITUTE(SUBSTITUTE(SUBSTITUTE(SUBSTITUTE(SUBSTITUTE(SUBSTITUTE(SUBSTITUTE(SUBSTITUTE(SUBSTITUTE(SUBSTITUTE(SUBSTITUTE(SUBSTITUTE(SUBSTITUTE(SUBSTITUTE(IF(_xlfn.ISFORMULA('#_F'!G44),_xlfn.FORMULATEXT('#_F'!G44),'#_F'!G44),"9","#"),"8","#"),"7","#"),"6","#"),"5","#"),"4","#"),"3","#"),"2","#"),"1","#"),"0","#"),"$","")," ",""),",","@"),"&gt;","@"),"&lt;","@"),"=","@"),")","@"),"(","@"),"^","@"),"/","@"),"+","@"),"*","@"),"-","@"))-LEN(SUBSTITUTE(SUBSTITUTE(SUBSTITUTE(SUBSTITUTE(SUBSTITUTE(SUBSTITUTE(SUBSTITUTE(SUBSTITUTE(SUBSTITUTE(SUBSTITUTE(SUBSTITUTE(SUBSTITUTE(SUBSTITUTE(SUBSTITUTE(SUBSTITUTE(SUBSTITUTE(SUBSTITUTE(SUBSTITUTE(SUBSTITUTE(SUBSTITUTE(SUBSTITUTE(SUBSTITUTE(SUBSTITUTE(SUBSTITUTE(IF(_xlfn.ISFORMULA('#_F'!G44),_xlfn.FORMULATEXT('#_F'!G44),'#_F'!G44),"9","#"),"8","#"),"7","#"),"6","#"),"5","#"),"4","#"),"3","#"),"2","#"),"1","#"),"0","#"),"$","")," ",""),",","@"),"&gt;","@"),"&lt;","@"),"=","@"),")","@"),"(","@"),"^","@"),"/","@"),"+","@"),"*","@"),"-","@"),"@#","")))/2,TRUE,FALSE),"HardCodeMsg",IF(LEN(IF(_xlfn.ISFORMULA(F!G44),_xlfn.FORMULATEXT(F!G44),F!G44))-LEN(SUBSTITUTE(IF(_xlfn.ISFORMULA(F!G44),_xlfn.FORMULATEXT(F!G44),F!G44),"""",""))&gt;LEN(IF(_xlfn.ISFORMULA('#_F'!G44),_xlfn.FORMULATEXT('#_F'!G44),'#_F'!G44))-LEN(SUBSTITUTE(IF(_xlfn.ISFORMULA('#_F'!G44),_xlfn.FORMULATEXT('#_F'!G44),'#_F'!G44),"""","")),TRUE,FALSE),"HardQuoteMsg",IF(LEN(IF(_xlfn.ISFORMULA(F!G44),_xlfn.FORMULATEXT(F!G44),F!G44))-LEN(SUBSTITUTE(IF(_xlfn.ISFORMULA(F!G44),_xlfn.FORMULATEXT(F!G44),F!G44),"$",""))&lt;LEN(IF(_xlfn.ISFORMULA('#_F'!G44),_xlfn.FORMULATEXT('#_F'!G44),'#_F'!G44))-LEN(SUBSTITUTE(IF(_xlfn.ISFORMULA('#_F'!G44),_xlfn.FORMULATEXT('#_F'!G44),'#_F'!G44),"$","")),TRUE,FALSE),"MissingAbsMsg",_xlfn.IFS(ISTEXT('#_F'!G44),FALSE,ISLOGICAL('#_F'!G44),FALSE,SUBSTITUTE(CELL("format",'#_F'!G44),"-","")=SUBSTITUTE(CELL("format",F!G44),"-",""),FALSE,CELL("format",'#_F'!G44)="G",FALSE,AND(CELL("format",'#_F'!G44)="F0",CELL("format",F!G44)="G"),FALSE,TRUE,IFERROR(IF(MATCH(CELL("format",'#_F'!G44),FormatCodes_SFX!$A$4:$A$53,0)&gt;0,TRUE),FALSE),TRUE,TRUE),"FormatMsg",TRUE,"PerfectMsg")</f>
        <v>PerfectMsg</v>
      </c>
      <c r="H44" s="170" t="str">
        <f ca="1">_xlfn.IFS(ISBLANK(F!H44),"",IF(NOT(ISNA('#_F'!H44)),IF(ISNA(F!H44),TRUE,FALSE),FALSE),"StuNAMsg",IF(AND(ISNA('#_F'!H44),ISNA(F!H44)),TRUE,FALSE),"PerfectMsg",IF(NOT(ISERROR('#_F'!H44)),IF(ISERROR(F!H44),TRUE,FALSE),FALSE),"StuErrorMsg",IF(TYPE('#_F'!H44)&lt;&gt;TYPE(F!H44),TRUE,FALSE),"WrongTypeMsg",IF(_xlfn.ISFORMULA('#_F'!H44),IF(NOT(_xlfn.ISFORMULA(F!H44)),TRUE),FALSE),"MissingFormulaMsg",IF(NOT(AND(ISNUMBER(FIND("[",_xlfn.FORMULATEXT('#_F'!H44))),ISNUMBER(FIND("!",_xlfn.FORMULATEXT('#_F'!H44))))),AND(ISNUMBER(FIND("[",_xlfn.FORMULATEXT(F!H44))),ISNUMBER(FIND("!",_xlfn.FORMULATEXT(F!H44)))),FALSE),"ExternalRefsMsg",IF(ISNUMBER('#_F'!H44),IF(ABS('#_F'!H44-F!H44)&gt;0.00001,TRUE,FALSE),IF('#_F'!H44&lt;&gt;F!H44,TRUE,FALSE)),IF(ISNUMBER('#_F'!H44),IF('#_F'!H44&gt;F!H44,"TooLow","TooHigh"),"WrongAnswer"),NOT(_xlfn.ISFORMULA('#_F'!H44)),IF(_xlfn.IFS(ISTEXT('#_F'!H44),FALSE,ISLOGICAL('#_F'!H44),FALSE,SUBSTITUTE(CELL("format",'#_F'!H44),"-","")=SUBSTITUTE(CELL("format",F!H44),"-",""),FALSE,CELL("format",'#_F'!H44)="G",FALSE,AND(CELL("format",'#_F'!H44)="F0",CELL("format",F!H44)="G"),FALSE,TRUE,IFERROR(IF(MATCH(CELL("format",'#_F'!H44)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44),_xlfn.FORMULATEXT(F!H44),F!H44),"9","#"),"8","#"),"7","#"),"6","#"),"5","#"),"4","#"),"3","#"),"2","#"),"1","#"),"0","#"),"$","")," ",""),",","@"),"&gt;","@"),"&lt;","@"),"=","@"),")","@"),"(","@"),"^","@"),"/","@"),"+","@"),"*","@"),"-","@"))-LEN(SUBSTITUTE(SUBSTITUTE(SUBSTITUTE(SUBSTITUTE(SUBSTITUTE(SUBSTITUTE(SUBSTITUTE(SUBSTITUTE(SUBSTITUTE(SUBSTITUTE(SUBSTITUTE(SUBSTITUTE(SUBSTITUTE(SUBSTITUTE(SUBSTITUTE(SUBSTITUTE(SUBSTITUTE(SUBSTITUTE(SUBSTITUTE(SUBSTITUTE(SUBSTITUTE(SUBSTITUTE(SUBSTITUTE(SUBSTITUTE(IF(_xlfn.ISFORMULA(F!H44),_xlfn.FORMULATEXT(F!H44),F!H44),"9","#"),"8","#"),"7","#"),"6","#"),"5","#"),"4","#"),"3","#"),"2","#"),"1","#"),"0","#"),"$","")," ",""),",","@"),"&gt;","@"),"&lt;","@"),"=","@"),")","@"),"(","@"),"^","@"),"/","@"),"+","@"),"*","@"),"-","@"),"@#","")))/2&gt;(LEN(SUBSTITUTE(SUBSTITUTE(SUBSTITUTE(SUBSTITUTE(SUBSTITUTE(SUBSTITUTE(SUBSTITUTE(SUBSTITUTE(SUBSTITUTE(SUBSTITUTE(SUBSTITUTE(SUBSTITUTE(SUBSTITUTE(SUBSTITUTE(SUBSTITUTE(SUBSTITUTE(SUBSTITUTE(SUBSTITUTE(SUBSTITUTE(SUBSTITUTE(SUBSTITUTE(SUBSTITUTE(SUBSTITUTE(IF(_xlfn.ISFORMULA('#_F'!H44),_xlfn.FORMULATEXT('#_F'!H44),'#_F'!H44),"9","#"),"8","#"),"7","#"),"6","#"),"5","#"),"4","#"),"3","#"),"2","#"),"1","#"),"0","#"),"$","")," ",""),",","@"),"&gt;","@"),"&lt;","@"),"=","@"),")","@"),"(","@"),"^","@"),"/","@"),"+","@"),"*","@"),"-","@"))-LEN(SUBSTITUTE(SUBSTITUTE(SUBSTITUTE(SUBSTITUTE(SUBSTITUTE(SUBSTITUTE(SUBSTITUTE(SUBSTITUTE(SUBSTITUTE(SUBSTITUTE(SUBSTITUTE(SUBSTITUTE(SUBSTITUTE(SUBSTITUTE(SUBSTITUTE(SUBSTITUTE(SUBSTITUTE(SUBSTITUTE(SUBSTITUTE(SUBSTITUTE(SUBSTITUTE(SUBSTITUTE(SUBSTITUTE(SUBSTITUTE(IF(_xlfn.ISFORMULA('#_F'!H44),_xlfn.FORMULATEXT('#_F'!H44),'#_F'!H44),"9","#"),"8","#"),"7","#"),"6","#"),"5","#"),"4","#"),"3","#"),"2","#"),"1","#"),"0","#"),"$","")," ",""),",","@"),"&gt;","@"),"&lt;","@"),"=","@"),")","@"),"(","@"),"^","@"),"/","@"),"+","@"),"*","@"),"-","@"),"@#","")))/2,TRUE,FALSE),"HardCodeMsg",IF(LEN(IF(_xlfn.ISFORMULA(F!H44),_xlfn.FORMULATEXT(F!H44),F!H44))-LEN(SUBSTITUTE(IF(_xlfn.ISFORMULA(F!H44),_xlfn.FORMULATEXT(F!H44),F!H44),"""",""))&gt;LEN(IF(_xlfn.ISFORMULA('#_F'!H44),_xlfn.FORMULATEXT('#_F'!H44),'#_F'!H44))-LEN(SUBSTITUTE(IF(_xlfn.ISFORMULA('#_F'!H44),_xlfn.FORMULATEXT('#_F'!H44),'#_F'!H44),"""","")),TRUE,FALSE),"HardQuoteMsg",IF(LEN(IF(_xlfn.ISFORMULA(F!H44),_xlfn.FORMULATEXT(F!H44),F!H44))-LEN(SUBSTITUTE(IF(_xlfn.ISFORMULA(F!H44),_xlfn.FORMULATEXT(F!H44),F!H44),"$",""))&lt;LEN(IF(_xlfn.ISFORMULA('#_F'!H44),_xlfn.FORMULATEXT('#_F'!H44),'#_F'!H44))-LEN(SUBSTITUTE(IF(_xlfn.ISFORMULA('#_F'!H44),_xlfn.FORMULATEXT('#_F'!H44),'#_F'!H44),"$","")),TRUE,FALSE),"MissingAbsMsg",_xlfn.IFS(ISTEXT('#_F'!H44),FALSE,ISLOGICAL('#_F'!H44),FALSE,SUBSTITUTE(CELL("format",'#_F'!H44),"-","")=SUBSTITUTE(CELL("format",F!H44),"-",""),FALSE,CELL("format",'#_F'!H44)="G",FALSE,AND(CELL("format",'#_F'!H44)="F0",CELL("format",F!H44)="G"),FALSE,TRUE,IFERROR(IF(MATCH(CELL("format",'#_F'!H44),FormatCodes_SFX!$A$4:$A$53,0)&gt;0,TRUE),FALSE),TRUE,TRUE),"FormatMsg",TRUE,"PerfectMsg")</f>
        <v>PerfectMsg</v>
      </c>
      <c r="I44" s="170" t="str">
        <f ca="1">_xlfn.IFS(ISBLANK(F!I44),"",IF(NOT(ISNA('#_F'!I44)),IF(ISNA(F!I44),TRUE,FALSE),FALSE),"StuNAMsg",IF(AND(ISNA('#_F'!I44),ISNA(F!I44)),TRUE,FALSE),"PerfectMsg",IF(NOT(ISERROR('#_F'!I44)),IF(ISERROR(F!I44),TRUE,FALSE),FALSE),"StuErrorMsg",IF(TYPE('#_F'!I44)&lt;&gt;TYPE(F!I44),TRUE,FALSE),"WrongTypeMsg",IF(_xlfn.ISFORMULA('#_F'!I44),IF(NOT(_xlfn.ISFORMULA(F!I44)),TRUE),FALSE),"MissingFormulaMsg",IF(NOT(AND(ISNUMBER(FIND("[",_xlfn.FORMULATEXT('#_F'!I44))),ISNUMBER(FIND("!",_xlfn.FORMULATEXT('#_F'!I44))))),AND(ISNUMBER(FIND("[",_xlfn.FORMULATEXT(F!I44))),ISNUMBER(FIND("!",_xlfn.FORMULATEXT(F!I44)))),FALSE),"ExternalRefsMsg",IF(ISNUMBER('#_F'!I44),IF(ABS('#_F'!I44-F!I44)&gt;0.00001,TRUE,FALSE),IF('#_F'!I44&lt;&gt;F!I44,TRUE,FALSE)),IF(ISNUMBER('#_F'!I44),IF('#_F'!I44&gt;F!I44,"TooLow","TooHigh"),"WrongAnswer"),NOT(_xlfn.ISFORMULA('#_F'!I44)),IF(_xlfn.IFS(ISTEXT('#_F'!I44),FALSE,ISLOGICAL('#_F'!I44),FALSE,SUBSTITUTE(CELL("format",'#_F'!I44),"-","")=SUBSTITUTE(CELL("format",F!I44),"-",""),FALSE,CELL("format",'#_F'!I44)="G",FALSE,AND(CELL("format",'#_F'!I44)="F0",CELL("format",F!I44)="G"),FALSE,TRUE,IFERROR(IF(MATCH(CELL("format",'#_F'!I44)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44),_xlfn.FORMULATEXT(F!I44),F!I44),"9","#"),"8","#"),"7","#"),"6","#"),"5","#"),"4","#"),"3","#"),"2","#"),"1","#"),"0","#"),"$","")," ",""),",","@"),"&gt;","@"),"&lt;","@"),"=","@"),")","@"),"(","@"),"^","@"),"/","@"),"+","@"),"*","@"),"-","@"))-LEN(SUBSTITUTE(SUBSTITUTE(SUBSTITUTE(SUBSTITUTE(SUBSTITUTE(SUBSTITUTE(SUBSTITUTE(SUBSTITUTE(SUBSTITUTE(SUBSTITUTE(SUBSTITUTE(SUBSTITUTE(SUBSTITUTE(SUBSTITUTE(SUBSTITUTE(SUBSTITUTE(SUBSTITUTE(SUBSTITUTE(SUBSTITUTE(SUBSTITUTE(SUBSTITUTE(SUBSTITUTE(SUBSTITUTE(SUBSTITUTE(IF(_xlfn.ISFORMULA(F!I44),_xlfn.FORMULATEXT(F!I44),F!I44),"9","#"),"8","#"),"7","#"),"6","#"),"5","#"),"4","#"),"3","#"),"2","#"),"1","#"),"0","#"),"$","")," ",""),",","@"),"&gt;","@"),"&lt;","@"),"=","@"),")","@"),"(","@"),"^","@"),"/","@"),"+","@"),"*","@"),"-","@"),"@#","")))/2&gt;(LEN(SUBSTITUTE(SUBSTITUTE(SUBSTITUTE(SUBSTITUTE(SUBSTITUTE(SUBSTITUTE(SUBSTITUTE(SUBSTITUTE(SUBSTITUTE(SUBSTITUTE(SUBSTITUTE(SUBSTITUTE(SUBSTITUTE(SUBSTITUTE(SUBSTITUTE(SUBSTITUTE(SUBSTITUTE(SUBSTITUTE(SUBSTITUTE(SUBSTITUTE(SUBSTITUTE(SUBSTITUTE(SUBSTITUTE(IF(_xlfn.ISFORMULA('#_F'!I44),_xlfn.FORMULATEXT('#_F'!I44),'#_F'!I44),"9","#"),"8","#"),"7","#"),"6","#"),"5","#"),"4","#"),"3","#"),"2","#"),"1","#"),"0","#"),"$","")," ",""),",","@"),"&gt;","@"),"&lt;","@"),"=","@"),")","@"),"(","@"),"^","@"),"/","@"),"+","@"),"*","@"),"-","@"))-LEN(SUBSTITUTE(SUBSTITUTE(SUBSTITUTE(SUBSTITUTE(SUBSTITUTE(SUBSTITUTE(SUBSTITUTE(SUBSTITUTE(SUBSTITUTE(SUBSTITUTE(SUBSTITUTE(SUBSTITUTE(SUBSTITUTE(SUBSTITUTE(SUBSTITUTE(SUBSTITUTE(SUBSTITUTE(SUBSTITUTE(SUBSTITUTE(SUBSTITUTE(SUBSTITUTE(SUBSTITUTE(SUBSTITUTE(SUBSTITUTE(IF(_xlfn.ISFORMULA('#_F'!I44),_xlfn.FORMULATEXT('#_F'!I44),'#_F'!I44),"9","#"),"8","#"),"7","#"),"6","#"),"5","#"),"4","#"),"3","#"),"2","#"),"1","#"),"0","#"),"$","")," ",""),",","@"),"&gt;","@"),"&lt;","@"),"=","@"),")","@"),"(","@"),"^","@"),"/","@"),"+","@"),"*","@"),"-","@"),"@#","")))/2,TRUE,FALSE),"HardCodeMsg",IF(LEN(IF(_xlfn.ISFORMULA(F!I44),_xlfn.FORMULATEXT(F!I44),F!I44))-LEN(SUBSTITUTE(IF(_xlfn.ISFORMULA(F!I44),_xlfn.FORMULATEXT(F!I44),F!I44),"""",""))&gt;LEN(IF(_xlfn.ISFORMULA('#_F'!I44),_xlfn.FORMULATEXT('#_F'!I44),'#_F'!I44))-LEN(SUBSTITUTE(IF(_xlfn.ISFORMULA('#_F'!I44),_xlfn.FORMULATEXT('#_F'!I44),'#_F'!I44),"""","")),TRUE,FALSE),"HardQuoteMsg",IF(LEN(IF(_xlfn.ISFORMULA(F!I44),_xlfn.FORMULATEXT(F!I44),F!I44))-LEN(SUBSTITUTE(IF(_xlfn.ISFORMULA(F!I44),_xlfn.FORMULATEXT(F!I44),F!I44),"$",""))&lt;LEN(IF(_xlfn.ISFORMULA('#_F'!I44),_xlfn.FORMULATEXT('#_F'!I44),'#_F'!I44))-LEN(SUBSTITUTE(IF(_xlfn.ISFORMULA('#_F'!I44),_xlfn.FORMULATEXT('#_F'!I44),'#_F'!I44),"$","")),TRUE,FALSE),"MissingAbsMsg",_xlfn.IFS(ISTEXT('#_F'!I44),FALSE,ISLOGICAL('#_F'!I44),FALSE,SUBSTITUTE(CELL("format",'#_F'!I44),"-","")=SUBSTITUTE(CELL("format",F!I44),"-",""),FALSE,CELL("format",'#_F'!I44)="G",FALSE,AND(CELL("format",'#_F'!I44)="F0",CELL("format",F!I44)="G"),FALSE,TRUE,IFERROR(IF(MATCH(CELL("format",'#_F'!I44),FormatCodes_SFX!$A$4:$A$53,0)&gt;0,TRUE),FALSE),TRUE,TRUE),"FormatMsg",TRUE,"PerfectMsg")</f>
        <v>PerfectMsg</v>
      </c>
      <c r="J44" s="170" t="str">
        <f ca="1">_xlfn.IFS(ISBLANK(F!J44),"",IF(NOT(ISNA('#_F'!J44)),IF(ISNA(F!J44),TRUE,FALSE),FALSE),"StuNAMsg",IF(AND(ISNA('#_F'!J44),ISNA(F!J44)),TRUE,FALSE),"PerfectMsg",IF(NOT(ISERROR('#_F'!J44)),IF(ISERROR(F!J44),TRUE,FALSE),FALSE),"StuErrorMsg",IF(TYPE('#_F'!J44)&lt;&gt;TYPE(F!J44),TRUE,FALSE),"WrongTypeMsg",IF(_xlfn.ISFORMULA('#_F'!J44),IF(NOT(_xlfn.ISFORMULA(F!J44)),TRUE),FALSE),"MissingFormulaMsg",IF(NOT(AND(ISNUMBER(FIND("[",_xlfn.FORMULATEXT('#_F'!J44))),ISNUMBER(FIND("!",_xlfn.FORMULATEXT('#_F'!J44))))),AND(ISNUMBER(FIND("[",_xlfn.FORMULATEXT(F!J44))),ISNUMBER(FIND("!",_xlfn.FORMULATEXT(F!J44)))),FALSE),"ExternalRefsMsg",IF(ISNUMBER('#_F'!J44),IF(ABS('#_F'!J44-F!J44)&gt;0.00001,TRUE,FALSE),IF('#_F'!J44&lt;&gt;F!J44,TRUE,FALSE)),IF(ISNUMBER('#_F'!J44),IF('#_F'!J44&gt;F!J44,"TooLow","TooHigh"),"WrongAnswer"),NOT(_xlfn.ISFORMULA('#_F'!J44)),IF(_xlfn.IFS(ISTEXT('#_F'!J44),FALSE,ISLOGICAL('#_F'!J44),FALSE,SUBSTITUTE(CELL("format",'#_F'!J44),"-","")=SUBSTITUTE(CELL("format",F!J44),"-",""),FALSE,CELL("format",'#_F'!J44)="G",FALSE,AND(CELL("format",'#_F'!J44)="F0",CELL("format",F!J44)="G"),FALSE,TRUE,IFERROR(IF(MATCH(CELL("format",'#_F'!J44)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44),_xlfn.FORMULATEXT(F!J44),F!J44),"9","#"),"8","#"),"7","#"),"6","#"),"5","#"),"4","#"),"3","#"),"2","#"),"1","#"),"0","#"),"$","")," ",""),",","@"),"&gt;","@"),"&lt;","@"),"=","@"),")","@"),"(","@"),"^","@"),"/","@"),"+","@"),"*","@"),"-","@"))-LEN(SUBSTITUTE(SUBSTITUTE(SUBSTITUTE(SUBSTITUTE(SUBSTITUTE(SUBSTITUTE(SUBSTITUTE(SUBSTITUTE(SUBSTITUTE(SUBSTITUTE(SUBSTITUTE(SUBSTITUTE(SUBSTITUTE(SUBSTITUTE(SUBSTITUTE(SUBSTITUTE(SUBSTITUTE(SUBSTITUTE(SUBSTITUTE(SUBSTITUTE(SUBSTITUTE(SUBSTITUTE(SUBSTITUTE(SUBSTITUTE(IF(_xlfn.ISFORMULA(F!J44),_xlfn.FORMULATEXT(F!J44),F!J44),"9","#"),"8","#"),"7","#"),"6","#"),"5","#"),"4","#"),"3","#"),"2","#"),"1","#"),"0","#"),"$","")," ",""),",","@"),"&gt;","@"),"&lt;","@"),"=","@"),")","@"),"(","@"),"^","@"),"/","@"),"+","@"),"*","@"),"-","@"),"@#","")))/2&gt;(LEN(SUBSTITUTE(SUBSTITUTE(SUBSTITUTE(SUBSTITUTE(SUBSTITUTE(SUBSTITUTE(SUBSTITUTE(SUBSTITUTE(SUBSTITUTE(SUBSTITUTE(SUBSTITUTE(SUBSTITUTE(SUBSTITUTE(SUBSTITUTE(SUBSTITUTE(SUBSTITUTE(SUBSTITUTE(SUBSTITUTE(SUBSTITUTE(SUBSTITUTE(SUBSTITUTE(SUBSTITUTE(SUBSTITUTE(IF(_xlfn.ISFORMULA('#_F'!J44),_xlfn.FORMULATEXT('#_F'!J44),'#_F'!J44),"9","#"),"8","#"),"7","#"),"6","#"),"5","#"),"4","#"),"3","#"),"2","#"),"1","#"),"0","#"),"$","")," ",""),",","@"),"&gt;","@"),"&lt;","@"),"=","@"),")","@"),"(","@"),"^","@"),"/","@"),"+","@"),"*","@"),"-","@"))-LEN(SUBSTITUTE(SUBSTITUTE(SUBSTITUTE(SUBSTITUTE(SUBSTITUTE(SUBSTITUTE(SUBSTITUTE(SUBSTITUTE(SUBSTITUTE(SUBSTITUTE(SUBSTITUTE(SUBSTITUTE(SUBSTITUTE(SUBSTITUTE(SUBSTITUTE(SUBSTITUTE(SUBSTITUTE(SUBSTITUTE(SUBSTITUTE(SUBSTITUTE(SUBSTITUTE(SUBSTITUTE(SUBSTITUTE(SUBSTITUTE(IF(_xlfn.ISFORMULA('#_F'!J44),_xlfn.FORMULATEXT('#_F'!J44),'#_F'!J44),"9","#"),"8","#"),"7","#"),"6","#"),"5","#"),"4","#"),"3","#"),"2","#"),"1","#"),"0","#"),"$","")," ",""),",","@"),"&gt;","@"),"&lt;","@"),"=","@"),")","@"),"(","@"),"^","@"),"/","@"),"+","@"),"*","@"),"-","@"),"@#","")))/2,TRUE,FALSE),"HardCodeMsg",IF(LEN(IF(_xlfn.ISFORMULA(F!J44),_xlfn.FORMULATEXT(F!J44),F!J44))-LEN(SUBSTITUTE(IF(_xlfn.ISFORMULA(F!J44),_xlfn.FORMULATEXT(F!J44),F!J44),"""",""))&gt;LEN(IF(_xlfn.ISFORMULA('#_F'!J44),_xlfn.FORMULATEXT('#_F'!J44),'#_F'!J44))-LEN(SUBSTITUTE(IF(_xlfn.ISFORMULA('#_F'!J44),_xlfn.FORMULATEXT('#_F'!J44),'#_F'!J44),"""","")),TRUE,FALSE),"HardQuoteMsg",IF(LEN(IF(_xlfn.ISFORMULA(F!J44),_xlfn.FORMULATEXT(F!J44),F!J44))-LEN(SUBSTITUTE(IF(_xlfn.ISFORMULA(F!J44),_xlfn.FORMULATEXT(F!J44),F!J44),"$",""))&lt;LEN(IF(_xlfn.ISFORMULA('#_F'!J44),_xlfn.FORMULATEXT('#_F'!J44),'#_F'!J44))-LEN(SUBSTITUTE(IF(_xlfn.ISFORMULA('#_F'!J44),_xlfn.FORMULATEXT('#_F'!J44),'#_F'!J44),"$","")),TRUE,FALSE),"MissingAbsMsg",_xlfn.IFS(ISTEXT('#_F'!J44),FALSE,ISLOGICAL('#_F'!J44),FALSE,SUBSTITUTE(CELL("format",'#_F'!J44),"-","")=SUBSTITUTE(CELL("format",F!J44),"-",""),FALSE,CELL("format",'#_F'!J44)="G",FALSE,AND(CELL("format",'#_F'!J44)="F0",CELL("format",F!J44)="G"),FALSE,TRUE,IFERROR(IF(MATCH(CELL("format",'#_F'!J44),FormatCodes_SFX!$A$4:$A$53,0)&gt;0,TRUE),FALSE),TRUE,TRUE),"FormatMsg",TRUE,"PerfectMsg")</f>
        <v>PerfectMsg</v>
      </c>
      <c r="K44" s="170" t="str">
        <f ca="1">_xlfn.IFS(ISBLANK(F!K44),"",IF(NOT(ISNA('#_F'!K44)),IF(ISNA(F!K44),TRUE,FALSE),FALSE),"StuNAMsg",IF(AND(ISNA('#_F'!K44),ISNA(F!K44)),TRUE,FALSE),"PerfectMsg",IF(NOT(ISERROR('#_F'!K44)),IF(ISERROR(F!K44),TRUE,FALSE),FALSE),"StuErrorMsg",IF(TYPE('#_F'!K44)&lt;&gt;TYPE(F!K44),TRUE,FALSE),"WrongTypeMsg",IF(_xlfn.ISFORMULA('#_F'!K44),IF(NOT(_xlfn.ISFORMULA(F!K44)),TRUE),FALSE),"MissingFormulaMsg",IF(NOT(AND(ISNUMBER(FIND("[",_xlfn.FORMULATEXT('#_F'!K44))),ISNUMBER(FIND("!",_xlfn.FORMULATEXT('#_F'!K44))))),AND(ISNUMBER(FIND("[",_xlfn.FORMULATEXT(F!K44))),ISNUMBER(FIND("!",_xlfn.FORMULATEXT(F!K44)))),FALSE),"ExternalRefsMsg",IF(ISNUMBER('#_F'!K44),IF(ABS('#_F'!K44-F!K44)&gt;0.00001,TRUE,FALSE),IF('#_F'!K44&lt;&gt;F!K44,TRUE,FALSE)),IF(ISNUMBER('#_F'!K44),IF('#_F'!K44&gt;F!K44,"TooLow","TooHigh"),"WrongAnswer"),NOT(_xlfn.ISFORMULA('#_F'!K44)),IF(_xlfn.IFS(ISTEXT('#_F'!K44),FALSE,ISLOGICAL('#_F'!K44),FALSE,SUBSTITUTE(CELL("format",'#_F'!K44),"-","")=SUBSTITUTE(CELL("format",F!K44),"-",""),FALSE,CELL("format",'#_F'!K44)="G",FALSE,AND(CELL("format",'#_F'!K44)="F0",CELL("format",F!K44)="G"),FALSE,TRUE,IFERROR(IF(MATCH(CELL("format",'#_F'!K44)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44),_xlfn.FORMULATEXT(F!K44),F!K44),"9","#"),"8","#"),"7","#"),"6","#"),"5","#"),"4","#"),"3","#"),"2","#"),"1","#"),"0","#"),"$","")," ",""),",","@"),"&gt;","@"),"&lt;","@"),"=","@"),")","@"),"(","@"),"^","@"),"/","@"),"+","@"),"*","@"),"-","@"))-LEN(SUBSTITUTE(SUBSTITUTE(SUBSTITUTE(SUBSTITUTE(SUBSTITUTE(SUBSTITUTE(SUBSTITUTE(SUBSTITUTE(SUBSTITUTE(SUBSTITUTE(SUBSTITUTE(SUBSTITUTE(SUBSTITUTE(SUBSTITUTE(SUBSTITUTE(SUBSTITUTE(SUBSTITUTE(SUBSTITUTE(SUBSTITUTE(SUBSTITUTE(SUBSTITUTE(SUBSTITUTE(SUBSTITUTE(SUBSTITUTE(IF(_xlfn.ISFORMULA(F!K44),_xlfn.FORMULATEXT(F!K44),F!K44),"9","#"),"8","#"),"7","#"),"6","#"),"5","#"),"4","#"),"3","#"),"2","#"),"1","#"),"0","#"),"$","")," ",""),",","@"),"&gt;","@"),"&lt;","@"),"=","@"),")","@"),"(","@"),"^","@"),"/","@"),"+","@"),"*","@"),"-","@"),"@#","")))/2&gt;(LEN(SUBSTITUTE(SUBSTITUTE(SUBSTITUTE(SUBSTITUTE(SUBSTITUTE(SUBSTITUTE(SUBSTITUTE(SUBSTITUTE(SUBSTITUTE(SUBSTITUTE(SUBSTITUTE(SUBSTITUTE(SUBSTITUTE(SUBSTITUTE(SUBSTITUTE(SUBSTITUTE(SUBSTITUTE(SUBSTITUTE(SUBSTITUTE(SUBSTITUTE(SUBSTITUTE(SUBSTITUTE(SUBSTITUTE(IF(_xlfn.ISFORMULA('#_F'!K44),_xlfn.FORMULATEXT('#_F'!K44),'#_F'!K44),"9","#"),"8","#"),"7","#"),"6","#"),"5","#"),"4","#"),"3","#"),"2","#"),"1","#"),"0","#"),"$","")," ",""),",","@"),"&gt;","@"),"&lt;","@"),"=","@"),")","@"),"(","@"),"^","@"),"/","@"),"+","@"),"*","@"),"-","@"))-LEN(SUBSTITUTE(SUBSTITUTE(SUBSTITUTE(SUBSTITUTE(SUBSTITUTE(SUBSTITUTE(SUBSTITUTE(SUBSTITUTE(SUBSTITUTE(SUBSTITUTE(SUBSTITUTE(SUBSTITUTE(SUBSTITUTE(SUBSTITUTE(SUBSTITUTE(SUBSTITUTE(SUBSTITUTE(SUBSTITUTE(SUBSTITUTE(SUBSTITUTE(SUBSTITUTE(SUBSTITUTE(SUBSTITUTE(SUBSTITUTE(IF(_xlfn.ISFORMULA('#_F'!K44),_xlfn.FORMULATEXT('#_F'!K44),'#_F'!K44),"9","#"),"8","#"),"7","#"),"6","#"),"5","#"),"4","#"),"3","#"),"2","#"),"1","#"),"0","#"),"$","")," ",""),",","@"),"&gt;","@"),"&lt;","@"),"=","@"),")","@"),"(","@"),"^","@"),"/","@"),"+","@"),"*","@"),"-","@"),"@#","")))/2,TRUE,FALSE),"HardCodeMsg",IF(LEN(IF(_xlfn.ISFORMULA(F!K44),_xlfn.FORMULATEXT(F!K44),F!K44))-LEN(SUBSTITUTE(IF(_xlfn.ISFORMULA(F!K44),_xlfn.FORMULATEXT(F!K44),F!K44),"""",""))&gt;LEN(IF(_xlfn.ISFORMULA('#_F'!K44),_xlfn.FORMULATEXT('#_F'!K44),'#_F'!K44))-LEN(SUBSTITUTE(IF(_xlfn.ISFORMULA('#_F'!K44),_xlfn.FORMULATEXT('#_F'!K44),'#_F'!K44),"""","")),TRUE,FALSE),"HardQuoteMsg",IF(LEN(IF(_xlfn.ISFORMULA(F!K44),_xlfn.FORMULATEXT(F!K44),F!K44))-LEN(SUBSTITUTE(IF(_xlfn.ISFORMULA(F!K44),_xlfn.FORMULATEXT(F!K44),F!K44),"$",""))&lt;LEN(IF(_xlfn.ISFORMULA('#_F'!K44),_xlfn.FORMULATEXT('#_F'!K44),'#_F'!K44))-LEN(SUBSTITUTE(IF(_xlfn.ISFORMULA('#_F'!K44),_xlfn.FORMULATEXT('#_F'!K44),'#_F'!K44),"$","")),TRUE,FALSE),"MissingAbsMsg",_xlfn.IFS(ISTEXT('#_F'!K44),FALSE,ISLOGICAL('#_F'!K44),FALSE,SUBSTITUTE(CELL("format",'#_F'!K44),"-","")=SUBSTITUTE(CELL("format",F!K44),"-",""),FALSE,CELL("format",'#_F'!K44)="G",FALSE,AND(CELL("format",'#_F'!K44)="F0",CELL("format",F!K44)="G"),FALSE,TRUE,IFERROR(IF(MATCH(CELL("format",'#_F'!K44),FormatCodes_SFX!$A$4:$A$53,0)&gt;0,TRUE),FALSE),TRUE,TRUE),"FormatMsg",TRUE,"PerfectMsg")</f>
        <v>PerfectMsg</v>
      </c>
      <c r="L44" s="231" t="str">
        <f ca="1">_xlfn.IFS(ISBLANK(F!L44),"",IF(NOT(ISNA('#_F'!L44)),IF(ISNA(F!L44),TRUE,FALSE),FALSE),"StuNAMsg",IF(AND(ISNA('#_F'!L44),ISNA(F!L44)),TRUE,FALSE),"PerfectMsg",IF(NOT(ISERROR('#_F'!L44)),IF(ISERROR(F!L44),TRUE,FALSE),FALSE),"StuErrorMsg",IF(TYPE('#_F'!L44)&lt;&gt;TYPE(F!L44),TRUE,FALSE),"WrongTypeMsg",IF(_xlfn.ISFORMULA('#_F'!L44),IF(NOT(_xlfn.ISFORMULA(F!L44)),TRUE),FALSE),"MissingFormulaMsg",IF(NOT(AND(ISNUMBER(FIND("[",_xlfn.FORMULATEXT('#_F'!L44))),ISNUMBER(FIND("!",_xlfn.FORMULATEXT('#_F'!L44))))),AND(ISNUMBER(FIND("[",_xlfn.FORMULATEXT(F!L44))),ISNUMBER(FIND("!",_xlfn.FORMULATEXT(F!L44)))),FALSE),"ExternalRefsMsg",IF(ISNUMBER('#_F'!L44),IF(ABS('#_F'!L44-F!L44)&gt;0.00001,TRUE,FALSE),IF('#_F'!L44&lt;&gt;F!L44,TRUE,FALSE)),IF(ISNUMBER('#_F'!L44),IF('#_F'!L44&gt;F!L44,"TooLow","TooHigh"),"WrongAnswer"),NOT(_xlfn.ISFORMULA('#_F'!L44)),IF(_xlfn.IFS(ISTEXT('#_F'!L44),FALSE,ISLOGICAL('#_F'!L44),FALSE,SUBSTITUTE(CELL("format",'#_F'!L44),"-","")=SUBSTITUTE(CELL("format",F!L44),"-",""),FALSE,CELL("format",'#_F'!L44)="G",FALSE,AND(CELL("format",'#_F'!L44)="F0",CELL("format",F!L44)="G"),FALSE,TRUE,IFERROR(IF(MATCH(CELL("format",'#_F'!L44)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44),_xlfn.FORMULATEXT(F!L44),F!L44),"9","#"),"8","#"),"7","#"),"6","#"),"5","#"),"4","#"),"3","#"),"2","#"),"1","#"),"0","#"),"$","")," ",""),",","@"),"&gt;","@"),"&lt;","@"),"=","@"),")","@"),"(","@"),"^","@"),"/","@"),"+","@"),"*","@"),"-","@"))-LEN(SUBSTITUTE(SUBSTITUTE(SUBSTITUTE(SUBSTITUTE(SUBSTITUTE(SUBSTITUTE(SUBSTITUTE(SUBSTITUTE(SUBSTITUTE(SUBSTITUTE(SUBSTITUTE(SUBSTITUTE(SUBSTITUTE(SUBSTITUTE(SUBSTITUTE(SUBSTITUTE(SUBSTITUTE(SUBSTITUTE(SUBSTITUTE(SUBSTITUTE(SUBSTITUTE(SUBSTITUTE(SUBSTITUTE(SUBSTITUTE(IF(_xlfn.ISFORMULA(F!L44),_xlfn.FORMULATEXT(F!L44),F!L44),"9","#"),"8","#"),"7","#"),"6","#"),"5","#"),"4","#"),"3","#"),"2","#"),"1","#"),"0","#"),"$","")," ",""),",","@"),"&gt;","@"),"&lt;","@"),"=","@"),")","@"),"(","@"),"^","@"),"/","@"),"+","@"),"*","@"),"-","@"),"@#","")))/2&gt;(LEN(SUBSTITUTE(SUBSTITUTE(SUBSTITUTE(SUBSTITUTE(SUBSTITUTE(SUBSTITUTE(SUBSTITUTE(SUBSTITUTE(SUBSTITUTE(SUBSTITUTE(SUBSTITUTE(SUBSTITUTE(SUBSTITUTE(SUBSTITUTE(SUBSTITUTE(SUBSTITUTE(SUBSTITUTE(SUBSTITUTE(SUBSTITUTE(SUBSTITUTE(SUBSTITUTE(SUBSTITUTE(SUBSTITUTE(IF(_xlfn.ISFORMULA('#_F'!L44),_xlfn.FORMULATEXT('#_F'!L44),'#_F'!L44),"9","#"),"8","#"),"7","#"),"6","#"),"5","#"),"4","#"),"3","#"),"2","#"),"1","#"),"0","#"),"$","")," ",""),",","@"),"&gt;","@"),"&lt;","@"),"=","@"),")","@"),"(","@"),"^","@"),"/","@"),"+","@"),"*","@"),"-","@"))-LEN(SUBSTITUTE(SUBSTITUTE(SUBSTITUTE(SUBSTITUTE(SUBSTITUTE(SUBSTITUTE(SUBSTITUTE(SUBSTITUTE(SUBSTITUTE(SUBSTITUTE(SUBSTITUTE(SUBSTITUTE(SUBSTITUTE(SUBSTITUTE(SUBSTITUTE(SUBSTITUTE(SUBSTITUTE(SUBSTITUTE(SUBSTITUTE(SUBSTITUTE(SUBSTITUTE(SUBSTITUTE(SUBSTITUTE(SUBSTITUTE(IF(_xlfn.ISFORMULA('#_F'!L44),_xlfn.FORMULATEXT('#_F'!L44),'#_F'!L44),"9","#"),"8","#"),"7","#"),"6","#"),"5","#"),"4","#"),"3","#"),"2","#"),"1","#"),"0","#"),"$","")," ",""),",","@"),"&gt;","@"),"&lt;","@"),"=","@"),")","@"),"(","@"),"^","@"),"/","@"),"+","@"),"*","@"),"-","@"),"@#","")))/2,TRUE,FALSE),"HardCodeMsg",IF(LEN(IF(_xlfn.ISFORMULA(F!L44),_xlfn.FORMULATEXT(F!L44),F!L44))-LEN(SUBSTITUTE(IF(_xlfn.ISFORMULA(F!L44),_xlfn.FORMULATEXT(F!L44),F!L44),"""",""))&gt;LEN(IF(_xlfn.ISFORMULA('#_F'!L44),_xlfn.FORMULATEXT('#_F'!L44),'#_F'!L44))-LEN(SUBSTITUTE(IF(_xlfn.ISFORMULA('#_F'!L44),_xlfn.FORMULATEXT('#_F'!L44),'#_F'!L44),"""","")),TRUE,FALSE),"HardQuoteMsg",IF(LEN(IF(_xlfn.ISFORMULA(F!L44),_xlfn.FORMULATEXT(F!L44),F!L44))-LEN(SUBSTITUTE(IF(_xlfn.ISFORMULA(F!L44),_xlfn.FORMULATEXT(F!L44),F!L44),"$",""))&lt;LEN(IF(_xlfn.ISFORMULA('#_F'!L44),_xlfn.FORMULATEXT('#_F'!L44),'#_F'!L44))-LEN(SUBSTITUTE(IF(_xlfn.ISFORMULA('#_F'!L44),_xlfn.FORMULATEXT('#_F'!L44),'#_F'!L44),"$","")),TRUE,FALSE),"MissingAbsMsg",_xlfn.IFS(ISTEXT('#_F'!L44),FALSE,ISLOGICAL('#_F'!L44),FALSE,SUBSTITUTE(CELL("format",'#_F'!L44),"-","")=SUBSTITUTE(CELL("format",F!L44),"-",""),FALSE,CELL("format",'#_F'!L44)="G",FALSE,AND(CELL("format",'#_F'!L44)="F0",CELL("format",F!L44)="G"),FALSE,TRUE,IFERROR(IF(MATCH(CELL("format",'#_F'!L44),FormatCodes_SFX!$A$4:$A$53,0)&gt;0,TRUE),FALSE),TRUE,TRUE),"FormatMsg",TRUE,"PerfectMsg")</f>
        <v>PerfectMsg</v>
      </c>
      <c r="N44" s="233">
        <v>0</v>
      </c>
      <c r="O44" s="233">
        <v>0</v>
      </c>
      <c r="P44" s="233">
        <v>0</v>
      </c>
      <c r="R44" s="170">
        <v>0</v>
      </c>
      <c r="S44" s="233">
        <v>0</v>
      </c>
      <c r="T44" s="233">
        <v>0</v>
      </c>
      <c r="V44" s="233">
        <v>0</v>
      </c>
      <c r="W44" s="233">
        <v>0</v>
      </c>
      <c r="X44" s="233">
        <v>0</v>
      </c>
      <c r="Z44" s="233">
        <v>0</v>
      </c>
      <c r="AA44" s="233">
        <v>0</v>
      </c>
      <c r="AB44" s="233">
        <v>0</v>
      </c>
    </row>
    <row r="45" spans="3:28" ht="17.649999999999999" customHeight="1" x14ac:dyDescent="0.15">
      <c r="C45" s="233">
        <v>0</v>
      </c>
      <c r="D45" s="233">
        <v>0</v>
      </c>
      <c r="E45" s="233">
        <v>0</v>
      </c>
      <c r="F45" s="233">
        <v>0</v>
      </c>
      <c r="G45" s="170" t="str">
        <f ca="1">_xlfn.IFS(ISBLANK(F!G45),"",IF(NOT(ISNA('#_F'!G45)),IF(ISNA(F!G45),TRUE,FALSE),FALSE),"StuNAMsg",IF(AND(ISNA('#_F'!G45),ISNA(F!G45)),TRUE,FALSE),"PerfectMsg",IF(NOT(ISERROR('#_F'!G45)),IF(ISERROR(F!G45),TRUE,FALSE),FALSE),"StuErrorMsg",IF(TYPE('#_F'!G45)&lt;&gt;TYPE(F!G45),TRUE,FALSE),"WrongTypeMsg",IF(_xlfn.ISFORMULA('#_F'!G45),IF(NOT(_xlfn.ISFORMULA(F!G45)),TRUE),FALSE),"MissingFormulaMsg",IF(NOT(AND(ISNUMBER(FIND("[",_xlfn.FORMULATEXT('#_F'!G45))),ISNUMBER(FIND("!",_xlfn.FORMULATEXT('#_F'!G45))))),AND(ISNUMBER(FIND("[",_xlfn.FORMULATEXT(F!G45))),ISNUMBER(FIND("!",_xlfn.FORMULATEXT(F!G45)))),FALSE),"ExternalRefsMsg",IF(ISNUMBER('#_F'!G45),IF(ABS('#_F'!G45-F!G45)&gt;0.00001,TRUE,FALSE),IF('#_F'!G45&lt;&gt;F!G45,TRUE,FALSE)),IF(ISNUMBER('#_F'!G45),IF('#_F'!G45&gt;F!G45,"TooLow","TooHigh"),"WrongAnswer"),NOT(_xlfn.ISFORMULA('#_F'!G45)),IF(_xlfn.IFS(ISTEXT('#_F'!G45),FALSE,ISLOGICAL('#_F'!G45),FALSE,SUBSTITUTE(CELL("format",'#_F'!G45),"-","")=SUBSTITUTE(CELL("format",F!G45),"-",""),FALSE,CELL("format",'#_F'!G45)="G",FALSE,AND(CELL("format",'#_F'!G45)="F0",CELL("format",F!G45)="G"),FALSE,TRUE,IFERROR(IF(MATCH(CELL("format",'#_F'!G45)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45),_xlfn.FORMULATEXT(F!G45),F!G45),"9","#"),"8","#"),"7","#"),"6","#"),"5","#"),"4","#"),"3","#"),"2","#"),"1","#"),"0","#"),"$","")," ",""),",","@"),"&gt;","@"),"&lt;","@"),"=","@"),")","@"),"(","@"),"^","@"),"/","@"),"+","@"),"*","@"),"-","@"))-LEN(SUBSTITUTE(SUBSTITUTE(SUBSTITUTE(SUBSTITUTE(SUBSTITUTE(SUBSTITUTE(SUBSTITUTE(SUBSTITUTE(SUBSTITUTE(SUBSTITUTE(SUBSTITUTE(SUBSTITUTE(SUBSTITUTE(SUBSTITUTE(SUBSTITUTE(SUBSTITUTE(SUBSTITUTE(SUBSTITUTE(SUBSTITUTE(SUBSTITUTE(SUBSTITUTE(SUBSTITUTE(SUBSTITUTE(SUBSTITUTE(IF(_xlfn.ISFORMULA(F!G45),_xlfn.FORMULATEXT(F!G45),F!G45),"9","#"),"8","#"),"7","#"),"6","#"),"5","#"),"4","#"),"3","#"),"2","#"),"1","#"),"0","#"),"$","")," ",""),",","@"),"&gt;","@"),"&lt;","@"),"=","@"),")","@"),"(","@"),"^","@"),"/","@"),"+","@"),"*","@"),"-","@"),"@#","")))/2&gt;(LEN(SUBSTITUTE(SUBSTITUTE(SUBSTITUTE(SUBSTITUTE(SUBSTITUTE(SUBSTITUTE(SUBSTITUTE(SUBSTITUTE(SUBSTITUTE(SUBSTITUTE(SUBSTITUTE(SUBSTITUTE(SUBSTITUTE(SUBSTITUTE(SUBSTITUTE(SUBSTITUTE(SUBSTITUTE(SUBSTITUTE(SUBSTITUTE(SUBSTITUTE(SUBSTITUTE(SUBSTITUTE(SUBSTITUTE(IF(_xlfn.ISFORMULA('#_F'!G45),_xlfn.FORMULATEXT('#_F'!G45),'#_F'!G45),"9","#"),"8","#"),"7","#"),"6","#"),"5","#"),"4","#"),"3","#"),"2","#"),"1","#"),"0","#"),"$","")," ",""),",","@"),"&gt;","@"),"&lt;","@"),"=","@"),")","@"),"(","@"),"^","@"),"/","@"),"+","@"),"*","@"),"-","@"))-LEN(SUBSTITUTE(SUBSTITUTE(SUBSTITUTE(SUBSTITUTE(SUBSTITUTE(SUBSTITUTE(SUBSTITUTE(SUBSTITUTE(SUBSTITUTE(SUBSTITUTE(SUBSTITUTE(SUBSTITUTE(SUBSTITUTE(SUBSTITUTE(SUBSTITUTE(SUBSTITUTE(SUBSTITUTE(SUBSTITUTE(SUBSTITUTE(SUBSTITUTE(SUBSTITUTE(SUBSTITUTE(SUBSTITUTE(SUBSTITUTE(IF(_xlfn.ISFORMULA('#_F'!G45),_xlfn.FORMULATEXT('#_F'!G45),'#_F'!G45),"9","#"),"8","#"),"7","#"),"6","#"),"5","#"),"4","#"),"3","#"),"2","#"),"1","#"),"0","#"),"$","")," ",""),",","@"),"&gt;","@"),"&lt;","@"),"=","@"),")","@"),"(","@"),"^","@"),"/","@"),"+","@"),"*","@"),"-","@"),"@#","")))/2,TRUE,FALSE),"HardCodeMsg",IF(LEN(IF(_xlfn.ISFORMULA(F!G45),_xlfn.FORMULATEXT(F!G45),F!G45))-LEN(SUBSTITUTE(IF(_xlfn.ISFORMULA(F!G45),_xlfn.FORMULATEXT(F!G45),F!G45),"""",""))&gt;LEN(IF(_xlfn.ISFORMULA('#_F'!G45),_xlfn.FORMULATEXT('#_F'!G45),'#_F'!G45))-LEN(SUBSTITUTE(IF(_xlfn.ISFORMULA('#_F'!G45),_xlfn.FORMULATEXT('#_F'!G45),'#_F'!G45),"""","")),TRUE,FALSE),"HardQuoteMsg",IF(LEN(IF(_xlfn.ISFORMULA(F!G45),_xlfn.FORMULATEXT(F!G45),F!G45))-LEN(SUBSTITUTE(IF(_xlfn.ISFORMULA(F!G45),_xlfn.FORMULATEXT(F!G45),F!G45),"$",""))&lt;LEN(IF(_xlfn.ISFORMULA('#_F'!G45),_xlfn.FORMULATEXT('#_F'!G45),'#_F'!G45))-LEN(SUBSTITUTE(IF(_xlfn.ISFORMULA('#_F'!G45),_xlfn.FORMULATEXT('#_F'!G45),'#_F'!G45),"$","")),TRUE,FALSE),"MissingAbsMsg",_xlfn.IFS(ISTEXT('#_F'!G45),FALSE,ISLOGICAL('#_F'!G45),FALSE,SUBSTITUTE(CELL("format",'#_F'!G45),"-","")=SUBSTITUTE(CELL("format",F!G45),"-",""),FALSE,CELL("format",'#_F'!G45)="G",FALSE,AND(CELL("format",'#_F'!G45)="F0",CELL("format",F!G45)="G"),FALSE,TRUE,IFERROR(IF(MATCH(CELL("format",'#_F'!G45),FormatCodes_SFX!$A$4:$A$53,0)&gt;0,TRUE),FALSE),TRUE,TRUE),"FormatMsg",TRUE,"PerfectMsg")</f>
        <v>PerfectMsg</v>
      </c>
      <c r="H45" s="170" t="str">
        <f ca="1">_xlfn.IFS(ISBLANK(F!H45),"",IF(NOT(ISNA('#_F'!H45)),IF(ISNA(F!H45),TRUE,FALSE),FALSE),"StuNAMsg",IF(AND(ISNA('#_F'!H45),ISNA(F!H45)),TRUE,FALSE),"PerfectMsg",IF(NOT(ISERROR('#_F'!H45)),IF(ISERROR(F!H45),TRUE,FALSE),FALSE),"StuErrorMsg",IF(TYPE('#_F'!H45)&lt;&gt;TYPE(F!H45),TRUE,FALSE),"WrongTypeMsg",IF(_xlfn.ISFORMULA('#_F'!H45),IF(NOT(_xlfn.ISFORMULA(F!H45)),TRUE),FALSE),"MissingFormulaMsg",IF(NOT(AND(ISNUMBER(FIND("[",_xlfn.FORMULATEXT('#_F'!H45))),ISNUMBER(FIND("!",_xlfn.FORMULATEXT('#_F'!H45))))),AND(ISNUMBER(FIND("[",_xlfn.FORMULATEXT(F!H45))),ISNUMBER(FIND("!",_xlfn.FORMULATEXT(F!H45)))),FALSE),"ExternalRefsMsg",IF(ISNUMBER('#_F'!H45),IF(ABS('#_F'!H45-F!H45)&gt;0.00001,TRUE,FALSE),IF('#_F'!H45&lt;&gt;F!H45,TRUE,FALSE)),IF(ISNUMBER('#_F'!H45),IF('#_F'!H45&gt;F!H45,"TooLow","TooHigh"),"WrongAnswer"),NOT(_xlfn.ISFORMULA('#_F'!H45)),IF(_xlfn.IFS(ISTEXT('#_F'!H45),FALSE,ISLOGICAL('#_F'!H45),FALSE,SUBSTITUTE(CELL("format",'#_F'!H45),"-","")=SUBSTITUTE(CELL("format",F!H45),"-",""),FALSE,CELL("format",'#_F'!H45)="G",FALSE,AND(CELL("format",'#_F'!H45)="F0",CELL("format",F!H45)="G"),FALSE,TRUE,IFERROR(IF(MATCH(CELL("format",'#_F'!H45)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45),_xlfn.FORMULATEXT(F!H45),F!H45),"9","#"),"8","#"),"7","#"),"6","#"),"5","#"),"4","#"),"3","#"),"2","#"),"1","#"),"0","#"),"$","")," ",""),",","@"),"&gt;","@"),"&lt;","@"),"=","@"),")","@"),"(","@"),"^","@"),"/","@"),"+","@"),"*","@"),"-","@"))-LEN(SUBSTITUTE(SUBSTITUTE(SUBSTITUTE(SUBSTITUTE(SUBSTITUTE(SUBSTITUTE(SUBSTITUTE(SUBSTITUTE(SUBSTITUTE(SUBSTITUTE(SUBSTITUTE(SUBSTITUTE(SUBSTITUTE(SUBSTITUTE(SUBSTITUTE(SUBSTITUTE(SUBSTITUTE(SUBSTITUTE(SUBSTITUTE(SUBSTITUTE(SUBSTITUTE(SUBSTITUTE(SUBSTITUTE(SUBSTITUTE(IF(_xlfn.ISFORMULA(F!H45),_xlfn.FORMULATEXT(F!H45),F!H45),"9","#"),"8","#"),"7","#"),"6","#"),"5","#"),"4","#"),"3","#"),"2","#"),"1","#"),"0","#"),"$","")," ",""),",","@"),"&gt;","@"),"&lt;","@"),"=","@"),")","@"),"(","@"),"^","@"),"/","@"),"+","@"),"*","@"),"-","@"),"@#","")))/2&gt;(LEN(SUBSTITUTE(SUBSTITUTE(SUBSTITUTE(SUBSTITUTE(SUBSTITUTE(SUBSTITUTE(SUBSTITUTE(SUBSTITUTE(SUBSTITUTE(SUBSTITUTE(SUBSTITUTE(SUBSTITUTE(SUBSTITUTE(SUBSTITUTE(SUBSTITUTE(SUBSTITUTE(SUBSTITUTE(SUBSTITUTE(SUBSTITUTE(SUBSTITUTE(SUBSTITUTE(SUBSTITUTE(SUBSTITUTE(IF(_xlfn.ISFORMULA('#_F'!H45),_xlfn.FORMULATEXT('#_F'!H45),'#_F'!H45),"9","#"),"8","#"),"7","#"),"6","#"),"5","#"),"4","#"),"3","#"),"2","#"),"1","#"),"0","#"),"$","")," ",""),",","@"),"&gt;","@"),"&lt;","@"),"=","@"),")","@"),"(","@"),"^","@"),"/","@"),"+","@"),"*","@"),"-","@"))-LEN(SUBSTITUTE(SUBSTITUTE(SUBSTITUTE(SUBSTITUTE(SUBSTITUTE(SUBSTITUTE(SUBSTITUTE(SUBSTITUTE(SUBSTITUTE(SUBSTITUTE(SUBSTITUTE(SUBSTITUTE(SUBSTITUTE(SUBSTITUTE(SUBSTITUTE(SUBSTITUTE(SUBSTITUTE(SUBSTITUTE(SUBSTITUTE(SUBSTITUTE(SUBSTITUTE(SUBSTITUTE(SUBSTITUTE(SUBSTITUTE(IF(_xlfn.ISFORMULA('#_F'!H45),_xlfn.FORMULATEXT('#_F'!H45),'#_F'!H45),"9","#"),"8","#"),"7","#"),"6","#"),"5","#"),"4","#"),"3","#"),"2","#"),"1","#"),"0","#"),"$","")," ",""),",","@"),"&gt;","@"),"&lt;","@"),"=","@"),")","@"),"(","@"),"^","@"),"/","@"),"+","@"),"*","@"),"-","@"),"@#","")))/2,TRUE,FALSE),"HardCodeMsg",IF(LEN(IF(_xlfn.ISFORMULA(F!H45),_xlfn.FORMULATEXT(F!H45),F!H45))-LEN(SUBSTITUTE(IF(_xlfn.ISFORMULA(F!H45),_xlfn.FORMULATEXT(F!H45),F!H45),"""",""))&gt;LEN(IF(_xlfn.ISFORMULA('#_F'!H45),_xlfn.FORMULATEXT('#_F'!H45),'#_F'!H45))-LEN(SUBSTITUTE(IF(_xlfn.ISFORMULA('#_F'!H45),_xlfn.FORMULATEXT('#_F'!H45),'#_F'!H45),"""","")),TRUE,FALSE),"HardQuoteMsg",IF(LEN(IF(_xlfn.ISFORMULA(F!H45),_xlfn.FORMULATEXT(F!H45),F!H45))-LEN(SUBSTITUTE(IF(_xlfn.ISFORMULA(F!H45),_xlfn.FORMULATEXT(F!H45),F!H45),"$",""))&lt;LEN(IF(_xlfn.ISFORMULA('#_F'!H45),_xlfn.FORMULATEXT('#_F'!H45),'#_F'!H45))-LEN(SUBSTITUTE(IF(_xlfn.ISFORMULA('#_F'!H45),_xlfn.FORMULATEXT('#_F'!H45),'#_F'!H45),"$","")),TRUE,FALSE),"MissingAbsMsg",_xlfn.IFS(ISTEXT('#_F'!H45),FALSE,ISLOGICAL('#_F'!H45),FALSE,SUBSTITUTE(CELL("format",'#_F'!H45),"-","")=SUBSTITUTE(CELL("format",F!H45),"-",""),FALSE,CELL("format",'#_F'!H45)="G",FALSE,AND(CELL("format",'#_F'!H45)="F0",CELL("format",F!H45)="G"),FALSE,TRUE,IFERROR(IF(MATCH(CELL("format",'#_F'!H45),FormatCodes_SFX!$A$4:$A$53,0)&gt;0,TRUE),FALSE),TRUE,TRUE),"FormatMsg",TRUE,"PerfectMsg")</f>
        <v>PerfectMsg</v>
      </c>
      <c r="I45" s="170" t="str">
        <f ca="1">_xlfn.IFS(ISBLANK(F!I45),"",IF(NOT(ISNA('#_F'!I45)),IF(ISNA(F!I45),TRUE,FALSE),FALSE),"StuNAMsg",IF(AND(ISNA('#_F'!I45),ISNA(F!I45)),TRUE,FALSE),"PerfectMsg",IF(NOT(ISERROR('#_F'!I45)),IF(ISERROR(F!I45),TRUE,FALSE),FALSE),"StuErrorMsg",IF(TYPE('#_F'!I45)&lt;&gt;TYPE(F!I45),TRUE,FALSE),"WrongTypeMsg",IF(_xlfn.ISFORMULA('#_F'!I45),IF(NOT(_xlfn.ISFORMULA(F!I45)),TRUE),FALSE),"MissingFormulaMsg",IF(NOT(AND(ISNUMBER(FIND("[",_xlfn.FORMULATEXT('#_F'!I45))),ISNUMBER(FIND("!",_xlfn.FORMULATEXT('#_F'!I45))))),AND(ISNUMBER(FIND("[",_xlfn.FORMULATEXT(F!I45))),ISNUMBER(FIND("!",_xlfn.FORMULATEXT(F!I45)))),FALSE),"ExternalRefsMsg",IF(ISNUMBER('#_F'!I45),IF(ABS('#_F'!I45-F!I45)&gt;0.00001,TRUE,FALSE),IF('#_F'!I45&lt;&gt;F!I45,TRUE,FALSE)),IF(ISNUMBER('#_F'!I45),IF('#_F'!I45&gt;F!I45,"TooLow","TooHigh"),"WrongAnswer"),NOT(_xlfn.ISFORMULA('#_F'!I45)),IF(_xlfn.IFS(ISTEXT('#_F'!I45),FALSE,ISLOGICAL('#_F'!I45),FALSE,SUBSTITUTE(CELL("format",'#_F'!I45),"-","")=SUBSTITUTE(CELL("format",F!I45),"-",""),FALSE,CELL("format",'#_F'!I45)="G",FALSE,AND(CELL("format",'#_F'!I45)="F0",CELL("format",F!I45)="G"),FALSE,TRUE,IFERROR(IF(MATCH(CELL("format",'#_F'!I45)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45),_xlfn.FORMULATEXT(F!I45),F!I45),"9","#"),"8","#"),"7","#"),"6","#"),"5","#"),"4","#"),"3","#"),"2","#"),"1","#"),"0","#"),"$","")," ",""),",","@"),"&gt;","@"),"&lt;","@"),"=","@"),")","@"),"(","@"),"^","@"),"/","@"),"+","@"),"*","@"),"-","@"))-LEN(SUBSTITUTE(SUBSTITUTE(SUBSTITUTE(SUBSTITUTE(SUBSTITUTE(SUBSTITUTE(SUBSTITUTE(SUBSTITUTE(SUBSTITUTE(SUBSTITUTE(SUBSTITUTE(SUBSTITUTE(SUBSTITUTE(SUBSTITUTE(SUBSTITUTE(SUBSTITUTE(SUBSTITUTE(SUBSTITUTE(SUBSTITUTE(SUBSTITUTE(SUBSTITUTE(SUBSTITUTE(SUBSTITUTE(SUBSTITUTE(IF(_xlfn.ISFORMULA(F!I45),_xlfn.FORMULATEXT(F!I45),F!I45),"9","#"),"8","#"),"7","#"),"6","#"),"5","#"),"4","#"),"3","#"),"2","#"),"1","#"),"0","#"),"$","")," ",""),",","@"),"&gt;","@"),"&lt;","@"),"=","@"),")","@"),"(","@"),"^","@"),"/","@"),"+","@"),"*","@"),"-","@"),"@#","")))/2&gt;(LEN(SUBSTITUTE(SUBSTITUTE(SUBSTITUTE(SUBSTITUTE(SUBSTITUTE(SUBSTITUTE(SUBSTITUTE(SUBSTITUTE(SUBSTITUTE(SUBSTITUTE(SUBSTITUTE(SUBSTITUTE(SUBSTITUTE(SUBSTITUTE(SUBSTITUTE(SUBSTITUTE(SUBSTITUTE(SUBSTITUTE(SUBSTITUTE(SUBSTITUTE(SUBSTITUTE(SUBSTITUTE(SUBSTITUTE(IF(_xlfn.ISFORMULA('#_F'!I45),_xlfn.FORMULATEXT('#_F'!I45),'#_F'!I45),"9","#"),"8","#"),"7","#"),"6","#"),"5","#"),"4","#"),"3","#"),"2","#"),"1","#"),"0","#"),"$","")," ",""),",","@"),"&gt;","@"),"&lt;","@"),"=","@"),")","@"),"(","@"),"^","@"),"/","@"),"+","@"),"*","@"),"-","@"))-LEN(SUBSTITUTE(SUBSTITUTE(SUBSTITUTE(SUBSTITUTE(SUBSTITUTE(SUBSTITUTE(SUBSTITUTE(SUBSTITUTE(SUBSTITUTE(SUBSTITUTE(SUBSTITUTE(SUBSTITUTE(SUBSTITUTE(SUBSTITUTE(SUBSTITUTE(SUBSTITUTE(SUBSTITUTE(SUBSTITUTE(SUBSTITUTE(SUBSTITUTE(SUBSTITUTE(SUBSTITUTE(SUBSTITUTE(SUBSTITUTE(IF(_xlfn.ISFORMULA('#_F'!I45),_xlfn.FORMULATEXT('#_F'!I45),'#_F'!I45),"9","#"),"8","#"),"7","#"),"6","#"),"5","#"),"4","#"),"3","#"),"2","#"),"1","#"),"0","#"),"$","")," ",""),",","@"),"&gt;","@"),"&lt;","@"),"=","@"),")","@"),"(","@"),"^","@"),"/","@"),"+","@"),"*","@"),"-","@"),"@#","")))/2,TRUE,FALSE),"HardCodeMsg",IF(LEN(IF(_xlfn.ISFORMULA(F!I45),_xlfn.FORMULATEXT(F!I45),F!I45))-LEN(SUBSTITUTE(IF(_xlfn.ISFORMULA(F!I45),_xlfn.FORMULATEXT(F!I45),F!I45),"""",""))&gt;LEN(IF(_xlfn.ISFORMULA('#_F'!I45),_xlfn.FORMULATEXT('#_F'!I45),'#_F'!I45))-LEN(SUBSTITUTE(IF(_xlfn.ISFORMULA('#_F'!I45),_xlfn.FORMULATEXT('#_F'!I45),'#_F'!I45),"""","")),TRUE,FALSE),"HardQuoteMsg",IF(LEN(IF(_xlfn.ISFORMULA(F!I45),_xlfn.FORMULATEXT(F!I45),F!I45))-LEN(SUBSTITUTE(IF(_xlfn.ISFORMULA(F!I45),_xlfn.FORMULATEXT(F!I45),F!I45),"$",""))&lt;LEN(IF(_xlfn.ISFORMULA('#_F'!I45),_xlfn.FORMULATEXT('#_F'!I45),'#_F'!I45))-LEN(SUBSTITUTE(IF(_xlfn.ISFORMULA('#_F'!I45),_xlfn.FORMULATEXT('#_F'!I45),'#_F'!I45),"$","")),TRUE,FALSE),"MissingAbsMsg",_xlfn.IFS(ISTEXT('#_F'!I45),FALSE,ISLOGICAL('#_F'!I45),FALSE,SUBSTITUTE(CELL("format",'#_F'!I45),"-","")=SUBSTITUTE(CELL("format",F!I45),"-",""),FALSE,CELL("format",'#_F'!I45)="G",FALSE,AND(CELL("format",'#_F'!I45)="F0",CELL("format",F!I45)="G"),FALSE,TRUE,IFERROR(IF(MATCH(CELL("format",'#_F'!I45),FormatCodes_SFX!$A$4:$A$53,0)&gt;0,TRUE),FALSE),TRUE,TRUE),"FormatMsg",TRUE,"PerfectMsg")</f>
        <v>PerfectMsg</v>
      </c>
      <c r="J45" s="170" t="str">
        <f ca="1">_xlfn.IFS(ISBLANK(F!J45),"",IF(NOT(ISNA('#_F'!J45)),IF(ISNA(F!J45),TRUE,FALSE),FALSE),"StuNAMsg",IF(AND(ISNA('#_F'!J45),ISNA(F!J45)),TRUE,FALSE),"PerfectMsg",IF(NOT(ISERROR('#_F'!J45)),IF(ISERROR(F!J45),TRUE,FALSE),FALSE),"StuErrorMsg",IF(TYPE('#_F'!J45)&lt;&gt;TYPE(F!J45),TRUE,FALSE),"WrongTypeMsg",IF(_xlfn.ISFORMULA('#_F'!J45),IF(NOT(_xlfn.ISFORMULA(F!J45)),TRUE),FALSE),"MissingFormulaMsg",IF(NOT(AND(ISNUMBER(FIND("[",_xlfn.FORMULATEXT('#_F'!J45))),ISNUMBER(FIND("!",_xlfn.FORMULATEXT('#_F'!J45))))),AND(ISNUMBER(FIND("[",_xlfn.FORMULATEXT(F!J45))),ISNUMBER(FIND("!",_xlfn.FORMULATEXT(F!J45)))),FALSE),"ExternalRefsMsg",IF(ISNUMBER('#_F'!J45),IF(ABS('#_F'!J45-F!J45)&gt;0.00001,TRUE,FALSE),IF('#_F'!J45&lt;&gt;F!J45,TRUE,FALSE)),IF(ISNUMBER('#_F'!J45),IF('#_F'!J45&gt;F!J45,"TooLow","TooHigh"),"WrongAnswer"),NOT(_xlfn.ISFORMULA('#_F'!J45)),IF(_xlfn.IFS(ISTEXT('#_F'!J45),FALSE,ISLOGICAL('#_F'!J45),FALSE,SUBSTITUTE(CELL("format",'#_F'!J45),"-","")=SUBSTITUTE(CELL("format",F!J45),"-",""),FALSE,CELL("format",'#_F'!J45)="G",FALSE,AND(CELL("format",'#_F'!J45)="F0",CELL("format",F!J45)="G"),FALSE,TRUE,IFERROR(IF(MATCH(CELL("format",'#_F'!J45)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45),_xlfn.FORMULATEXT(F!J45),F!J45),"9","#"),"8","#"),"7","#"),"6","#"),"5","#"),"4","#"),"3","#"),"2","#"),"1","#"),"0","#"),"$","")," ",""),",","@"),"&gt;","@"),"&lt;","@"),"=","@"),")","@"),"(","@"),"^","@"),"/","@"),"+","@"),"*","@"),"-","@"))-LEN(SUBSTITUTE(SUBSTITUTE(SUBSTITUTE(SUBSTITUTE(SUBSTITUTE(SUBSTITUTE(SUBSTITUTE(SUBSTITUTE(SUBSTITUTE(SUBSTITUTE(SUBSTITUTE(SUBSTITUTE(SUBSTITUTE(SUBSTITUTE(SUBSTITUTE(SUBSTITUTE(SUBSTITUTE(SUBSTITUTE(SUBSTITUTE(SUBSTITUTE(SUBSTITUTE(SUBSTITUTE(SUBSTITUTE(SUBSTITUTE(IF(_xlfn.ISFORMULA(F!J45),_xlfn.FORMULATEXT(F!J45),F!J45),"9","#"),"8","#"),"7","#"),"6","#"),"5","#"),"4","#"),"3","#"),"2","#"),"1","#"),"0","#"),"$","")," ",""),",","@"),"&gt;","@"),"&lt;","@"),"=","@"),")","@"),"(","@"),"^","@"),"/","@"),"+","@"),"*","@"),"-","@"),"@#","")))/2&gt;(LEN(SUBSTITUTE(SUBSTITUTE(SUBSTITUTE(SUBSTITUTE(SUBSTITUTE(SUBSTITUTE(SUBSTITUTE(SUBSTITUTE(SUBSTITUTE(SUBSTITUTE(SUBSTITUTE(SUBSTITUTE(SUBSTITUTE(SUBSTITUTE(SUBSTITUTE(SUBSTITUTE(SUBSTITUTE(SUBSTITUTE(SUBSTITUTE(SUBSTITUTE(SUBSTITUTE(SUBSTITUTE(SUBSTITUTE(IF(_xlfn.ISFORMULA('#_F'!J45),_xlfn.FORMULATEXT('#_F'!J45),'#_F'!J45),"9","#"),"8","#"),"7","#"),"6","#"),"5","#"),"4","#"),"3","#"),"2","#"),"1","#"),"0","#"),"$","")," ",""),",","@"),"&gt;","@"),"&lt;","@"),"=","@"),")","@"),"(","@"),"^","@"),"/","@"),"+","@"),"*","@"),"-","@"))-LEN(SUBSTITUTE(SUBSTITUTE(SUBSTITUTE(SUBSTITUTE(SUBSTITUTE(SUBSTITUTE(SUBSTITUTE(SUBSTITUTE(SUBSTITUTE(SUBSTITUTE(SUBSTITUTE(SUBSTITUTE(SUBSTITUTE(SUBSTITUTE(SUBSTITUTE(SUBSTITUTE(SUBSTITUTE(SUBSTITUTE(SUBSTITUTE(SUBSTITUTE(SUBSTITUTE(SUBSTITUTE(SUBSTITUTE(SUBSTITUTE(IF(_xlfn.ISFORMULA('#_F'!J45),_xlfn.FORMULATEXT('#_F'!J45),'#_F'!J45),"9","#"),"8","#"),"7","#"),"6","#"),"5","#"),"4","#"),"3","#"),"2","#"),"1","#"),"0","#"),"$","")," ",""),",","@"),"&gt;","@"),"&lt;","@"),"=","@"),")","@"),"(","@"),"^","@"),"/","@"),"+","@"),"*","@"),"-","@"),"@#","")))/2,TRUE,FALSE),"HardCodeMsg",IF(LEN(IF(_xlfn.ISFORMULA(F!J45),_xlfn.FORMULATEXT(F!J45),F!J45))-LEN(SUBSTITUTE(IF(_xlfn.ISFORMULA(F!J45),_xlfn.FORMULATEXT(F!J45),F!J45),"""",""))&gt;LEN(IF(_xlfn.ISFORMULA('#_F'!J45),_xlfn.FORMULATEXT('#_F'!J45),'#_F'!J45))-LEN(SUBSTITUTE(IF(_xlfn.ISFORMULA('#_F'!J45),_xlfn.FORMULATEXT('#_F'!J45),'#_F'!J45),"""","")),TRUE,FALSE),"HardQuoteMsg",IF(LEN(IF(_xlfn.ISFORMULA(F!J45),_xlfn.FORMULATEXT(F!J45),F!J45))-LEN(SUBSTITUTE(IF(_xlfn.ISFORMULA(F!J45),_xlfn.FORMULATEXT(F!J45),F!J45),"$",""))&lt;LEN(IF(_xlfn.ISFORMULA('#_F'!J45),_xlfn.FORMULATEXT('#_F'!J45),'#_F'!J45))-LEN(SUBSTITUTE(IF(_xlfn.ISFORMULA('#_F'!J45),_xlfn.FORMULATEXT('#_F'!J45),'#_F'!J45),"$","")),TRUE,FALSE),"MissingAbsMsg",_xlfn.IFS(ISTEXT('#_F'!J45),FALSE,ISLOGICAL('#_F'!J45),FALSE,SUBSTITUTE(CELL("format",'#_F'!J45),"-","")=SUBSTITUTE(CELL("format",F!J45),"-",""),FALSE,CELL("format",'#_F'!J45)="G",FALSE,AND(CELL("format",'#_F'!J45)="F0",CELL("format",F!J45)="G"),FALSE,TRUE,IFERROR(IF(MATCH(CELL("format",'#_F'!J45),FormatCodes_SFX!$A$4:$A$53,0)&gt;0,TRUE),FALSE),TRUE,TRUE),"FormatMsg",TRUE,"PerfectMsg")</f>
        <v>PerfectMsg</v>
      </c>
      <c r="K45" s="170" t="str">
        <f ca="1">_xlfn.IFS(ISBLANK(F!K45),"",IF(NOT(ISNA('#_F'!K45)),IF(ISNA(F!K45),TRUE,FALSE),FALSE),"StuNAMsg",IF(AND(ISNA('#_F'!K45),ISNA(F!K45)),TRUE,FALSE),"PerfectMsg",IF(NOT(ISERROR('#_F'!K45)),IF(ISERROR(F!K45),TRUE,FALSE),FALSE),"StuErrorMsg",IF(TYPE('#_F'!K45)&lt;&gt;TYPE(F!K45),TRUE,FALSE),"WrongTypeMsg",IF(_xlfn.ISFORMULA('#_F'!K45),IF(NOT(_xlfn.ISFORMULA(F!K45)),TRUE),FALSE),"MissingFormulaMsg",IF(NOT(AND(ISNUMBER(FIND("[",_xlfn.FORMULATEXT('#_F'!K45))),ISNUMBER(FIND("!",_xlfn.FORMULATEXT('#_F'!K45))))),AND(ISNUMBER(FIND("[",_xlfn.FORMULATEXT(F!K45))),ISNUMBER(FIND("!",_xlfn.FORMULATEXT(F!K45)))),FALSE),"ExternalRefsMsg",IF(ISNUMBER('#_F'!K45),IF(ABS('#_F'!K45-F!K45)&gt;0.00001,TRUE,FALSE),IF('#_F'!K45&lt;&gt;F!K45,TRUE,FALSE)),IF(ISNUMBER('#_F'!K45),IF('#_F'!K45&gt;F!K45,"TooLow","TooHigh"),"WrongAnswer"),NOT(_xlfn.ISFORMULA('#_F'!K45)),IF(_xlfn.IFS(ISTEXT('#_F'!K45),FALSE,ISLOGICAL('#_F'!K45),FALSE,SUBSTITUTE(CELL("format",'#_F'!K45),"-","")=SUBSTITUTE(CELL("format",F!K45),"-",""),FALSE,CELL("format",'#_F'!K45)="G",FALSE,AND(CELL("format",'#_F'!K45)="F0",CELL("format",F!K45)="G"),FALSE,TRUE,IFERROR(IF(MATCH(CELL("format",'#_F'!K45)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45),_xlfn.FORMULATEXT(F!K45),F!K45),"9","#"),"8","#"),"7","#"),"6","#"),"5","#"),"4","#"),"3","#"),"2","#"),"1","#"),"0","#"),"$","")," ",""),",","@"),"&gt;","@"),"&lt;","@"),"=","@"),")","@"),"(","@"),"^","@"),"/","@"),"+","@"),"*","@"),"-","@"))-LEN(SUBSTITUTE(SUBSTITUTE(SUBSTITUTE(SUBSTITUTE(SUBSTITUTE(SUBSTITUTE(SUBSTITUTE(SUBSTITUTE(SUBSTITUTE(SUBSTITUTE(SUBSTITUTE(SUBSTITUTE(SUBSTITUTE(SUBSTITUTE(SUBSTITUTE(SUBSTITUTE(SUBSTITUTE(SUBSTITUTE(SUBSTITUTE(SUBSTITUTE(SUBSTITUTE(SUBSTITUTE(SUBSTITUTE(SUBSTITUTE(IF(_xlfn.ISFORMULA(F!K45),_xlfn.FORMULATEXT(F!K45),F!K45),"9","#"),"8","#"),"7","#"),"6","#"),"5","#"),"4","#"),"3","#"),"2","#"),"1","#"),"0","#"),"$","")," ",""),",","@"),"&gt;","@"),"&lt;","@"),"=","@"),")","@"),"(","@"),"^","@"),"/","@"),"+","@"),"*","@"),"-","@"),"@#","")))/2&gt;(LEN(SUBSTITUTE(SUBSTITUTE(SUBSTITUTE(SUBSTITUTE(SUBSTITUTE(SUBSTITUTE(SUBSTITUTE(SUBSTITUTE(SUBSTITUTE(SUBSTITUTE(SUBSTITUTE(SUBSTITUTE(SUBSTITUTE(SUBSTITUTE(SUBSTITUTE(SUBSTITUTE(SUBSTITUTE(SUBSTITUTE(SUBSTITUTE(SUBSTITUTE(SUBSTITUTE(SUBSTITUTE(SUBSTITUTE(IF(_xlfn.ISFORMULA('#_F'!K45),_xlfn.FORMULATEXT('#_F'!K45),'#_F'!K45),"9","#"),"8","#"),"7","#"),"6","#"),"5","#"),"4","#"),"3","#"),"2","#"),"1","#"),"0","#"),"$","")," ",""),",","@"),"&gt;","@"),"&lt;","@"),"=","@"),")","@"),"(","@"),"^","@"),"/","@"),"+","@"),"*","@"),"-","@"))-LEN(SUBSTITUTE(SUBSTITUTE(SUBSTITUTE(SUBSTITUTE(SUBSTITUTE(SUBSTITUTE(SUBSTITUTE(SUBSTITUTE(SUBSTITUTE(SUBSTITUTE(SUBSTITUTE(SUBSTITUTE(SUBSTITUTE(SUBSTITUTE(SUBSTITUTE(SUBSTITUTE(SUBSTITUTE(SUBSTITUTE(SUBSTITUTE(SUBSTITUTE(SUBSTITUTE(SUBSTITUTE(SUBSTITUTE(SUBSTITUTE(IF(_xlfn.ISFORMULA('#_F'!K45),_xlfn.FORMULATEXT('#_F'!K45),'#_F'!K45),"9","#"),"8","#"),"7","#"),"6","#"),"5","#"),"4","#"),"3","#"),"2","#"),"1","#"),"0","#"),"$","")," ",""),",","@"),"&gt;","@"),"&lt;","@"),"=","@"),")","@"),"(","@"),"^","@"),"/","@"),"+","@"),"*","@"),"-","@"),"@#","")))/2,TRUE,FALSE),"HardCodeMsg",IF(LEN(IF(_xlfn.ISFORMULA(F!K45),_xlfn.FORMULATEXT(F!K45),F!K45))-LEN(SUBSTITUTE(IF(_xlfn.ISFORMULA(F!K45),_xlfn.FORMULATEXT(F!K45),F!K45),"""",""))&gt;LEN(IF(_xlfn.ISFORMULA('#_F'!K45),_xlfn.FORMULATEXT('#_F'!K45),'#_F'!K45))-LEN(SUBSTITUTE(IF(_xlfn.ISFORMULA('#_F'!K45),_xlfn.FORMULATEXT('#_F'!K45),'#_F'!K45),"""","")),TRUE,FALSE),"HardQuoteMsg",IF(LEN(IF(_xlfn.ISFORMULA(F!K45),_xlfn.FORMULATEXT(F!K45),F!K45))-LEN(SUBSTITUTE(IF(_xlfn.ISFORMULA(F!K45),_xlfn.FORMULATEXT(F!K45),F!K45),"$",""))&lt;LEN(IF(_xlfn.ISFORMULA('#_F'!K45),_xlfn.FORMULATEXT('#_F'!K45),'#_F'!K45))-LEN(SUBSTITUTE(IF(_xlfn.ISFORMULA('#_F'!K45),_xlfn.FORMULATEXT('#_F'!K45),'#_F'!K45),"$","")),TRUE,FALSE),"MissingAbsMsg",_xlfn.IFS(ISTEXT('#_F'!K45),FALSE,ISLOGICAL('#_F'!K45),FALSE,SUBSTITUTE(CELL("format",'#_F'!K45),"-","")=SUBSTITUTE(CELL("format",F!K45),"-",""),FALSE,CELL("format",'#_F'!K45)="G",FALSE,AND(CELL("format",'#_F'!K45)="F0",CELL("format",F!K45)="G"),FALSE,TRUE,IFERROR(IF(MATCH(CELL("format",'#_F'!K45),FormatCodes_SFX!$A$4:$A$53,0)&gt;0,TRUE),FALSE),TRUE,TRUE),"FormatMsg",TRUE,"PerfectMsg")</f>
        <v>PerfectMsg</v>
      </c>
      <c r="L45" s="231" t="str">
        <f ca="1">_xlfn.IFS(ISBLANK(F!L45),"",IF(NOT(ISNA('#_F'!L45)),IF(ISNA(F!L45),TRUE,FALSE),FALSE),"StuNAMsg",IF(AND(ISNA('#_F'!L45),ISNA(F!L45)),TRUE,FALSE),"PerfectMsg",IF(NOT(ISERROR('#_F'!L45)),IF(ISERROR(F!L45),TRUE,FALSE),FALSE),"StuErrorMsg",IF(TYPE('#_F'!L45)&lt;&gt;TYPE(F!L45),TRUE,FALSE),"WrongTypeMsg",IF(_xlfn.ISFORMULA('#_F'!L45),IF(NOT(_xlfn.ISFORMULA(F!L45)),TRUE),FALSE),"MissingFormulaMsg",IF(NOT(AND(ISNUMBER(FIND("[",_xlfn.FORMULATEXT('#_F'!L45))),ISNUMBER(FIND("!",_xlfn.FORMULATEXT('#_F'!L45))))),AND(ISNUMBER(FIND("[",_xlfn.FORMULATEXT(F!L45))),ISNUMBER(FIND("!",_xlfn.FORMULATEXT(F!L45)))),FALSE),"ExternalRefsMsg",IF(ISNUMBER('#_F'!L45),IF(ABS('#_F'!L45-F!L45)&gt;0.00001,TRUE,FALSE),IF('#_F'!L45&lt;&gt;F!L45,TRUE,FALSE)),IF(ISNUMBER('#_F'!L45),IF('#_F'!L45&gt;F!L45,"TooLow","TooHigh"),"WrongAnswer"),NOT(_xlfn.ISFORMULA('#_F'!L45)),IF(_xlfn.IFS(ISTEXT('#_F'!L45),FALSE,ISLOGICAL('#_F'!L45),FALSE,SUBSTITUTE(CELL("format",'#_F'!L45),"-","")=SUBSTITUTE(CELL("format",F!L45),"-",""),FALSE,CELL("format",'#_F'!L45)="G",FALSE,AND(CELL("format",'#_F'!L45)="F0",CELL("format",F!L45)="G"),FALSE,TRUE,IFERROR(IF(MATCH(CELL("format",'#_F'!L45)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45),_xlfn.FORMULATEXT(F!L45),F!L45),"9","#"),"8","#"),"7","#"),"6","#"),"5","#"),"4","#"),"3","#"),"2","#"),"1","#"),"0","#"),"$","")," ",""),",","@"),"&gt;","@"),"&lt;","@"),"=","@"),")","@"),"(","@"),"^","@"),"/","@"),"+","@"),"*","@"),"-","@"))-LEN(SUBSTITUTE(SUBSTITUTE(SUBSTITUTE(SUBSTITUTE(SUBSTITUTE(SUBSTITUTE(SUBSTITUTE(SUBSTITUTE(SUBSTITUTE(SUBSTITUTE(SUBSTITUTE(SUBSTITUTE(SUBSTITUTE(SUBSTITUTE(SUBSTITUTE(SUBSTITUTE(SUBSTITUTE(SUBSTITUTE(SUBSTITUTE(SUBSTITUTE(SUBSTITUTE(SUBSTITUTE(SUBSTITUTE(SUBSTITUTE(IF(_xlfn.ISFORMULA(F!L45),_xlfn.FORMULATEXT(F!L45),F!L45),"9","#"),"8","#"),"7","#"),"6","#"),"5","#"),"4","#"),"3","#"),"2","#"),"1","#"),"0","#"),"$","")," ",""),",","@"),"&gt;","@"),"&lt;","@"),"=","@"),")","@"),"(","@"),"^","@"),"/","@"),"+","@"),"*","@"),"-","@"),"@#","")))/2&gt;(LEN(SUBSTITUTE(SUBSTITUTE(SUBSTITUTE(SUBSTITUTE(SUBSTITUTE(SUBSTITUTE(SUBSTITUTE(SUBSTITUTE(SUBSTITUTE(SUBSTITUTE(SUBSTITUTE(SUBSTITUTE(SUBSTITUTE(SUBSTITUTE(SUBSTITUTE(SUBSTITUTE(SUBSTITUTE(SUBSTITUTE(SUBSTITUTE(SUBSTITUTE(SUBSTITUTE(SUBSTITUTE(SUBSTITUTE(IF(_xlfn.ISFORMULA('#_F'!L45),_xlfn.FORMULATEXT('#_F'!L45),'#_F'!L45),"9","#"),"8","#"),"7","#"),"6","#"),"5","#"),"4","#"),"3","#"),"2","#"),"1","#"),"0","#"),"$","")," ",""),",","@"),"&gt;","@"),"&lt;","@"),"=","@"),")","@"),"(","@"),"^","@"),"/","@"),"+","@"),"*","@"),"-","@"))-LEN(SUBSTITUTE(SUBSTITUTE(SUBSTITUTE(SUBSTITUTE(SUBSTITUTE(SUBSTITUTE(SUBSTITUTE(SUBSTITUTE(SUBSTITUTE(SUBSTITUTE(SUBSTITUTE(SUBSTITUTE(SUBSTITUTE(SUBSTITUTE(SUBSTITUTE(SUBSTITUTE(SUBSTITUTE(SUBSTITUTE(SUBSTITUTE(SUBSTITUTE(SUBSTITUTE(SUBSTITUTE(SUBSTITUTE(SUBSTITUTE(IF(_xlfn.ISFORMULA('#_F'!L45),_xlfn.FORMULATEXT('#_F'!L45),'#_F'!L45),"9","#"),"8","#"),"7","#"),"6","#"),"5","#"),"4","#"),"3","#"),"2","#"),"1","#"),"0","#"),"$","")," ",""),",","@"),"&gt;","@"),"&lt;","@"),"=","@"),")","@"),"(","@"),"^","@"),"/","@"),"+","@"),"*","@"),"-","@"),"@#","")))/2,TRUE,FALSE),"HardCodeMsg",IF(LEN(IF(_xlfn.ISFORMULA(F!L45),_xlfn.FORMULATEXT(F!L45),F!L45))-LEN(SUBSTITUTE(IF(_xlfn.ISFORMULA(F!L45),_xlfn.FORMULATEXT(F!L45),F!L45),"""",""))&gt;LEN(IF(_xlfn.ISFORMULA('#_F'!L45),_xlfn.FORMULATEXT('#_F'!L45),'#_F'!L45))-LEN(SUBSTITUTE(IF(_xlfn.ISFORMULA('#_F'!L45),_xlfn.FORMULATEXT('#_F'!L45),'#_F'!L45),"""","")),TRUE,FALSE),"HardQuoteMsg",IF(LEN(IF(_xlfn.ISFORMULA(F!L45),_xlfn.FORMULATEXT(F!L45),F!L45))-LEN(SUBSTITUTE(IF(_xlfn.ISFORMULA(F!L45),_xlfn.FORMULATEXT(F!L45),F!L45),"$",""))&lt;LEN(IF(_xlfn.ISFORMULA('#_F'!L45),_xlfn.FORMULATEXT('#_F'!L45),'#_F'!L45))-LEN(SUBSTITUTE(IF(_xlfn.ISFORMULA('#_F'!L45),_xlfn.FORMULATEXT('#_F'!L45),'#_F'!L45),"$","")),TRUE,FALSE),"MissingAbsMsg",_xlfn.IFS(ISTEXT('#_F'!L45),FALSE,ISLOGICAL('#_F'!L45),FALSE,SUBSTITUTE(CELL("format",'#_F'!L45),"-","")=SUBSTITUTE(CELL("format",F!L45),"-",""),FALSE,CELL("format",'#_F'!L45)="G",FALSE,AND(CELL("format",'#_F'!L45)="F0",CELL("format",F!L45)="G"),FALSE,TRUE,IFERROR(IF(MATCH(CELL("format",'#_F'!L45),FormatCodes_SFX!$A$4:$A$53,0)&gt;0,TRUE),FALSE),TRUE,TRUE),"FormatMsg",TRUE,"PerfectMsg")</f>
        <v>PerfectMsg</v>
      </c>
      <c r="N45" s="233">
        <v>0</v>
      </c>
      <c r="O45" s="233">
        <v>0</v>
      </c>
      <c r="P45" s="233">
        <v>0</v>
      </c>
      <c r="R45" s="233">
        <v>0</v>
      </c>
      <c r="S45" s="233">
        <v>0</v>
      </c>
      <c r="T45" s="233">
        <v>0</v>
      </c>
      <c r="V45" s="233">
        <v>0</v>
      </c>
      <c r="W45" s="233">
        <v>0</v>
      </c>
      <c r="X45" s="233">
        <v>0</v>
      </c>
      <c r="Z45" s="170">
        <v>0</v>
      </c>
      <c r="AA45" s="233">
        <v>0</v>
      </c>
      <c r="AB45" s="233">
        <v>0</v>
      </c>
    </row>
    <row r="46" spans="3:28" x14ac:dyDescent="0.15">
      <c r="C46" s="170">
        <v>0</v>
      </c>
      <c r="D46" s="233">
        <v>0</v>
      </c>
      <c r="E46" s="233">
        <v>0</v>
      </c>
      <c r="F46" s="233">
        <v>0</v>
      </c>
      <c r="G46" s="170" t="str">
        <f ca="1">_xlfn.IFS(ISBLANK(F!G46),"",IF(NOT(ISNA('#_F'!G46)),IF(ISNA(F!G46),TRUE,FALSE),FALSE),"StuNAMsg",IF(AND(ISNA('#_F'!G46),ISNA(F!G46)),TRUE,FALSE),"PerfectMsg",IF(NOT(ISERROR('#_F'!G46)),IF(ISERROR(F!G46),TRUE,FALSE),FALSE),"StuErrorMsg",IF(TYPE('#_F'!G46)&lt;&gt;TYPE(F!G46),TRUE,FALSE),"WrongTypeMsg",IF(_xlfn.ISFORMULA('#_F'!G46),IF(NOT(_xlfn.ISFORMULA(F!G46)),TRUE),FALSE),"MissingFormulaMsg",IF(NOT(AND(ISNUMBER(FIND("[",_xlfn.FORMULATEXT('#_F'!G46))),ISNUMBER(FIND("!",_xlfn.FORMULATEXT('#_F'!G46))))),AND(ISNUMBER(FIND("[",_xlfn.FORMULATEXT(F!G46))),ISNUMBER(FIND("!",_xlfn.FORMULATEXT(F!G46)))),FALSE),"ExternalRefsMsg",IF(ISNUMBER('#_F'!G46),IF(ABS('#_F'!G46-F!G46)&gt;0.00001,TRUE,FALSE),IF('#_F'!G46&lt;&gt;F!G46,TRUE,FALSE)),IF(ISNUMBER('#_F'!G46),IF('#_F'!G46&gt;F!G46,"TooLow","TooHigh"),"WrongAnswer"),NOT(_xlfn.ISFORMULA('#_F'!G46)),IF(_xlfn.IFS(ISTEXT('#_F'!G46),FALSE,ISLOGICAL('#_F'!G46),FALSE,SUBSTITUTE(CELL("format",'#_F'!G46),"-","")=SUBSTITUTE(CELL("format",F!G46),"-",""),FALSE,CELL("format",'#_F'!G46)="G",FALSE,AND(CELL("format",'#_F'!G46)="F0",CELL("format",F!G46)="G"),FALSE,TRUE,IFERROR(IF(MATCH(CELL("format",'#_F'!G46)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46),_xlfn.FORMULATEXT(F!G46),F!G46),"9","#"),"8","#"),"7","#"),"6","#"),"5","#"),"4","#"),"3","#"),"2","#"),"1","#"),"0","#"),"$","")," ",""),",","@"),"&gt;","@"),"&lt;","@"),"=","@"),")","@"),"(","@"),"^","@"),"/","@"),"+","@"),"*","@"),"-","@"))-LEN(SUBSTITUTE(SUBSTITUTE(SUBSTITUTE(SUBSTITUTE(SUBSTITUTE(SUBSTITUTE(SUBSTITUTE(SUBSTITUTE(SUBSTITUTE(SUBSTITUTE(SUBSTITUTE(SUBSTITUTE(SUBSTITUTE(SUBSTITUTE(SUBSTITUTE(SUBSTITUTE(SUBSTITUTE(SUBSTITUTE(SUBSTITUTE(SUBSTITUTE(SUBSTITUTE(SUBSTITUTE(SUBSTITUTE(SUBSTITUTE(IF(_xlfn.ISFORMULA(F!G46),_xlfn.FORMULATEXT(F!G46),F!G46),"9","#"),"8","#"),"7","#"),"6","#"),"5","#"),"4","#"),"3","#"),"2","#"),"1","#"),"0","#"),"$","")," ",""),",","@"),"&gt;","@"),"&lt;","@"),"=","@"),")","@"),"(","@"),"^","@"),"/","@"),"+","@"),"*","@"),"-","@"),"@#","")))/2&gt;(LEN(SUBSTITUTE(SUBSTITUTE(SUBSTITUTE(SUBSTITUTE(SUBSTITUTE(SUBSTITUTE(SUBSTITUTE(SUBSTITUTE(SUBSTITUTE(SUBSTITUTE(SUBSTITUTE(SUBSTITUTE(SUBSTITUTE(SUBSTITUTE(SUBSTITUTE(SUBSTITUTE(SUBSTITUTE(SUBSTITUTE(SUBSTITUTE(SUBSTITUTE(SUBSTITUTE(SUBSTITUTE(SUBSTITUTE(IF(_xlfn.ISFORMULA('#_F'!G46),_xlfn.FORMULATEXT('#_F'!G46),'#_F'!G46),"9","#"),"8","#"),"7","#"),"6","#"),"5","#"),"4","#"),"3","#"),"2","#"),"1","#"),"0","#"),"$","")," ",""),",","@"),"&gt;","@"),"&lt;","@"),"=","@"),")","@"),"(","@"),"^","@"),"/","@"),"+","@"),"*","@"),"-","@"))-LEN(SUBSTITUTE(SUBSTITUTE(SUBSTITUTE(SUBSTITUTE(SUBSTITUTE(SUBSTITUTE(SUBSTITUTE(SUBSTITUTE(SUBSTITUTE(SUBSTITUTE(SUBSTITUTE(SUBSTITUTE(SUBSTITUTE(SUBSTITUTE(SUBSTITUTE(SUBSTITUTE(SUBSTITUTE(SUBSTITUTE(SUBSTITUTE(SUBSTITUTE(SUBSTITUTE(SUBSTITUTE(SUBSTITUTE(SUBSTITUTE(IF(_xlfn.ISFORMULA('#_F'!G46),_xlfn.FORMULATEXT('#_F'!G46),'#_F'!G46),"9","#"),"8","#"),"7","#"),"6","#"),"5","#"),"4","#"),"3","#"),"2","#"),"1","#"),"0","#"),"$","")," ",""),",","@"),"&gt;","@"),"&lt;","@"),"=","@"),")","@"),"(","@"),"^","@"),"/","@"),"+","@"),"*","@"),"-","@"),"@#","")))/2,TRUE,FALSE),"HardCodeMsg",IF(LEN(IF(_xlfn.ISFORMULA(F!G46),_xlfn.FORMULATEXT(F!G46),F!G46))-LEN(SUBSTITUTE(IF(_xlfn.ISFORMULA(F!G46),_xlfn.FORMULATEXT(F!G46),F!G46),"""",""))&gt;LEN(IF(_xlfn.ISFORMULA('#_F'!G46),_xlfn.FORMULATEXT('#_F'!G46),'#_F'!G46))-LEN(SUBSTITUTE(IF(_xlfn.ISFORMULA('#_F'!G46),_xlfn.FORMULATEXT('#_F'!G46),'#_F'!G46),"""","")),TRUE,FALSE),"HardQuoteMsg",IF(LEN(IF(_xlfn.ISFORMULA(F!G46),_xlfn.FORMULATEXT(F!G46),F!G46))-LEN(SUBSTITUTE(IF(_xlfn.ISFORMULA(F!G46),_xlfn.FORMULATEXT(F!G46),F!G46),"$",""))&lt;LEN(IF(_xlfn.ISFORMULA('#_F'!G46),_xlfn.FORMULATEXT('#_F'!G46),'#_F'!G46))-LEN(SUBSTITUTE(IF(_xlfn.ISFORMULA('#_F'!G46),_xlfn.FORMULATEXT('#_F'!G46),'#_F'!G46),"$","")),TRUE,FALSE),"MissingAbsMsg",_xlfn.IFS(ISTEXT('#_F'!G46),FALSE,ISLOGICAL('#_F'!G46),FALSE,SUBSTITUTE(CELL("format",'#_F'!G46),"-","")=SUBSTITUTE(CELL("format",F!G46),"-",""),FALSE,CELL("format",'#_F'!G46)="G",FALSE,AND(CELL("format",'#_F'!G46)="F0",CELL("format",F!G46)="G"),FALSE,TRUE,IFERROR(IF(MATCH(CELL("format",'#_F'!G46),FormatCodes_SFX!$A$4:$A$53,0)&gt;0,TRUE),FALSE),TRUE,TRUE),"FormatMsg",TRUE,"PerfectMsg")</f>
        <v>PerfectMsg</v>
      </c>
      <c r="H46" s="170" t="str">
        <f ca="1">_xlfn.IFS(ISBLANK(F!H46),"",IF(NOT(ISNA('#_F'!H46)),IF(ISNA(F!H46),TRUE,FALSE),FALSE),"StuNAMsg",IF(AND(ISNA('#_F'!H46),ISNA(F!H46)),TRUE,FALSE),"PerfectMsg",IF(NOT(ISERROR('#_F'!H46)),IF(ISERROR(F!H46),TRUE,FALSE),FALSE),"StuErrorMsg",IF(TYPE('#_F'!H46)&lt;&gt;TYPE(F!H46),TRUE,FALSE),"WrongTypeMsg",IF(_xlfn.ISFORMULA('#_F'!H46),IF(NOT(_xlfn.ISFORMULA(F!H46)),TRUE),FALSE),"MissingFormulaMsg",IF(NOT(AND(ISNUMBER(FIND("[",_xlfn.FORMULATEXT('#_F'!H46))),ISNUMBER(FIND("!",_xlfn.FORMULATEXT('#_F'!H46))))),AND(ISNUMBER(FIND("[",_xlfn.FORMULATEXT(F!H46))),ISNUMBER(FIND("!",_xlfn.FORMULATEXT(F!H46)))),FALSE),"ExternalRefsMsg",IF(ISNUMBER('#_F'!H46),IF(ABS('#_F'!H46-F!H46)&gt;0.00001,TRUE,FALSE),IF('#_F'!H46&lt;&gt;F!H46,TRUE,FALSE)),IF(ISNUMBER('#_F'!H46),IF('#_F'!H46&gt;F!H46,"TooLow","TooHigh"),"WrongAnswer"),NOT(_xlfn.ISFORMULA('#_F'!H46)),IF(_xlfn.IFS(ISTEXT('#_F'!H46),FALSE,ISLOGICAL('#_F'!H46),FALSE,SUBSTITUTE(CELL("format",'#_F'!H46),"-","")=SUBSTITUTE(CELL("format",F!H46),"-",""),FALSE,CELL("format",'#_F'!H46)="G",FALSE,AND(CELL("format",'#_F'!H46)="F0",CELL("format",F!H46)="G"),FALSE,TRUE,IFERROR(IF(MATCH(CELL("format",'#_F'!H46)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46),_xlfn.FORMULATEXT(F!H46),F!H46),"9","#"),"8","#"),"7","#"),"6","#"),"5","#"),"4","#"),"3","#"),"2","#"),"1","#"),"0","#"),"$","")," ",""),",","@"),"&gt;","@"),"&lt;","@"),"=","@"),")","@"),"(","@"),"^","@"),"/","@"),"+","@"),"*","@"),"-","@"))-LEN(SUBSTITUTE(SUBSTITUTE(SUBSTITUTE(SUBSTITUTE(SUBSTITUTE(SUBSTITUTE(SUBSTITUTE(SUBSTITUTE(SUBSTITUTE(SUBSTITUTE(SUBSTITUTE(SUBSTITUTE(SUBSTITUTE(SUBSTITUTE(SUBSTITUTE(SUBSTITUTE(SUBSTITUTE(SUBSTITUTE(SUBSTITUTE(SUBSTITUTE(SUBSTITUTE(SUBSTITUTE(SUBSTITUTE(SUBSTITUTE(IF(_xlfn.ISFORMULA(F!H46),_xlfn.FORMULATEXT(F!H46),F!H46),"9","#"),"8","#"),"7","#"),"6","#"),"5","#"),"4","#"),"3","#"),"2","#"),"1","#"),"0","#"),"$","")," ",""),",","@"),"&gt;","@"),"&lt;","@"),"=","@"),")","@"),"(","@"),"^","@"),"/","@"),"+","@"),"*","@"),"-","@"),"@#","")))/2&gt;(LEN(SUBSTITUTE(SUBSTITUTE(SUBSTITUTE(SUBSTITUTE(SUBSTITUTE(SUBSTITUTE(SUBSTITUTE(SUBSTITUTE(SUBSTITUTE(SUBSTITUTE(SUBSTITUTE(SUBSTITUTE(SUBSTITUTE(SUBSTITUTE(SUBSTITUTE(SUBSTITUTE(SUBSTITUTE(SUBSTITUTE(SUBSTITUTE(SUBSTITUTE(SUBSTITUTE(SUBSTITUTE(SUBSTITUTE(IF(_xlfn.ISFORMULA('#_F'!H46),_xlfn.FORMULATEXT('#_F'!H46),'#_F'!H46),"9","#"),"8","#"),"7","#"),"6","#"),"5","#"),"4","#"),"3","#"),"2","#"),"1","#"),"0","#"),"$","")," ",""),",","@"),"&gt;","@"),"&lt;","@"),"=","@"),")","@"),"(","@"),"^","@"),"/","@"),"+","@"),"*","@"),"-","@"))-LEN(SUBSTITUTE(SUBSTITUTE(SUBSTITUTE(SUBSTITUTE(SUBSTITUTE(SUBSTITUTE(SUBSTITUTE(SUBSTITUTE(SUBSTITUTE(SUBSTITUTE(SUBSTITUTE(SUBSTITUTE(SUBSTITUTE(SUBSTITUTE(SUBSTITUTE(SUBSTITUTE(SUBSTITUTE(SUBSTITUTE(SUBSTITUTE(SUBSTITUTE(SUBSTITUTE(SUBSTITUTE(SUBSTITUTE(SUBSTITUTE(IF(_xlfn.ISFORMULA('#_F'!H46),_xlfn.FORMULATEXT('#_F'!H46),'#_F'!H46),"9","#"),"8","#"),"7","#"),"6","#"),"5","#"),"4","#"),"3","#"),"2","#"),"1","#"),"0","#"),"$","")," ",""),",","@"),"&gt;","@"),"&lt;","@"),"=","@"),")","@"),"(","@"),"^","@"),"/","@"),"+","@"),"*","@"),"-","@"),"@#","")))/2,TRUE,FALSE),"HardCodeMsg",IF(LEN(IF(_xlfn.ISFORMULA(F!H46),_xlfn.FORMULATEXT(F!H46),F!H46))-LEN(SUBSTITUTE(IF(_xlfn.ISFORMULA(F!H46),_xlfn.FORMULATEXT(F!H46),F!H46),"""",""))&gt;LEN(IF(_xlfn.ISFORMULA('#_F'!H46),_xlfn.FORMULATEXT('#_F'!H46),'#_F'!H46))-LEN(SUBSTITUTE(IF(_xlfn.ISFORMULA('#_F'!H46),_xlfn.FORMULATEXT('#_F'!H46),'#_F'!H46),"""","")),TRUE,FALSE),"HardQuoteMsg",IF(LEN(IF(_xlfn.ISFORMULA(F!H46),_xlfn.FORMULATEXT(F!H46),F!H46))-LEN(SUBSTITUTE(IF(_xlfn.ISFORMULA(F!H46),_xlfn.FORMULATEXT(F!H46),F!H46),"$",""))&lt;LEN(IF(_xlfn.ISFORMULA('#_F'!H46),_xlfn.FORMULATEXT('#_F'!H46),'#_F'!H46))-LEN(SUBSTITUTE(IF(_xlfn.ISFORMULA('#_F'!H46),_xlfn.FORMULATEXT('#_F'!H46),'#_F'!H46),"$","")),TRUE,FALSE),"MissingAbsMsg",_xlfn.IFS(ISTEXT('#_F'!H46),FALSE,ISLOGICAL('#_F'!H46),FALSE,SUBSTITUTE(CELL("format",'#_F'!H46),"-","")=SUBSTITUTE(CELL("format",F!H46),"-",""),FALSE,CELL("format",'#_F'!H46)="G",FALSE,AND(CELL("format",'#_F'!H46)="F0",CELL("format",F!H46)="G"),FALSE,TRUE,IFERROR(IF(MATCH(CELL("format",'#_F'!H46),FormatCodes_SFX!$A$4:$A$53,0)&gt;0,TRUE),FALSE),TRUE,TRUE),"FormatMsg",TRUE,"PerfectMsg")</f>
        <v>PerfectMsg</v>
      </c>
      <c r="I46" s="170" t="str">
        <f ca="1">_xlfn.IFS(ISBLANK(F!I46),"",IF(NOT(ISNA('#_F'!I46)),IF(ISNA(F!I46),TRUE,FALSE),FALSE),"StuNAMsg",IF(AND(ISNA('#_F'!I46),ISNA(F!I46)),TRUE,FALSE),"PerfectMsg",IF(NOT(ISERROR('#_F'!I46)),IF(ISERROR(F!I46),TRUE,FALSE),FALSE),"StuErrorMsg",IF(TYPE('#_F'!I46)&lt;&gt;TYPE(F!I46),TRUE,FALSE),"WrongTypeMsg",IF(_xlfn.ISFORMULA('#_F'!I46),IF(NOT(_xlfn.ISFORMULA(F!I46)),TRUE),FALSE),"MissingFormulaMsg",IF(NOT(AND(ISNUMBER(FIND("[",_xlfn.FORMULATEXT('#_F'!I46))),ISNUMBER(FIND("!",_xlfn.FORMULATEXT('#_F'!I46))))),AND(ISNUMBER(FIND("[",_xlfn.FORMULATEXT(F!I46))),ISNUMBER(FIND("!",_xlfn.FORMULATEXT(F!I46)))),FALSE),"ExternalRefsMsg",IF(ISNUMBER('#_F'!I46),IF(ABS('#_F'!I46-F!I46)&gt;0.00001,TRUE,FALSE),IF('#_F'!I46&lt;&gt;F!I46,TRUE,FALSE)),IF(ISNUMBER('#_F'!I46),IF('#_F'!I46&gt;F!I46,"TooLow","TooHigh"),"WrongAnswer"),NOT(_xlfn.ISFORMULA('#_F'!I46)),IF(_xlfn.IFS(ISTEXT('#_F'!I46),FALSE,ISLOGICAL('#_F'!I46),FALSE,SUBSTITUTE(CELL("format",'#_F'!I46),"-","")=SUBSTITUTE(CELL("format",F!I46),"-",""),FALSE,CELL("format",'#_F'!I46)="G",FALSE,AND(CELL("format",'#_F'!I46)="F0",CELL("format",F!I46)="G"),FALSE,TRUE,IFERROR(IF(MATCH(CELL("format",'#_F'!I46)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46),_xlfn.FORMULATEXT(F!I46),F!I46),"9","#"),"8","#"),"7","#"),"6","#"),"5","#"),"4","#"),"3","#"),"2","#"),"1","#"),"0","#"),"$","")," ",""),",","@"),"&gt;","@"),"&lt;","@"),"=","@"),")","@"),"(","@"),"^","@"),"/","@"),"+","@"),"*","@"),"-","@"))-LEN(SUBSTITUTE(SUBSTITUTE(SUBSTITUTE(SUBSTITUTE(SUBSTITUTE(SUBSTITUTE(SUBSTITUTE(SUBSTITUTE(SUBSTITUTE(SUBSTITUTE(SUBSTITUTE(SUBSTITUTE(SUBSTITUTE(SUBSTITUTE(SUBSTITUTE(SUBSTITUTE(SUBSTITUTE(SUBSTITUTE(SUBSTITUTE(SUBSTITUTE(SUBSTITUTE(SUBSTITUTE(SUBSTITUTE(SUBSTITUTE(IF(_xlfn.ISFORMULA(F!I46),_xlfn.FORMULATEXT(F!I46),F!I46),"9","#"),"8","#"),"7","#"),"6","#"),"5","#"),"4","#"),"3","#"),"2","#"),"1","#"),"0","#"),"$","")," ",""),",","@"),"&gt;","@"),"&lt;","@"),"=","@"),")","@"),"(","@"),"^","@"),"/","@"),"+","@"),"*","@"),"-","@"),"@#","")))/2&gt;(LEN(SUBSTITUTE(SUBSTITUTE(SUBSTITUTE(SUBSTITUTE(SUBSTITUTE(SUBSTITUTE(SUBSTITUTE(SUBSTITUTE(SUBSTITUTE(SUBSTITUTE(SUBSTITUTE(SUBSTITUTE(SUBSTITUTE(SUBSTITUTE(SUBSTITUTE(SUBSTITUTE(SUBSTITUTE(SUBSTITUTE(SUBSTITUTE(SUBSTITUTE(SUBSTITUTE(SUBSTITUTE(SUBSTITUTE(IF(_xlfn.ISFORMULA('#_F'!I46),_xlfn.FORMULATEXT('#_F'!I46),'#_F'!I46),"9","#"),"8","#"),"7","#"),"6","#"),"5","#"),"4","#"),"3","#"),"2","#"),"1","#"),"0","#"),"$","")," ",""),",","@"),"&gt;","@"),"&lt;","@"),"=","@"),")","@"),"(","@"),"^","@"),"/","@"),"+","@"),"*","@"),"-","@"))-LEN(SUBSTITUTE(SUBSTITUTE(SUBSTITUTE(SUBSTITUTE(SUBSTITUTE(SUBSTITUTE(SUBSTITUTE(SUBSTITUTE(SUBSTITUTE(SUBSTITUTE(SUBSTITUTE(SUBSTITUTE(SUBSTITUTE(SUBSTITUTE(SUBSTITUTE(SUBSTITUTE(SUBSTITUTE(SUBSTITUTE(SUBSTITUTE(SUBSTITUTE(SUBSTITUTE(SUBSTITUTE(SUBSTITUTE(SUBSTITUTE(IF(_xlfn.ISFORMULA('#_F'!I46),_xlfn.FORMULATEXT('#_F'!I46),'#_F'!I46),"9","#"),"8","#"),"7","#"),"6","#"),"5","#"),"4","#"),"3","#"),"2","#"),"1","#"),"0","#"),"$","")," ",""),",","@"),"&gt;","@"),"&lt;","@"),"=","@"),")","@"),"(","@"),"^","@"),"/","@"),"+","@"),"*","@"),"-","@"),"@#","")))/2,TRUE,FALSE),"HardCodeMsg",IF(LEN(IF(_xlfn.ISFORMULA(F!I46),_xlfn.FORMULATEXT(F!I46),F!I46))-LEN(SUBSTITUTE(IF(_xlfn.ISFORMULA(F!I46),_xlfn.FORMULATEXT(F!I46),F!I46),"""",""))&gt;LEN(IF(_xlfn.ISFORMULA('#_F'!I46),_xlfn.FORMULATEXT('#_F'!I46),'#_F'!I46))-LEN(SUBSTITUTE(IF(_xlfn.ISFORMULA('#_F'!I46),_xlfn.FORMULATEXT('#_F'!I46),'#_F'!I46),"""","")),TRUE,FALSE),"HardQuoteMsg",IF(LEN(IF(_xlfn.ISFORMULA(F!I46),_xlfn.FORMULATEXT(F!I46),F!I46))-LEN(SUBSTITUTE(IF(_xlfn.ISFORMULA(F!I46),_xlfn.FORMULATEXT(F!I46),F!I46),"$",""))&lt;LEN(IF(_xlfn.ISFORMULA('#_F'!I46),_xlfn.FORMULATEXT('#_F'!I46),'#_F'!I46))-LEN(SUBSTITUTE(IF(_xlfn.ISFORMULA('#_F'!I46),_xlfn.FORMULATEXT('#_F'!I46),'#_F'!I46),"$","")),TRUE,FALSE),"MissingAbsMsg",_xlfn.IFS(ISTEXT('#_F'!I46),FALSE,ISLOGICAL('#_F'!I46),FALSE,SUBSTITUTE(CELL("format",'#_F'!I46),"-","")=SUBSTITUTE(CELL("format",F!I46),"-",""),FALSE,CELL("format",'#_F'!I46)="G",FALSE,AND(CELL("format",'#_F'!I46)="F0",CELL("format",F!I46)="G"),FALSE,TRUE,IFERROR(IF(MATCH(CELL("format",'#_F'!I46),FormatCodes_SFX!$A$4:$A$53,0)&gt;0,TRUE),FALSE),TRUE,TRUE),"FormatMsg",TRUE,"PerfectMsg")</f>
        <v>PerfectMsg</v>
      </c>
      <c r="J46" s="170" t="str">
        <f ca="1">_xlfn.IFS(ISBLANK(F!J46),"",IF(NOT(ISNA('#_F'!J46)),IF(ISNA(F!J46),TRUE,FALSE),FALSE),"StuNAMsg",IF(AND(ISNA('#_F'!J46),ISNA(F!J46)),TRUE,FALSE),"PerfectMsg",IF(NOT(ISERROR('#_F'!J46)),IF(ISERROR(F!J46),TRUE,FALSE),FALSE),"StuErrorMsg",IF(TYPE('#_F'!J46)&lt;&gt;TYPE(F!J46),TRUE,FALSE),"WrongTypeMsg",IF(_xlfn.ISFORMULA('#_F'!J46),IF(NOT(_xlfn.ISFORMULA(F!J46)),TRUE),FALSE),"MissingFormulaMsg",IF(NOT(AND(ISNUMBER(FIND("[",_xlfn.FORMULATEXT('#_F'!J46))),ISNUMBER(FIND("!",_xlfn.FORMULATEXT('#_F'!J46))))),AND(ISNUMBER(FIND("[",_xlfn.FORMULATEXT(F!J46))),ISNUMBER(FIND("!",_xlfn.FORMULATEXT(F!J46)))),FALSE),"ExternalRefsMsg",IF(ISNUMBER('#_F'!J46),IF(ABS('#_F'!J46-F!J46)&gt;0.00001,TRUE,FALSE),IF('#_F'!J46&lt;&gt;F!J46,TRUE,FALSE)),IF(ISNUMBER('#_F'!J46),IF('#_F'!J46&gt;F!J46,"TooLow","TooHigh"),"WrongAnswer"),NOT(_xlfn.ISFORMULA('#_F'!J46)),IF(_xlfn.IFS(ISTEXT('#_F'!J46),FALSE,ISLOGICAL('#_F'!J46),FALSE,SUBSTITUTE(CELL("format",'#_F'!J46),"-","")=SUBSTITUTE(CELL("format",F!J46),"-",""),FALSE,CELL("format",'#_F'!J46)="G",FALSE,AND(CELL("format",'#_F'!J46)="F0",CELL("format",F!J46)="G"),FALSE,TRUE,IFERROR(IF(MATCH(CELL("format",'#_F'!J46)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46),_xlfn.FORMULATEXT(F!J46),F!J46),"9","#"),"8","#"),"7","#"),"6","#"),"5","#"),"4","#"),"3","#"),"2","#"),"1","#"),"0","#"),"$","")," ",""),",","@"),"&gt;","@"),"&lt;","@"),"=","@"),")","@"),"(","@"),"^","@"),"/","@"),"+","@"),"*","@"),"-","@"))-LEN(SUBSTITUTE(SUBSTITUTE(SUBSTITUTE(SUBSTITUTE(SUBSTITUTE(SUBSTITUTE(SUBSTITUTE(SUBSTITUTE(SUBSTITUTE(SUBSTITUTE(SUBSTITUTE(SUBSTITUTE(SUBSTITUTE(SUBSTITUTE(SUBSTITUTE(SUBSTITUTE(SUBSTITUTE(SUBSTITUTE(SUBSTITUTE(SUBSTITUTE(SUBSTITUTE(SUBSTITUTE(SUBSTITUTE(SUBSTITUTE(IF(_xlfn.ISFORMULA(F!J46),_xlfn.FORMULATEXT(F!J46),F!J46),"9","#"),"8","#"),"7","#"),"6","#"),"5","#"),"4","#"),"3","#"),"2","#"),"1","#"),"0","#"),"$","")," ",""),",","@"),"&gt;","@"),"&lt;","@"),"=","@"),")","@"),"(","@"),"^","@"),"/","@"),"+","@"),"*","@"),"-","@"),"@#","")))/2&gt;(LEN(SUBSTITUTE(SUBSTITUTE(SUBSTITUTE(SUBSTITUTE(SUBSTITUTE(SUBSTITUTE(SUBSTITUTE(SUBSTITUTE(SUBSTITUTE(SUBSTITUTE(SUBSTITUTE(SUBSTITUTE(SUBSTITUTE(SUBSTITUTE(SUBSTITUTE(SUBSTITUTE(SUBSTITUTE(SUBSTITUTE(SUBSTITUTE(SUBSTITUTE(SUBSTITUTE(SUBSTITUTE(SUBSTITUTE(IF(_xlfn.ISFORMULA('#_F'!J46),_xlfn.FORMULATEXT('#_F'!J46),'#_F'!J46),"9","#"),"8","#"),"7","#"),"6","#"),"5","#"),"4","#"),"3","#"),"2","#"),"1","#"),"0","#"),"$","")," ",""),",","@"),"&gt;","@"),"&lt;","@"),"=","@"),")","@"),"(","@"),"^","@"),"/","@"),"+","@"),"*","@"),"-","@"))-LEN(SUBSTITUTE(SUBSTITUTE(SUBSTITUTE(SUBSTITUTE(SUBSTITUTE(SUBSTITUTE(SUBSTITUTE(SUBSTITUTE(SUBSTITUTE(SUBSTITUTE(SUBSTITUTE(SUBSTITUTE(SUBSTITUTE(SUBSTITUTE(SUBSTITUTE(SUBSTITUTE(SUBSTITUTE(SUBSTITUTE(SUBSTITUTE(SUBSTITUTE(SUBSTITUTE(SUBSTITUTE(SUBSTITUTE(SUBSTITUTE(IF(_xlfn.ISFORMULA('#_F'!J46),_xlfn.FORMULATEXT('#_F'!J46),'#_F'!J46),"9","#"),"8","#"),"7","#"),"6","#"),"5","#"),"4","#"),"3","#"),"2","#"),"1","#"),"0","#"),"$","")," ",""),",","@"),"&gt;","@"),"&lt;","@"),"=","@"),")","@"),"(","@"),"^","@"),"/","@"),"+","@"),"*","@"),"-","@"),"@#","")))/2,TRUE,FALSE),"HardCodeMsg",IF(LEN(IF(_xlfn.ISFORMULA(F!J46),_xlfn.FORMULATEXT(F!J46),F!J46))-LEN(SUBSTITUTE(IF(_xlfn.ISFORMULA(F!J46),_xlfn.FORMULATEXT(F!J46),F!J46),"""",""))&gt;LEN(IF(_xlfn.ISFORMULA('#_F'!J46),_xlfn.FORMULATEXT('#_F'!J46),'#_F'!J46))-LEN(SUBSTITUTE(IF(_xlfn.ISFORMULA('#_F'!J46),_xlfn.FORMULATEXT('#_F'!J46),'#_F'!J46),"""","")),TRUE,FALSE),"HardQuoteMsg",IF(LEN(IF(_xlfn.ISFORMULA(F!J46),_xlfn.FORMULATEXT(F!J46),F!J46))-LEN(SUBSTITUTE(IF(_xlfn.ISFORMULA(F!J46),_xlfn.FORMULATEXT(F!J46),F!J46),"$",""))&lt;LEN(IF(_xlfn.ISFORMULA('#_F'!J46),_xlfn.FORMULATEXT('#_F'!J46),'#_F'!J46))-LEN(SUBSTITUTE(IF(_xlfn.ISFORMULA('#_F'!J46),_xlfn.FORMULATEXT('#_F'!J46),'#_F'!J46),"$","")),TRUE,FALSE),"MissingAbsMsg",_xlfn.IFS(ISTEXT('#_F'!J46),FALSE,ISLOGICAL('#_F'!J46),FALSE,SUBSTITUTE(CELL("format",'#_F'!J46),"-","")=SUBSTITUTE(CELL("format",F!J46),"-",""),FALSE,CELL("format",'#_F'!J46)="G",FALSE,AND(CELL("format",'#_F'!J46)="F0",CELL("format",F!J46)="G"),FALSE,TRUE,IFERROR(IF(MATCH(CELL("format",'#_F'!J46),FormatCodes_SFX!$A$4:$A$53,0)&gt;0,TRUE),FALSE),TRUE,TRUE),"FormatMsg",TRUE,"PerfectMsg")</f>
        <v>PerfectMsg</v>
      </c>
      <c r="K46" s="170" t="str">
        <f ca="1">_xlfn.IFS(ISBLANK(F!K46),"",IF(NOT(ISNA('#_F'!K46)),IF(ISNA(F!K46),TRUE,FALSE),FALSE),"StuNAMsg",IF(AND(ISNA('#_F'!K46),ISNA(F!K46)),TRUE,FALSE),"PerfectMsg",IF(NOT(ISERROR('#_F'!K46)),IF(ISERROR(F!K46),TRUE,FALSE),FALSE),"StuErrorMsg",IF(TYPE('#_F'!K46)&lt;&gt;TYPE(F!K46),TRUE,FALSE),"WrongTypeMsg",IF(_xlfn.ISFORMULA('#_F'!K46),IF(NOT(_xlfn.ISFORMULA(F!K46)),TRUE),FALSE),"MissingFormulaMsg",IF(NOT(AND(ISNUMBER(FIND("[",_xlfn.FORMULATEXT('#_F'!K46))),ISNUMBER(FIND("!",_xlfn.FORMULATEXT('#_F'!K46))))),AND(ISNUMBER(FIND("[",_xlfn.FORMULATEXT(F!K46))),ISNUMBER(FIND("!",_xlfn.FORMULATEXT(F!K46)))),FALSE),"ExternalRefsMsg",IF(ISNUMBER('#_F'!K46),IF(ABS('#_F'!K46-F!K46)&gt;0.00001,TRUE,FALSE),IF('#_F'!K46&lt;&gt;F!K46,TRUE,FALSE)),IF(ISNUMBER('#_F'!K46),IF('#_F'!K46&gt;F!K46,"TooLow","TooHigh"),"WrongAnswer"),NOT(_xlfn.ISFORMULA('#_F'!K46)),IF(_xlfn.IFS(ISTEXT('#_F'!K46),FALSE,ISLOGICAL('#_F'!K46),FALSE,SUBSTITUTE(CELL("format",'#_F'!K46),"-","")=SUBSTITUTE(CELL("format",F!K46),"-",""),FALSE,CELL("format",'#_F'!K46)="G",FALSE,AND(CELL("format",'#_F'!K46)="F0",CELL("format",F!K46)="G"),FALSE,TRUE,IFERROR(IF(MATCH(CELL("format",'#_F'!K46)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46),_xlfn.FORMULATEXT(F!K46),F!K46),"9","#"),"8","#"),"7","#"),"6","#"),"5","#"),"4","#"),"3","#"),"2","#"),"1","#"),"0","#"),"$","")," ",""),",","@"),"&gt;","@"),"&lt;","@"),"=","@"),")","@"),"(","@"),"^","@"),"/","@"),"+","@"),"*","@"),"-","@"))-LEN(SUBSTITUTE(SUBSTITUTE(SUBSTITUTE(SUBSTITUTE(SUBSTITUTE(SUBSTITUTE(SUBSTITUTE(SUBSTITUTE(SUBSTITUTE(SUBSTITUTE(SUBSTITUTE(SUBSTITUTE(SUBSTITUTE(SUBSTITUTE(SUBSTITUTE(SUBSTITUTE(SUBSTITUTE(SUBSTITUTE(SUBSTITUTE(SUBSTITUTE(SUBSTITUTE(SUBSTITUTE(SUBSTITUTE(SUBSTITUTE(IF(_xlfn.ISFORMULA(F!K46),_xlfn.FORMULATEXT(F!K46),F!K46),"9","#"),"8","#"),"7","#"),"6","#"),"5","#"),"4","#"),"3","#"),"2","#"),"1","#"),"0","#"),"$","")," ",""),",","@"),"&gt;","@"),"&lt;","@"),"=","@"),")","@"),"(","@"),"^","@"),"/","@"),"+","@"),"*","@"),"-","@"),"@#","")))/2&gt;(LEN(SUBSTITUTE(SUBSTITUTE(SUBSTITUTE(SUBSTITUTE(SUBSTITUTE(SUBSTITUTE(SUBSTITUTE(SUBSTITUTE(SUBSTITUTE(SUBSTITUTE(SUBSTITUTE(SUBSTITUTE(SUBSTITUTE(SUBSTITUTE(SUBSTITUTE(SUBSTITUTE(SUBSTITUTE(SUBSTITUTE(SUBSTITUTE(SUBSTITUTE(SUBSTITUTE(SUBSTITUTE(SUBSTITUTE(IF(_xlfn.ISFORMULA('#_F'!K46),_xlfn.FORMULATEXT('#_F'!K46),'#_F'!K46),"9","#"),"8","#"),"7","#"),"6","#"),"5","#"),"4","#"),"3","#"),"2","#"),"1","#"),"0","#"),"$","")," ",""),",","@"),"&gt;","@"),"&lt;","@"),"=","@"),")","@"),"(","@"),"^","@"),"/","@"),"+","@"),"*","@"),"-","@"))-LEN(SUBSTITUTE(SUBSTITUTE(SUBSTITUTE(SUBSTITUTE(SUBSTITUTE(SUBSTITUTE(SUBSTITUTE(SUBSTITUTE(SUBSTITUTE(SUBSTITUTE(SUBSTITUTE(SUBSTITUTE(SUBSTITUTE(SUBSTITUTE(SUBSTITUTE(SUBSTITUTE(SUBSTITUTE(SUBSTITUTE(SUBSTITUTE(SUBSTITUTE(SUBSTITUTE(SUBSTITUTE(SUBSTITUTE(SUBSTITUTE(IF(_xlfn.ISFORMULA('#_F'!K46),_xlfn.FORMULATEXT('#_F'!K46),'#_F'!K46),"9","#"),"8","#"),"7","#"),"6","#"),"5","#"),"4","#"),"3","#"),"2","#"),"1","#"),"0","#"),"$","")," ",""),",","@"),"&gt;","@"),"&lt;","@"),"=","@"),")","@"),"(","@"),"^","@"),"/","@"),"+","@"),"*","@"),"-","@"),"@#","")))/2,TRUE,FALSE),"HardCodeMsg",IF(LEN(IF(_xlfn.ISFORMULA(F!K46),_xlfn.FORMULATEXT(F!K46),F!K46))-LEN(SUBSTITUTE(IF(_xlfn.ISFORMULA(F!K46),_xlfn.FORMULATEXT(F!K46),F!K46),"""",""))&gt;LEN(IF(_xlfn.ISFORMULA('#_F'!K46),_xlfn.FORMULATEXT('#_F'!K46),'#_F'!K46))-LEN(SUBSTITUTE(IF(_xlfn.ISFORMULA('#_F'!K46),_xlfn.FORMULATEXT('#_F'!K46),'#_F'!K46),"""","")),TRUE,FALSE),"HardQuoteMsg",IF(LEN(IF(_xlfn.ISFORMULA(F!K46),_xlfn.FORMULATEXT(F!K46),F!K46))-LEN(SUBSTITUTE(IF(_xlfn.ISFORMULA(F!K46),_xlfn.FORMULATEXT(F!K46),F!K46),"$",""))&lt;LEN(IF(_xlfn.ISFORMULA('#_F'!K46),_xlfn.FORMULATEXT('#_F'!K46),'#_F'!K46))-LEN(SUBSTITUTE(IF(_xlfn.ISFORMULA('#_F'!K46),_xlfn.FORMULATEXT('#_F'!K46),'#_F'!K46),"$","")),TRUE,FALSE),"MissingAbsMsg",_xlfn.IFS(ISTEXT('#_F'!K46),FALSE,ISLOGICAL('#_F'!K46),FALSE,SUBSTITUTE(CELL("format",'#_F'!K46),"-","")=SUBSTITUTE(CELL("format",F!K46),"-",""),FALSE,CELL("format",'#_F'!K46)="G",FALSE,AND(CELL("format",'#_F'!K46)="F0",CELL("format",F!K46)="G"),FALSE,TRUE,IFERROR(IF(MATCH(CELL("format",'#_F'!K46),FormatCodes_SFX!$A$4:$A$53,0)&gt;0,TRUE),FALSE),TRUE,TRUE),"FormatMsg",TRUE,"PerfectMsg")</f>
        <v>PerfectMsg</v>
      </c>
      <c r="L46" s="231" t="str">
        <f ca="1">_xlfn.IFS(ISBLANK(F!L46),"",IF(NOT(ISNA('#_F'!L46)),IF(ISNA(F!L46),TRUE,FALSE),FALSE),"StuNAMsg",IF(AND(ISNA('#_F'!L46),ISNA(F!L46)),TRUE,FALSE),"PerfectMsg",IF(NOT(ISERROR('#_F'!L46)),IF(ISERROR(F!L46),TRUE,FALSE),FALSE),"StuErrorMsg",IF(TYPE('#_F'!L46)&lt;&gt;TYPE(F!L46),TRUE,FALSE),"WrongTypeMsg",IF(_xlfn.ISFORMULA('#_F'!L46),IF(NOT(_xlfn.ISFORMULA(F!L46)),TRUE),FALSE),"MissingFormulaMsg",IF(NOT(AND(ISNUMBER(FIND("[",_xlfn.FORMULATEXT('#_F'!L46))),ISNUMBER(FIND("!",_xlfn.FORMULATEXT('#_F'!L46))))),AND(ISNUMBER(FIND("[",_xlfn.FORMULATEXT(F!L46))),ISNUMBER(FIND("!",_xlfn.FORMULATEXT(F!L46)))),FALSE),"ExternalRefsMsg",IF(ISNUMBER('#_F'!L46),IF(ABS('#_F'!L46-F!L46)&gt;0.00001,TRUE,FALSE),IF('#_F'!L46&lt;&gt;F!L46,TRUE,FALSE)),IF(ISNUMBER('#_F'!L46),IF('#_F'!L46&gt;F!L46,"TooLow","TooHigh"),"WrongAnswer"),NOT(_xlfn.ISFORMULA('#_F'!L46)),IF(_xlfn.IFS(ISTEXT('#_F'!L46),FALSE,ISLOGICAL('#_F'!L46),FALSE,SUBSTITUTE(CELL("format",'#_F'!L46),"-","")=SUBSTITUTE(CELL("format",F!L46),"-",""),FALSE,CELL("format",'#_F'!L46)="G",FALSE,AND(CELL("format",'#_F'!L46)="F0",CELL("format",F!L46)="G"),FALSE,TRUE,IFERROR(IF(MATCH(CELL("format",'#_F'!L46)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46),_xlfn.FORMULATEXT(F!L46),F!L46),"9","#"),"8","#"),"7","#"),"6","#"),"5","#"),"4","#"),"3","#"),"2","#"),"1","#"),"0","#"),"$","")," ",""),",","@"),"&gt;","@"),"&lt;","@"),"=","@"),")","@"),"(","@"),"^","@"),"/","@"),"+","@"),"*","@"),"-","@"))-LEN(SUBSTITUTE(SUBSTITUTE(SUBSTITUTE(SUBSTITUTE(SUBSTITUTE(SUBSTITUTE(SUBSTITUTE(SUBSTITUTE(SUBSTITUTE(SUBSTITUTE(SUBSTITUTE(SUBSTITUTE(SUBSTITUTE(SUBSTITUTE(SUBSTITUTE(SUBSTITUTE(SUBSTITUTE(SUBSTITUTE(SUBSTITUTE(SUBSTITUTE(SUBSTITUTE(SUBSTITUTE(SUBSTITUTE(SUBSTITUTE(IF(_xlfn.ISFORMULA(F!L46),_xlfn.FORMULATEXT(F!L46),F!L46),"9","#"),"8","#"),"7","#"),"6","#"),"5","#"),"4","#"),"3","#"),"2","#"),"1","#"),"0","#"),"$","")," ",""),",","@"),"&gt;","@"),"&lt;","@"),"=","@"),")","@"),"(","@"),"^","@"),"/","@"),"+","@"),"*","@"),"-","@"),"@#","")))/2&gt;(LEN(SUBSTITUTE(SUBSTITUTE(SUBSTITUTE(SUBSTITUTE(SUBSTITUTE(SUBSTITUTE(SUBSTITUTE(SUBSTITUTE(SUBSTITUTE(SUBSTITUTE(SUBSTITUTE(SUBSTITUTE(SUBSTITUTE(SUBSTITUTE(SUBSTITUTE(SUBSTITUTE(SUBSTITUTE(SUBSTITUTE(SUBSTITUTE(SUBSTITUTE(SUBSTITUTE(SUBSTITUTE(SUBSTITUTE(IF(_xlfn.ISFORMULA('#_F'!L46),_xlfn.FORMULATEXT('#_F'!L46),'#_F'!L46),"9","#"),"8","#"),"7","#"),"6","#"),"5","#"),"4","#"),"3","#"),"2","#"),"1","#"),"0","#"),"$","")," ",""),",","@"),"&gt;","@"),"&lt;","@"),"=","@"),")","@"),"(","@"),"^","@"),"/","@"),"+","@"),"*","@"),"-","@"))-LEN(SUBSTITUTE(SUBSTITUTE(SUBSTITUTE(SUBSTITUTE(SUBSTITUTE(SUBSTITUTE(SUBSTITUTE(SUBSTITUTE(SUBSTITUTE(SUBSTITUTE(SUBSTITUTE(SUBSTITUTE(SUBSTITUTE(SUBSTITUTE(SUBSTITUTE(SUBSTITUTE(SUBSTITUTE(SUBSTITUTE(SUBSTITUTE(SUBSTITUTE(SUBSTITUTE(SUBSTITUTE(SUBSTITUTE(SUBSTITUTE(IF(_xlfn.ISFORMULA('#_F'!L46),_xlfn.FORMULATEXT('#_F'!L46),'#_F'!L46),"9","#"),"8","#"),"7","#"),"6","#"),"5","#"),"4","#"),"3","#"),"2","#"),"1","#"),"0","#"),"$","")," ",""),",","@"),"&gt;","@"),"&lt;","@"),"=","@"),")","@"),"(","@"),"^","@"),"/","@"),"+","@"),"*","@"),"-","@"),"@#","")))/2,TRUE,FALSE),"HardCodeMsg",IF(LEN(IF(_xlfn.ISFORMULA(F!L46),_xlfn.FORMULATEXT(F!L46),F!L46))-LEN(SUBSTITUTE(IF(_xlfn.ISFORMULA(F!L46),_xlfn.FORMULATEXT(F!L46),F!L46),"""",""))&gt;LEN(IF(_xlfn.ISFORMULA('#_F'!L46),_xlfn.FORMULATEXT('#_F'!L46),'#_F'!L46))-LEN(SUBSTITUTE(IF(_xlfn.ISFORMULA('#_F'!L46),_xlfn.FORMULATEXT('#_F'!L46),'#_F'!L46),"""","")),TRUE,FALSE),"HardQuoteMsg",IF(LEN(IF(_xlfn.ISFORMULA(F!L46),_xlfn.FORMULATEXT(F!L46),F!L46))-LEN(SUBSTITUTE(IF(_xlfn.ISFORMULA(F!L46),_xlfn.FORMULATEXT(F!L46),F!L46),"$",""))&lt;LEN(IF(_xlfn.ISFORMULA('#_F'!L46),_xlfn.FORMULATEXT('#_F'!L46),'#_F'!L46))-LEN(SUBSTITUTE(IF(_xlfn.ISFORMULA('#_F'!L46),_xlfn.FORMULATEXT('#_F'!L46),'#_F'!L46),"$","")),TRUE,FALSE),"MissingAbsMsg",_xlfn.IFS(ISTEXT('#_F'!L46),FALSE,ISLOGICAL('#_F'!L46),FALSE,SUBSTITUTE(CELL("format",'#_F'!L46),"-","")=SUBSTITUTE(CELL("format",F!L46),"-",""),FALSE,CELL("format",'#_F'!L46)="G",FALSE,AND(CELL("format",'#_F'!L46)="F0",CELL("format",F!L46)="G"),FALSE,TRUE,IFERROR(IF(MATCH(CELL("format",'#_F'!L46),FormatCodes_SFX!$A$4:$A$53,0)&gt;0,TRUE),FALSE),TRUE,TRUE),"FormatMsg",TRUE,"PerfectMsg")</f>
        <v>PerfectMsg</v>
      </c>
      <c r="N46" s="233">
        <v>0</v>
      </c>
      <c r="O46" s="233">
        <v>0</v>
      </c>
      <c r="P46" s="233">
        <v>0</v>
      </c>
      <c r="R46" s="233">
        <v>0</v>
      </c>
      <c r="S46" s="233">
        <v>0</v>
      </c>
      <c r="T46" s="233">
        <v>0</v>
      </c>
      <c r="V46" s="233">
        <v>0</v>
      </c>
      <c r="W46" s="233">
        <v>0</v>
      </c>
      <c r="X46" s="233">
        <v>0</v>
      </c>
      <c r="Z46" s="233">
        <v>0</v>
      </c>
      <c r="AA46" s="233">
        <v>0</v>
      </c>
      <c r="AB46" s="233">
        <v>0</v>
      </c>
    </row>
    <row r="47" spans="3:28" x14ac:dyDescent="0.15">
      <c r="C47" s="233">
        <v>0</v>
      </c>
      <c r="D47" s="233">
        <v>0</v>
      </c>
      <c r="E47" s="233">
        <v>0</v>
      </c>
      <c r="F47" s="233">
        <v>0</v>
      </c>
      <c r="G47" s="170" t="str">
        <f ca="1">_xlfn.IFS(ISBLANK(F!G47),"",IF(NOT(ISNA('#_F'!G47)),IF(ISNA(F!G47),TRUE,FALSE),FALSE),"StuNAMsg",IF(AND(ISNA('#_F'!G47),ISNA(F!G47)),TRUE,FALSE),"PerfectMsg",IF(NOT(ISERROR('#_F'!G47)),IF(ISERROR(F!G47),TRUE,FALSE),FALSE),"StuErrorMsg",IF(TYPE('#_F'!G47)&lt;&gt;TYPE(F!G47),TRUE,FALSE),"WrongTypeMsg",IF(_xlfn.ISFORMULA('#_F'!G47),IF(NOT(_xlfn.ISFORMULA(F!G47)),TRUE),FALSE),"MissingFormulaMsg",IF(NOT(AND(ISNUMBER(FIND("[",_xlfn.FORMULATEXT('#_F'!G47))),ISNUMBER(FIND("!",_xlfn.FORMULATEXT('#_F'!G47))))),AND(ISNUMBER(FIND("[",_xlfn.FORMULATEXT(F!G47))),ISNUMBER(FIND("!",_xlfn.FORMULATEXT(F!G47)))),FALSE),"ExternalRefsMsg",IF(ISNUMBER('#_F'!G47),IF(ABS('#_F'!G47-F!G47)&gt;0.00001,TRUE,FALSE),IF('#_F'!G47&lt;&gt;F!G47,TRUE,FALSE)),IF(ISNUMBER('#_F'!G47),IF('#_F'!G47&gt;F!G47,"TooLow","TooHigh"),"WrongAnswer"),NOT(_xlfn.ISFORMULA('#_F'!G47)),IF(_xlfn.IFS(ISTEXT('#_F'!G47),FALSE,ISLOGICAL('#_F'!G47),FALSE,SUBSTITUTE(CELL("format",'#_F'!G47),"-","")=SUBSTITUTE(CELL("format",F!G47),"-",""),FALSE,CELL("format",'#_F'!G47)="G",FALSE,AND(CELL("format",'#_F'!G47)="F0",CELL("format",F!G47)="G"),FALSE,TRUE,IFERROR(IF(MATCH(CELL("format",'#_F'!G47)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47),_xlfn.FORMULATEXT(F!G47),F!G47),"9","#"),"8","#"),"7","#"),"6","#"),"5","#"),"4","#"),"3","#"),"2","#"),"1","#"),"0","#"),"$","")," ",""),",","@"),"&gt;","@"),"&lt;","@"),"=","@"),")","@"),"(","@"),"^","@"),"/","@"),"+","@"),"*","@"),"-","@"))-LEN(SUBSTITUTE(SUBSTITUTE(SUBSTITUTE(SUBSTITUTE(SUBSTITUTE(SUBSTITUTE(SUBSTITUTE(SUBSTITUTE(SUBSTITUTE(SUBSTITUTE(SUBSTITUTE(SUBSTITUTE(SUBSTITUTE(SUBSTITUTE(SUBSTITUTE(SUBSTITUTE(SUBSTITUTE(SUBSTITUTE(SUBSTITUTE(SUBSTITUTE(SUBSTITUTE(SUBSTITUTE(SUBSTITUTE(SUBSTITUTE(IF(_xlfn.ISFORMULA(F!G47),_xlfn.FORMULATEXT(F!G47),F!G47),"9","#"),"8","#"),"7","#"),"6","#"),"5","#"),"4","#"),"3","#"),"2","#"),"1","#"),"0","#"),"$","")," ",""),",","@"),"&gt;","@"),"&lt;","@"),"=","@"),")","@"),"(","@"),"^","@"),"/","@"),"+","@"),"*","@"),"-","@"),"@#","")))/2&gt;(LEN(SUBSTITUTE(SUBSTITUTE(SUBSTITUTE(SUBSTITUTE(SUBSTITUTE(SUBSTITUTE(SUBSTITUTE(SUBSTITUTE(SUBSTITUTE(SUBSTITUTE(SUBSTITUTE(SUBSTITUTE(SUBSTITUTE(SUBSTITUTE(SUBSTITUTE(SUBSTITUTE(SUBSTITUTE(SUBSTITUTE(SUBSTITUTE(SUBSTITUTE(SUBSTITUTE(SUBSTITUTE(SUBSTITUTE(IF(_xlfn.ISFORMULA('#_F'!G47),_xlfn.FORMULATEXT('#_F'!G47),'#_F'!G47),"9","#"),"8","#"),"7","#"),"6","#"),"5","#"),"4","#"),"3","#"),"2","#"),"1","#"),"0","#"),"$","")," ",""),",","@"),"&gt;","@"),"&lt;","@"),"=","@"),")","@"),"(","@"),"^","@"),"/","@"),"+","@"),"*","@"),"-","@"))-LEN(SUBSTITUTE(SUBSTITUTE(SUBSTITUTE(SUBSTITUTE(SUBSTITUTE(SUBSTITUTE(SUBSTITUTE(SUBSTITUTE(SUBSTITUTE(SUBSTITUTE(SUBSTITUTE(SUBSTITUTE(SUBSTITUTE(SUBSTITUTE(SUBSTITUTE(SUBSTITUTE(SUBSTITUTE(SUBSTITUTE(SUBSTITUTE(SUBSTITUTE(SUBSTITUTE(SUBSTITUTE(SUBSTITUTE(SUBSTITUTE(IF(_xlfn.ISFORMULA('#_F'!G47),_xlfn.FORMULATEXT('#_F'!G47),'#_F'!G47),"9","#"),"8","#"),"7","#"),"6","#"),"5","#"),"4","#"),"3","#"),"2","#"),"1","#"),"0","#"),"$","")," ",""),",","@"),"&gt;","@"),"&lt;","@"),"=","@"),")","@"),"(","@"),"^","@"),"/","@"),"+","@"),"*","@"),"-","@"),"@#","")))/2,TRUE,FALSE),"HardCodeMsg",IF(LEN(IF(_xlfn.ISFORMULA(F!G47),_xlfn.FORMULATEXT(F!G47),F!G47))-LEN(SUBSTITUTE(IF(_xlfn.ISFORMULA(F!G47),_xlfn.FORMULATEXT(F!G47),F!G47),"""",""))&gt;LEN(IF(_xlfn.ISFORMULA('#_F'!G47),_xlfn.FORMULATEXT('#_F'!G47),'#_F'!G47))-LEN(SUBSTITUTE(IF(_xlfn.ISFORMULA('#_F'!G47),_xlfn.FORMULATEXT('#_F'!G47),'#_F'!G47),"""","")),TRUE,FALSE),"HardQuoteMsg",IF(LEN(IF(_xlfn.ISFORMULA(F!G47),_xlfn.FORMULATEXT(F!G47),F!G47))-LEN(SUBSTITUTE(IF(_xlfn.ISFORMULA(F!G47),_xlfn.FORMULATEXT(F!G47),F!G47),"$",""))&lt;LEN(IF(_xlfn.ISFORMULA('#_F'!G47),_xlfn.FORMULATEXT('#_F'!G47),'#_F'!G47))-LEN(SUBSTITUTE(IF(_xlfn.ISFORMULA('#_F'!G47),_xlfn.FORMULATEXT('#_F'!G47),'#_F'!G47),"$","")),TRUE,FALSE),"MissingAbsMsg",_xlfn.IFS(ISTEXT('#_F'!G47),FALSE,ISLOGICAL('#_F'!G47),FALSE,SUBSTITUTE(CELL("format",'#_F'!G47),"-","")=SUBSTITUTE(CELL("format",F!G47),"-",""),FALSE,CELL("format",'#_F'!G47)="G",FALSE,AND(CELL("format",'#_F'!G47)="F0",CELL("format",F!G47)="G"),FALSE,TRUE,IFERROR(IF(MATCH(CELL("format",'#_F'!G47),FormatCodes_SFX!$A$4:$A$53,0)&gt;0,TRUE),FALSE),TRUE,TRUE),"FormatMsg",TRUE,"PerfectMsg")</f>
        <v>PerfectMsg</v>
      </c>
      <c r="H47" s="170" t="str">
        <f ca="1">_xlfn.IFS(ISBLANK(F!H47),"",IF(NOT(ISNA('#_F'!H47)),IF(ISNA(F!H47),TRUE,FALSE),FALSE),"StuNAMsg",IF(AND(ISNA('#_F'!H47),ISNA(F!H47)),TRUE,FALSE),"PerfectMsg",IF(NOT(ISERROR('#_F'!H47)),IF(ISERROR(F!H47),TRUE,FALSE),FALSE),"StuErrorMsg",IF(TYPE('#_F'!H47)&lt;&gt;TYPE(F!H47),TRUE,FALSE),"WrongTypeMsg",IF(_xlfn.ISFORMULA('#_F'!H47),IF(NOT(_xlfn.ISFORMULA(F!H47)),TRUE),FALSE),"MissingFormulaMsg",IF(NOT(AND(ISNUMBER(FIND("[",_xlfn.FORMULATEXT('#_F'!H47))),ISNUMBER(FIND("!",_xlfn.FORMULATEXT('#_F'!H47))))),AND(ISNUMBER(FIND("[",_xlfn.FORMULATEXT(F!H47))),ISNUMBER(FIND("!",_xlfn.FORMULATEXT(F!H47)))),FALSE),"ExternalRefsMsg",IF(ISNUMBER('#_F'!H47),IF(ABS('#_F'!H47-F!H47)&gt;0.00001,TRUE,FALSE),IF('#_F'!H47&lt;&gt;F!H47,TRUE,FALSE)),IF(ISNUMBER('#_F'!H47),IF('#_F'!H47&gt;F!H47,"TooLow","TooHigh"),"WrongAnswer"),NOT(_xlfn.ISFORMULA('#_F'!H47)),IF(_xlfn.IFS(ISTEXT('#_F'!H47),FALSE,ISLOGICAL('#_F'!H47),FALSE,SUBSTITUTE(CELL("format",'#_F'!H47),"-","")=SUBSTITUTE(CELL("format",F!H47),"-",""),FALSE,CELL("format",'#_F'!H47)="G",FALSE,AND(CELL("format",'#_F'!H47)="F0",CELL("format",F!H47)="G"),FALSE,TRUE,IFERROR(IF(MATCH(CELL("format",'#_F'!H47)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47),_xlfn.FORMULATEXT(F!H47),F!H47),"9","#"),"8","#"),"7","#"),"6","#"),"5","#"),"4","#"),"3","#"),"2","#"),"1","#"),"0","#"),"$","")," ",""),",","@"),"&gt;","@"),"&lt;","@"),"=","@"),")","@"),"(","@"),"^","@"),"/","@"),"+","@"),"*","@"),"-","@"))-LEN(SUBSTITUTE(SUBSTITUTE(SUBSTITUTE(SUBSTITUTE(SUBSTITUTE(SUBSTITUTE(SUBSTITUTE(SUBSTITUTE(SUBSTITUTE(SUBSTITUTE(SUBSTITUTE(SUBSTITUTE(SUBSTITUTE(SUBSTITUTE(SUBSTITUTE(SUBSTITUTE(SUBSTITUTE(SUBSTITUTE(SUBSTITUTE(SUBSTITUTE(SUBSTITUTE(SUBSTITUTE(SUBSTITUTE(SUBSTITUTE(IF(_xlfn.ISFORMULA(F!H47),_xlfn.FORMULATEXT(F!H47),F!H47),"9","#"),"8","#"),"7","#"),"6","#"),"5","#"),"4","#"),"3","#"),"2","#"),"1","#"),"0","#"),"$","")," ",""),",","@"),"&gt;","@"),"&lt;","@"),"=","@"),")","@"),"(","@"),"^","@"),"/","@"),"+","@"),"*","@"),"-","@"),"@#","")))/2&gt;(LEN(SUBSTITUTE(SUBSTITUTE(SUBSTITUTE(SUBSTITUTE(SUBSTITUTE(SUBSTITUTE(SUBSTITUTE(SUBSTITUTE(SUBSTITUTE(SUBSTITUTE(SUBSTITUTE(SUBSTITUTE(SUBSTITUTE(SUBSTITUTE(SUBSTITUTE(SUBSTITUTE(SUBSTITUTE(SUBSTITUTE(SUBSTITUTE(SUBSTITUTE(SUBSTITUTE(SUBSTITUTE(SUBSTITUTE(IF(_xlfn.ISFORMULA('#_F'!H47),_xlfn.FORMULATEXT('#_F'!H47),'#_F'!H47),"9","#"),"8","#"),"7","#"),"6","#"),"5","#"),"4","#"),"3","#"),"2","#"),"1","#"),"0","#"),"$","")," ",""),",","@"),"&gt;","@"),"&lt;","@"),"=","@"),")","@"),"(","@"),"^","@"),"/","@"),"+","@"),"*","@"),"-","@"))-LEN(SUBSTITUTE(SUBSTITUTE(SUBSTITUTE(SUBSTITUTE(SUBSTITUTE(SUBSTITUTE(SUBSTITUTE(SUBSTITUTE(SUBSTITUTE(SUBSTITUTE(SUBSTITUTE(SUBSTITUTE(SUBSTITUTE(SUBSTITUTE(SUBSTITUTE(SUBSTITUTE(SUBSTITUTE(SUBSTITUTE(SUBSTITUTE(SUBSTITUTE(SUBSTITUTE(SUBSTITUTE(SUBSTITUTE(SUBSTITUTE(IF(_xlfn.ISFORMULA('#_F'!H47),_xlfn.FORMULATEXT('#_F'!H47),'#_F'!H47),"9","#"),"8","#"),"7","#"),"6","#"),"5","#"),"4","#"),"3","#"),"2","#"),"1","#"),"0","#"),"$","")," ",""),",","@"),"&gt;","@"),"&lt;","@"),"=","@"),")","@"),"(","@"),"^","@"),"/","@"),"+","@"),"*","@"),"-","@"),"@#","")))/2,TRUE,FALSE),"HardCodeMsg",IF(LEN(IF(_xlfn.ISFORMULA(F!H47),_xlfn.FORMULATEXT(F!H47),F!H47))-LEN(SUBSTITUTE(IF(_xlfn.ISFORMULA(F!H47),_xlfn.FORMULATEXT(F!H47),F!H47),"""",""))&gt;LEN(IF(_xlfn.ISFORMULA('#_F'!H47),_xlfn.FORMULATEXT('#_F'!H47),'#_F'!H47))-LEN(SUBSTITUTE(IF(_xlfn.ISFORMULA('#_F'!H47),_xlfn.FORMULATEXT('#_F'!H47),'#_F'!H47),"""","")),TRUE,FALSE),"HardQuoteMsg",IF(LEN(IF(_xlfn.ISFORMULA(F!H47),_xlfn.FORMULATEXT(F!H47),F!H47))-LEN(SUBSTITUTE(IF(_xlfn.ISFORMULA(F!H47),_xlfn.FORMULATEXT(F!H47),F!H47),"$",""))&lt;LEN(IF(_xlfn.ISFORMULA('#_F'!H47),_xlfn.FORMULATEXT('#_F'!H47),'#_F'!H47))-LEN(SUBSTITUTE(IF(_xlfn.ISFORMULA('#_F'!H47),_xlfn.FORMULATEXT('#_F'!H47),'#_F'!H47),"$","")),TRUE,FALSE),"MissingAbsMsg",_xlfn.IFS(ISTEXT('#_F'!H47),FALSE,ISLOGICAL('#_F'!H47),FALSE,SUBSTITUTE(CELL("format",'#_F'!H47),"-","")=SUBSTITUTE(CELL("format",F!H47),"-",""),FALSE,CELL("format",'#_F'!H47)="G",FALSE,AND(CELL("format",'#_F'!H47)="F0",CELL("format",F!H47)="G"),FALSE,TRUE,IFERROR(IF(MATCH(CELL("format",'#_F'!H47),FormatCodes_SFX!$A$4:$A$53,0)&gt;0,TRUE),FALSE),TRUE,TRUE),"FormatMsg",TRUE,"PerfectMsg")</f>
        <v>PerfectMsg</v>
      </c>
      <c r="I47" s="170" t="str">
        <f ca="1">_xlfn.IFS(ISBLANK(F!I47),"",IF(NOT(ISNA('#_F'!I47)),IF(ISNA(F!I47),TRUE,FALSE),FALSE),"StuNAMsg",IF(AND(ISNA('#_F'!I47),ISNA(F!I47)),TRUE,FALSE),"PerfectMsg",IF(NOT(ISERROR('#_F'!I47)),IF(ISERROR(F!I47),TRUE,FALSE),FALSE),"StuErrorMsg",IF(TYPE('#_F'!I47)&lt;&gt;TYPE(F!I47),TRUE,FALSE),"WrongTypeMsg",IF(_xlfn.ISFORMULA('#_F'!I47),IF(NOT(_xlfn.ISFORMULA(F!I47)),TRUE),FALSE),"MissingFormulaMsg",IF(NOT(AND(ISNUMBER(FIND("[",_xlfn.FORMULATEXT('#_F'!I47))),ISNUMBER(FIND("!",_xlfn.FORMULATEXT('#_F'!I47))))),AND(ISNUMBER(FIND("[",_xlfn.FORMULATEXT(F!I47))),ISNUMBER(FIND("!",_xlfn.FORMULATEXT(F!I47)))),FALSE),"ExternalRefsMsg",IF(ISNUMBER('#_F'!I47),IF(ABS('#_F'!I47-F!I47)&gt;0.00001,TRUE,FALSE),IF('#_F'!I47&lt;&gt;F!I47,TRUE,FALSE)),IF(ISNUMBER('#_F'!I47),IF('#_F'!I47&gt;F!I47,"TooLow","TooHigh"),"WrongAnswer"),NOT(_xlfn.ISFORMULA('#_F'!I47)),IF(_xlfn.IFS(ISTEXT('#_F'!I47),FALSE,ISLOGICAL('#_F'!I47),FALSE,SUBSTITUTE(CELL("format",'#_F'!I47),"-","")=SUBSTITUTE(CELL("format",F!I47),"-",""),FALSE,CELL("format",'#_F'!I47)="G",FALSE,AND(CELL("format",'#_F'!I47)="F0",CELL("format",F!I47)="G"),FALSE,TRUE,IFERROR(IF(MATCH(CELL("format",'#_F'!I47)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47),_xlfn.FORMULATEXT(F!I47),F!I47),"9","#"),"8","#"),"7","#"),"6","#"),"5","#"),"4","#"),"3","#"),"2","#"),"1","#"),"0","#"),"$","")," ",""),",","@"),"&gt;","@"),"&lt;","@"),"=","@"),")","@"),"(","@"),"^","@"),"/","@"),"+","@"),"*","@"),"-","@"))-LEN(SUBSTITUTE(SUBSTITUTE(SUBSTITUTE(SUBSTITUTE(SUBSTITUTE(SUBSTITUTE(SUBSTITUTE(SUBSTITUTE(SUBSTITUTE(SUBSTITUTE(SUBSTITUTE(SUBSTITUTE(SUBSTITUTE(SUBSTITUTE(SUBSTITUTE(SUBSTITUTE(SUBSTITUTE(SUBSTITUTE(SUBSTITUTE(SUBSTITUTE(SUBSTITUTE(SUBSTITUTE(SUBSTITUTE(SUBSTITUTE(IF(_xlfn.ISFORMULA(F!I47),_xlfn.FORMULATEXT(F!I47),F!I47),"9","#"),"8","#"),"7","#"),"6","#"),"5","#"),"4","#"),"3","#"),"2","#"),"1","#"),"0","#"),"$","")," ",""),",","@"),"&gt;","@"),"&lt;","@"),"=","@"),")","@"),"(","@"),"^","@"),"/","@"),"+","@"),"*","@"),"-","@"),"@#","")))/2&gt;(LEN(SUBSTITUTE(SUBSTITUTE(SUBSTITUTE(SUBSTITUTE(SUBSTITUTE(SUBSTITUTE(SUBSTITUTE(SUBSTITUTE(SUBSTITUTE(SUBSTITUTE(SUBSTITUTE(SUBSTITUTE(SUBSTITUTE(SUBSTITUTE(SUBSTITUTE(SUBSTITUTE(SUBSTITUTE(SUBSTITUTE(SUBSTITUTE(SUBSTITUTE(SUBSTITUTE(SUBSTITUTE(SUBSTITUTE(IF(_xlfn.ISFORMULA('#_F'!I47),_xlfn.FORMULATEXT('#_F'!I47),'#_F'!I47),"9","#"),"8","#"),"7","#"),"6","#"),"5","#"),"4","#"),"3","#"),"2","#"),"1","#"),"0","#"),"$","")," ",""),",","@"),"&gt;","@"),"&lt;","@"),"=","@"),")","@"),"(","@"),"^","@"),"/","@"),"+","@"),"*","@"),"-","@"))-LEN(SUBSTITUTE(SUBSTITUTE(SUBSTITUTE(SUBSTITUTE(SUBSTITUTE(SUBSTITUTE(SUBSTITUTE(SUBSTITUTE(SUBSTITUTE(SUBSTITUTE(SUBSTITUTE(SUBSTITUTE(SUBSTITUTE(SUBSTITUTE(SUBSTITUTE(SUBSTITUTE(SUBSTITUTE(SUBSTITUTE(SUBSTITUTE(SUBSTITUTE(SUBSTITUTE(SUBSTITUTE(SUBSTITUTE(SUBSTITUTE(IF(_xlfn.ISFORMULA('#_F'!I47),_xlfn.FORMULATEXT('#_F'!I47),'#_F'!I47),"9","#"),"8","#"),"7","#"),"6","#"),"5","#"),"4","#"),"3","#"),"2","#"),"1","#"),"0","#"),"$","")," ",""),",","@"),"&gt;","@"),"&lt;","@"),"=","@"),")","@"),"(","@"),"^","@"),"/","@"),"+","@"),"*","@"),"-","@"),"@#","")))/2,TRUE,FALSE),"HardCodeMsg",IF(LEN(IF(_xlfn.ISFORMULA(F!I47),_xlfn.FORMULATEXT(F!I47),F!I47))-LEN(SUBSTITUTE(IF(_xlfn.ISFORMULA(F!I47),_xlfn.FORMULATEXT(F!I47),F!I47),"""",""))&gt;LEN(IF(_xlfn.ISFORMULA('#_F'!I47),_xlfn.FORMULATEXT('#_F'!I47),'#_F'!I47))-LEN(SUBSTITUTE(IF(_xlfn.ISFORMULA('#_F'!I47),_xlfn.FORMULATEXT('#_F'!I47),'#_F'!I47),"""","")),TRUE,FALSE),"HardQuoteMsg",IF(LEN(IF(_xlfn.ISFORMULA(F!I47),_xlfn.FORMULATEXT(F!I47),F!I47))-LEN(SUBSTITUTE(IF(_xlfn.ISFORMULA(F!I47),_xlfn.FORMULATEXT(F!I47),F!I47),"$",""))&lt;LEN(IF(_xlfn.ISFORMULA('#_F'!I47),_xlfn.FORMULATEXT('#_F'!I47),'#_F'!I47))-LEN(SUBSTITUTE(IF(_xlfn.ISFORMULA('#_F'!I47),_xlfn.FORMULATEXT('#_F'!I47),'#_F'!I47),"$","")),TRUE,FALSE),"MissingAbsMsg",_xlfn.IFS(ISTEXT('#_F'!I47),FALSE,ISLOGICAL('#_F'!I47),FALSE,SUBSTITUTE(CELL("format",'#_F'!I47),"-","")=SUBSTITUTE(CELL("format",F!I47),"-",""),FALSE,CELL("format",'#_F'!I47)="G",FALSE,AND(CELL("format",'#_F'!I47)="F0",CELL("format",F!I47)="G"),FALSE,TRUE,IFERROR(IF(MATCH(CELL("format",'#_F'!I47),FormatCodes_SFX!$A$4:$A$53,0)&gt;0,TRUE),FALSE),TRUE,TRUE),"FormatMsg",TRUE,"PerfectMsg")</f>
        <v>PerfectMsg</v>
      </c>
      <c r="J47" s="170" t="str">
        <f ca="1">_xlfn.IFS(ISBLANK(F!J47),"",IF(NOT(ISNA('#_F'!J47)),IF(ISNA(F!J47),TRUE,FALSE),FALSE),"StuNAMsg",IF(AND(ISNA('#_F'!J47),ISNA(F!J47)),TRUE,FALSE),"PerfectMsg",IF(NOT(ISERROR('#_F'!J47)),IF(ISERROR(F!J47),TRUE,FALSE),FALSE),"StuErrorMsg",IF(TYPE('#_F'!J47)&lt;&gt;TYPE(F!J47),TRUE,FALSE),"WrongTypeMsg",IF(_xlfn.ISFORMULA('#_F'!J47),IF(NOT(_xlfn.ISFORMULA(F!J47)),TRUE),FALSE),"MissingFormulaMsg",IF(NOT(AND(ISNUMBER(FIND("[",_xlfn.FORMULATEXT('#_F'!J47))),ISNUMBER(FIND("!",_xlfn.FORMULATEXT('#_F'!J47))))),AND(ISNUMBER(FIND("[",_xlfn.FORMULATEXT(F!J47))),ISNUMBER(FIND("!",_xlfn.FORMULATEXT(F!J47)))),FALSE),"ExternalRefsMsg",IF(ISNUMBER('#_F'!J47),IF(ABS('#_F'!J47-F!J47)&gt;0.00001,TRUE,FALSE),IF('#_F'!J47&lt;&gt;F!J47,TRUE,FALSE)),IF(ISNUMBER('#_F'!J47),IF('#_F'!J47&gt;F!J47,"TooLow","TooHigh"),"WrongAnswer"),NOT(_xlfn.ISFORMULA('#_F'!J47)),IF(_xlfn.IFS(ISTEXT('#_F'!J47),FALSE,ISLOGICAL('#_F'!J47),FALSE,SUBSTITUTE(CELL("format",'#_F'!J47),"-","")=SUBSTITUTE(CELL("format",F!J47),"-",""),FALSE,CELL("format",'#_F'!J47)="G",FALSE,AND(CELL("format",'#_F'!J47)="F0",CELL("format",F!J47)="G"),FALSE,TRUE,IFERROR(IF(MATCH(CELL("format",'#_F'!J47)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47),_xlfn.FORMULATEXT(F!J47),F!J47),"9","#"),"8","#"),"7","#"),"6","#"),"5","#"),"4","#"),"3","#"),"2","#"),"1","#"),"0","#"),"$","")," ",""),",","@"),"&gt;","@"),"&lt;","@"),"=","@"),")","@"),"(","@"),"^","@"),"/","@"),"+","@"),"*","@"),"-","@"))-LEN(SUBSTITUTE(SUBSTITUTE(SUBSTITUTE(SUBSTITUTE(SUBSTITUTE(SUBSTITUTE(SUBSTITUTE(SUBSTITUTE(SUBSTITUTE(SUBSTITUTE(SUBSTITUTE(SUBSTITUTE(SUBSTITUTE(SUBSTITUTE(SUBSTITUTE(SUBSTITUTE(SUBSTITUTE(SUBSTITUTE(SUBSTITUTE(SUBSTITUTE(SUBSTITUTE(SUBSTITUTE(SUBSTITUTE(SUBSTITUTE(IF(_xlfn.ISFORMULA(F!J47),_xlfn.FORMULATEXT(F!J47),F!J47),"9","#"),"8","#"),"7","#"),"6","#"),"5","#"),"4","#"),"3","#"),"2","#"),"1","#"),"0","#"),"$","")," ",""),",","@"),"&gt;","@"),"&lt;","@"),"=","@"),")","@"),"(","@"),"^","@"),"/","@"),"+","@"),"*","@"),"-","@"),"@#","")))/2&gt;(LEN(SUBSTITUTE(SUBSTITUTE(SUBSTITUTE(SUBSTITUTE(SUBSTITUTE(SUBSTITUTE(SUBSTITUTE(SUBSTITUTE(SUBSTITUTE(SUBSTITUTE(SUBSTITUTE(SUBSTITUTE(SUBSTITUTE(SUBSTITUTE(SUBSTITUTE(SUBSTITUTE(SUBSTITUTE(SUBSTITUTE(SUBSTITUTE(SUBSTITUTE(SUBSTITUTE(SUBSTITUTE(SUBSTITUTE(IF(_xlfn.ISFORMULA('#_F'!J47),_xlfn.FORMULATEXT('#_F'!J47),'#_F'!J47),"9","#"),"8","#"),"7","#"),"6","#"),"5","#"),"4","#"),"3","#"),"2","#"),"1","#"),"0","#"),"$","")," ",""),",","@"),"&gt;","@"),"&lt;","@"),"=","@"),")","@"),"(","@"),"^","@"),"/","@"),"+","@"),"*","@"),"-","@"))-LEN(SUBSTITUTE(SUBSTITUTE(SUBSTITUTE(SUBSTITUTE(SUBSTITUTE(SUBSTITUTE(SUBSTITUTE(SUBSTITUTE(SUBSTITUTE(SUBSTITUTE(SUBSTITUTE(SUBSTITUTE(SUBSTITUTE(SUBSTITUTE(SUBSTITUTE(SUBSTITUTE(SUBSTITUTE(SUBSTITUTE(SUBSTITUTE(SUBSTITUTE(SUBSTITUTE(SUBSTITUTE(SUBSTITUTE(SUBSTITUTE(IF(_xlfn.ISFORMULA('#_F'!J47),_xlfn.FORMULATEXT('#_F'!J47),'#_F'!J47),"9","#"),"8","#"),"7","#"),"6","#"),"5","#"),"4","#"),"3","#"),"2","#"),"1","#"),"0","#"),"$","")," ",""),",","@"),"&gt;","@"),"&lt;","@"),"=","@"),")","@"),"(","@"),"^","@"),"/","@"),"+","@"),"*","@"),"-","@"),"@#","")))/2,TRUE,FALSE),"HardCodeMsg",IF(LEN(IF(_xlfn.ISFORMULA(F!J47),_xlfn.FORMULATEXT(F!J47),F!J47))-LEN(SUBSTITUTE(IF(_xlfn.ISFORMULA(F!J47),_xlfn.FORMULATEXT(F!J47),F!J47),"""",""))&gt;LEN(IF(_xlfn.ISFORMULA('#_F'!J47),_xlfn.FORMULATEXT('#_F'!J47),'#_F'!J47))-LEN(SUBSTITUTE(IF(_xlfn.ISFORMULA('#_F'!J47),_xlfn.FORMULATEXT('#_F'!J47),'#_F'!J47),"""","")),TRUE,FALSE),"HardQuoteMsg",IF(LEN(IF(_xlfn.ISFORMULA(F!J47),_xlfn.FORMULATEXT(F!J47),F!J47))-LEN(SUBSTITUTE(IF(_xlfn.ISFORMULA(F!J47),_xlfn.FORMULATEXT(F!J47),F!J47),"$",""))&lt;LEN(IF(_xlfn.ISFORMULA('#_F'!J47),_xlfn.FORMULATEXT('#_F'!J47),'#_F'!J47))-LEN(SUBSTITUTE(IF(_xlfn.ISFORMULA('#_F'!J47),_xlfn.FORMULATEXT('#_F'!J47),'#_F'!J47),"$","")),TRUE,FALSE),"MissingAbsMsg",_xlfn.IFS(ISTEXT('#_F'!J47),FALSE,ISLOGICAL('#_F'!J47),FALSE,SUBSTITUTE(CELL("format",'#_F'!J47),"-","")=SUBSTITUTE(CELL("format",F!J47),"-",""),FALSE,CELL("format",'#_F'!J47)="G",FALSE,AND(CELL("format",'#_F'!J47)="F0",CELL("format",F!J47)="G"),FALSE,TRUE,IFERROR(IF(MATCH(CELL("format",'#_F'!J47),FormatCodes_SFX!$A$4:$A$53,0)&gt;0,TRUE),FALSE),TRUE,TRUE),"FormatMsg",TRUE,"PerfectMsg")</f>
        <v>PerfectMsg</v>
      </c>
      <c r="K47" s="170" t="str">
        <f ca="1">_xlfn.IFS(ISBLANK(F!K47),"",IF(NOT(ISNA('#_F'!K47)),IF(ISNA(F!K47),TRUE,FALSE),FALSE),"StuNAMsg",IF(AND(ISNA('#_F'!K47),ISNA(F!K47)),TRUE,FALSE),"PerfectMsg",IF(NOT(ISERROR('#_F'!K47)),IF(ISERROR(F!K47),TRUE,FALSE),FALSE),"StuErrorMsg",IF(TYPE('#_F'!K47)&lt;&gt;TYPE(F!K47),TRUE,FALSE),"WrongTypeMsg",IF(_xlfn.ISFORMULA('#_F'!K47),IF(NOT(_xlfn.ISFORMULA(F!K47)),TRUE),FALSE),"MissingFormulaMsg",IF(NOT(AND(ISNUMBER(FIND("[",_xlfn.FORMULATEXT('#_F'!K47))),ISNUMBER(FIND("!",_xlfn.FORMULATEXT('#_F'!K47))))),AND(ISNUMBER(FIND("[",_xlfn.FORMULATEXT(F!K47))),ISNUMBER(FIND("!",_xlfn.FORMULATEXT(F!K47)))),FALSE),"ExternalRefsMsg",IF(ISNUMBER('#_F'!K47),IF(ABS('#_F'!K47-F!K47)&gt;0.00001,TRUE,FALSE),IF('#_F'!K47&lt;&gt;F!K47,TRUE,FALSE)),IF(ISNUMBER('#_F'!K47),IF('#_F'!K47&gt;F!K47,"TooLow","TooHigh"),"WrongAnswer"),NOT(_xlfn.ISFORMULA('#_F'!K47)),IF(_xlfn.IFS(ISTEXT('#_F'!K47),FALSE,ISLOGICAL('#_F'!K47),FALSE,SUBSTITUTE(CELL("format",'#_F'!K47),"-","")=SUBSTITUTE(CELL("format",F!K47),"-",""),FALSE,CELL("format",'#_F'!K47)="G",FALSE,AND(CELL("format",'#_F'!K47)="F0",CELL("format",F!K47)="G"),FALSE,TRUE,IFERROR(IF(MATCH(CELL("format",'#_F'!K47)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47),_xlfn.FORMULATEXT(F!K47),F!K47),"9","#"),"8","#"),"7","#"),"6","#"),"5","#"),"4","#"),"3","#"),"2","#"),"1","#"),"0","#"),"$","")," ",""),",","@"),"&gt;","@"),"&lt;","@"),"=","@"),")","@"),"(","@"),"^","@"),"/","@"),"+","@"),"*","@"),"-","@"))-LEN(SUBSTITUTE(SUBSTITUTE(SUBSTITUTE(SUBSTITUTE(SUBSTITUTE(SUBSTITUTE(SUBSTITUTE(SUBSTITUTE(SUBSTITUTE(SUBSTITUTE(SUBSTITUTE(SUBSTITUTE(SUBSTITUTE(SUBSTITUTE(SUBSTITUTE(SUBSTITUTE(SUBSTITUTE(SUBSTITUTE(SUBSTITUTE(SUBSTITUTE(SUBSTITUTE(SUBSTITUTE(SUBSTITUTE(SUBSTITUTE(IF(_xlfn.ISFORMULA(F!K47),_xlfn.FORMULATEXT(F!K47),F!K47),"9","#"),"8","#"),"7","#"),"6","#"),"5","#"),"4","#"),"3","#"),"2","#"),"1","#"),"0","#"),"$","")," ",""),",","@"),"&gt;","@"),"&lt;","@"),"=","@"),")","@"),"(","@"),"^","@"),"/","@"),"+","@"),"*","@"),"-","@"),"@#","")))/2&gt;(LEN(SUBSTITUTE(SUBSTITUTE(SUBSTITUTE(SUBSTITUTE(SUBSTITUTE(SUBSTITUTE(SUBSTITUTE(SUBSTITUTE(SUBSTITUTE(SUBSTITUTE(SUBSTITUTE(SUBSTITUTE(SUBSTITUTE(SUBSTITUTE(SUBSTITUTE(SUBSTITUTE(SUBSTITUTE(SUBSTITUTE(SUBSTITUTE(SUBSTITUTE(SUBSTITUTE(SUBSTITUTE(SUBSTITUTE(IF(_xlfn.ISFORMULA('#_F'!K47),_xlfn.FORMULATEXT('#_F'!K47),'#_F'!K47),"9","#"),"8","#"),"7","#"),"6","#"),"5","#"),"4","#"),"3","#"),"2","#"),"1","#"),"0","#"),"$","")," ",""),",","@"),"&gt;","@"),"&lt;","@"),"=","@"),")","@"),"(","@"),"^","@"),"/","@"),"+","@"),"*","@"),"-","@"))-LEN(SUBSTITUTE(SUBSTITUTE(SUBSTITUTE(SUBSTITUTE(SUBSTITUTE(SUBSTITUTE(SUBSTITUTE(SUBSTITUTE(SUBSTITUTE(SUBSTITUTE(SUBSTITUTE(SUBSTITUTE(SUBSTITUTE(SUBSTITUTE(SUBSTITUTE(SUBSTITUTE(SUBSTITUTE(SUBSTITUTE(SUBSTITUTE(SUBSTITUTE(SUBSTITUTE(SUBSTITUTE(SUBSTITUTE(SUBSTITUTE(IF(_xlfn.ISFORMULA('#_F'!K47),_xlfn.FORMULATEXT('#_F'!K47),'#_F'!K47),"9","#"),"8","#"),"7","#"),"6","#"),"5","#"),"4","#"),"3","#"),"2","#"),"1","#"),"0","#"),"$","")," ",""),",","@"),"&gt;","@"),"&lt;","@"),"=","@"),")","@"),"(","@"),"^","@"),"/","@"),"+","@"),"*","@"),"-","@"),"@#","")))/2,TRUE,FALSE),"HardCodeMsg",IF(LEN(IF(_xlfn.ISFORMULA(F!K47),_xlfn.FORMULATEXT(F!K47),F!K47))-LEN(SUBSTITUTE(IF(_xlfn.ISFORMULA(F!K47),_xlfn.FORMULATEXT(F!K47),F!K47),"""",""))&gt;LEN(IF(_xlfn.ISFORMULA('#_F'!K47),_xlfn.FORMULATEXT('#_F'!K47),'#_F'!K47))-LEN(SUBSTITUTE(IF(_xlfn.ISFORMULA('#_F'!K47),_xlfn.FORMULATEXT('#_F'!K47),'#_F'!K47),"""","")),TRUE,FALSE),"HardQuoteMsg",IF(LEN(IF(_xlfn.ISFORMULA(F!K47),_xlfn.FORMULATEXT(F!K47),F!K47))-LEN(SUBSTITUTE(IF(_xlfn.ISFORMULA(F!K47),_xlfn.FORMULATEXT(F!K47),F!K47),"$",""))&lt;LEN(IF(_xlfn.ISFORMULA('#_F'!K47),_xlfn.FORMULATEXT('#_F'!K47),'#_F'!K47))-LEN(SUBSTITUTE(IF(_xlfn.ISFORMULA('#_F'!K47),_xlfn.FORMULATEXT('#_F'!K47),'#_F'!K47),"$","")),TRUE,FALSE),"MissingAbsMsg",_xlfn.IFS(ISTEXT('#_F'!K47),FALSE,ISLOGICAL('#_F'!K47),FALSE,SUBSTITUTE(CELL("format",'#_F'!K47),"-","")=SUBSTITUTE(CELL("format",F!K47),"-",""),FALSE,CELL("format",'#_F'!K47)="G",FALSE,AND(CELL("format",'#_F'!K47)="F0",CELL("format",F!K47)="G"),FALSE,TRUE,IFERROR(IF(MATCH(CELL("format",'#_F'!K47),FormatCodes_SFX!$A$4:$A$53,0)&gt;0,TRUE),FALSE),TRUE,TRUE),"FormatMsg",TRUE,"PerfectMsg")</f>
        <v>PerfectMsg</v>
      </c>
      <c r="L47" s="231" t="str">
        <f ca="1">_xlfn.IFS(ISBLANK(F!L47),"",IF(NOT(ISNA('#_F'!L47)),IF(ISNA(F!L47),TRUE,FALSE),FALSE),"StuNAMsg",IF(AND(ISNA('#_F'!L47),ISNA(F!L47)),TRUE,FALSE),"PerfectMsg",IF(NOT(ISERROR('#_F'!L47)),IF(ISERROR(F!L47),TRUE,FALSE),FALSE),"StuErrorMsg",IF(TYPE('#_F'!L47)&lt;&gt;TYPE(F!L47),TRUE,FALSE),"WrongTypeMsg",IF(_xlfn.ISFORMULA('#_F'!L47),IF(NOT(_xlfn.ISFORMULA(F!L47)),TRUE),FALSE),"MissingFormulaMsg",IF(NOT(AND(ISNUMBER(FIND("[",_xlfn.FORMULATEXT('#_F'!L47))),ISNUMBER(FIND("!",_xlfn.FORMULATEXT('#_F'!L47))))),AND(ISNUMBER(FIND("[",_xlfn.FORMULATEXT(F!L47))),ISNUMBER(FIND("!",_xlfn.FORMULATEXT(F!L47)))),FALSE),"ExternalRefsMsg",IF(ISNUMBER('#_F'!L47),IF(ABS('#_F'!L47-F!L47)&gt;0.00001,TRUE,FALSE),IF('#_F'!L47&lt;&gt;F!L47,TRUE,FALSE)),IF(ISNUMBER('#_F'!L47),IF('#_F'!L47&gt;F!L47,"TooLow","TooHigh"),"WrongAnswer"),NOT(_xlfn.ISFORMULA('#_F'!L47)),IF(_xlfn.IFS(ISTEXT('#_F'!L47),FALSE,ISLOGICAL('#_F'!L47),FALSE,SUBSTITUTE(CELL("format",'#_F'!L47),"-","")=SUBSTITUTE(CELL("format",F!L47),"-",""),FALSE,CELL("format",'#_F'!L47)="G",FALSE,AND(CELL("format",'#_F'!L47)="F0",CELL("format",F!L47)="G"),FALSE,TRUE,IFERROR(IF(MATCH(CELL("format",'#_F'!L47)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47),_xlfn.FORMULATEXT(F!L47),F!L47),"9","#"),"8","#"),"7","#"),"6","#"),"5","#"),"4","#"),"3","#"),"2","#"),"1","#"),"0","#"),"$","")," ",""),",","@"),"&gt;","@"),"&lt;","@"),"=","@"),")","@"),"(","@"),"^","@"),"/","@"),"+","@"),"*","@"),"-","@"))-LEN(SUBSTITUTE(SUBSTITUTE(SUBSTITUTE(SUBSTITUTE(SUBSTITUTE(SUBSTITUTE(SUBSTITUTE(SUBSTITUTE(SUBSTITUTE(SUBSTITUTE(SUBSTITUTE(SUBSTITUTE(SUBSTITUTE(SUBSTITUTE(SUBSTITUTE(SUBSTITUTE(SUBSTITUTE(SUBSTITUTE(SUBSTITUTE(SUBSTITUTE(SUBSTITUTE(SUBSTITUTE(SUBSTITUTE(SUBSTITUTE(IF(_xlfn.ISFORMULA(F!L47),_xlfn.FORMULATEXT(F!L47),F!L47),"9","#"),"8","#"),"7","#"),"6","#"),"5","#"),"4","#"),"3","#"),"2","#"),"1","#"),"0","#"),"$","")," ",""),",","@"),"&gt;","@"),"&lt;","@"),"=","@"),")","@"),"(","@"),"^","@"),"/","@"),"+","@"),"*","@"),"-","@"),"@#","")))/2&gt;(LEN(SUBSTITUTE(SUBSTITUTE(SUBSTITUTE(SUBSTITUTE(SUBSTITUTE(SUBSTITUTE(SUBSTITUTE(SUBSTITUTE(SUBSTITUTE(SUBSTITUTE(SUBSTITUTE(SUBSTITUTE(SUBSTITUTE(SUBSTITUTE(SUBSTITUTE(SUBSTITUTE(SUBSTITUTE(SUBSTITUTE(SUBSTITUTE(SUBSTITUTE(SUBSTITUTE(SUBSTITUTE(SUBSTITUTE(IF(_xlfn.ISFORMULA('#_F'!L47),_xlfn.FORMULATEXT('#_F'!L47),'#_F'!L47),"9","#"),"8","#"),"7","#"),"6","#"),"5","#"),"4","#"),"3","#"),"2","#"),"1","#"),"0","#"),"$","")," ",""),",","@"),"&gt;","@"),"&lt;","@"),"=","@"),")","@"),"(","@"),"^","@"),"/","@"),"+","@"),"*","@"),"-","@"))-LEN(SUBSTITUTE(SUBSTITUTE(SUBSTITUTE(SUBSTITUTE(SUBSTITUTE(SUBSTITUTE(SUBSTITUTE(SUBSTITUTE(SUBSTITUTE(SUBSTITUTE(SUBSTITUTE(SUBSTITUTE(SUBSTITUTE(SUBSTITUTE(SUBSTITUTE(SUBSTITUTE(SUBSTITUTE(SUBSTITUTE(SUBSTITUTE(SUBSTITUTE(SUBSTITUTE(SUBSTITUTE(SUBSTITUTE(SUBSTITUTE(IF(_xlfn.ISFORMULA('#_F'!L47),_xlfn.FORMULATEXT('#_F'!L47),'#_F'!L47),"9","#"),"8","#"),"7","#"),"6","#"),"5","#"),"4","#"),"3","#"),"2","#"),"1","#"),"0","#"),"$","")," ",""),",","@"),"&gt;","@"),"&lt;","@"),"=","@"),")","@"),"(","@"),"^","@"),"/","@"),"+","@"),"*","@"),"-","@"),"@#","")))/2,TRUE,FALSE),"HardCodeMsg",IF(LEN(IF(_xlfn.ISFORMULA(F!L47),_xlfn.FORMULATEXT(F!L47),F!L47))-LEN(SUBSTITUTE(IF(_xlfn.ISFORMULA(F!L47),_xlfn.FORMULATEXT(F!L47),F!L47),"""",""))&gt;LEN(IF(_xlfn.ISFORMULA('#_F'!L47),_xlfn.FORMULATEXT('#_F'!L47),'#_F'!L47))-LEN(SUBSTITUTE(IF(_xlfn.ISFORMULA('#_F'!L47),_xlfn.FORMULATEXT('#_F'!L47),'#_F'!L47),"""","")),TRUE,FALSE),"HardQuoteMsg",IF(LEN(IF(_xlfn.ISFORMULA(F!L47),_xlfn.FORMULATEXT(F!L47),F!L47))-LEN(SUBSTITUTE(IF(_xlfn.ISFORMULA(F!L47),_xlfn.FORMULATEXT(F!L47),F!L47),"$",""))&lt;LEN(IF(_xlfn.ISFORMULA('#_F'!L47),_xlfn.FORMULATEXT('#_F'!L47),'#_F'!L47))-LEN(SUBSTITUTE(IF(_xlfn.ISFORMULA('#_F'!L47),_xlfn.FORMULATEXT('#_F'!L47),'#_F'!L47),"$","")),TRUE,FALSE),"MissingAbsMsg",_xlfn.IFS(ISTEXT('#_F'!L47),FALSE,ISLOGICAL('#_F'!L47),FALSE,SUBSTITUTE(CELL("format",'#_F'!L47),"-","")=SUBSTITUTE(CELL("format",F!L47),"-",""),FALSE,CELL("format",'#_F'!L47)="G",FALSE,AND(CELL("format",'#_F'!L47)="F0",CELL("format",F!L47)="G"),FALSE,TRUE,IFERROR(IF(MATCH(CELL("format",'#_F'!L47),FormatCodes_SFX!$A$4:$A$53,0)&gt;0,TRUE),FALSE),TRUE,TRUE),"FormatMsg",TRUE,"PerfectMsg")</f>
        <v>PerfectMsg</v>
      </c>
      <c r="N47" s="233">
        <v>0</v>
      </c>
      <c r="O47" s="233">
        <v>0</v>
      </c>
      <c r="P47" s="233">
        <v>0</v>
      </c>
      <c r="R47" s="233">
        <v>0</v>
      </c>
      <c r="S47" s="233">
        <v>0</v>
      </c>
      <c r="T47" s="233">
        <v>0</v>
      </c>
      <c r="V47" s="233">
        <v>0</v>
      </c>
      <c r="W47" s="233">
        <v>0</v>
      </c>
      <c r="X47" s="233">
        <v>0</v>
      </c>
      <c r="Z47" s="233">
        <v>0</v>
      </c>
      <c r="AA47" s="233">
        <v>0</v>
      </c>
      <c r="AB47" s="233">
        <v>0</v>
      </c>
    </row>
    <row r="48" spans="3:28" x14ac:dyDescent="0.15">
      <c r="C48" s="170">
        <v>0</v>
      </c>
      <c r="D48" s="233">
        <v>0</v>
      </c>
      <c r="E48" s="233">
        <v>0</v>
      </c>
      <c r="F48" s="233">
        <v>0</v>
      </c>
      <c r="G48" s="170" t="str">
        <f ca="1">_xlfn.IFS(ISBLANK(F!G48),"",IF(NOT(ISNA('#_F'!G48)),IF(ISNA(F!G48),TRUE,FALSE),FALSE),"StuNAMsg",IF(AND(ISNA('#_F'!G48),ISNA(F!G48)),TRUE,FALSE),"PerfectMsg",IF(NOT(ISERROR('#_F'!G48)),IF(ISERROR(F!G48),TRUE,FALSE),FALSE),"StuErrorMsg",IF(TYPE('#_F'!G48)&lt;&gt;TYPE(F!G48),TRUE,FALSE),"WrongTypeMsg",IF(_xlfn.ISFORMULA('#_F'!G48),IF(NOT(_xlfn.ISFORMULA(F!G48)),TRUE),FALSE),"MissingFormulaMsg",IF(NOT(AND(ISNUMBER(FIND("[",_xlfn.FORMULATEXT('#_F'!G48))),ISNUMBER(FIND("!",_xlfn.FORMULATEXT('#_F'!G48))))),AND(ISNUMBER(FIND("[",_xlfn.FORMULATEXT(F!G48))),ISNUMBER(FIND("!",_xlfn.FORMULATEXT(F!G48)))),FALSE),"ExternalRefsMsg",IF(ISNUMBER('#_F'!G48),IF(ABS('#_F'!G48-F!G48)&gt;0.00001,TRUE,FALSE),IF('#_F'!G48&lt;&gt;F!G48,TRUE,FALSE)),IF(ISNUMBER('#_F'!G48),IF('#_F'!G48&gt;F!G48,"TooLow","TooHigh"),"WrongAnswer"),NOT(_xlfn.ISFORMULA('#_F'!G48)),IF(_xlfn.IFS(ISTEXT('#_F'!G48),FALSE,ISLOGICAL('#_F'!G48),FALSE,SUBSTITUTE(CELL("format",'#_F'!G48),"-","")=SUBSTITUTE(CELL("format",F!G48),"-",""),FALSE,CELL("format",'#_F'!G48)="G",FALSE,AND(CELL("format",'#_F'!G48)="F0",CELL("format",F!G48)="G"),FALSE,TRUE,IFERROR(IF(MATCH(CELL("format",'#_F'!G48)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48),_xlfn.FORMULATEXT(F!G48),F!G48),"9","#"),"8","#"),"7","#"),"6","#"),"5","#"),"4","#"),"3","#"),"2","#"),"1","#"),"0","#"),"$","")," ",""),",","@"),"&gt;","@"),"&lt;","@"),"=","@"),")","@"),"(","@"),"^","@"),"/","@"),"+","@"),"*","@"),"-","@"))-LEN(SUBSTITUTE(SUBSTITUTE(SUBSTITUTE(SUBSTITUTE(SUBSTITUTE(SUBSTITUTE(SUBSTITUTE(SUBSTITUTE(SUBSTITUTE(SUBSTITUTE(SUBSTITUTE(SUBSTITUTE(SUBSTITUTE(SUBSTITUTE(SUBSTITUTE(SUBSTITUTE(SUBSTITUTE(SUBSTITUTE(SUBSTITUTE(SUBSTITUTE(SUBSTITUTE(SUBSTITUTE(SUBSTITUTE(SUBSTITUTE(IF(_xlfn.ISFORMULA(F!G48),_xlfn.FORMULATEXT(F!G48),F!G48),"9","#"),"8","#"),"7","#"),"6","#"),"5","#"),"4","#"),"3","#"),"2","#"),"1","#"),"0","#"),"$","")," ",""),",","@"),"&gt;","@"),"&lt;","@"),"=","@"),")","@"),"(","@"),"^","@"),"/","@"),"+","@"),"*","@"),"-","@"),"@#","")))/2&gt;(LEN(SUBSTITUTE(SUBSTITUTE(SUBSTITUTE(SUBSTITUTE(SUBSTITUTE(SUBSTITUTE(SUBSTITUTE(SUBSTITUTE(SUBSTITUTE(SUBSTITUTE(SUBSTITUTE(SUBSTITUTE(SUBSTITUTE(SUBSTITUTE(SUBSTITUTE(SUBSTITUTE(SUBSTITUTE(SUBSTITUTE(SUBSTITUTE(SUBSTITUTE(SUBSTITUTE(SUBSTITUTE(SUBSTITUTE(IF(_xlfn.ISFORMULA('#_F'!G48),_xlfn.FORMULATEXT('#_F'!G48),'#_F'!G48),"9","#"),"8","#"),"7","#"),"6","#"),"5","#"),"4","#"),"3","#"),"2","#"),"1","#"),"0","#"),"$","")," ",""),",","@"),"&gt;","@"),"&lt;","@"),"=","@"),")","@"),"(","@"),"^","@"),"/","@"),"+","@"),"*","@"),"-","@"))-LEN(SUBSTITUTE(SUBSTITUTE(SUBSTITUTE(SUBSTITUTE(SUBSTITUTE(SUBSTITUTE(SUBSTITUTE(SUBSTITUTE(SUBSTITUTE(SUBSTITUTE(SUBSTITUTE(SUBSTITUTE(SUBSTITUTE(SUBSTITUTE(SUBSTITUTE(SUBSTITUTE(SUBSTITUTE(SUBSTITUTE(SUBSTITUTE(SUBSTITUTE(SUBSTITUTE(SUBSTITUTE(SUBSTITUTE(SUBSTITUTE(IF(_xlfn.ISFORMULA('#_F'!G48),_xlfn.FORMULATEXT('#_F'!G48),'#_F'!G48),"9","#"),"8","#"),"7","#"),"6","#"),"5","#"),"4","#"),"3","#"),"2","#"),"1","#"),"0","#"),"$","")," ",""),",","@"),"&gt;","@"),"&lt;","@"),"=","@"),")","@"),"(","@"),"^","@"),"/","@"),"+","@"),"*","@"),"-","@"),"@#","")))/2,TRUE,FALSE),"HardCodeMsg",IF(LEN(IF(_xlfn.ISFORMULA(F!G48),_xlfn.FORMULATEXT(F!G48),F!G48))-LEN(SUBSTITUTE(IF(_xlfn.ISFORMULA(F!G48),_xlfn.FORMULATEXT(F!G48),F!G48),"""",""))&gt;LEN(IF(_xlfn.ISFORMULA('#_F'!G48),_xlfn.FORMULATEXT('#_F'!G48),'#_F'!G48))-LEN(SUBSTITUTE(IF(_xlfn.ISFORMULA('#_F'!G48),_xlfn.FORMULATEXT('#_F'!G48),'#_F'!G48),"""","")),TRUE,FALSE),"HardQuoteMsg",IF(LEN(IF(_xlfn.ISFORMULA(F!G48),_xlfn.FORMULATEXT(F!G48),F!G48))-LEN(SUBSTITUTE(IF(_xlfn.ISFORMULA(F!G48),_xlfn.FORMULATEXT(F!G48),F!G48),"$",""))&lt;LEN(IF(_xlfn.ISFORMULA('#_F'!G48),_xlfn.FORMULATEXT('#_F'!G48),'#_F'!G48))-LEN(SUBSTITUTE(IF(_xlfn.ISFORMULA('#_F'!G48),_xlfn.FORMULATEXT('#_F'!G48),'#_F'!G48),"$","")),TRUE,FALSE),"MissingAbsMsg",_xlfn.IFS(ISTEXT('#_F'!G48),FALSE,ISLOGICAL('#_F'!G48),FALSE,SUBSTITUTE(CELL("format",'#_F'!G48),"-","")=SUBSTITUTE(CELL("format",F!G48),"-",""),FALSE,CELL("format",'#_F'!G48)="G",FALSE,AND(CELL("format",'#_F'!G48)="F0",CELL("format",F!G48)="G"),FALSE,TRUE,IFERROR(IF(MATCH(CELL("format",'#_F'!G48),FormatCodes_SFX!$A$4:$A$53,0)&gt;0,TRUE),FALSE),TRUE,TRUE),"FormatMsg",TRUE,"PerfectMsg")</f>
        <v>PerfectMsg</v>
      </c>
      <c r="H48" s="170" t="str">
        <f ca="1">_xlfn.IFS(ISBLANK(F!H48),"",IF(NOT(ISNA('#_F'!H48)),IF(ISNA(F!H48),TRUE,FALSE),FALSE),"StuNAMsg",IF(AND(ISNA('#_F'!H48),ISNA(F!H48)),TRUE,FALSE),"PerfectMsg",IF(NOT(ISERROR('#_F'!H48)),IF(ISERROR(F!H48),TRUE,FALSE),FALSE),"StuErrorMsg",IF(TYPE('#_F'!H48)&lt;&gt;TYPE(F!H48),TRUE,FALSE),"WrongTypeMsg",IF(_xlfn.ISFORMULA('#_F'!H48),IF(NOT(_xlfn.ISFORMULA(F!H48)),TRUE),FALSE),"MissingFormulaMsg",IF(NOT(AND(ISNUMBER(FIND("[",_xlfn.FORMULATEXT('#_F'!H48))),ISNUMBER(FIND("!",_xlfn.FORMULATEXT('#_F'!H48))))),AND(ISNUMBER(FIND("[",_xlfn.FORMULATEXT(F!H48))),ISNUMBER(FIND("!",_xlfn.FORMULATEXT(F!H48)))),FALSE),"ExternalRefsMsg",IF(ISNUMBER('#_F'!H48),IF(ABS('#_F'!H48-F!H48)&gt;0.00001,TRUE,FALSE),IF('#_F'!H48&lt;&gt;F!H48,TRUE,FALSE)),IF(ISNUMBER('#_F'!H48),IF('#_F'!H48&gt;F!H48,"TooLow","TooHigh"),"WrongAnswer"),NOT(_xlfn.ISFORMULA('#_F'!H48)),IF(_xlfn.IFS(ISTEXT('#_F'!H48),FALSE,ISLOGICAL('#_F'!H48),FALSE,SUBSTITUTE(CELL("format",'#_F'!H48),"-","")=SUBSTITUTE(CELL("format",F!H48),"-",""),FALSE,CELL("format",'#_F'!H48)="G",FALSE,AND(CELL("format",'#_F'!H48)="F0",CELL("format",F!H48)="G"),FALSE,TRUE,IFERROR(IF(MATCH(CELL("format",'#_F'!H48)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48),_xlfn.FORMULATEXT(F!H48),F!H48),"9","#"),"8","#"),"7","#"),"6","#"),"5","#"),"4","#"),"3","#"),"2","#"),"1","#"),"0","#"),"$","")," ",""),",","@"),"&gt;","@"),"&lt;","@"),"=","@"),")","@"),"(","@"),"^","@"),"/","@"),"+","@"),"*","@"),"-","@"))-LEN(SUBSTITUTE(SUBSTITUTE(SUBSTITUTE(SUBSTITUTE(SUBSTITUTE(SUBSTITUTE(SUBSTITUTE(SUBSTITUTE(SUBSTITUTE(SUBSTITUTE(SUBSTITUTE(SUBSTITUTE(SUBSTITUTE(SUBSTITUTE(SUBSTITUTE(SUBSTITUTE(SUBSTITUTE(SUBSTITUTE(SUBSTITUTE(SUBSTITUTE(SUBSTITUTE(SUBSTITUTE(SUBSTITUTE(SUBSTITUTE(IF(_xlfn.ISFORMULA(F!H48),_xlfn.FORMULATEXT(F!H48),F!H48),"9","#"),"8","#"),"7","#"),"6","#"),"5","#"),"4","#"),"3","#"),"2","#"),"1","#"),"0","#"),"$","")," ",""),",","@"),"&gt;","@"),"&lt;","@"),"=","@"),")","@"),"(","@"),"^","@"),"/","@"),"+","@"),"*","@"),"-","@"),"@#","")))/2&gt;(LEN(SUBSTITUTE(SUBSTITUTE(SUBSTITUTE(SUBSTITUTE(SUBSTITUTE(SUBSTITUTE(SUBSTITUTE(SUBSTITUTE(SUBSTITUTE(SUBSTITUTE(SUBSTITUTE(SUBSTITUTE(SUBSTITUTE(SUBSTITUTE(SUBSTITUTE(SUBSTITUTE(SUBSTITUTE(SUBSTITUTE(SUBSTITUTE(SUBSTITUTE(SUBSTITUTE(SUBSTITUTE(SUBSTITUTE(IF(_xlfn.ISFORMULA('#_F'!H48),_xlfn.FORMULATEXT('#_F'!H48),'#_F'!H48),"9","#"),"8","#"),"7","#"),"6","#"),"5","#"),"4","#"),"3","#"),"2","#"),"1","#"),"0","#"),"$","")," ",""),",","@"),"&gt;","@"),"&lt;","@"),"=","@"),")","@"),"(","@"),"^","@"),"/","@"),"+","@"),"*","@"),"-","@"))-LEN(SUBSTITUTE(SUBSTITUTE(SUBSTITUTE(SUBSTITUTE(SUBSTITUTE(SUBSTITUTE(SUBSTITUTE(SUBSTITUTE(SUBSTITUTE(SUBSTITUTE(SUBSTITUTE(SUBSTITUTE(SUBSTITUTE(SUBSTITUTE(SUBSTITUTE(SUBSTITUTE(SUBSTITUTE(SUBSTITUTE(SUBSTITUTE(SUBSTITUTE(SUBSTITUTE(SUBSTITUTE(SUBSTITUTE(SUBSTITUTE(IF(_xlfn.ISFORMULA('#_F'!H48),_xlfn.FORMULATEXT('#_F'!H48),'#_F'!H48),"9","#"),"8","#"),"7","#"),"6","#"),"5","#"),"4","#"),"3","#"),"2","#"),"1","#"),"0","#"),"$","")," ",""),",","@"),"&gt;","@"),"&lt;","@"),"=","@"),")","@"),"(","@"),"^","@"),"/","@"),"+","@"),"*","@"),"-","@"),"@#","")))/2,TRUE,FALSE),"HardCodeMsg",IF(LEN(IF(_xlfn.ISFORMULA(F!H48),_xlfn.FORMULATEXT(F!H48),F!H48))-LEN(SUBSTITUTE(IF(_xlfn.ISFORMULA(F!H48),_xlfn.FORMULATEXT(F!H48),F!H48),"""",""))&gt;LEN(IF(_xlfn.ISFORMULA('#_F'!H48),_xlfn.FORMULATEXT('#_F'!H48),'#_F'!H48))-LEN(SUBSTITUTE(IF(_xlfn.ISFORMULA('#_F'!H48),_xlfn.FORMULATEXT('#_F'!H48),'#_F'!H48),"""","")),TRUE,FALSE),"HardQuoteMsg",IF(LEN(IF(_xlfn.ISFORMULA(F!H48),_xlfn.FORMULATEXT(F!H48),F!H48))-LEN(SUBSTITUTE(IF(_xlfn.ISFORMULA(F!H48),_xlfn.FORMULATEXT(F!H48),F!H48),"$",""))&lt;LEN(IF(_xlfn.ISFORMULA('#_F'!H48),_xlfn.FORMULATEXT('#_F'!H48),'#_F'!H48))-LEN(SUBSTITUTE(IF(_xlfn.ISFORMULA('#_F'!H48),_xlfn.FORMULATEXT('#_F'!H48),'#_F'!H48),"$","")),TRUE,FALSE),"MissingAbsMsg",_xlfn.IFS(ISTEXT('#_F'!H48),FALSE,ISLOGICAL('#_F'!H48),FALSE,SUBSTITUTE(CELL("format",'#_F'!H48),"-","")=SUBSTITUTE(CELL("format",F!H48),"-",""),FALSE,CELL("format",'#_F'!H48)="G",FALSE,AND(CELL("format",'#_F'!H48)="F0",CELL("format",F!H48)="G"),FALSE,TRUE,IFERROR(IF(MATCH(CELL("format",'#_F'!H48),FormatCodes_SFX!$A$4:$A$53,0)&gt;0,TRUE),FALSE),TRUE,TRUE),"FormatMsg",TRUE,"PerfectMsg")</f>
        <v>PerfectMsg</v>
      </c>
      <c r="I48" s="170" t="str">
        <f ca="1">_xlfn.IFS(ISBLANK(F!I48),"",IF(NOT(ISNA('#_F'!I48)),IF(ISNA(F!I48),TRUE,FALSE),FALSE),"StuNAMsg",IF(AND(ISNA('#_F'!I48),ISNA(F!I48)),TRUE,FALSE),"PerfectMsg",IF(NOT(ISERROR('#_F'!I48)),IF(ISERROR(F!I48),TRUE,FALSE),FALSE),"StuErrorMsg",IF(TYPE('#_F'!I48)&lt;&gt;TYPE(F!I48),TRUE,FALSE),"WrongTypeMsg",IF(_xlfn.ISFORMULA('#_F'!I48),IF(NOT(_xlfn.ISFORMULA(F!I48)),TRUE),FALSE),"MissingFormulaMsg",IF(NOT(AND(ISNUMBER(FIND("[",_xlfn.FORMULATEXT('#_F'!I48))),ISNUMBER(FIND("!",_xlfn.FORMULATEXT('#_F'!I48))))),AND(ISNUMBER(FIND("[",_xlfn.FORMULATEXT(F!I48))),ISNUMBER(FIND("!",_xlfn.FORMULATEXT(F!I48)))),FALSE),"ExternalRefsMsg",IF(ISNUMBER('#_F'!I48),IF(ABS('#_F'!I48-F!I48)&gt;0.00001,TRUE,FALSE),IF('#_F'!I48&lt;&gt;F!I48,TRUE,FALSE)),IF(ISNUMBER('#_F'!I48),IF('#_F'!I48&gt;F!I48,"TooLow","TooHigh"),"WrongAnswer"),NOT(_xlfn.ISFORMULA('#_F'!I48)),IF(_xlfn.IFS(ISTEXT('#_F'!I48),FALSE,ISLOGICAL('#_F'!I48),FALSE,SUBSTITUTE(CELL("format",'#_F'!I48),"-","")=SUBSTITUTE(CELL("format",F!I48),"-",""),FALSE,CELL("format",'#_F'!I48)="G",FALSE,AND(CELL("format",'#_F'!I48)="F0",CELL("format",F!I48)="G"),FALSE,TRUE,IFERROR(IF(MATCH(CELL("format",'#_F'!I48)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48),_xlfn.FORMULATEXT(F!I48),F!I48),"9","#"),"8","#"),"7","#"),"6","#"),"5","#"),"4","#"),"3","#"),"2","#"),"1","#"),"0","#"),"$","")," ",""),",","@"),"&gt;","@"),"&lt;","@"),"=","@"),")","@"),"(","@"),"^","@"),"/","@"),"+","@"),"*","@"),"-","@"))-LEN(SUBSTITUTE(SUBSTITUTE(SUBSTITUTE(SUBSTITUTE(SUBSTITUTE(SUBSTITUTE(SUBSTITUTE(SUBSTITUTE(SUBSTITUTE(SUBSTITUTE(SUBSTITUTE(SUBSTITUTE(SUBSTITUTE(SUBSTITUTE(SUBSTITUTE(SUBSTITUTE(SUBSTITUTE(SUBSTITUTE(SUBSTITUTE(SUBSTITUTE(SUBSTITUTE(SUBSTITUTE(SUBSTITUTE(SUBSTITUTE(IF(_xlfn.ISFORMULA(F!I48),_xlfn.FORMULATEXT(F!I48),F!I48),"9","#"),"8","#"),"7","#"),"6","#"),"5","#"),"4","#"),"3","#"),"2","#"),"1","#"),"0","#"),"$","")," ",""),",","@"),"&gt;","@"),"&lt;","@"),"=","@"),")","@"),"(","@"),"^","@"),"/","@"),"+","@"),"*","@"),"-","@"),"@#","")))/2&gt;(LEN(SUBSTITUTE(SUBSTITUTE(SUBSTITUTE(SUBSTITUTE(SUBSTITUTE(SUBSTITUTE(SUBSTITUTE(SUBSTITUTE(SUBSTITUTE(SUBSTITUTE(SUBSTITUTE(SUBSTITUTE(SUBSTITUTE(SUBSTITUTE(SUBSTITUTE(SUBSTITUTE(SUBSTITUTE(SUBSTITUTE(SUBSTITUTE(SUBSTITUTE(SUBSTITUTE(SUBSTITUTE(SUBSTITUTE(IF(_xlfn.ISFORMULA('#_F'!I48),_xlfn.FORMULATEXT('#_F'!I48),'#_F'!I48),"9","#"),"8","#"),"7","#"),"6","#"),"5","#"),"4","#"),"3","#"),"2","#"),"1","#"),"0","#"),"$","")," ",""),",","@"),"&gt;","@"),"&lt;","@"),"=","@"),")","@"),"(","@"),"^","@"),"/","@"),"+","@"),"*","@"),"-","@"))-LEN(SUBSTITUTE(SUBSTITUTE(SUBSTITUTE(SUBSTITUTE(SUBSTITUTE(SUBSTITUTE(SUBSTITUTE(SUBSTITUTE(SUBSTITUTE(SUBSTITUTE(SUBSTITUTE(SUBSTITUTE(SUBSTITUTE(SUBSTITUTE(SUBSTITUTE(SUBSTITUTE(SUBSTITUTE(SUBSTITUTE(SUBSTITUTE(SUBSTITUTE(SUBSTITUTE(SUBSTITUTE(SUBSTITUTE(SUBSTITUTE(IF(_xlfn.ISFORMULA('#_F'!I48),_xlfn.FORMULATEXT('#_F'!I48),'#_F'!I48),"9","#"),"8","#"),"7","#"),"6","#"),"5","#"),"4","#"),"3","#"),"2","#"),"1","#"),"0","#"),"$","")," ",""),",","@"),"&gt;","@"),"&lt;","@"),"=","@"),")","@"),"(","@"),"^","@"),"/","@"),"+","@"),"*","@"),"-","@"),"@#","")))/2,TRUE,FALSE),"HardCodeMsg",IF(LEN(IF(_xlfn.ISFORMULA(F!I48),_xlfn.FORMULATEXT(F!I48),F!I48))-LEN(SUBSTITUTE(IF(_xlfn.ISFORMULA(F!I48),_xlfn.FORMULATEXT(F!I48),F!I48),"""",""))&gt;LEN(IF(_xlfn.ISFORMULA('#_F'!I48),_xlfn.FORMULATEXT('#_F'!I48),'#_F'!I48))-LEN(SUBSTITUTE(IF(_xlfn.ISFORMULA('#_F'!I48),_xlfn.FORMULATEXT('#_F'!I48),'#_F'!I48),"""","")),TRUE,FALSE),"HardQuoteMsg",IF(LEN(IF(_xlfn.ISFORMULA(F!I48),_xlfn.FORMULATEXT(F!I48),F!I48))-LEN(SUBSTITUTE(IF(_xlfn.ISFORMULA(F!I48),_xlfn.FORMULATEXT(F!I48),F!I48),"$",""))&lt;LEN(IF(_xlfn.ISFORMULA('#_F'!I48),_xlfn.FORMULATEXT('#_F'!I48),'#_F'!I48))-LEN(SUBSTITUTE(IF(_xlfn.ISFORMULA('#_F'!I48),_xlfn.FORMULATEXT('#_F'!I48),'#_F'!I48),"$","")),TRUE,FALSE),"MissingAbsMsg",_xlfn.IFS(ISTEXT('#_F'!I48),FALSE,ISLOGICAL('#_F'!I48),FALSE,SUBSTITUTE(CELL("format",'#_F'!I48),"-","")=SUBSTITUTE(CELL("format",F!I48),"-",""),FALSE,CELL("format",'#_F'!I48)="G",FALSE,AND(CELL("format",'#_F'!I48)="F0",CELL("format",F!I48)="G"),FALSE,TRUE,IFERROR(IF(MATCH(CELL("format",'#_F'!I48),FormatCodes_SFX!$A$4:$A$53,0)&gt;0,TRUE),FALSE),TRUE,TRUE),"FormatMsg",TRUE,"PerfectMsg")</f>
        <v>PerfectMsg</v>
      </c>
      <c r="J48" s="170" t="str">
        <f ca="1">_xlfn.IFS(ISBLANK(F!J48),"",IF(NOT(ISNA('#_F'!J48)),IF(ISNA(F!J48),TRUE,FALSE),FALSE),"StuNAMsg",IF(AND(ISNA('#_F'!J48),ISNA(F!J48)),TRUE,FALSE),"PerfectMsg",IF(NOT(ISERROR('#_F'!J48)),IF(ISERROR(F!J48),TRUE,FALSE),FALSE),"StuErrorMsg",IF(TYPE('#_F'!J48)&lt;&gt;TYPE(F!J48),TRUE,FALSE),"WrongTypeMsg",IF(_xlfn.ISFORMULA('#_F'!J48),IF(NOT(_xlfn.ISFORMULA(F!J48)),TRUE),FALSE),"MissingFormulaMsg",IF(NOT(AND(ISNUMBER(FIND("[",_xlfn.FORMULATEXT('#_F'!J48))),ISNUMBER(FIND("!",_xlfn.FORMULATEXT('#_F'!J48))))),AND(ISNUMBER(FIND("[",_xlfn.FORMULATEXT(F!J48))),ISNUMBER(FIND("!",_xlfn.FORMULATEXT(F!J48)))),FALSE),"ExternalRefsMsg",IF(ISNUMBER('#_F'!J48),IF(ABS('#_F'!J48-F!J48)&gt;0.00001,TRUE,FALSE),IF('#_F'!J48&lt;&gt;F!J48,TRUE,FALSE)),IF(ISNUMBER('#_F'!J48),IF('#_F'!J48&gt;F!J48,"TooLow","TooHigh"),"WrongAnswer"),NOT(_xlfn.ISFORMULA('#_F'!J48)),IF(_xlfn.IFS(ISTEXT('#_F'!J48),FALSE,ISLOGICAL('#_F'!J48),FALSE,SUBSTITUTE(CELL("format",'#_F'!J48),"-","")=SUBSTITUTE(CELL("format",F!J48),"-",""),FALSE,CELL("format",'#_F'!J48)="G",FALSE,AND(CELL("format",'#_F'!J48)="F0",CELL("format",F!J48)="G"),FALSE,TRUE,IFERROR(IF(MATCH(CELL("format",'#_F'!J48)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48),_xlfn.FORMULATEXT(F!J48),F!J48),"9","#"),"8","#"),"7","#"),"6","#"),"5","#"),"4","#"),"3","#"),"2","#"),"1","#"),"0","#"),"$","")," ",""),",","@"),"&gt;","@"),"&lt;","@"),"=","@"),")","@"),"(","@"),"^","@"),"/","@"),"+","@"),"*","@"),"-","@"))-LEN(SUBSTITUTE(SUBSTITUTE(SUBSTITUTE(SUBSTITUTE(SUBSTITUTE(SUBSTITUTE(SUBSTITUTE(SUBSTITUTE(SUBSTITUTE(SUBSTITUTE(SUBSTITUTE(SUBSTITUTE(SUBSTITUTE(SUBSTITUTE(SUBSTITUTE(SUBSTITUTE(SUBSTITUTE(SUBSTITUTE(SUBSTITUTE(SUBSTITUTE(SUBSTITUTE(SUBSTITUTE(SUBSTITUTE(SUBSTITUTE(IF(_xlfn.ISFORMULA(F!J48),_xlfn.FORMULATEXT(F!J48),F!J48),"9","#"),"8","#"),"7","#"),"6","#"),"5","#"),"4","#"),"3","#"),"2","#"),"1","#"),"0","#"),"$","")," ",""),",","@"),"&gt;","@"),"&lt;","@"),"=","@"),")","@"),"(","@"),"^","@"),"/","@"),"+","@"),"*","@"),"-","@"),"@#","")))/2&gt;(LEN(SUBSTITUTE(SUBSTITUTE(SUBSTITUTE(SUBSTITUTE(SUBSTITUTE(SUBSTITUTE(SUBSTITUTE(SUBSTITUTE(SUBSTITUTE(SUBSTITUTE(SUBSTITUTE(SUBSTITUTE(SUBSTITUTE(SUBSTITUTE(SUBSTITUTE(SUBSTITUTE(SUBSTITUTE(SUBSTITUTE(SUBSTITUTE(SUBSTITUTE(SUBSTITUTE(SUBSTITUTE(SUBSTITUTE(IF(_xlfn.ISFORMULA('#_F'!J48),_xlfn.FORMULATEXT('#_F'!J48),'#_F'!J48),"9","#"),"8","#"),"7","#"),"6","#"),"5","#"),"4","#"),"3","#"),"2","#"),"1","#"),"0","#"),"$","")," ",""),",","@"),"&gt;","@"),"&lt;","@"),"=","@"),")","@"),"(","@"),"^","@"),"/","@"),"+","@"),"*","@"),"-","@"))-LEN(SUBSTITUTE(SUBSTITUTE(SUBSTITUTE(SUBSTITUTE(SUBSTITUTE(SUBSTITUTE(SUBSTITUTE(SUBSTITUTE(SUBSTITUTE(SUBSTITUTE(SUBSTITUTE(SUBSTITUTE(SUBSTITUTE(SUBSTITUTE(SUBSTITUTE(SUBSTITUTE(SUBSTITUTE(SUBSTITUTE(SUBSTITUTE(SUBSTITUTE(SUBSTITUTE(SUBSTITUTE(SUBSTITUTE(SUBSTITUTE(IF(_xlfn.ISFORMULA('#_F'!J48),_xlfn.FORMULATEXT('#_F'!J48),'#_F'!J48),"9","#"),"8","#"),"7","#"),"6","#"),"5","#"),"4","#"),"3","#"),"2","#"),"1","#"),"0","#"),"$","")," ",""),",","@"),"&gt;","@"),"&lt;","@"),"=","@"),")","@"),"(","@"),"^","@"),"/","@"),"+","@"),"*","@"),"-","@"),"@#","")))/2,TRUE,FALSE),"HardCodeMsg",IF(LEN(IF(_xlfn.ISFORMULA(F!J48),_xlfn.FORMULATEXT(F!J48),F!J48))-LEN(SUBSTITUTE(IF(_xlfn.ISFORMULA(F!J48),_xlfn.FORMULATEXT(F!J48),F!J48),"""",""))&gt;LEN(IF(_xlfn.ISFORMULA('#_F'!J48),_xlfn.FORMULATEXT('#_F'!J48),'#_F'!J48))-LEN(SUBSTITUTE(IF(_xlfn.ISFORMULA('#_F'!J48),_xlfn.FORMULATEXT('#_F'!J48),'#_F'!J48),"""","")),TRUE,FALSE),"HardQuoteMsg",IF(LEN(IF(_xlfn.ISFORMULA(F!J48),_xlfn.FORMULATEXT(F!J48),F!J48))-LEN(SUBSTITUTE(IF(_xlfn.ISFORMULA(F!J48),_xlfn.FORMULATEXT(F!J48),F!J48),"$",""))&lt;LEN(IF(_xlfn.ISFORMULA('#_F'!J48),_xlfn.FORMULATEXT('#_F'!J48),'#_F'!J48))-LEN(SUBSTITUTE(IF(_xlfn.ISFORMULA('#_F'!J48),_xlfn.FORMULATEXT('#_F'!J48),'#_F'!J48),"$","")),TRUE,FALSE),"MissingAbsMsg",_xlfn.IFS(ISTEXT('#_F'!J48),FALSE,ISLOGICAL('#_F'!J48),FALSE,SUBSTITUTE(CELL("format",'#_F'!J48),"-","")=SUBSTITUTE(CELL("format",F!J48),"-",""),FALSE,CELL("format",'#_F'!J48)="G",FALSE,AND(CELL("format",'#_F'!J48)="F0",CELL("format",F!J48)="G"),FALSE,TRUE,IFERROR(IF(MATCH(CELL("format",'#_F'!J48),FormatCodes_SFX!$A$4:$A$53,0)&gt;0,TRUE),FALSE),TRUE,TRUE),"FormatMsg",TRUE,"PerfectMsg")</f>
        <v>PerfectMsg</v>
      </c>
      <c r="K48" s="170" t="str">
        <f ca="1">_xlfn.IFS(ISBLANK(F!K48),"",IF(NOT(ISNA('#_F'!K48)),IF(ISNA(F!K48),TRUE,FALSE),FALSE),"StuNAMsg",IF(AND(ISNA('#_F'!K48),ISNA(F!K48)),TRUE,FALSE),"PerfectMsg",IF(NOT(ISERROR('#_F'!K48)),IF(ISERROR(F!K48),TRUE,FALSE),FALSE),"StuErrorMsg",IF(TYPE('#_F'!K48)&lt;&gt;TYPE(F!K48),TRUE,FALSE),"WrongTypeMsg",IF(_xlfn.ISFORMULA('#_F'!K48),IF(NOT(_xlfn.ISFORMULA(F!K48)),TRUE),FALSE),"MissingFormulaMsg",IF(NOT(AND(ISNUMBER(FIND("[",_xlfn.FORMULATEXT('#_F'!K48))),ISNUMBER(FIND("!",_xlfn.FORMULATEXT('#_F'!K48))))),AND(ISNUMBER(FIND("[",_xlfn.FORMULATEXT(F!K48))),ISNUMBER(FIND("!",_xlfn.FORMULATEXT(F!K48)))),FALSE),"ExternalRefsMsg",IF(ISNUMBER('#_F'!K48),IF(ABS('#_F'!K48-F!K48)&gt;0.00001,TRUE,FALSE),IF('#_F'!K48&lt;&gt;F!K48,TRUE,FALSE)),IF(ISNUMBER('#_F'!K48),IF('#_F'!K48&gt;F!K48,"TooLow","TooHigh"),"WrongAnswer"),NOT(_xlfn.ISFORMULA('#_F'!K48)),IF(_xlfn.IFS(ISTEXT('#_F'!K48),FALSE,ISLOGICAL('#_F'!K48),FALSE,SUBSTITUTE(CELL("format",'#_F'!K48),"-","")=SUBSTITUTE(CELL("format",F!K48),"-",""),FALSE,CELL("format",'#_F'!K48)="G",FALSE,AND(CELL("format",'#_F'!K48)="F0",CELL("format",F!K48)="G"),FALSE,TRUE,IFERROR(IF(MATCH(CELL("format",'#_F'!K48)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48),_xlfn.FORMULATEXT(F!K48),F!K48),"9","#"),"8","#"),"7","#"),"6","#"),"5","#"),"4","#"),"3","#"),"2","#"),"1","#"),"0","#"),"$","")," ",""),",","@"),"&gt;","@"),"&lt;","@"),"=","@"),")","@"),"(","@"),"^","@"),"/","@"),"+","@"),"*","@"),"-","@"))-LEN(SUBSTITUTE(SUBSTITUTE(SUBSTITUTE(SUBSTITUTE(SUBSTITUTE(SUBSTITUTE(SUBSTITUTE(SUBSTITUTE(SUBSTITUTE(SUBSTITUTE(SUBSTITUTE(SUBSTITUTE(SUBSTITUTE(SUBSTITUTE(SUBSTITUTE(SUBSTITUTE(SUBSTITUTE(SUBSTITUTE(SUBSTITUTE(SUBSTITUTE(SUBSTITUTE(SUBSTITUTE(SUBSTITUTE(SUBSTITUTE(IF(_xlfn.ISFORMULA(F!K48),_xlfn.FORMULATEXT(F!K48),F!K48),"9","#"),"8","#"),"7","#"),"6","#"),"5","#"),"4","#"),"3","#"),"2","#"),"1","#"),"0","#"),"$","")," ",""),",","@"),"&gt;","@"),"&lt;","@"),"=","@"),")","@"),"(","@"),"^","@"),"/","@"),"+","@"),"*","@"),"-","@"),"@#","")))/2&gt;(LEN(SUBSTITUTE(SUBSTITUTE(SUBSTITUTE(SUBSTITUTE(SUBSTITUTE(SUBSTITUTE(SUBSTITUTE(SUBSTITUTE(SUBSTITUTE(SUBSTITUTE(SUBSTITUTE(SUBSTITUTE(SUBSTITUTE(SUBSTITUTE(SUBSTITUTE(SUBSTITUTE(SUBSTITUTE(SUBSTITUTE(SUBSTITUTE(SUBSTITUTE(SUBSTITUTE(SUBSTITUTE(SUBSTITUTE(IF(_xlfn.ISFORMULA('#_F'!K48),_xlfn.FORMULATEXT('#_F'!K48),'#_F'!K48),"9","#"),"8","#"),"7","#"),"6","#"),"5","#"),"4","#"),"3","#"),"2","#"),"1","#"),"0","#"),"$","")," ",""),",","@"),"&gt;","@"),"&lt;","@"),"=","@"),")","@"),"(","@"),"^","@"),"/","@"),"+","@"),"*","@"),"-","@"))-LEN(SUBSTITUTE(SUBSTITUTE(SUBSTITUTE(SUBSTITUTE(SUBSTITUTE(SUBSTITUTE(SUBSTITUTE(SUBSTITUTE(SUBSTITUTE(SUBSTITUTE(SUBSTITUTE(SUBSTITUTE(SUBSTITUTE(SUBSTITUTE(SUBSTITUTE(SUBSTITUTE(SUBSTITUTE(SUBSTITUTE(SUBSTITUTE(SUBSTITUTE(SUBSTITUTE(SUBSTITUTE(SUBSTITUTE(SUBSTITUTE(IF(_xlfn.ISFORMULA('#_F'!K48),_xlfn.FORMULATEXT('#_F'!K48),'#_F'!K48),"9","#"),"8","#"),"7","#"),"6","#"),"5","#"),"4","#"),"3","#"),"2","#"),"1","#"),"0","#"),"$","")," ",""),",","@"),"&gt;","@"),"&lt;","@"),"=","@"),")","@"),"(","@"),"^","@"),"/","@"),"+","@"),"*","@"),"-","@"),"@#","")))/2,TRUE,FALSE),"HardCodeMsg",IF(LEN(IF(_xlfn.ISFORMULA(F!K48),_xlfn.FORMULATEXT(F!K48),F!K48))-LEN(SUBSTITUTE(IF(_xlfn.ISFORMULA(F!K48),_xlfn.FORMULATEXT(F!K48),F!K48),"""",""))&gt;LEN(IF(_xlfn.ISFORMULA('#_F'!K48),_xlfn.FORMULATEXT('#_F'!K48),'#_F'!K48))-LEN(SUBSTITUTE(IF(_xlfn.ISFORMULA('#_F'!K48),_xlfn.FORMULATEXT('#_F'!K48),'#_F'!K48),"""","")),TRUE,FALSE),"HardQuoteMsg",IF(LEN(IF(_xlfn.ISFORMULA(F!K48),_xlfn.FORMULATEXT(F!K48),F!K48))-LEN(SUBSTITUTE(IF(_xlfn.ISFORMULA(F!K48),_xlfn.FORMULATEXT(F!K48),F!K48),"$",""))&lt;LEN(IF(_xlfn.ISFORMULA('#_F'!K48),_xlfn.FORMULATEXT('#_F'!K48),'#_F'!K48))-LEN(SUBSTITUTE(IF(_xlfn.ISFORMULA('#_F'!K48),_xlfn.FORMULATEXT('#_F'!K48),'#_F'!K48),"$","")),TRUE,FALSE),"MissingAbsMsg",_xlfn.IFS(ISTEXT('#_F'!K48),FALSE,ISLOGICAL('#_F'!K48),FALSE,SUBSTITUTE(CELL("format",'#_F'!K48),"-","")=SUBSTITUTE(CELL("format",F!K48),"-",""),FALSE,CELL("format",'#_F'!K48)="G",FALSE,AND(CELL("format",'#_F'!K48)="F0",CELL("format",F!K48)="G"),FALSE,TRUE,IFERROR(IF(MATCH(CELL("format",'#_F'!K48),FormatCodes_SFX!$A$4:$A$53,0)&gt;0,TRUE),FALSE),TRUE,TRUE),"FormatMsg",TRUE,"PerfectMsg")</f>
        <v>PerfectMsg</v>
      </c>
      <c r="L48" s="231" t="str">
        <f ca="1">_xlfn.IFS(ISBLANK(F!L48),"",IF(NOT(ISNA('#_F'!L48)),IF(ISNA(F!L48),TRUE,FALSE),FALSE),"StuNAMsg",IF(AND(ISNA('#_F'!L48),ISNA(F!L48)),TRUE,FALSE),"PerfectMsg",IF(NOT(ISERROR('#_F'!L48)),IF(ISERROR(F!L48),TRUE,FALSE),FALSE),"StuErrorMsg",IF(TYPE('#_F'!L48)&lt;&gt;TYPE(F!L48),TRUE,FALSE),"WrongTypeMsg",IF(_xlfn.ISFORMULA('#_F'!L48),IF(NOT(_xlfn.ISFORMULA(F!L48)),TRUE),FALSE),"MissingFormulaMsg",IF(NOT(AND(ISNUMBER(FIND("[",_xlfn.FORMULATEXT('#_F'!L48))),ISNUMBER(FIND("!",_xlfn.FORMULATEXT('#_F'!L48))))),AND(ISNUMBER(FIND("[",_xlfn.FORMULATEXT(F!L48))),ISNUMBER(FIND("!",_xlfn.FORMULATEXT(F!L48)))),FALSE),"ExternalRefsMsg",IF(ISNUMBER('#_F'!L48),IF(ABS('#_F'!L48-F!L48)&gt;0.00001,TRUE,FALSE),IF('#_F'!L48&lt;&gt;F!L48,TRUE,FALSE)),IF(ISNUMBER('#_F'!L48),IF('#_F'!L48&gt;F!L48,"TooLow","TooHigh"),"WrongAnswer"),NOT(_xlfn.ISFORMULA('#_F'!L48)),IF(_xlfn.IFS(ISTEXT('#_F'!L48),FALSE,ISLOGICAL('#_F'!L48),FALSE,SUBSTITUTE(CELL("format",'#_F'!L48),"-","")=SUBSTITUTE(CELL("format",F!L48),"-",""),FALSE,CELL("format",'#_F'!L48)="G",FALSE,AND(CELL("format",'#_F'!L48)="F0",CELL("format",F!L48)="G"),FALSE,TRUE,IFERROR(IF(MATCH(CELL("format",'#_F'!L48)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48),_xlfn.FORMULATEXT(F!L48),F!L48),"9","#"),"8","#"),"7","#"),"6","#"),"5","#"),"4","#"),"3","#"),"2","#"),"1","#"),"0","#"),"$","")," ",""),",","@"),"&gt;","@"),"&lt;","@"),"=","@"),")","@"),"(","@"),"^","@"),"/","@"),"+","@"),"*","@"),"-","@"))-LEN(SUBSTITUTE(SUBSTITUTE(SUBSTITUTE(SUBSTITUTE(SUBSTITUTE(SUBSTITUTE(SUBSTITUTE(SUBSTITUTE(SUBSTITUTE(SUBSTITUTE(SUBSTITUTE(SUBSTITUTE(SUBSTITUTE(SUBSTITUTE(SUBSTITUTE(SUBSTITUTE(SUBSTITUTE(SUBSTITUTE(SUBSTITUTE(SUBSTITUTE(SUBSTITUTE(SUBSTITUTE(SUBSTITUTE(SUBSTITUTE(IF(_xlfn.ISFORMULA(F!L48),_xlfn.FORMULATEXT(F!L48),F!L48),"9","#"),"8","#"),"7","#"),"6","#"),"5","#"),"4","#"),"3","#"),"2","#"),"1","#"),"0","#"),"$","")," ",""),",","@"),"&gt;","@"),"&lt;","@"),"=","@"),")","@"),"(","@"),"^","@"),"/","@"),"+","@"),"*","@"),"-","@"),"@#","")))/2&gt;(LEN(SUBSTITUTE(SUBSTITUTE(SUBSTITUTE(SUBSTITUTE(SUBSTITUTE(SUBSTITUTE(SUBSTITUTE(SUBSTITUTE(SUBSTITUTE(SUBSTITUTE(SUBSTITUTE(SUBSTITUTE(SUBSTITUTE(SUBSTITUTE(SUBSTITUTE(SUBSTITUTE(SUBSTITUTE(SUBSTITUTE(SUBSTITUTE(SUBSTITUTE(SUBSTITUTE(SUBSTITUTE(SUBSTITUTE(IF(_xlfn.ISFORMULA('#_F'!L48),_xlfn.FORMULATEXT('#_F'!L48),'#_F'!L48),"9","#"),"8","#"),"7","#"),"6","#"),"5","#"),"4","#"),"3","#"),"2","#"),"1","#"),"0","#"),"$","")," ",""),",","@"),"&gt;","@"),"&lt;","@"),"=","@"),")","@"),"(","@"),"^","@"),"/","@"),"+","@"),"*","@"),"-","@"))-LEN(SUBSTITUTE(SUBSTITUTE(SUBSTITUTE(SUBSTITUTE(SUBSTITUTE(SUBSTITUTE(SUBSTITUTE(SUBSTITUTE(SUBSTITUTE(SUBSTITUTE(SUBSTITUTE(SUBSTITUTE(SUBSTITUTE(SUBSTITUTE(SUBSTITUTE(SUBSTITUTE(SUBSTITUTE(SUBSTITUTE(SUBSTITUTE(SUBSTITUTE(SUBSTITUTE(SUBSTITUTE(SUBSTITUTE(SUBSTITUTE(IF(_xlfn.ISFORMULA('#_F'!L48),_xlfn.FORMULATEXT('#_F'!L48),'#_F'!L48),"9","#"),"8","#"),"7","#"),"6","#"),"5","#"),"4","#"),"3","#"),"2","#"),"1","#"),"0","#"),"$","")," ",""),",","@"),"&gt;","@"),"&lt;","@"),"=","@"),")","@"),"(","@"),"^","@"),"/","@"),"+","@"),"*","@"),"-","@"),"@#","")))/2,TRUE,FALSE),"HardCodeMsg",IF(LEN(IF(_xlfn.ISFORMULA(F!L48),_xlfn.FORMULATEXT(F!L48),F!L48))-LEN(SUBSTITUTE(IF(_xlfn.ISFORMULA(F!L48),_xlfn.FORMULATEXT(F!L48),F!L48),"""",""))&gt;LEN(IF(_xlfn.ISFORMULA('#_F'!L48),_xlfn.FORMULATEXT('#_F'!L48),'#_F'!L48))-LEN(SUBSTITUTE(IF(_xlfn.ISFORMULA('#_F'!L48),_xlfn.FORMULATEXT('#_F'!L48),'#_F'!L48),"""","")),TRUE,FALSE),"HardQuoteMsg",IF(LEN(IF(_xlfn.ISFORMULA(F!L48),_xlfn.FORMULATEXT(F!L48),F!L48))-LEN(SUBSTITUTE(IF(_xlfn.ISFORMULA(F!L48),_xlfn.FORMULATEXT(F!L48),F!L48),"$",""))&lt;LEN(IF(_xlfn.ISFORMULA('#_F'!L48),_xlfn.FORMULATEXT('#_F'!L48),'#_F'!L48))-LEN(SUBSTITUTE(IF(_xlfn.ISFORMULA('#_F'!L48),_xlfn.FORMULATEXT('#_F'!L48),'#_F'!L48),"$","")),TRUE,FALSE),"MissingAbsMsg",_xlfn.IFS(ISTEXT('#_F'!L48),FALSE,ISLOGICAL('#_F'!L48),FALSE,SUBSTITUTE(CELL("format",'#_F'!L48),"-","")=SUBSTITUTE(CELL("format",F!L48),"-",""),FALSE,CELL("format",'#_F'!L48)="G",FALSE,AND(CELL("format",'#_F'!L48)="F0",CELL("format",F!L48)="G"),FALSE,TRUE,IFERROR(IF(MATCH(CELL("format",'#_F'!L48),FormatCodes_SFX!$A$4:$A$53,0)&gt;0,TRUE),FALSE),TRUE,TRUE),"FormatMsg",TRUE,"PerfectMsg")</f>
        <v>PerfectMsg</v>
      </c>
      <c r="N48" s="233">
        <v>0</v>
      </c>
      <c r="O48" s="233">
        <v>0</v>
      </c>
      <c r="P48" s="233">
        <v>0</v>
      </c>
      <c r="R48" s="233">
        <v>0</v>
      </c>
      <c r="S48" s="233">
        <v>0</v>
      </c>
      <c r="T48" s="233">
        <v>0</v>
      </c>
      <c r="V48" s="233">
        <v>0</v>
      </c>
      <c r="W48" s="233">
        <v>0</v>
      </c>
      <c r="X48" s="233">
        <v>0</v>
      </c>
      <c r="Z48" s="233">
        <v>0</v>
      </c>
      <c r="AA48" s="233">
        <v>0</v>
      </c>
      <c r="AB48" s="233">
        <v>0</v>
      </c>
    </row>
    <row r="49" spans="3:28" x14ac:dyDescent="0.15">
      <c r="C49" s="233">
        <v>0</v>
      </c>
      <c r="D49" s="233">
        <v>0</v>
      </c>
      <c r="E49" s="233">
        <v>0</v>
      </c>
      <c r="F49" s="233">
        <v>0</v>
      </c>
      <c r="G49" s="170" t="str">
        <f ca="1">_xlfn.IFS(ISBLANK(F!G49),"",IF(NOT(ISNA('#_F'!G49)),IF(ISNA(F!G49),TRUE,FALSE),FALSE),"StuNAMsg",IF(AND(ISNA('#_F'!G49),ISNA(F!G49)),TRUE,FALSE),"PerfectMsg",IF(NOT(ISERROR('#_F'!G49)),IF(ISERROR(F!G49),TRUE,FALSE),FALSE),"StuErrorMsg",IF(TYPE('#_F'!G49)&lt;&gt;TYPE(F!G49),TRUE,FALSE),"WrongTypeMsg",IF(_xlfn.ISFORMULA('#_F'!G49),IF(NOT(_xlfn.ISFORMULA(F!G49)),TRUE),FALSE),"MissingFormulaMsg",IF(NOT(AND(ISNUMBER(FIND("[",_xlfn.FORMULATEXT('#_F'!G49))),ISNUMBER(FIND("!",_xlfn.FORMULATEXT('#_F'!G49))))),AND(ISNUMBER(FIND("[",_xlfn.FORMULATEXT(F!G49))),ISNUMBER(FIND("!",_xlfn.FORMULATEXT(F!G49)))),FALSE),"ExternalRefsMsg",IF(ISNUMBER('#_F'!G49),IF(ABS('#_F'!G49-F!G49)&gt;0.00001,TRUE,FALSE),IF('#_F'!G49&lt;&gt;F!G49,TRUE,FALSE)),IF(ISNUMBER('#_F'!G49),IF('#_F'!G49&gt;F!G49,"TooLow","TooHigh"),"WrongAnswer"),NOT(_xlfn.ISFORMULA('#_F'!G49)),IF(_xlfn.IFS(ISTEXT('#_F'!G49),FALSE,ISLOGICAL('#_F'!G49),FALSE,SUBSTITUTE(CELL("format",'#_F'!G49),"-","")=SUBSTITUTE(CELL("format",F!G49),"-",""),FALSE,CELL("format",'#_F'!G49)="G",FALSE,AND(CELL("format",'#_F'!G49)="F0",CELL("format",F!G49)="G"),FALSE,TRUE,IFERROR(IF(MATCH(CELL("format",'#_F'!G49)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49),_xlfn.FORMULATEXT(F!G49),F!G49),"9","#"),"8","#"),"7","#"),"6","#"),"5","#"),"4","#"),"3","#"),"2","#"),"1","#"),"0","#"),"$","")," ",""),",","@"),"&gt;","@"),"&lt;","@"),"=","@"),")","@"),"(","@"),"^","@"),"/","@"),"+","@"),"*","@"),"-","@"))-LEN(SUBSTITUTE(SUBSTITUTE(SUBSTITUTE(SUBSTITUTE(SUBSTITUTE(SUBSTITUTE(SUBSTITUTE(SUBSTITUTE(SUBSTITUTE(SUBSTITUTE(SUBSTITUTE(SUBSTITUTE(SUBSTITUTE(SUBSTITUTE(SUBSTITUTE(SUBSTITUTE(SUBSTITUTE(SUBSTITUTE(SUBSTITUTE(SUBSTITUTE(SUBSTITUTE(SUBSTITUTE(SUBSTITUTE(SUBSTITUTE(IF(_xlfn.ISFORMULA(F!G49),_xlfn.FORMULATEXT(F!G49),F!G49),"9","#"),"8","#"),"7","#"),"6","#"),"5","#"),"4","#"),"3","#"),"2","#"),"1","#"),"0","#"),"$","")," ",""),",","@"),"&gt;","@"),"&lt;","@"),"=","@"),")","@"),"(","@"),"^","@"),"/","@"),"+","@"),"*","@"),"-","@"),"@#","")))/2&gt;(LEN(SUBSTITUTE(SUBSTITUTE(SUBSTITUTE(SUBSTITUTE(SUBSTITUTE(SUBSTITUTE(SUBSTITUTE(SUBSTITUTE(SUBSTITUTE(SUBSTITUTE(SUBSTITUTE(SUBSTITUTE(SUBSTITUTE(SUBSTITUTE(SUBSTITUTE(SUBSTITUTE(SUBSTITUTE(SUBSTITUTE(SUBSTITUTE(SUBSTITUTE(SUBSTITUTE(SUBSTITUTE(SUBSTITUTE(IF(_xlfn.ISFORMULA('#_F'!G49),_xlfn.FORMULATEXT('#_F'!G49),'#_F'!G49),"9","#"),"8","#"),"7","#"),"6","#"),"5","#"),"4","#"),"3","#"),"2","#"),"1","#"),"0","#"),"$","")," ",""),",","@"),"&gt;","@"),"&lt;","@"),"=","@"),")","@"),"(","@"),"^","@"),"/","@"),"+","@"),"*","@"),"-","@"))-LEN(SUBSTITUTE(SUBSTITUTE(SUBSTITUTE(SUBSTITUTE(SUBSTITUTE(SUBSTITUTE(SUBSTITUTE(SUBSTITUTE(SUBSTITUTE(SUBSTITUTE(SUBSTITUTE(SUBSTITUTE(SUBSTITUTE(SUBSTITUTE(SUBSTITUTE(SUBSTITUTE(SUBSTITUTE(SUBSTITUTE(SUBSTITUTE(SUBSTITUTE(SUBSTITUTE(SUBSTITUTE(SUBSTITUTE(SUBSTITUTE(IF(_xlfn.ISFORMULA('#_F'!G49),_xlfn.FORMULATEXT('#_F'!G49),'#_F'!G49),"9","#"),"8","#"),"7","#"),"6","#"),"5","#"),"4","#"),"3","#"),"2","#"),"1","#"),"0","#"),"$","")," ",""),",","@"),"&gt;","@"),"&lt;","@"),"=","@"),")","@"),"(","@"),"^","@"),"/","@"),"+","@"),"*","@"),"-","@"),"@#","")))/2,TRUE,FALSE),"HardCodeMsg",IF(LEN(IF(_xlfn.ISFORMULA(F!G49),_xlfn.FORMULATEXT(F!G49),F!G49))-LEN(SUBSTITUTE(IF(_xlfn.ISFORMULA(F!G49),_xlfn.FORMULATEXT(F!G49),F!G49),"""",""))&gt;LEN(IF(_xlfn.ISFORMULA('#_F'!G49),_xlfn.FORMULATEXT('#_F'!G49),'#_F'!G49))-LEN(SUBSTITUTE(IF(_xlfn.ISFORMULA('#_F'!G49),_xlfn.FORMULATEXT('#_F'!G49),'#_F'!G49),"""","")),TRUE,FALSE),"HardQuoteMsg",IF(LEN(IF(_xlfn.ISFORMULA(F!G49),_xlfn.FORMULATEXT(F!G49),F!G49))-LEN(SUBSTITUTE(IF(_xlfn.ISFORMULA(F!G49),_xlfn.FORMULATEXT(F!G49),F!G49),"$",""))&lt;LEN(IF(_xlfn.ISFORMULA('#_F'!G49),_xlfn.FORMULATEXT('#_F'!G49),'#_F'!G49))-LEN(SUBSTITUTE(IF(_xlfn.ISFORMULA('#_F'!G49),_xlfn.FORMULATEXT('#_F'!G49),'#_F'!G49),"$","")),TRUE,FALSE),"MissingAbsMsg",_xlfn.IFS(ISTEXT('#_F'!G49),FALSE,ISLOGICAL('#_F'!G49),FALSE,SUBSTITUTE(CELL("format",'#_F'!G49),"-","")=SUBSTITUTE(CELL("format",F!G49),"-",""),FALSE,CELL("format",'#_F'!G49)="G",FALSE,AND(CELL("format",'#_F'!G49)="F0",CELL("format",F!G49)="G"),FALSE,TRUE,IFERROR(IF(MATCH(CELL("format",'#_F'!G49),FormatCodes_SFX!$A$4:$A$53,0)&gt;0,TRUE),FALSE),TRUE,TRUE),"FormatMsg",TRUE,"PerfectMsg")</f>
        <v>PerfectMsg</v>
      </c>
      <c r="H49" s="170" t="str">
        <f ca="1">_xlfn.IFS(ISBLANK(F!H49),"",IF(NOT(ISNA('#_F'!H49)),IF(ISNA(F!H49),TRUE,FALSE),FALSE),"StuNAMsg",IF(AND(ISNA('#_F'!H49),ISNA(F!H49)),TRUE,FALSE),"PerfectMsg",IF(NOT(ISERROR('#_F'!H49)),IF(ISERROR(F!H49),TRUE,FALSE),FALSE),"StuErrorMsg",IF(TYPE('#_F'!H49)&lt;&gt;TYPE(F!H49),TRUE,FALSE),"WrongTypeMsg",IF(_xlfn.ISFORMULA('#_F'!H49),IF(NOT(_xlfn.ISFORMULA(F!H49)),TRUE),FALSE),"MissingFormulaMsg",IF(NOT(AND(ISNUMBER(FIND("[",_xlfn.FORMULATEXT('#_F'!H49))),ISNUMBER(FIND("!",_xlfn.FORMULATEXT('#_F'!H49))))),AND(ISNUMBER(FIND("[",_xlfn.FORMULATEXT(F!H49))),ISNUMBER(FIND("!",_xlfn.FORMULATEXT(F!H49)))),FALSE),"ExternalRefsMsg",IF(ISNUMBER('#_F'!H49),IF(ABS('#_F'!H49-F!H49)&gt;0.00001,TRUE,FALSE),IF('#_F'!H49&lt;&gt;F!H49,TRUE,FALSE)),IF(ISNUMBER('#_F'!H49),IF('#_F'!H49&gt;F!H49,"TooLow","TooHigh"),"WrongAnswer"),NOT(_xlfn.ISFORMULA('#_F'!H49)),IF(_xlfn.IFS(ISTEXT('#_F'!H49),FALSE,ISLOGICAL('#_F'!H49),FALSE,SUBSTITUTE(CELL("format",'#_F'!H49),"-","")=SUBSTITUTE(CELL("format",F!H49),"-",""),FALSE,CELL("format",'#_F'!H49)="G",FALSE,AND(CELL("format",'#_F'!H49)="F0",CELL("format",F!H49)="G"),FALSE,TRUE,IFERROR(IF(MATCH(CELL("format",'#_F'!H49)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49),_xlfn.FORMULATEXT(F!H49),F!H49),"9","#"),"8","#"),"7","#"),"6","#"),"5","#"),"4","#"),"3","#"),"2","#"),"1","#"),"0","#"),"$","")," ",""),",","@"),"&gt;","@"),"&lt;","@"),"=","@"),")","@"),"(","@"),"^","@"),"/","@"),"+","@"),"*","@"),"-","@"))-LEN(SUBSTITUTE(SUBSTITUTE(SUBSTITUTE(SUBSTITUTE(SUBSTITUTE(SUBSTITUTE(SUBSTITUTE(SUBSTITUTE(SUBSTITUTE(SUBSTITUTE(SUBSTITUTE(SUBSTITUTE(SUBSTITUTE(SUBSTITUTE(SUBSTITUTE(SUBSTITUTE(SUBSTITUTE(SUBSTITUTE(SUBSTITUTE(SUBSTITUTE(SUBSTITUTE(SUBSTITUTE(SUBSTITUTE(SUBSTITUTE(IF(_xlfn.ISFORMULA(F!H49),_xlfn.FORMULATEXT(F!H49),F!H49),"9","#"),"8","#"),"7","#"),"6","#"),"5","#"),"4","#"),"3","#"),"2","#"),"1","#"),"0","#"),"$","")," ",""),",","@"),"&gt;","@"),"&lt;","@"),"=","@"),")","@"),"(","@"),"^","@"),"/","@"),"+","@"),"*","@"),"-","@"),"@#","")))/2&gt;(LEN(SUBSTITUTE(SUBSTITUTE(SUBSTITUTE(SUBSTITUTE(SUBSTITUTE(SUBSTITUTE(SUBSTITUTE(SUBSTITUTE(SUBSTITUTE(SUBSTITUTE(SUBSTITUTE(SUBSTITUTE(SUBSTITUTE(SUBSTITUTE(SUBSTITUTE(SUBSTITUTE(SUBSTITUTE(SUBSTITUTE(SUBSTITUTE(SUBSTITUTE(SUBSTITUTE(SUBSTITUTE(SUBSTITUTE(IF(_xlfn.ISFORMULA('#_F'!H49),_xlfn.FORMULATEXT('#_F'!H49),'#_F'!H49),"9","#"),"8","#"),"7","#"),"6","#"),"5","#"),"4","#"),"3","#"),"2","#"),"1","#"),"0","#"),"$","")," ",""),",","@"),"&gt;","@"),"&lt;","@"),"=","@"),")","@"),"(","@"),"^","@"),"/","@"),"+","@"),"*","@"),"-","@"))-LEN(SUBSTITUTE(SUBSTITUTE(SUBSTITUTE(SUBSTITUTE(SUBSTITUTE(SUBSTITUTE(SUBSTITUTE(SUBSTITUTE(SUBSTITUTE(SUBSTITUTE(SUBSTITUTE(SUBSTITUTE(SUBSTITUTE(SUBSTITUTE(SUBSTITUTE(SUBSTITUTE(SUBSTITUTE(SUBSTITUTE(SUBSTITUTE(SUBSTITUTE(SUBSTITUTE(SUBSTITUTE(SUBSTITUTE(SUBSTITUTE(IF(_xlfn.ISFORMULA('#_F'!H49),_xlfn.FORMULATEXT('#_F'!H49),'#_F'!H49),"9","#"),"8","#"),"7","#"),"6","#"),"5","#"),"4","#"),"3","#"),"2","#"),"1","#"),"0","#"),"$","")," ",""),",","@"),"&gt;","@"),"&lt;","@"),"=","@"),")","@"),"(","@"),"^","@"),"/","@"),"+","@"),"*","@"),"-","@"),"@#","")))/2,TRUE,FALSE),"HardCodeMsg",IF(LEN(IF(_xlfn.ISFORMULA(F!H49),_xlfn.FORMULATEXT(F!H49),F!H49))-LEN(SUBSTITUTE(IF(_xlfn.ISFORMULA(F!H49),_xlfn.FORMULATEXT(F!H49),F!H49),"""",""))&gt;LEN(IF(_xlfn.ISFORMULA('#_F'!H49),_xlfn.FORMULATEXT('#_F'!H49),'#_F'!H49))-LEN(SUBSTITUTE(IF(_xlfn.ISFORMULA('#_F'!H49),_xlfn.FORMULATEXT('#_F'!H49),'#_F'!H49),"""","")),TRUE,FALSE),"HardQuoteMsg",IF(LEN(IF(_xlfn.ISFORMULA(F!H49),_xlfn.FORMULATEXT(F!H49),F!H49))-LEN(SUBSTITUTE(IF(_xlfn.ISFORMULA(F!H49),_xlfn.FORMULATEXT(F!H49),F!H49),"$",""))&lt;LEN(IF(_xlfn.ISFORMULA('#_F'!H49),_xlfn.FORMULATEXT('#_F'!H49),'#_F'!H49))-LEN(SUBSTITUTE(IF(_xlfn.ISFORMULA('#_F'!H49),_xlfn.FORMULATEXT('#_F'!H49),'#_F'!H49),"$","")),TRUE,FALSE),"MissingAbsMsg",_xlfn.IFS(ISTEXT('#_F'!H49),FALSE,ISLOGICAL('#_F'!H49),FALSE,SUBSTITUTE(CELL("format",'#_F'!H49),"-","")=SUBSTITUTE(CELL("format",F!H49),"-",""),FALSE,CELL("format",'#_F'!H49)="G",FALSE,AND(CELL("format",'#_F'!H49)="F0",CELL("format",F!H49)="G"),FALSE,TRUE,IFERROR(IF(MATCH(CELL("format",'#_F'!H49),FormatCodes_SFX!$A$4:$A$53,0)&gt;0,TRUE),FALSE),TRUE,TRUE),"FormatMsg",TRUE,"PerfectMsg")</f>
        <v>PerfectMsg</v>
      </c>
      <c r="I49" s="170" t="str">
        <f ca="1">_xlfn.IFS(ISBLANK(F!I49),"",IF(NOT(ISNA('#_F'!I49)),IF(ISNA(F!I49),TRUE,FALSE),FALSE),"StuNAMsg",IF(AND(ISNA('#_F'!I49),ISNA(F!I49)),TRUE,FALSE),"PerfectMsg",IF(NOT(ISERROR('#_F'!I49)),IF(ISERROR(F!I49),TRUE,FALSE),FALSE),"StuErrorMsg",IF(TYPE('#_F'!I49)&lt;&gt;TYPE(F!I49),TRUE,FALSE),"WrongTypeMsg",IF(_xlfn.ISFORMULA('#_F'!I49),IF(NOT(_xlfn.ISFORMULA(F!I49)),TRUE),FALSE),"MissingFormulaMsg",IF(NOT(AND(ISNUMBER(FIND("[",_xlfn.FORMULATEXT('#_F'!I49))),ISNUMBER(FIND("!",_xlfn.FORMULATEXT('#_F'!I49))))),AND(ISNUMBER(FIND("[",_xlfn.FORMULATEXT(F!I49))),ISNUMBER(FIND("!",_xlfn.FORMULATEXT(F!I49)))),FALSE),"ExternalRefsMsg",IF(ISNUMBER('#_F'!I49),IF(ABS('#_F'!I49-F!I49)&gt;0.00001,TRUE,FALSE),IF('#_F'!I49&lt;&gt;F!I49,TRUE,FALSE)),IF(ISNUMBER('#_F'!I49),IF('#_F'!I49&gt;F!I49,"TooLow","TooHigh"),"WrongAnswer"),NOT(_xlfn.ISFORMULA('#_F'!I49)),IF(_xlfn.IFS(ISTEXT('#_F'!I49),FALSE,ISLOGICAL('#_F'!I49),FALSE,SUBSTITUTE(CELL("format",'#_F'!I49),"-","")=SUBSTITUTE(CELL("format",F!I49),"-",""),FALSE,CELL("format",'#_F'!I49)="G",FALSE,AND(CELL("format",'#_F'!I49)="F0",CELL("format",F!I49)="G"),FALSE,TRUE,IFERROR(IF(MATCH(CELL("format",'#_F'!I49)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49),_xlfn.FORMULATEXT(F!I49),F!I49),"9","#"),"8","#"),"7","#"),"6","#"),"5","#"),"4","#"),"3","#"),"2","#"),"1","#"),"0","#"),"$","")," ",""),",","@"),"&gt;","@"),"&lt;","@"),"=","@"),")","@"),"(","@"),"^","@"),"/","@"),"+","@"),"*","@"),"-","@"))-LEN(SUBSTITUTE(SUBSTITUTE(SUBSTITUTE(SUBSTITUTE(SUBSTITUTE(SUBSTITUTE(SUBSTITUTE(SUBSTITUTE(SUBSTITUTE(SUBSTITUTE(SUBSTITUTE(SUBSTITUTE(SUBSTITUTE(SUBSTITUTE(SUBSTITUTE(SUBSTITUTE(SUBSTITUTE(SUBSTITUTE(SUBSTITUTE(SUBSTITUTE(SUBSTITUTE(SUBSTITUTE(SUBSTITUTE(SUBSTITUTE(IF(_xlfn.ISFORMULA(F!I49),_xlfn.FORMULATEXT(F!I49),F!I49),"9","#"),"8","#"),"7","#"),"6","#"),"5","#"),"4","#"),"3","#"),"2","#"),"1","#"),"0","#"),"$","")," ",""),",","@"),"&gt;","@"),"&lt;","@"),"=","@"),")","@"),"(","@"),"^","@"),"/","@"),"+","@"),"*","@"),"-","@"),"@#","")))/2&gt;(LEN(SUBSTITUTE(SUBSTITUTE(SUBSTITUTE(SUBSTITUTE(SUBSTITUTE(SUBSTITUTE(SUBSTITUTE(SUBSTITUTE(SUBSTITUTE(SUBSTITUTE(SUBSTITUTE(SUBSTITUTE(SUBSTITUTE(SUBSTITUTE(SUBSTITUTE(SUBSTITUTE(SUBSTITUTE(SUBSTITUTE(SUBSTITUTE(SUBSTITUTE(SUBSTITUTE(SUBSTITUTE(SUBSTITUTE(IF(_xlfn.ISFORMULA('#_F'!I49),_xlfn.FORMULATEXT('#_F'!I49),'#_F'!I49),"9","#"),"8","#"),"7","#"),"6","#"),"5","#"),"4","#"),"3","#"),"2","#"),"1","#"),"0","#"),"$","")," ",""),",","@"),"&gt;","@"),"&lt;","@"),"=","@"),")","@"),"(","@"),"^","@"),"/","@"),"+","@"),"*","@"),"-","@"))-LEN(SUBSTITUTE(SUBSTITUTE(SUBSTITUTE(SUBSTITUTE(SUBSTITUTE(SUBSTITUTE(SUBSTITUTE(SUBSTITUTE(SUBSTITUTE(SUBSTITUTE(SUBSTITUTE(SUBSTITUTE(SUBSTITUTE(SUBSTITUTE(SUBSTITUTE(SUBSTITUTE(SUBSTITUTE(SUBSTITUTE(SUBSTITUTE(SUBSTITUTE(SUBSTITUTE(SUBSTITUTE(SUBSTITUTE(SUBSTITUTE(IF(_xlfn.ISFORMULA('#_F'!I49),_xlfn.FORMULATEXT('#_F'!I49),'#_F'!I49),"9","#"),"8","#"),"7","#"),"6","#"),"5","#"),"4","#"),"3","#"),"2","#"),"1","#"),"0","#"),"$","")," ",""),",","@"),"&gt;","@"),"&lt;","@"),"=","@"),")","@"),"(","@"),"^","@"),"/","@"),"+","@"),"*","@"),"-","@"),"@#","")))/2,TRUE,FALSE),"HardCodeMsg",IF(LEN(IF(_xlfn.ISFORMULA(F!I49),_xlfn.FORMULATEXT(F!I49),F!I49))-LEN(SUBSTITUTE(IF(_xlfn.ISFORMULA(F!I49),_xlfn.FORMULATEXT(F!I49),F!I49),"""",""))&gt;LEN(IF(_xlfn.ISFORMULA('#_F'!I49),_xlfn.FORMULATEXT('#_F'!I49),'#_F'!I49))-LEN(SUBSTITUTE(IF(_xlfn.ISFORMULA('#_F'!I49),_xlfn.FORMULATEXT('#_F'!I49),'#_F'!I49),"""","")),TRUE,FALSE),"HardQuoteMsg",IF(LEN(IF(_xlfn.ISFORMULA(F!I49),_xlfn.FORMULATEXT(F!I49),F!I49))-LEN(SUBSTITUTE(IF(_xlfn.ISFORMULA(F!I49),_xlfn.FORMULATEXT(F!I49),F!I49),"$",""))&lt;LEN(IF(_xlfn.ISFORMULA('#_F'!I49),_xlfn.FORMULATEXT('#_F'!I49),'#_F'!I49))-LEN(SUBSTITUTE(IF(_xlfn.ISFORMULA('#_F'!I49),_xlfn.FORMULATEXT('#_F'!I49),'#_F'!I49),"$","")),TRUE,FALSE),"MissingAbsMsg",_xlfn.IFS(ISTEXT('#_F'!I49),FALSE,ISLOGICAL('#_F'!I49),FALSE,SUBSTITUTE(CELL("format",'#_F'!I49),"-","")=SUBSTITUTE(CELL("format",F!I49),"-",""),FALSE,CELL("format",'#_F'!I49)="G",FALSE,AND(CELL("format",'#_F'!I49)="F0",CELL("format",F!I49)="G"),FALSE,TRUE,IFERROR(IF(MATCH(CELL("format",'#_F'!I49),FormatCodes_SFX!$A$4:$A$53,0)&gt;0,TRUE),FALSE),TRUE,TRUE),"FormatMsg",TRUE,"PerfectMsg")</f>
        <v>PerfectMsg</v>
      </c>
      <c r="J49" s="170" t="str">
        <f ca="1">_xlfn.IFS(ISBLANK(F!J49),"",IF(NOT(ISNA('#_F'!J49)),IF(ISNA(F!J49),TRUE,FALSE),FALSE),"StuNAMsg",IF(AND(ISNA('#_F'!J49),ISNA(F!J49)),TRUE,FALSE),"PerfectMsg",IF(NOT(ISERROR('#_F'!J49)),IF(ISERROR(F!J49),TRUE,FALSE),FALSE),"StuErrorMsg",IF(TYPE('#_F'!J49)&lt;&gt;TYPE(F!J49),TRUE,FALSE),"WrongTypeMsg",IF(_xlfn.ISFORMULA('#_F'!J49),IF(NOT(_xlfn.ISFORMULA(F!J49)),TRUE),FALSE),"MissingFormulaMsg",IF(NOT(AND(ISNUMBER(FIND("[",_xlfn.FORMULATEXT('#_F'!J49))),ISNUMBER(FIND("!",_xlfn.FORMULATEXT('#_F'!J49))))),AND(ISNUMBER(FIND("[",_xlfn.FORMULATEXT(F!J49))),ISNUMBER(FIND("!",_xlfn.FORMULATEXT(F!J49)))),FALSE),"ExternalRefsMsg",IF(ISNUMBER('#_F'!J49),IF(ABS('#_F'!J49-F!J49)&gt;0.00001,TRUE,FALSE),IF('#_F'!J49&lt;&gt;F!J49,TRUE,FALSE)),IF(ISNUMBER('#_F'!J49),IF('#_F'!J49&gt;F!J49,"TooLow","TooHigh"),"WrongAnswer"),NOT(_xlfn.ISFORMULA('#_F'!J49)),IF(_xlfn.IFS(ISTEXT('#_F'!J49),FALSE,ISLOGICAL('#_F'!J49),FALSE,SUBSTITUTE(CELL("format",'#_F'!J49),"-","")=SUBSTITUTE(CELL("format",F!J49),"-",""),FALSE,CELL("format",'#_F'!J49)="G",FALSE,AND(CELL("format",'#_F'!J49)="F0",CELL("format",F!J49)="G"),FALSE,TRUE,IFERROR(IF(MATCH(CELL("format",'#_F'!J49)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49),_xlfn.FORMULATEXT(F!J49),F!J49),"9","#"),"8","#"),"7","#"),"6","#"),"5","#"),"4","#"),"3","#"),"2","#"),"1","#"),"0","#"),"$","")," ",""),",","@"),"&gt;","@"),"&lt;","@"),"=","@"),")","@"),"(","@"),"^","@"),"/","@"),"+","@"),"*","@"),"-","@"))-LEN(SUBSTITUTE(SUBSTITUTE(SUBSTITUTE(SUBSTITUTE(SUBSTITUTE(SUBSTITUTE(SUBSTITUTE(SUBSTITUTE(SUBSTITUTE(SUBSTITUTE(SUBSTITUTE(SUBSTITUTE(SUBSTITUTE(SUBSTITUTE(SUBSTITUTE(SUBSTITUTE(SUBSTITUTE(SUBSTITUTE(SUBSTITUTE(SUBSTITUTE(SUBSTITUTE(SUBSTITUTE(SUBSTITUTE(SUBSTITUTE(IF(_xlfn.ISFORMULA(F!J49),_xlfn.FORMULATEXT(F!J49),F!J49),"9","#"),"8","#"),"7","#"),"6","#"),"5","#"),"4","#"),"3","#"),"2","#"),"1","#"),"0","#"),"$","")," ",""),",","@"),"&gt;","@"),"&lt;","@"),"=","@"),")","@"),"(","@"),"^","@"),"/","@"),"+","@"),"*","@"),"-","@"),"@#","")))/2&gt;(LEN(SUBSTITUTE(SUBSTITUTE(SUBSTITUTE(SUBSTITUTE(SUBSTITUTE(SUBSTITUTE(SUBSTITUTE(SUBSTITUTE(SUBSTITUTE(SUBSTITUTE(SUBSTITUTE(SUBSTITUTE(SUBSTITUTE(SUBSTITUTE(SUBSTITUTE(SUBSTITUTE(SUBSTITUTE(SUBSTITUTE(SUBSTITUTE(SUBSTITUTE(SUBSTITUTE(SUBSTITUTE(SUBSTITUTE(IF(_xlfn.ISFORMULA('#_F'!J49),_xlfn.FORMULATEXT('#_F'!J49),'#_F'!J49),"9","#"),"8","#"),"7","#"),"6","#"),"5","#"),"4","#"),"3","#"),"2","#"),"1","#"),"0","#"),"$","")," ",""),",","@"),"&gt;","@"),"&lt;","@"),"=","@"),")","@"),"(","@"),"^","@"),"/","@"),"+","@"),"*","@"),"-","@"))-LEN(SUBSTITUTE(SUBSTITUTE(SUBSTITUTE(SUBSTITUTE(SUBSTITUTE(SUBSTITUTE(SUBSTITUTE(SUBSTITUTE(SUBSTITUTE(SUBSTITUTE(SUBSTITUTE(SUBSTITUTE(SUBSTITUTE(SUBSTITUTE(SUBSTITUTE(SUBSTITUTE(SUBSTITUTE(SUBSTITUTE(SUBSTITUTE(SUBSTITUTE(SUBSTITUTE(SUBSTITUTE(SUBSTITUTE(SUBSTITUTE(IF(_xlfn.ISFORMULA('#_F'!J49),_xlfn.FORMULATEXT('#_F'!J49),'#_F'!J49),"9","#"),"8","#"),"7","#"),"6","#"),"5","#"),"4","#"),"3","#"),"2","#"),"1","#"),"0","#"),"$","")," ",""),",","@"),"&gt;","@"),"&lt;","@"),"=","@"),")","@"),"(","@"),"^","@"),"/","@"),"+","@"),"*","@"),"-","@"),"@#","")))/2,TRUE,FALSE),"HardCodeMsg",IF(LEN(IF(_xlfn.ISFORMULA(F!J49),_xlfn.FORMULATEXT(F!J49),F!J49))-LEN(SUBSTITUTE(IF(_xlfn.ISFORMULA(F!J49),_xlfn.FORMULATEXT(F!J49),F!J49),"""",""))&gt;LEN(IF(_xlfn.ISFORMULA('#_F'!J49),_xlfn.FORMULATEXT('#_F'!J49),'#_F'!J49))-LEN(SUBSTITUTE(IF(_xlfn.ISFORMULA('#_F'!J49),_xlfn.FORMULATEXT('#_F'!J49),'#_F'!J49),"""","")),TRUE,FALSE),"HardQuoteMsg",IF(LEN(IF(_xlfn.ISFORMULA(F!J49),_xlfn.FORMULATEXT(F!J49),F!J49))-LEN(SUBSTITUTE(IF(_xlfn.ISFORMULA(F!J49),_xlfn.FORMULATEXT(F!J49),F!J49),"$",""))&lt;LEN(IF(_xlfn.ISFORMULA('#_F'!J49),_xlfn.FORMULATEXT('#_F'!J49),'#_F'!J49))-LEN(SUBSTITUTE(IF(_xlfn.ISFORMULA('#_F'!J49),_xlfn.FORMULATEXT('#_F'!J49),'#_F'!J49),"$","")),TRUE,FALSE),"MissingAbsMsg",_xlfn.IFS(ISTEXT('#_F'!J49),FALSE,ISLOGICAL('#_F'!J49),FALSE,SUBSTITUTE(CELL("format",'#_F'!J49),"-","")=SUBSTITUTE(CELL("format",F!J49),"-",""),FALSE,CELL("format",'#_F'!J49)="G",FALSE,AND(CELL("format",'#_F'!J49)="F0",CELL("format",F!J49)="G"),FALSE,TRUE,IFERROR(IF(MATCH(CELL("format",'#_F'!J49),FormatCodes_SFX!$A$4:$A$53,0)&gt;0,TRUE),FALSE),TRUE,TRUE),"FormatMsg",TRUE,"PerfectMsg")</f>
        <v>PerfectMsg</v>
      </c>
      <c r="K49" s="170" t="str">
        <f ca="1">_xlfn.IFS(ISBLANK(F!K49),"",IF(NOT(ISNA('#_F'!K49)),IF(ISNA(F!K49),TRUE,FALSE),FALSE),"StuNAMsg",IF(AND(ISNA('#_F'!K49),ISNA(F!K49)),TRUE,FALSE),"PerfectMsg",IF(NOT(ISERROR('#_F'!K49)),IF(ISERROR(F!K49),TRUE,FALSE),FALSE),"StuErrorMsg",IF(TYPE('#_F'!K49)&lt;&gt;TYPE(F!K49),TRUE,FALSE),"WrongTypeMsg",IF(_xlfn.ISFORMULA('#_F'!K49),IF(NOT(_xlfn.ISFORMULA(F!K49)),TRUE),FALSE),"MissingFormulaMsg",IF(NOT(AND(ISNUMBER(FIND("[",_xlfn.FORMULATEXT('#_F'!K49))),ISNUMBER(FIND("!",_xlfn.FORMULATEXT('#_F'!K49))))),AND(ISNUMBER(FIND("[",_xlfn.FORMULATEXT(F!K49))),ISNUMBER(FIND("!",_xlfn.FORMULATEXT(F!K49)))),FALSE),"ExternalRefsMsg",IF(ISNUMBER('#_F'!K49),IF(ABS('#_F'!K49-F!K49)&gt;0.00001,TRUE,FALSE),IF('#_F'!K49&lt;&gt;F!K49,TRUE,FALSE)),IF(ISNUMBER('#_F'!K49),IF('#_F'!K49&gt;F!K49,"TooLow","TooHigh"),"WrongAnswer"),NOT(_xlfn.ISFORMULA('#_F'!K49)),IF(_xlfn.IFS(ISTEXT('#_F'!K49),FALSE,ISLOGICAL('#_F'!K49),FALSE,SUBSTITUTE(CELL("format",'#_F'!K49),"-","")=SUBSTITUTE(CELL("format",F!K49),"-",""),FALSE,CELL("format",'#_F'!K49)="G",FALSE,AND(CELL("format",'#_F'!K49)="F0",CELL("format",F!K49)="G"),FALSE,TRUE,IFERROR(IF(MATCH(CELL("format",'#_F'!K49)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49),_xlfn.FORMULATEXT(F!K49),F!K49),"9","#"),"8","#"),"7","#"),"6","#"),"5","#"),"4","#"),"3","#"),"2","#"),"1","#"),"0","#"),"$","")," ",""),",","@"),"&gt;","@"),"&lt;","@"),"=","@"),")","@"),"(","@"),"^","@"),"/","@"),"+","@"),"*","@"),"-","@"))-LEN(SUBSTITUTE(SUBSTITUTE(SUBSTITUTE(SUBSTITUTE(SUBSTITUTE(SUBSTITUTE(SUBSTITUTE(SUBSTITUTE(SUBSTITUTE(SUBSTITUTE(SUBSTITUTE(SUBSTITUTE(SUBSTITUTE(SUBSTITUTE(SUBSTITUTE(SUBSTITUTE(SUBSTITUTE(SUBSTITUTE(SUBSTITUTE(SUBSTITUTE(SUBSTITUTE(SUBSTITUTE(SUBSTITUTE(SUBSTITUTE(IF(_xlfn.ISFORMULA(F!K49),_xlfn.FORMULATEXT(F!K49),F!K49),"9","#"),"8","#"),"7","#"),"6","#"),"5","#"),"4","#"),"3","#"),"2","#"),"1","#"),"0","#"),"$","")," ",""),",","@"),"&gt;","@"),"&lt;","@"),"=","@"),")","@"),"(","@"),"^","@"),"/","@"),"+","@"),"*","@"),"-","@"),"@#","")))/2&gt;(LEN(SUBSTITUTE(SUBSTITUTE(SUBSTITUTE(SUBSTITUTE(SUBSTITUTE(SUBSTITUTE(SUBSTITUTE(SUBSTITUTE(SUBSTITUTE(SUBSTITUTE(SUBSTITUTE(SUBSTITUTE(SUBSTITUTE(SUBSTITUTE(SUBSTITUTE(SUBSTITUTE(SUBSTITUTE(SUBSTITUTE(SUBSTITUTE(SUBSTITUTE(SUBSTITUTE(SUBSTITUTE(SUBSTITUTE(IF(_xlfn.ISFORMULA('#_F'!K49),_xlfn.FORMULATEXT('#_F'!K49),'#_F'!K49),"9","#"),"8","#"),"7","#"),"6","#"),"5","#"),"4","#"),"3","#"),"2","#"),"1","#"),"0","#"),"$","")," ",""),",","@"),"&gt;","@"),"&lt;","@"),"=","@"),")","@"),"(","@"),"^","@"),"/","@"),"+","@"),"*","@"),"-","@"))-LEN(SUBSTITUTE(SUBSTITUTE(SUBSTITUTE(SUBSTITUTE(SUBSTITUTE(SUBSTITUTE(SUBSTITUTE(SUBSTITUTE(SUBSTITUTE(SUBSTITUTE(SUBSTITUTE(SUBSTITUTE(SUBSTITUTE(SUBSTITUTE(SUBSTITUTE(SUBSTITUTE(SUBSTITUTE(SUBSTITUTE(SUBSTITUTE(SUBSTITUTE(SUBSTITUTE(SUBSTITUTE(SUBSTITUTE(SUBSTITUTE(IF(_xlfn.ISFORMULA('#_F'!K49),_xlfn.FORMULATEXT('#_F'!K49),'#_F'!K49),"9","#"),"8","#"),"7","#"),"6","#"),"5","#"),"4","#"),"3","#"),"2","#"),"1","#"),"0","#"),"$","")," ",""),",","@"),"&gt;","@"),"&lt;","@"),"=","@"),")","@"),"(","@"),"^","@"),"/","@"),"+","@"),"*","@"),"-","@"),"@#","")))/2,TRUE,FALSE),"HardCodeMsg",IF(LEN(IF(_xlfn.ISFORMULA(F!K49),_xlfn.FORMULATEXT(F!K49),F!K49))-LEN(SUBSTITUTE(IF(_xlfn.ISFORMULA(F!K49),_xlfn.FORMULATEXT(F!K49),F!K49),"""",""))&gt;LEN(IF(_xlfn.ISFORMULA('#_F'!K49),_xlfn.FORMULATEXT('#_F'!K49),'#_F'!K49))-LEN(SUBSTITUTE(IF(_xlfn.ISFORMULA('#_F'!K49),_xlfn.FORMULATEXT('#_F'!K49),'#_F'!K49),"""","")),TRUE,FALSE),"HardQuoteMsg",IF(LEN(IF(_xlfn.ISFORMULA(F!K49),_xlfn.FORMULATEXT(F!K49),F!K49))-LEN(SUBSTITUTE(IF(_xlfn.ISFORMULA(F!K49),_xlfn.FORMULATEXT(F!K49),F!K49),"$",""))&lt;LEN(IF(_xlfn.ISFORMULA('#_F'!K49),_xlfn.FORMULATEXT('#_F'!K49),'#_F'!K49))-LEN(SUBSTITUTE(IF(_xlfn.ISFORMULA('#_F'!K49),_xlfn.FORMULATEXT('#_F'!K49),'#_F'!K49),"$","")),TRUE,FALSE),"MissingAbsMsg",_xlfn.IFS(ISTEXT('#_F'!K49),FALSE,ISLOGICAL('#_F'!K49),FALSE,SUBSTITUTE(CELL("format",'#_F'!K49),"-","")=SUBSTITUTE(CELL("format",F!K49),"-",""),FALSE,CELL("format",'#_F'!K49)="G",FALSE,AND(CELL("format",'#_F'!K49)="F0",CELL("format",F!K49)="G"),FALSE,TRUE,IFERROR(IF(MATCH(CELL("format",'#_F'!K49),FormatCodes_SFX!$A$4:$A$53,0)&gt;0,TRUE),FALSE),TRUE,TRUE),"FormatMsg",TRUE,"PerfectMsg")</f>
        <v>PerfectMsg</v>
      </c>
      <c r="L49" s="231" t="str">
        <f ca="1">_xlfn.IFS(ISBLANK(F!L49),"",IF(NOT(ISNA('#_F'!L49)),IF(ISNA(F!L49),TRUE,FALSE),FALSE),"StuNAMsg",IF(AND(ISNA('#_F'!L49),ISNA(F!L49)),TRUE,FALSE),"PerfectMsg",IF(NOT(ISERROR('#_F'!L49)),IF(ISERROR(F!L49),TRUE,FALSE),FALSE),"StuErrorMsg",IF(TYPE('#_F'!L49)&lt;&gt;TYPE(F!L49),TRUE,FALSE),"WrongTypeMsg",IF(_xlfn.ISFORMULA('#_F'!L49),IF(NOT(_xlfn.ISFORMULA(F!L49)),TRUE),FALSE),"MissingFormulaMsg",IF(NOT(AND(ISNUMBER(FIND("[",_xlfn.FORMULATEXT('#_F'!L49))),ISNUMBER(FIND("!",_xlfn.FORMULATEXT('#_F'!L49))))),AND(ISNUMBER(FIND("[",_xlfn.FORMULATEXT(F!L49))),ISNUMBER(FIND("!",_xlfn.FORMULATEXT(F!L49)))),FALSE),"ExternalRefsMsg",IF(ISNUMBER('#_F'!L49),IF(ABS('#_F'!L49-F!L49)&gt;0.00001,TRUE,FALSE),IF('#_F'!L49&lt;&gt;F!L49,TRUE,FALSE)),IF(ISNUMBER('#_F'!L49),IF('#_F'!L49&gt;F!L49,"TooLow","TooHigh"),"WrongAnswer"),NOT(_xlfn.ISFORMULA('#_F'!L49)),IF(_xlfn.IFS(ISTEXT('#_F'!L49),FALSE,ISLOGICAL('#_F'!L49),FALSE,SUBSTITUTE(CELL("format",'#_F'!L49),"-","")=SUBSTITUTE(CELL("format",F!L49),"-",""),FALSE,CELL("format",'#_F'!L49)="G",FALSE,AND(CELL("format",'#_F'!L49)="F0",CELL("format",F!L49)="G"),FALSE,TRUE,IFERROR(IF(MATCH(CELL("format",'#_F'!L49)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49),_xlfn.FORMULATEXT(F!L49),F!L49),"9","#"),"8","#"),"7","#"),"6","#"),"5","#"),"4","#"),"3","#"),"2","#"),"1","#"),"0","#"),"$","")," ",""),",","@"),"&gt;","@"),"&lt;","@"),"=","@"),")","@"),"(","@"),"^","@"),"/","@"),"+","@"),"*","@"),"-","@"))-LEN(SUBSTITUTE(SUBSTITUTE(SUBSTITUTE(SUBSTITUTE(SUBSTITUTE(SUBSTITUTE(SUBSTITUTE(SUBSTITUTE(SUBSTITUTE(SUBSTITUTE(SUBSTITUTE(SUBSTITUTE(SUBSTITUTE(SUBSTITUTE(SUBSTITUTE(SUBSTITUTE(SUBSTITUTE(SUBSTITUTE(SUBSTITUTE(SUBSTITUTE(SUBSTITUTE(SUBSTITUTE(SUBSTITUTE(SUBSTITUTE(IF(_xlfn.ISFORMULA(F!L49),_xlfn.FORMULATEXT(F!L49),F!L49),"9","#"),"8","#"),"7","#"),"6","#"),"5","#"),"4","#"),"3","#"),"2","#"),"1","#"),"0","#"),"$","")," ",""),",","@"),"&gt;","@"),"&lt;","@"),"=","@"),")","@"),"(","@"),"^","@"),"/","@"),"+","@"),"*","@"),"-","@"),"@#","")))/2&gt;(LEN(SUBSTITUTE(SUBSTITUTE(SUBSTITUTE(SUBSTITUTE(SUBSTITUTE(SUBSTITUTE(SUBSTITUTE(SUBSTITUTE(SUBSTITUTE(SUBSTITUTE(SUBSTITUTE(SUBSTITUTE(SUBSTITUTE(SUBSTITUTE(SUBSTITUTE(SUBSTITUTE(SUBSTITUTE(SUBSTITUTE(SUBSTITUTE(SUBSTITUTE(SUBSTITUTE(SUBSTITUTE(SUBSTITUTE(IF(_xlfn.ISFORMULA('#_F'!L49),_xlfn.FORMULATEXT('#_F'!L49),'#_F'!L49),"9","#"),"8","#"),"7","#"),"6","#"),"5","#"),"4","#"),"3","#"),"2","#"),"1","#"),"0","#"),"$","")," ",""),",","@"),"&gt;","@"),"&lt;","@"),"=","@"),")","@"),"(","@"),"^","@"),"/","@"),"+","@"),"*","@"),"-","@"))-LEN(SUBSTITUTE(SUBSTITUTE(SUBSTITUTE(SUBSTITUTE(SUBSTITUTE(SUBSTITUTE(SUBSTITUTE(SUBSTITUTE(SUBSTITUTE(SUBSTITUTE(SUBSTITUTE(SUBSTITUTE(SUBSTITUTE(SUBSTITUTE(SUBSTITUTE(SUBSTITUTE(SUBSTITUTE(SUBSTITUTE(SUBSTITUTE(SUBSTITUTE(SUBSTITUTE(SUBSTITUTE(SUBSTITUTE(SUBSTITUTE(IF(_xlfn.ISFORMULA('#_F'!L49),_xlfn.FORMULATEXT('#_F'!L49),'#_F'!L49),"9","#"),"8","#"),"7","#"),"6","#"),"5","#"),"4","#"),"3","#"),"2","#"),"1","#"),"0","#"),"$","")," ",""),",","@"),"&gt;","@"),"&lt;","@"),"=","@"),")","@"),"(","@"),"^","@"),"/","@"),"+","@"),"*","@"),"-","@"),"@#","")))/2,TRUE,FALSE),"HardCodeMsg",IF(LEN(IF(_xlfn.ISFORMULA(F!L49),_xlfn.FORMULATEXT(F!L49),F!L49))-LEN(SUBSTITUTE(IF(_xlfn.ISFORMULA(F!L49),_xlfn.FORMULATEXT(F!L49),F!L49),"""",""))&gt;LEN(IF(_xlfn.ISFORMULA('#_F'!L49),_xlfn.FORMULATEXT('#_F'!L49),'#_F'!L49))-LEN(SUBSTITUTE(IF(_xlfn.ISFORMULA('#_F'!L49),_xlfn.FORMULATEXT('#_F'!L49),'#_F'!L49),"""","")),TRUE,FALSE),"HardQuoteMsg",IF(LEN(IF(_xlfn.ISFORMULA(F!L49),_xlfn.FORMULATEXT(F!L49),F!L49))-LEN(SUBSTITUTE(IF(_xlfn.ISFORMULA(F!L49),_xlfn.FORMULATEXT(F!L49),F!L49),"$",""))&lt;LEN(IF(_xlfn.ISFORMULA('#_F'!L49),_xlfn.FORMULATEXT('#_F'!L49),'#_F'!L49))-LEN(SUBSTITUTE(IF(_xlfn.ISFORMULA('#_F'!L49),_xlfn.FORMULATEXT('#_F'!L49),'#_F'!L49),"$","")),TRUE,FALSE),"MissingAbsMsg",_xlfn.IFS(ISTEXT('#_F'!L49),FALSE,ISLOGICAL('#_F'!L49),FALSE,SUBSTITUTE(CELL("format",'#_F'!L49),"-","")=SUBSTITUTE(CELL("format",F!L49),"-",""),FALSE,CELL("format",'#_F'!L49)="G",FALSE,AND(CELL("format",'#_F'!L49)="F0",CELL("format",F!L49)="G"),FALSE,TRUE,IFERROR(IF(MATCH(CELL("format",'#_F'!L49),FormatCodes_SFX!$A$4:$A$53,0)&gt;0,TRUE),FALSE),TRUE,TRUE),"FormatMsg",TRUE,"PerfectMsg")</f>
        <v>PerfectMsg</v>
      </c>
      <c r="N49" s="233">
        <v>0</v>
      </c>
      <c r="O49" s="233">
        <v>0</v>
      </c>
      <c r="P49" s="233">
        <v>0</v>
      </c>
      <c r="R49" s="170">
        <v>0</v>
      </c>
      <c r="S49" s="233">
        <v>0</v>
      </c>
      <c r="T49" s="233">
        <v>0</v>
      </c>
      <c r="V49" s="170">
        <v>0</v>
      </c>
      <c r="W49" s="233">
        <v>0</v>
      </c>
      <c r="X49" s="233">
        <v>0</v>
      </c>
      <c r="Z49" s="233">
        <v>0</v>
      </c>
      <c r="AA49" s="233">
        <v>0</v>
      </c>
      <c r="AB49" s="233">
        <v>0</v>
      </c>
    </row>
    <row r="50" spans="3:28" x14ac:dyDescent="0.15">
      <c r="C50" s="233">
        <v>0</v>
      </c>
      <c r="D50" s="233">
        <v>0</v>
      </c>
      <c r="E50" s="233">
        <v>0</v>
      </c>
      <c r="F50" s="233">
        <v>0</v>
      </c>
      <c r="G50" s="170" t="str">
        <f ca="1">_xlfn.IFS(ISBLANK(F!G50),"",IF(NOT(ISNA('#_F'!G50)),IF(ISNA(F!G50),TRUE,FALSE),FALSE),"StuNAMsg",IF(AND(ISNA('#_F'!G50),ISNA(F!G50)),TRUE,FALSE),"PerfectMsg",IF(NOT(ISERROR('#_F'!G50)),IF(ISERROR(F!G50),TRUE,FALSE),FALSE),"StuErrorMsg",IF(TYPE('#_F'!G50)&lt;&gt;TYPE(F!G50),TRUE,FALSE),"WrongTypeMsg",IF(_xlfn.ISFORMULA('#_F'!G50),IF(NOT(_xlfn.ISFORMULA(F!G50)),TRUE),FALSE),"MissingFormulaMsg",IF(NOT(AND(ISNUMBER(FIND("[",_xlfn.FORMULATEXT('#_F'!G50))),ISNUMBER(FIND("!",_xlfn.FORMULATEXT('#_F'!G50))))),AND(ISNUMBER(FIND("[",_xlfn.FORMULATEXT(F!G50))),ISNUMBER(FIND("!",_xlfn.FORMULATEXT(F!G50)))),FALSE),"ExternalRefsMsg",IF(ISNUMBER('#_F'!G50),IF(ABS('#_F'!G50-F!G50)&gt;0.00001,TRUE,FALSE),IF('#_F'!G50&lt;&gt;F!G50,TRUE,FALSE)),IF(ISNUMBER('#_F'!G50),IF('#_F'!G50&gt;F!G50,"TooLow","TooHigh"),"WrongAnswer"),NOT(_xlfn.ISFORMULA('#_F'!G50)),IF(_xlfn.IFS(ISTEXT('#_F'!G50),FALSE,ISLOGICAL('#_F'!G50),FALSE,SUBSTITUTE(CELL("format",'#_F'!G50),"-","")=SUBSTITUTE(CELL("format",F!G50),"-",""),FALSE,CELL("format",'#_F'!G50)="G",FALSE,AND(CELL("format",'#_F'!G50)="F0",CELL("format",F!G50)="G"),FALSE,TRUE,IFERROR(IF(MATCH(CELL("format",'#_F'!G50)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50),_xlfn.FORMULATEXT(F!G50),F!G50),"9","#"),"8","#"),"7","#"),"6","#"),"5","#"),"4","#"),"3","#"),"2","#"),"1","#"),"0","#"),"$","")," ",""),",","@"),"&gt;","@"),"&lt;","@"),"=","@"),")","@"),"(","@"),"^","@"),"/","@"),"+","@"),"*","@"),"-","@"))-LEN(SUBSTITUTE(SUBSTITUTE(SUBSTITUTE(SUBSTITUTE(SUBSTITUTE(SUBSTITUTE(SUBSTITUTE(SUBSTITUTE(SUBSTITUTE(SUBSTITUTE(SUBSTITUTE(SUBSTITUTE(SUBSTITUTE(SUBSTITUTE(SUBSTITUTE(SUBSTITUTE(SUBSTITUTE(SUBSTITUTE(SUBSTITUTE(SUBSTITUTE(SUBSTITUTE(SUBSTITUTE(SUBSTITUTE(SUBSTITUTE(IF(_xlfn.ISFORMULA(F!G50),_xlfn.FORMULATEXT(F!G50),F!G50),"9","#"),"8","#"),"7","#"),"6","#"),"5","#"),"4","#"),"3","#"),"2","#"),"1","#"),"0","#"),"$","")," ",""),",","@"),"&gt;","@"),"&lt;","@"),"=","@"),")","@"),"(","@"),"^","@"),"/","@"),"+","@"),"*","@"),"-","@"),"@#","")))/2&gt;(LEN(SUBSTITUTE(SUBSTITUTE(SUBSTITUTE(SUBSTITUTE(SUBSTITUTE(SUBSTITUTE(SUBSTITUTE(SUBSTITUTE(SUBSTITUTE(SUBSTITUTE(SUBSTITUTE(SUBSTITUTE(SUBSTITUTE(SUBSTITUTE(SUBSTITUTE(SUBSTITUTE(SUBSTITUTE(SUBSTITUTE(SUBSTITUTE(SUBSTITUTE(SUBSTITUTE(SUBSTITUTE(SUBSTITUTE(IF(_xlfn.ISFORMULA('#_F'!G50),_xlfn.FORMULATEXT('#_F'!G50),'#_F'!G50),"9","#"),"8","#"),"7","#"),"6","#"),"5","#"),"4","#"),"3","#"),"2","#"),"1","#"),"0","#"),"$","")," ",""),",","@"),"&gt;","@"),"&lt;","@"),"=","@"),")","@"),"(","@"),"^","@"),"/","@"),"+","@"),"*","@"),"-","@"))-LEN(SUBSTITUTE(SUBSTITUTE(SUBSTITUTE(SUBSTITUTE(SUBSTITUTE(SUBSTITUTE(SUBSTITUTE(SUBSTITUTE(SUBSTITUTE(SUBSTITUTE(SUBSTITUTE(SUBSTITUTE(SUBSTITUTE(SUBSTITUTE(SUBSTITUTE(SUBSTITUTE(SUBSTITUTE(SUBSTITUTE(SUBSTITUTE(SUBSTITUTE(SUBSTITUTE(SUBSTITUTE(SUBSTITUTE(SUBSTITUTE(IF(_xlfn.ISFORMULA('#_F'!G50),_xlfn.FORMULATEXT('#_F'!G50),'#_F'!G50),"9","#"),"8","#"),"7","#"),"6","#"),"5","#"),"4","#"),"3","#"),"2","#"),"1","#"),"0","#"),"$","")," ",""),",","@"),"&gt;","@"),"&lt;","@"),"=","@"),")","@"),"(","@"),"^","@"),"/","@"),"+","@"),"*","@"),"-","@"),"@#","")))/2,TRUE,FALSE),"HardCodeMsg",IF(LEN(IF(_xlfn.ISFORMULA(F!G50),_xlfn.FORMULATEXT(F!G50),F!G50))-LEN(SUBSTITUTE(IF(_xlfn.ISFORMULA(F!G50),_xlfn.FORMULATEXT(F!G50),F!G50),"""",""))&gt;LEN(IF(_xlfn.ISFORMULA('#_F'!G50),_xlfn.FORMULATEXT('#_F'!G50),'#_F'!G50))-LEN(SUBSTITUTE(IF(_xlfn.ISFORMULA('#_F'!G50),_xlfn.FORMULATEXT('#_F'!G50),'#_F'!G50),"""","")),TRUE,FALSE),"HardQuoteMsg",IF(LEN(IF(_xlfn.ISFORMULA(F!G50),_xlfn.FORMULATEXT(F!G50),F!G50))-LEN(SUBSTITUTE(IF(_xlfn.ISFORMULA(F!G50),_xlfn.FORMULATEXT(F!G50),F!G50),"$",""))&lt;LEN(IF(_xlfn.ISFORMULA('#_F'!G50),_xlfn.FORMULATEXT('#_F'!G50),'#_F'!G50))-LEN(SUBSTITUTE(IF(_xlfn.ISFORMULA('#_F'!G50),_xlfn.FORMULATEXT('#_F'!G50),'#_F'!G50),"$","")),TRUE,FALSE),"MissingAbsMsg",_xlfn.IFS(ISTEXT('#_F'!G50),FALSE,ISLOGICAL('#_F'!G50),FALSE,SUBSTITUTE(CELL("format",'#_F'!G50),"-","")=SUBSTITUTE(CELL("format",F!G50),"-",""),FALSE,CELL("format",'#_F'!G50)="G",FALSE,AND(CELL("format",'#_F'!G50)="F0",CELL("format",F!G50)="G"),FALSE,TRUE,IFERROR(IF(MATCH(CELL("format",'#_F'!G50),FormatCodes_SFX!$A$4:$A$53,0)&gt;0,TRUE),FALSE),TRUE,TRUE),"FormatMsg",TRUE,"PerfectMsg")</f>
        <v>PerfectMsg</v>
      </c>
      <c r="H50" s="170" t="str">
        <f ca="1">_xlfn.IFS(ISBLANK(F!H50),"",IF(NOT(ISNA('#_F'!H50)),IF(ISNA(F!H50),TRUE,FALSE),FALSE),"StuNAMsg",IF(AND(ISNA('#_F'!H50),ISNA(F!H50)),TRUE,FALSE),"PerfectMsg",IF(NOT(ISERROR('#_F'!H50)),IF(ISERROR(F!H50),TRUE,FALSE),FALSE),"StuErrorMsg",IF(TYPE('#_F'!H50)&lt;&gt;TYPE(F!H50),TRUE,FALSE),"WrongTypeMsg",IF(_xlfn.ISFORMULA('#_F'!H50),IF(NOT(_xlfn.ISFORMULA(F!H50)),TRUE),FALSE),"MissingFormulaMsg",IF(NOT(AND(ISNUMBER(FIND("[",_xlfn.FORMULATEXT('#_F'!H50))),ISNUMBER(FIND("!",_xlfn.FORMULATEXT('#_F'!H50))))),AND(ISNUMBER(FIND("[",_xlfn.FORMULATEXT(F!H50))),ISNUMBER(FIND("!",_xlfn.FORMULATEXT(F!H50)))),FALSE),"ExternalRefsMsg",IF(ISNUMBER('#_F'!H50),IF(ABS('#_F'!H50-F!H50)&gt;0.00001,TRUE,FALSE),IF('#_F'!H50&lt;&gt;F!H50,TRUE,FALSE)),IF(ISNUMBER('#_F'!H50),IF('#_F'!H50&gt;F!H50,"TooLow","TooHigh"),"WrongAnswer"),NOT(_xlfn.ISFORMULA('#_F'!H50)),IF(_xlfn.IFS(ISTEXT('#_F'!H50),FALSE,ISLOGICAL('#_F'!H50),FALSE,SUBSTITUTE(CELL("format",'#_F'!H50),"-","")=SUBSTITUTE(CELL("format",F!H50),"-",""),FALSE,CELL("format",'#_F'!H50)="G",FALSE,AND(CELL("format",'#_F'!H50)="F0",CELL("format",F!H50)="G"),FALSE,TRUE,IFERROR(IF(MATCH(CELL("format",'#_F'!H50)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50),_xlfn.FORMULATEXT(F!H50),F!H50),"9","#"),"8","#"),"7","#"),"6","#"),"5","#"),"4","#"),"3","#"),"2","#"),"1","#"),"0","#"),"$","")," ",""),",","@"),"&gt;","@"),"&lt;","@"),"=","@"),")","@"),"(","@"),"^","@"),"/","@"),"+","@"),"*","@"),"-","@"))-LEN(SUBSTITUTE(SUBSTITUTE(SUBSTITUTE(SUBSTITUTE(SUBSTITUTE(SUBSTITUTE(SUBSTITUTE(SUBSTITUTE(SUBSTITUTE(SUBSTITUTE(SUBSTITUTE(SUBSTITUTE(SUBSTITUTE(SUBSTITUTE(SUBSTITUTE(SUBSTITUTE(SUBSTITUTE(SUBSTITUTE(SUBSTITUTE(SUBSTITUTE(SUBSTITUTE(SUBSTITUTE(SUBSTITUTE(SUBSTITUTE(IF(_xlfn.ISFORMULA(F!H50),_xlfn.FORMULATEXT(F!H50),F!H50),"9","#"),"8","#"),"7","#"),"6","#"),"5","#"),"4","#"),"3","#"),"2","#"),"1","#"),"0","#"),"$","")," ",""),",","@"),"&gt;","@"),"&lt;","@"),"=","@"),")","@"),"(","@"),"^","@"),"/","@"),"+","@"),"*","@"),"-","@"),"@#","")))/2&gt;(LEN(SUBSTITUTE(SUBSTITUTE(SUBSTITUTE(SUBSTITUTE(SUBSTITUTE(SUBSTITUTE(SUBSTITUTE(SUBSTITUTE(SUBSTITUTE(SUBSTITUTE(SUBSTITUTE(SUBSTITUTE(SUBSTITUTE(SUBSTITUTE(SUBSTITUTE(SUBSTITUTE(SUBSTITUTE(SUBSTITUTE(SUBSTITUTE(SUBSTITUTE(SUBSTITUTE(SUBSTITUTE(SUBSTITUTE(IF(_xlfn.ISFORMULA('#_F'!H50),_xlfn.FORMULATEXT('#_F'!H50),'#_F'!H50),"9","#"),"8","#"),"7","#"),"6","#"),"5","#"),"4","#"),"3","#"),"2","#"),"1","#"),"0","#"),"$","")," ",""),",","@"),"&gt;","@"),"&lt;","@"),"=","@"),")","@"),"(","@"),"^","@"),"/","@"),"+","@"),"*","@"),"-","@"))-LEN(SUBSTITUTE(SUBSTITUTE(SUBSTITUTE(SUBSTITUTE(SUBSTITUTE(SUBSTITUTE(SUBSTITUTE(SUBSTITUTE(SUBSTITUTE(SUBSTITUTE(SUBSTITUTE(SUBSTITUTE(SUBSTITUTE(SUBSTITUTE(SUBSTITUTE(SUBSTITUTE(SUBSTITUTE(SUBSTITUTE(SUBSTITUTE(SUBSTITUTE(SUBSTITUTE(SUBSTITUTE(SUBSTITUTE(SUBSTITUTE(IF(_xlfn.ISFORMULA('#_F'!H50),_xlfn.FORMULATEXT('#_F'!H50),'#_F'!H50),"9","#"),"8","#"),"7","#"),"6","#"),"5","#"),"4","#"),"3","#"),"2","#"),"1","#"),"0","#"),"$","")," ",""),",","@"),"&gt;","@"),"&lt;","@"),"=","@"),")","@"),"(","@"),"^","@"),"/","@"),"+","@"),"*","@"),"-","@"),"@#","")))/2,TRUE,FALSE),"HardCodeMsg",IF(LEN(IF(_xlfn.ISFORMULA(F!H50),_xlfn.FORMULATEXT(F!H50),F!H50))-LEN(SUBSTITUTE(IF(_xlfn.ISFORMULA(F!H50),_xlfn.FORMULATEXT(F!H50),F!H50),"""",""))&gt;LEN(IF(_xlfn.ISFORMULA('#_F'!H50),_xlfn.FORMULATEXT('#_F'!H50),'#_F'!H50))-LEN(SUBSTITUTE(IF(_xlfn.ISFORMULA('#_F'!H50),_xlfn.FORMULATEXT('#_F'!H50),'#_F'!H50),"""","")),TRUE,FALSE),"HardQuoteMsg",IF(LEN(IF(_xlfn.ISFORMULA(F!H50),_xlfn.FORMULATEXT(F!H50),F!H50))-LEN(SUBSTITUTE(IF(_xlfn.ISFORMULA(F!H50),_xlfn.FORMULATEXT(F!H50),F!H50),"$",""))&lt;LEN(IF(_xlfn.ISFORMULA('#_F'!H50),_xlfn.FORMULATEXT('#_F'!H50),'#_F'!H50))-LEN(SUBSTITUTE(IF(_xlfn.ISFORMULA('#_F'!H50),_xlfn.FORMULATEXT('#_F'!H50),'#_F'!H50),"$","")),TRUE,FALSE),"MissingAbsMsg",_xlfn.IFS(ISTEXT('#_F'!H50),FALSE,ISLOGICAL('#_F'!H50),FALSE,SUBSTITUTE(CELL("format",'#_F'!H50),"-","")=SUBSTITUTE(CELL("format",F!H50),"-",""),FALSE,CELL("format",'#_F'!H50)="G",FALSE,AND(CELL("format",'#_F'!H50)="F0",CELL("format",F!H50)="G"),FALSE,TRUE,IFERROR(IF(MATCH(CELL("format",'#_F'!H50),FormatCodes_SFX!$A$4:$A$53,0)&gt;0,TRUE),FALSE),TRUE,TRUE),"FormatMsg",TRUE,"PerfectMsg")</f>
        <v>PerfectMsg</v>
      </c>
      <c r="I50" s="170" t="str">
        <f ca="1">_xlfn.IFS(ISBLANK(F!I50),"",IF(NOT(ISNA('#_F'!I50)),IF(ISNA(F!I50),TRUE,FALSE),FALSE),"StuNAMsg",IF(AND(ISNA('#_F'!I50),ISNA(F!I50)),TRUE,FALSE),"PerfectMsg",IF(NOT(ISERROR('#_F'!I50)),IF(ISERROR(F!I50),TRUE,FALSE),FALSE),"StuErrorMsg",IF(TYPE('#_F'!I50)&lt;&gt;TYPE(F!I50),TRUE,FALSE),"WrongTypeMsg",IF(_xlfn.ISFORMULA('#_F'!I50),IF(NOT(_xlfn.ISFORMULA(F!I50)),TRUE),FALSE),"MissingFormulaMsg",IF(NOT(AND(ISNUMBER(FIND("[",_xlfn.FORMULATEXT('#_F'!I50))),ISNUMBER(FIND("!",_xlfn.FORMULATEXT('#_F'!I50))))),AND(ISNUMBER(FIND("[",_xlfn.FORMULATEXT(F!I50))),ISNUMBER(FIND("!",_xlfn.FORMULATEXT(F!I50)))),FALSE),"ExternalRefsMsg",IF(ISNUMBER('#_F'!I50),IF(ABS('#_F'!I50-F!I50)&gt;0.00001,TRUE,FALSE),IF('#_F'!I50&lt;&gt;F!I50,TRUE,FALSE)),IF(ISNUMBER('#_F'!I50),IF('#_F'!I50&gt;F!I50,"TooLow","TooHigh"),"WrongAnswer"),NOT(_xlfn.ISFORMULA('#_F'!I50)),IF(_xlfn.IFS(ISTEXT('#_F'!I50),FALSE,ISLOGICAL('#_F'!I50),FALSE,SUBSTITUTE(CELL("format",'#_F'!I50),"-","")=SUBSTITUTE(CELL("format",F!I50),"-",""),FALSE,CELL("format",'#_F'!I50)="G",FALSE,AND(CELL("format",'#_F'!I50)="F0",CELL("format",F!I50)="G"),FALSE,TRUE,IFERROR(IF(MATCH(CELL("format",'#_F'!I50)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50),_xlfn.FORMULATEXT(F!I50),F!I50),"9","#"),"8","#"),"7","#"),"6","#"),"5","#"),"4","#"),"3","#"),"2","#"),"1","#"),"0","#"),"$","")," ",""),",","@"),"&gt;","@"),"&lt;","@"),"=","@"),")","@"),"(","@"),"^","@"),"/","@"),"+","@"),"*","@"),"-","@"))-LEN(SUBSTITUTE(SUBSTITUTE(SUBSTITUTE(SUBSTITUTE(SUBSTITUTE(SUBSTITUTE(SUBSTITUTE(SUBSTITUTE(SUBSTITUTE(SUBSTITUTE(SUBSTITUTE(SUBSTITUTE(SUBSTITUTE(SUBSTITUTE(SUBSTITUTE(SUBSTITUTE(SUBSTITUTE(SUBSTITUTE(SUBSTITUTE(SUBSTITUTE(SUBSTITUTE(SUBSTITUTE(SUBSTITUTE(SUBSTITUTE(IF(_xlfn.ISFORMULA(F!I50),_xlfn.FORMULATEXT(F!I50),F!I50),"9","#"),"8","#"),"7","#"),"6","#"),"5","#"),"4","#"),"3","#"),"2","#"),"1","#"),"0","#"),"$","")," ",""),",","@"),"&gt;","@"),"&lt;","@"),"=","@"),")","@"),"(","@"),"^","@"),"/","@"),"+","@"),"*","@"),"-","@"),"@#","")))/2&gt;(LEN(SUBSTITUTE(SUBSTITUTE(SUBSTITUTE(SUBSTITUTE(SUBSTITUTE(SUBSTITUTE(SUBSTITUTE(SUBSTITUTE(SUBSTITUTE(SUBSTITUTE(SUBSTITUTE(SUBSTITUTE(SUBSTITUTE(SUBSTITUTE(SUBSTITUTE(SUBSTITUTE(SUBSTITUTE(SUBSTITUTE(SUBSTITUTE(SUBSTITUTE(SUBSTITUTE(SUBSTITUTE(SUBSTITUTE(IF(_xlfn.ISFORMULA('#_F'!I50),_xlfn.FORMULATEXT('#_F'!I50),'#_F'!I50),"9","#"),"8","#"),"7","#"),"6","#"),"5","#"),"4","#"),"3","#"),"2","#"),"1","#"),"0","#"),"$","")," ",""),",","@"),"&gt;","@"),"&lt;","@"),"=","@"),")","@"),"(","@"),"^","@"),"/","@"),"+","@"),"*","@"),"-","@"))-LEN(SUBSTITUTE(SUBSTITUTE(SUBSTITUTE(SUBSTITUTE(SUBSTITUTE(SUBSTITUTE(SUBSTITUTE(SUBSTITUTE(SUBSTITUTE(SUBSTITUTE(SUBSTITUTE(SUBSTITUTE(SUBSTITUTE(SUBSTITUTE(SUBSTITUTE(SUBSTITUTE(SUBSTITUTE(SUBSTITUTE(SUBSTITUTE(SUBSTITUTE(SUBSTITUTE(SUBSTITUTE(SUBSTITUTE(SUBSTITUTE(IF(_xlfn.ISFORMULA('#_F'!I50),_xlfn.FORMULATEXT('#_F'!I50),'#_F'!I50),"9","#"),"8","#"),"7","#"),"6","#"),"5","#"),"4","#"),"3","#"),"2","#"),"1","#"),"0","#"),"$","")," ",""),",","@"),"&gt;","@"),"&lt;","@"),"=","@"),")","@"),"(","@"),"^","@"),"/","@"),"+","@"),"*","@"),"-","@"),"@#","")))/2,TRUE,FALSE),"HardCodeMsg",IF(LEN(IF(_xlfn.ISFORMULA(F!I50),_xlfn.FORMULATEXT(F!I50),F!I50))-LEN(SUBSTITUTE(IF(_xlfn.ISFORMULA(F!I50),_xlfn.FORMULATEXT(F!I50),F!I50),"""",""))&gt;LEN(IF(_xlfn.ISFORMULA('#_F'!I50),_xlfn.FORMULATEXT('#_F'!I50),'#_F'!I50))-LEN(SUBSTITUTE(IF(_xlfn.ISFORMULA('#_F'!I50),_xlfn.FORMULATEXT('#_F'!I50),'#_F'!I50),"""","")),TRUE,FALSE),"HardQuoteMsg",IF(LEN(IF(_xlfn.ISFORMULA(F!I50),_xlfn.FORMULATEXT(F!I50),F!I50))-LEN(SUBSTITUTE(IF(_xlfn.ISFORMULA(F!I50),_xlfn.FORMULATEXT(F!I50),F!I50),"$",""))&lt;LEN(IF(_xlfn.ISFORMULA('#_F'!I50),_xlfn.FORMULATEXT('#_F'!I50),'#_F'!I50))-LEN(SUBSTITUTE(IF(_xlfn.ISFORMULA('#_F'!I50),_xlfn.FORMULATEXT('#_F'!I50),'#_F'!I50),"$","")),TRUE,FALSE),"MissingAbsMsg",_xlfn.IFS(ISTEXT('#_F'!I50),FALSE,ISLOGICAL('#_F'!I50),FALSE,SUBSTITUTE(CELL("format",'#_F'!I50),"-","")=SUBSTITUTE(CELL("format",F!I50),"-",""),FALSE,CELL("format",'#_F'!I50)="G",FALSE,AND(CELL("format",'#_F'!I50)="F0",CELL("format",F!I50)="G"),FALSE,TRUE,IFERROR(IF(MATCH(CELL("format",'#_F'!I50),FormatCodes_SFX!$A$4:$A$53,0)&gt;0,TRUE),FALSE),TRUE,TRUE),"FormatMsg",TRUE,"PerfectMsg")</f>
        <v>PerfectMsg</v>
      </c>
      <c r="J50" s="170" t="str">
        <f ca="1">_xlfn.IFS(ISBLANK(F!J50),"",IF(NOT(ISNA('#_F'!J50)),IF(ISNA(F!J50),TRUE,FALSE),FALSE),"StuNAMsg",IF(AND(ISNA('#_F'!J50),ISNA(F!J50)),TRUE,FALSE),"PerfectMsg",IF(NOT(ISERROR('#_F'!J50)),IF(ISERROR(F!J50),TRUE,FALSE),FALSE),"StuErrorMsg",IF(TYPE('#_F'!J50)&lt;&gt;TYPE(F!J50),TRUE,FALSE),"WrongTypeMsg",IF(_xlfn.ISFORMULA('#_F'!J50),IF(NOT(_xlfn.ISFORMULA(F!J50)),TRUE),FALSE),"MissingFormulaMsg",IF(NOT(AND(ISNUMBER(FIND("[",_xlfn.FORMULATEXT('#_F'!J50))),ISNUMBER(FIND("!",_xlfn.FORMULATEXT('#_F'!J50))))),AND(ISNUMBER(FIND("[",_xlfn.FORMULATEXT(F!J50))),ISNUMBER(FIND("!",_xlfn.FORMULATEXT(F!J50)))),FALSE),"ExternalRefsMsg",IF(ISNUMBER('#_F'!J50),IF(ABS('#_F'!J50-F!J50)&gt;0.00001,TRUE,FALSE),IF('#_F'!J50&lt;&gt;F!J50,TRUE,FALSE)),IF(ISNUMBER('#_F'!J50),IF('#_F'!J50&gt;F!J50,"TooLow","TooHigh"),"WrongAnswer"),NOT(_xlfn.ISFORMULA('#_F'!J50)),IF(_xlfn.IFS(ISTEXT('#_F'!J50),FALSE,ISLOGICAL('#_F'!J50),FALSE,SUBSTITUTE(CELL("format",'#_F'!J50),"-","")=SUBSTITUTE(CELL("format",F!J50),"-",""),FALSE,CELL("format",'#_F'!J50)="G",FALSE,AND(CELL("format",'#_F'!J50)="F0",CELL("format",F!J50)="G"),FALSE,TRUE,IFERROR(IF(MATCH(CELL("format",'#_F'!J50)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50),_xlfn.FORMULATEXT(F!J50),F!J50),"9","#"),"8","#"),"7","#"),"6","#"),"5","#"),"4","#"),"3","#"),"2","#"),"1","#"),"0","#"),"$","")," ",""),",","@"),"&gt;","@"),"&lt;","@"),"=","@"),")","@"),"(","@"),"^","@"),"/","@"),"+","@"),"*","@"),"-","@"))-LEN(SUBSTITUTE(SUBSTITUTE(SUBSTITUTE(SUBSTITUTE(SUBSTITUTE(SUBSTITUTE(SUBSTITUTE(SUBSTITUTE(SUBSTITUTE(SUBSTITUTE(SUBSTITUTE(SUBSTITUTE(SUBSTITUTE(SUBSTITUTE(SUBSTITUTE(SUBSTITUTE(SUBSTITUTE(SUBSTITUTE(SUBSTITUTE(SUBSTITUTE(SUBSTITUTE(SUBSTITUTE(SUBSTITUTE(SUBSTITUTE(IF(_xlfn.ISFORMULA(F!J50),_xlfn.FORMULATEXT(F!J50),F!J50),"9","#"),"8","#"),"7","#"),"6","#"),"5","#"),"4","#"),"3","#"),"2","#"),"1","#"),"0","#"),"$","")," ",""),",","@"),"&gt;","@"),"&lt;","@"),"=","@"),")","@"),"(","@"),"^","@"),"/","@"),"+","@"),"*","@"),"-","@"),"@#","")))/2&gt;(LEN(SUBSTITUTE(SUBSTITUTE(SUBSTITUTE(SUBSTITUTE(SUBSTITUTE(SUBSTITUTE(SUBSTITUTE(SUBSTITUTE(SUBSTITUTE(SUBSTITUTE(SUBSTITUTE(SUBSTITUTE(SUBSTITUTE(SUBSTITUTE(SUBSTITUTE(SUBSTITUTE(SUBSTITUTE(SUBSTITUTE(SUBSTITUTE(SUBSTITUTE(SUBSTITUTE(SUBSTITUTE(SUBSTITUTE(IF(_xlfn.ISFORMULA('#_F'!J50),_xlfn.FORMULATEXT('#_F'!J50),'#_F'!J50),"9","#"),"8","#"),"7","#"),"6","#"),"5","#"),"4","#"),"3","#"),"2","#"),"1","#"),"0","#"),"$","")," ",""),",","@"),"&gt;","@"),"&lt;","@"),"=","@"),")","@"),"(","@"),"^","@"),"/","@"),"+","@"),"*","@"),"-","@"))-LEN(SUBSTITUTE(SUBSTITUTE(SUBSTITUTE(SUBSTITUTE(SUBSTITUTE(SUBSTITUTE(SUBSTITUTE(SUBSTITUTE(SUBSTITUTE(SUBSTITUTE(SUBSTITUTE(SUBSTITUTE(SUBSTITUTE(SUBSTITUTE(SUBSTITUTE(SUBSTITUTE(SUBSTITUTE(SUBSTITUTE(SUBSTITUTE(SUBSTITUTE(SUBSTITUTE(SUBSTITUTE(SUBSTITUTE(SUBSTITUTE(IF(_xlfn.ISFORMULA('#_F'!J50),_xlfn.FORMULATEXT('#_F'!J50),'#_F'!J50),"9","#"),"8","#"),"7","#"),"6","#"),"5","#"),"4","#"),"3","#"),"2","#"),"1","#"),"0","#"),"$","")," ",""),",","@"),"&gt;","@"),"&lt;","@"),"=","@"),")","@"),"(","@"),"^","@"),"/","@"),"+","@"),"*","@"),"-","@"),"@#","")))/2,TRUE,FALSE),"HardCodeMsg",IF(LEN(IF(_xlfn.ISFORMULA(F!J50),_xlfn.FORMULATEXT(F!J50),F!J50))-LEN(SUBSTITUTE(IF(_xlfn.ISFORMULA(F!J50),_xlfn.FORMULATEXT(F!J50),F!J50),"""",""))&gt;LEN(IF(_xlfn.ISFORMULA('#_F'!J50),_xlfn.FORMULATEXT('#_F'!J50),'#_F'!J50))-LEN(SUBSTITUTE(IF(_xlfn.ISFORMULA('#_F'!J50),_xlfn.FORMULATEXT('#_F'!J50),'#_F'!J50),"""","")),TRUE,FALSE),"HardQuoteMsg",IF(LEN(IF(_xlfn.ISFORMULA(F!J50),_xlfn.FORMULATEXT(F!J50),F!J50))-LEN(SUBSTITUTE(IF(_xlfn.ISFORMULA(F!J50),_xlfn.FORMULATEXT(F!J50),F!J50),"$",""))&lt;LEN(IF(_xlfn.ISFORMULA('#_F'!J50),_xlfn.FORMULATEXT('#_F'!J50),'#_F'!J50))-LEN(SUBSTITUTE(IF(_xlfn.ISFORMULA('#_F'!J50),_xlfn.FORMULATEXT('#_F'!J50),'#_F'!J50),"$","")),TRUE,FALSE),"MissingAbsMsg",_xlfn.IFS(ISTEXT('#_F'!J50),FALSE,ISLOGICAL('#_F'!J50),FALSE,SUBSTITUTE(CELL("format",'#_F'!J50),"-","")=SUBSTITUTE(CELL("format",F!J50),"-",""),FALSE,CELL("format",'#_F'!J50)="G",FALSE,AND(CELL("format",'#_F'!J50)="F0",CELL("format",F!J50)="G"),FALSE,TRUE,IFERROR(IF(MATCH(CELL("format",'#_F'!J50),FormatCodes_SFX!$A$4:$A$53,0)&gt;0,TRUE),FALSE),TRUE,TRUE),"FormatMsg",TRUE,"PerfectMsg")</f>
        <v>PerfectMsg</v>
      </c>
      <c r="K50" s="170" t="str">
        <f ca="1">_xlfn.IFS(ISBLANK(F!K50),"",IF(NOT(ISNA('#_F'!K50)),IF(ISNA(F!K50),TRUE,FALSE),FALSE),"StuNAMsg",IF(AND(ISNA('#_F'!K50),ISNA(F!K50)),TRUE,FALSE),"PerfectMsg",IF(NOT(ISERROR('#_F'!K50)),IF(ISERROR(F!K50),TRUE,FALSE),FALSE),"StuErrorMsg",IF(TYPE('#_F'!K50)&lt;&gt;TYPE(F!K50),TRUE,FALSE),"WrongTypeMsg",IF(_xlfn.ISFORMULA('#_F'!K50),IF(NOT(_xlfn.ISFORMULA(F!K50)),TRUE),FALSE),"MissingFormulaMsg",IF(NOT(AND(ISNUMBER(FIND("[",_xlfn.FORMULATEXT('#_F'!K50))),ISNUMBER(FIND("!",_xlfn.FORMULATEXT('#_F'!K50))))),AND(ISNUMBER(FIND("[",_xlfn.FORMULATEXT(F!K50))),ISNUMBER(FIND("!",_xlfn.FORMULATEXT(F!K50)))),FALSE),"ExternalRefsMsg",IF(ISNUMBER('#_F'!K50),IF(ABS('#_F'!K50-F!K50)&gt;0.00001,TRUE,FALSE),IF('#_F'!K50&lt;&gt;F!K50,TRUE,FALSE)),IF(ISNUMBER('#_F'!K50),IF('#_F'!K50&gt;F!K50,"TooLow","TooHigh"),"WrongAnswer"),NOT(_xlfn.ISFORMULA('#_F'!K50)),IF(_xlfn.IFS(ISTEXT('#_F'!K50),FALSE,ISLOGICAL('#_F'!K50),FALSE,SUBSTITUTE(CELL("format",'#_F'!K50),"-","")=SUBSTITUTE(CELL("format",F!K50),"-",""),FALSE,CELL("format",'#_F'!K50)="G",FALSE,AND(CELL("format",'#_F'!K50)="F0",CELL("format",F!K50)="G"),FALSE,TRUE,IFERROR(IF(MATCH(CELL("format",'#_F'!K50)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50),_xlfn.FORMULATEXT(F!K50),F!K50),"9","#"),"8","#"),"7","#"),"6","#"),"5","#"),"4","#"),"3","#"),"2","#"),"1","#"),"0","#"),"$","")," ",""),",","@"),"&gt;","@"),"&lt;","@"),"=","@"),")","@"),"(","@"),"^","@"),"/","@"),"+","@"),"*","@"),"-","@"))-LEN(SUBSTITUTE(SUBSTITUTE(SUBSTITUTE(SUBSTITUTE(SUBSTITUTE(SUBSTITUTE(SUBSTITUTE(SUBSTITUTE(SUBSTITUTE(SUBSTITUTE(SUBSTITUTE(SUBSTITUTE(SUBSTITUTE(SUBSTITUTE(SUBSTITUTE(SUBSTITUTE(SUBSTITUTE(SUBSTITUTE(SUBSTITUTE(SUBSTITUTE(SUBSTITUTE(SUBSTITUTE(SUBSTITUTE(SUBSTITUTE(IF(_xlfn.ISFORMULA(F!K50),_xlfn.FORMULATEXT(F!K50),F!K50),"9","#"),"8","#"),"7","#"),"6","#"),"5","#"),"4","#"),"3","#"),"2","#"),"1","#"),"0","#"),"$","")," ",""),",","@"),"&gt;","@"),"&lt;","@"),"=","@"),")","@"),"(","@"),"^","@"),"/","@"),"+","@"),"*","@"),"-","@"),"@#","")))/2&gt;(LEN(SUBSTITUTE(SUBSTITUTE(SUBSTITUTE(SUBSTITUTE(SUBSTITUTE(SUBSTITUTE(SUBSTITUTE(SUBSTITUTE(SUBSTITUTE(SUBSTITUTE(SUBSTITUTE(SUBSTITUTE(SUBSTITUTE(SUBSTITUTE(SUBSTITUTE(SUBSTITUTE(SUBSTITUTE(SUBSTITUTE(SUBSTITUTE(SUBSTITUTE(SUBSTITUTE(SUBSTITUTE(SUBSTITUTE(IF(_xlfn.ISFORMULA('#_F'!K50),_xlfn.FORMULATEXT('#_F'!K50),'#_F'!K50),"9","#"),"8","#"),"7","#"),"6","#"),"5","#"),"4","#"),"3","#"),"2","#"),"1","#"),"0","#"),"$","")," ",""),",","@"),"&gt;","@"),"&lt;","@"),"=","@"),")","@"),"(","@"),"^","@"),"/","@"),"+","@"),"*","@"),"-","@"))-LEN(SUBSTITUTE(SUBSTITUTE(SUBSTITUTE(SUBSTITUTE(SUBSTITUTE(SUBSTITUTE(SUBSTITUTE(SUBSTITUTE(SUBSTITUTE(SUBSTITUTE(SUBSTITUTE(SUBSTITUTE(SUBSTITUTE(SUBSTITUTE(SUBSTITUTE(SUBSTITUTE(SUBSTITUTE(SUBSTITUTE(SUBSTITUTE(SUBSTITUTE(SUBSTITUTE(SUBSTITUTE(SUBSTITUTE(SUBSTITUTE(IF(_xlfn.ISFORMULA('#_F'!K50),_xlfn.FORMULATEXT('#_F'!K50),'#_F'!K50),"9","#"),"8","#"),"7","#"),"6","#"),"5","#"),"4","#"),"3","#"),"2","#"),"1","#"),"0","#"),"$","")," ",""),",","@"),"&gt;","@"),"&lt;","@"),"=","@"),")","@"),"(","@"),"^","@"),"/","@"),"+","@"),"*","@"),"-","@"),"@#","")))/2,TRUE,FALSE),"HardCodeMsg",IF(LEN(IF(_xlfn.ISFORMULA(F!K50),_xlfn.FORMULATEXT(F!K50),F!K50))-LEN(SUBSTITUTE(IF(_xlfn.ISFORMULA(F!K50),_xlfn.FORMULATEXT(F!K50),F!K50),"""",""))&gt;LEN(IF(_xlfn.ISFORMULA('#_F'!K50),_xlfn.FORMULATEXT('#_F'!K50),'#_F'!K50))-LEN(SUBSTITUTE(IF(_xlfn.ISFORMULA('#_F'!K50),_xlfn.FORMULATEXT('#_F'!K50),'#_F'!K50),"""","")),TRUE,FALSE),"HardQuoteMsg",IF(LEN(IF(_xlfn.ISFORMULA(F!K50),_xlfn.FORMULATEXT(F!K50),F!K50))-LEN(SUBSTITUTE(IF(_xlfn.ISFORMULA(F!K50),_xlfn.FORMULATEXT(F!K50),F!K50),"$",""))&lt;LEN(IF(_xlfn.ISFORMULA('#_F'!K50),_xlfn.FORMULATEXT('#_F'!K50),'#_F'!K50))-LEN(SUBSTITUTE(IF(_xlfn.ISFORMULA('#_F'!K50),_xlfn.FORMULATEXT('#_F'!K50),'#_F'!K50),"$","")),TRUE,FALSE),"MissingAbsMsg",_xlfn.IFS(ISTEXT('#_F'!K50),FALSE,ISLOGICAL('#_F'!K50),FALSE,SUBSTITUTE(CELL("format",'#_F'!K50),"-","")=SUBSTITUTE(CELL("format",F!K50),"-",""),FALSE,CELL("format",'#_F'!K50)="G",FALSE,AND(CELL("format",'#_F'!K50)="F0",CELL("format",F!K50)="G"),FALSE,TRUE,IFERROR(IF(MATCH(CELL("format",'#_F'!K50),FormatCodes_SFX!$A$4:$A$53,0)&gt;0,TRUE),FALSE),TRUE,TRUE),"FormatMsg",TRUE,"PerfectMsg")</f>
        <v>PerfectMsg</v>
      </c>
      <c r="L50" s="231" t="str">
        <f ca="1">_xlfn.IFS(ISBLANK(F!L50),"",IF(NOT(ISNA('#_F'!L50)),IF(ISNA(F!L50),TRUE,FALSE),FALSE),"StuNAMsg",IF(AND(ISNA('#_F'!L50),ISNA(F!L50)),TRUE,FALSE),"PerfectMsg",IF(NOT(ISERROR('#_F'!L50)),IF(ISERROR(F!L50),TRUE,FALSE),FALSE),"StuErrorMsg",IF(TYPE('#_F'!L50)&lt;&gt;TYPE(F!L50),TRUE,FALSE),"WrongTypeMsg",IF(_xlfn.ISFORMULA('#_F'!L50),IF(NOT(_xlfn.ISFORMULA(F!L50)),TRUE),FALSE),"MissingFormulaMsg",IF(NOT(AND(ISNUMBER(FIND("[",_xlfn.FORMULATEXT('#_F'!L50))),ISNUMBER(FIND("!",_xlfn.FORMULATEXT('#_F'!L50))))),AND(ISNUMBER(FIND("[",_xlfn.FORMULATEXT(F!L50))),ISNUMBER(FIND("!",_xlfn.FORMULATEXT(F!L50)))),FALSE),"ExternalRefsMsg",IF(ISNUMBER('#_F'!L50),IF(ABS('#_F'!L50-F!L50)&gt;0.00001,TRUE,FALSE),IF('#_F'!L50&lt;&gt;F!L50,TRUE,FALSE)),IF(ISNUMBER('#_F'!L50),IF('#_F'!L50&gt;F!L50,"TooLow","TooHigh"),"WrongAnswer"),NOT(_xlfn.ISFORMULA('#_F'!L50)),IF(_xlfn.IFS(ISTEXT('#_F'!L50),FALSE,ISLOGICAL('#_F'!L50),FALSE,SUBSTITUTE(CELL("format",'#_F'!L50),"-","")=SUBSTITUTE(CELL("format",F!L50),"-",""),FALSE,CELL("format",'#_F'!L50)="G",FALSE,AND(CELL("format",'#_F'!L50)="F0",CELL("format",F!L50)="G"),FALSE,TRUE,IFERROR(IF(MATCH(CELL("format",'#_F'!L50)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50),_xlfn.FORMULATEXT(F!L50),F!L50),"9","#"),"8","#"),"7","#"),"6","#"),"5","#"),"4","#"),"3","#"),"2","#"),"1","#"),"0","#"),"$","")," ",""),",","@"),"&gt;","@"),"&lt;","@"),"=","@"),")","@"),"(","@"),"^","@"),"/","@"),"+","@"),"*","@"),"-","@"))-LEN(SUBSTITUTE(SUBSTITUTE(SUBSTITUTE(SUBSTITUTE(SUBSTITUTE(SUBSTITUTE(SUBSTITUTE(SUBSTITUTE(SUBSTITUTE(SUBSTITUTE(SUBSTITUTE(SUBSTITUTE(SUBSTITUTE(SUBSTITUTE(SUBSTITUTE(SUBSTITUTE(SUBSTITUTE(SUBSTITUTE(SUBSTITUTE(SUBSTITUTE(SUBSTITUTE(SUBSTITUTE(SUBSTITUTE(SUBSTITUTE(IF(_xlfn.ISFORMULA(F!L50),_xlfn.FORMULATEXT(F!L50),F!L50),"9","#"),"8","#"),"7","#"),"6","#"),"5","#"),"4","#"),"3","#"),"2","#"),"1","#"),"0","#"),"$","")," ",""),",","@"),"&gt;","@"),"&lt;","@"),"=","@"),")","@"),"(","@"),"^","@"),"/","@"),"+","@"),"*","@"),"-","@"),"@#","")))/2&gt;(LEN(SUBSTITUTE(SUBSTITUTE(SUBSTITUTE(SUBSTITUTE(SUBSTITUTE(SUBSTITUTE(SUBSTITUTE(SUBSTITUTE(SUBSTITUTE(SUBSTITUTE(SUBSTITUTE(SUBSTITUTE(SUBSTITUTE(SUBSTITUTE(SUBSTITUTE(SUBSTITUTE(SUBSTITUTE(SUBSTITUTE(SUBSTITUTE(SUBSTITUTE(SUBSTITUTE(SUBSTITUTE(SUBSTITUTE(IF(_xlfn.ISFORMULA('#_F'!L50),_xlfn.FORMULATEXT('#_F'!L50),'#_F'!L50),"9","#"),"8","#"),"7","#"),"6","#"),"5","#"),"4","#"),"3","#"),"2","#"),"1","#"),"0","#"),"$","")," ",""),",","@"),"&gt;","@"),"&lt;","@"),"=","@"),")","@"),"(","@"),"^","@"),"/","@"),"+","@"),"*","@"),"-","@"))-LEN(SUBSTITUTE(SUBSTITUTE(SUBSTITUTE(SUBSTITUTE(SUBSTITUTE(SUBSTITUTE(SUBSTITUTE(SUBSTITUTE(SUBSTITUTE(SUBSTITUTE(SUBSTITUTE(SUBSTITUTE(SUBSTITUTE(SUBSTITUTE(SUBSTITUTE(SUBSTITUTE(SUBSTITUTE(SUBSTITUTE(SUBSTITUTE(SUBSTITUTE(SUBSTITUTE(SUBSTITUTE(SUBSTITUTE(SUBSTITUTE(IF(_xlfn.ISFORMULA('#_F'!L50),_xlfn.FORMULATEXT('#_F'!L50),'#_F'!L50),"9","#"),"8","#"),"7","#"),"6","#"),"5","#"),"4","#"),"3","#"),"2","#"),"1","#"),"0","#"),"$","")," ",""),",","@"),"&gt;","@"),"&lt;","@"),"=","@"),")","@"),"(","@"),"^","@"),"/","@"),"+","@"),"*","@"),"-","@"),"@#","")))/2,TRUE,FALSE),"HardCodeMsg",IF(LEN(IF(_xlfn.ISFORMULA(F!L50),_xlfn.FORMULATEXT(F!L50),F!L50))-LEN(SUBSTITUTE(IF(_xlfn.ISFORMULA(F!L50),_xlfn.FORMULATEXT(F!L50),F!L50),"""",""))&gt;LEN(IF(_xlfn.ISFORMULA('#_F'!L50),_xlfn.FORMULATEXT('#_F'!L50),'#_F'!L50))-LEN(SUBSTITUTE(IF(_xlfn.ISFORMULA('#_F'!L50),_xlfn.FORMULATEXT('#_F'!L50),'#_F'!L50),"""","")),TRUE,FALSE),"HardQuoteMsg",IF(LEN(IF(_xlfn.ISFORMULA(F!L50),_xlfn.FORMULATEXT(F!L50),F!L50))-LEN(SUBSTITUTE(IF(_xlfn.ISFORMULA(F!L50),_xlfn.FORMULATEXT(F!L50),F!L50),"$",""))&lt;LEN(IF(_xlfn.ISFORMULA('#_F'!L50),_xlfn.FORMULATEXT('#_F'!L50),'#_F'!L50))-LEN(SUBSTITUTE(IF(_xlfn.ISFORMULA('#_F'!L50),_xlfn.FORMULATEXT('#_F'!L50),'#_F'!L50),"$","")),TRUE,FALSE),"MissingAbsMsg",_xlfn.IFS(ISTEXT('#_F'!L50),FALSE,ISLOGICAL('#_F'!L50),FALSE,SUBSTITUTE(CELL("format",'#_F'!L50),"-","")=SUBSTITUTE(CELL("format",F!L50),"-",""),FALSE,CELL("format",'#_F'!L50)="G",FALSE,AND(CELL("format",'#_F'!L50)="F0",CELL("format",F!L50)="G"),FALSE,TRUE,IFERROR(IF(MATCH(CELL("format",'#_F'!L50),FormatCodes_SFX!$A$4:$A$53,0)&gt;0,TRUE),FALSE),TRUE,TRUE),"FormatMsg",TRUE,"PerfectMsg")</f>
        <v>PerfectMsg</v>
      </c>
      <c r="N50" s="233">
        <v>0</v>
      </c>
      <c r="O50" s="233">
        <v>0</v>
      </c>
      <c r="P50" s="233">
        <v>0</v>
      </c>
      <c r="R50" s="170">
        <v>0</v>
      </c>
      <c r="S50" s="233">
        <v>0</v>
      </c>
      <c r="T50" s="233">
        <v>0</v>
      </c>
      <c r="V50" s="233">
        <v>0</v>
      </c>
      <c r="W50" s="233">
        <v>0</v>
      </c>
      <c r="X50" s="233">
        <v>0</v>
      </c>
      <c r="Z50" s="233">
        <v>0</v>
      </c>
      <c r="AA50" s="233">
        <v>0</v>
      </c>
      <c r="AB50" s="233">
        <v>0</v>
      </c>
    </row>
    <row r="51" spans="3:28" x14ac:dyDescent="0.15">
      <c r="C51" s="233">
        <v>0</v>
      </c>
      <c r="D51" s="233">
        <v>0</v>
      </c>
      <c r="E51" s="233">
        <v>0</v>
      </c>
      <c r="F51" s="233">
        <v>0</v>
      </c>
      <c r="G51" s="170" t="str">
        <f ca="1">_xlfn.IFS(ISBLANK(F!G51),"",IF(NOT(ISNA('#_F'!G51)),IF(ISNA(F!G51),TRUE,FALSE),FALSE),"StuNAMsg",IF(AND(ISNA('#_F'!G51),ISNA(F!G51)),TRUE,FALSE),"PerfectMsg",IF(NOT(ISERROR('#_F'!G51)),IF(ISERROR(F!G51),TRUE,FALSE),FALSE),"StuErrorMsg",IF(TYPE('#_F'!G51)&lt;&gt;TYPE(F!G51),TRUE,FALSE),"WrongTypeMsg",IF(_xlfn.ISFORMULA('#_F'!G51),IF(NOT(_xlfn.ISFORMULA(F!G51)),TRUE),FALSE),"MissingFormulaMsg",IF(NOT(AND(ISNUMBER(FIND("[",_xlfn.FORMULATEXT('#_F'!G51))),ISNUMBER(FIND("!",_xlfn.FORMULATEXT('#_F'!G51))))),AND(ISNUMBER(FIND("[",_xlfn.FORMULATEXT(F!G51))),ISNUMBER(FIND("!",_xlfn.FORMULATEXT(F!G51)))),FALSE),"ExternalRefsMsg",IF(ISNUMBER('#_F'!G51),IF(ABS('#_F'!G51-F!G51)&gt;0.00001,TRUE,FALSE),IF('#_F'!G51&lt;&gt;F!G51,TRUE,FALSE)),IF(ISNUMBER('#_F'!G51),IF('#_F'!G51&gt;F!G51,"TooLow","TooHigh"),"WrongAnswer"),NOT(_xlfn.ISFORMULA('#_F'!G51)),IF(_xlfn.IFS(ISTEXT('#_F'!G51),FALSE,ISLOGICAL('#_F'!G51),FALSE,SUBSTITUTE(CELL("format",'#_F'!G51),"-","")=SUBSTITUTE(CELL("format",F!G51),"-",""),FALSE,CELL("format",'#_F'!G51)="G",FALSE,AND(CELL("format",'#_F'!G51)="F0",CELL("format",F!G51)="G"),FALSE,TRUE,IFERROR(IF(MATCH(CELL("format",'#_F'!G51)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51),_xlfn.FORMULATEXT(F!G51),F!G51),"9","#"),"8","#"),"7","#"),"6","#"),"5","#"),"4","#"),"3","#"),"2","#"),"1","#"),"0","#"),"$","")," ",""),",","@"),"&gt;","@"),"&lt;","@"),"=","@"),")","@"),"(","@"),"^","@"),"/","@"),"+","@"),"*","@"),"-","@"))-LEN(SUBSTITUTE(SUBSTITUTE(SUBSTITUTE(SUBSTITUTE(SUBSTITUTE(SUBSTITUTE(SUBSTITUTE(SUBSTITUTE(SUBSTITUTE(SUBSTITUTE(SUBSTITUTE(SUBSTITUTE(SUBSTITUTE(SUBSTITUTE(SUBSTITUTE(SUBSTITUTE(SUBSTITUTE(SUBSTITUTE(SUBSTITUTE(SUBSTITUTE(SUBSTITUTE(SUBSTITUTE(SUBSTITUTE(SUBSTITUTE(IF(_xlfn.ISFORMULA(F!G51),_xlfn.FORMULATEXT(F!G51),F!G51),"9","#"),"8","#"),"7","#"),"6","#"),"5","#"),"4","#"),"3","#"),"2","#"),"1","#"),"0","#"),"$","")," ",""),",","@"),"&gt;","@"),"&lt;","@"),"=","@"),")","@"),"(","@"),"^","@"),"/","@"),"+","@"),"*","@"),"-","@"),"@#","")))/2&gt;(LEN(SUBSTITUTE(SUBSTITUTE(SUBSTITUTE(SUBSTITUTE(SUBSTITUTE(SUBSTITUTE(SUBSTITUTE(SUBSTITUTE(SUBSTITUTE(SUBSTITUTE(SUBSTITUTE(SUBSTITUTE(SUBSTITUTE(SUBSTITUTE(SUBSTITUTE(SUBSTITUTE(SUBSTITUTE(SUBSTITUTE(SUBSTITUTE(SUBSTITUTE(SUBSTITUTE(SUBSTITUTE(SUBSTITUTE(IF(_xlfn.ISFORMULA('#_F'!G51),_xlfn.FORMULATEXT('#_F'!G51),'#_F'!G51),"9","#"),"8","#"),"7","#"),"6","#"),"5","#"),"4","#"),"3","#"),"2","#"),"1","#"),"0","#"),"$","")," ",""),",","@"),"&gt;","@"),"&lt;","@"),"=","@"),")","@"),"(","@"),"^","@"),"/","@"),"+","@"),"*","@"),"-","@"))-LEN(SUBSTITUTE(SUBSTITUTE(SUBSTITUTE(SUBSTITUTE(SUBSTITUTE(SUBSTITUTE(SUBSTITUTE(SUBSTITUTE(SUBSTITUTE(SUBSTITUTE(SUBSTITUTE(SUBSTITUTE(SUBSTITUTE(SUBSTITUTE(SUBSTITUTE(SUBSTITUTE(SUBSTITUTE(SUBSTITUTE(SUBSTITUTE(SUBSTITUTE(SUBSTITUTE(SUBSTITUTE(SUBSTITUTE(SUBSTITUTE(IF(_xlfn.ISFORMULA('#_F'!G51),_xlfn.FORMULATEXT('#_F'!G51),'#_F'!G51),"9","#"),"8","#"),"7","#"),"6","#"),"5","#"),"4","#"),"3","#"),"2","#"),"1","#"),"0","#"),"$","")," ",""),",","@"),"&gt;","@"),"&lt;","@"),"=","@"),")","@"),"(","@"),"^","@"),"/","@"),"+","@"),"*","@"),"-","@"),"@#","")))/2,TRUE,FALSE),"HardCodeMsg",IF(LEN(IF(_xlfn.ISFORMULA(F!G51),_xlfn.FORMULATEXT(F!G51),F!G51))-LEN(SUBSTITUTE(IF(_xlfn.ISFORMULA(F!G51),_xlfn.FORMULATEXT(F!G51),F!G51),"""",""))&gt;LEN(IF(_xlfn.ISFORMULA('#_F'!G51),_xlfn.FORMULATEXT('#_F'!G51),'#_F'!G51))-LEN(SUBSTITUTE(IF(_xlfn.ISFORMULA('#_F'!G51),_xlfn.FORMULATEXT('#_F'!G51),'#_F'!G51),"""","")),TRUE,FALSE),"HardQuoteMsg",IF(LEN(IF(_xlfn.ISFORMULA(F!G51),_xlfn.FORMULATEXT(F!G51),F!G51))-LEN(SUBSTITUTE(IF(_xlfn.ISFORMULA(F!G51),_xlfn.FORMULATEXT(F!G51),F!G51),"$",""))&lt;LEN(IF(_xlfn.ISFORMULA('#_F'!G51),_xlfn.FORMULATEXT('#_F'!G51),'#_F'!G51))-LEN(SUBSTITUTE(IF(_xlfn.ISFORMULA('#_F'!G51),_xlfn.FORMULATEXT('#_F'!G51),'#_F'!G51),"$","")),TRUE,FALSE),"MissingAbsMsg",_xlfn.IFS(ISTEXT('#_F'!G51),FALSE,ISLOGICAL('#_F'!G51),FALSE,SUBSTITUTE(CELL("format",'#_F'!G51),"-","")=SUBSTITUTE(CELL("format",F!G51),"-",""),FALSE,CELL("format",'#_F'!G51)="G",FALSE,AND(CELL("format",'#_F'!G51)="F0",CELL("format",F!G51)="G"),FALSE,TRUE,IFERROR(IF(MATCH(CELL("format",'#_F'!G51),FormatCodes_SFX!$A$4:$A$53,0)&gt;0,TRUE),FALSE),TRUE,TRUE),"FormatMsg",TRUE,"PerfectMsg")</f>
        <v>PerfectMsg</v>
      </c>
      <c r="H51" s="170" t="str">
        <f ca="1">_xlfn.IFS(ISBLANK(F!H51),"",IF(NOT(ISNA('#_F'!H51)),IF(ISNA(F!H51),TRUE,FALSE),FALSE),"StuNAMsg",IF(AND(ISNA('#_F'!H51),ISNA(F!H51)),TRUE,FALSE),"PerfectMsg",IF(NOT(ISERROR('#_F'!H51)),IF(ISERROR(F!H51),TRUE,FALSE),FALSE),"StuErrorMsg",IF(TYPE('#_F'!H51)&lt;&gt;TYPE(F!H51),TRUE,FALSE),"WrongTypeMsg",IF(_xlfn.ISFORMULA('#_F'!H51),IF(NOT(_xlfn.ISFORMULA(F!H51)),TRUE),FALSE),"MissingFormulaMsg",IF(NOT(AND(ISNUMBER(FIND("[",_xlfn.FORMULATEXT('#_F'!H51))),ISNUMBER(FIND("!",_xlfn.FORMULATEXT('#_F'!H51))))),AND(ISNUMBER(FIND("[",_xlfn.FORMULATEXT(F!H51))),ISNUMBER(FIND("!",_xlfn.FORMULATEXT(F!H51)))),FALSE),"ExternalRefsMsg",IF(ISNUMBER('#_F'!H51),IF(ABS('#_F'!H51-F!H51)&gt;0.00001,TRUE,FALSE),IF('#_F'!H51&lt;&gt;F!H51,TRUE,FALSE)),IF(ISNUMBER('#_F'!H51),IF('#_F'!H51&gt;F!H51,"TooLow","TooHigh"),"WrongAnswer"),NOT(_xlfn.ISFORMULA('#_F'!H51)),IF(_xlfn.IFS(ISTEXT('#_F'!H51),FALSE,ISLOGICAL('#_F'!H51),FALSE,SUBSTITUTE(CELL("format",'#_F'!H51),"-","")=SUBSTITUTE(CELL("format",F!H51),"-",""),FALSE,CELL("format",'#_F'!H51)="G",FALSE,AND(CELL("format",'#_F'!H51)="F0",CELL("format",F!H51)="G"),FALSE,TRUE,IFERROR(IF(MATCH(CELL("format",'#_F'!H51)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51),_xlfn.FORMULATEXT(F!H51),F!H51),"9","#"),"8","#"),"7","#"),"6","#"),"5","#"),"4","#"),"3","#"),"2","#"),"1","#"),"0","#"),"$","")," ",""),",","@"),"&gt;","@"),"&lt;","@"),"=","@"),")","@"),"(","@"),"^","@"),"/","@"),"+","@"),"*","@"),"-","@"))-LEN(SUBSTITUTE(SUBSTITUTE(SUBSTITUTE(SUBSTITUTE(SUBSTITUTE(SUBSTITUTE(SUBSTITUTE(SUBSTITUTE(SUBSTITUTE(SUBSTITUTE(SUBSTITUTE(SUBSTITUTE(SUBSTITUTE(SUBSTITUTE(SUBSTITUTE(SUBSTITUTE(SUBSTITUTE(SUBSTITUTE(SUBSTITUTE(SUBSTITUTE(SUBSTITUTE(SUBSTITUTE(SUBSTITUTE(SUBSTITUTE(IF(_xlfn.ISFORMULA(F!H51),_xlfn.FORMULATEXT(F!H51),F!H51),"9","#"),"8","#"),"7","#"),"6","#"),"5","#"),"4","#"),"3","#"),"2","#"),"1","#"),"0","#"),"$","")," ",""),",","@"),"&gt;","@"),"&lt;","@"),"=","@"),")","@"),"(","@"),"^","@"),"/","@"),"+","@"),"*","@"),"-","@"),"@#","")))/2&gt;(LEN(SUBSTITUTE(SUBSTITUTE(SUBSTITUTE(SUBSTITUTE(SUBSTITUTE(SUBSTITUTE(SUBSTITUTE(SUBSTITUTE(SUBSTITUTE(SUBSTITUTE(SUBSTITUTE(SUBSTITUTE(SUBSTITUTE(SUBSTITUTE(SUBSTITUTE(SUBSTITUTE(SUBSTITUTE(SUBSTITUTE(SUBSTITUTE(SUBSTITUTE(SUBSTITUTE(SUBSTITUTE(SUBSTITUTE(IF(_xlfn.ISFORMULA('#_F'!H51),_xlfn.FORMULATEXT('#_F'!H51),'#_F'!H51),"9","#"),"8","#"),"7","#"),"6","#"),"5","#"),"4","#"),"3","#"),"2","#"),"1","#"),"0","#"),"$","")," ",""),",","@"),"&gt;","@"),"&lt;","@"),"=","@"),")","@"),"(","@"),"^","@"),"/","@"),"+","@"),"*","@"),"-","@"))-LEN(SUBSTITUTE(SUBSTITUTE(SUBSTITUTE(SUBSTITUTE(SUBSTITUTE(SUBSTITUTE(SUBSTITUTE(SUBSTITUTE(SUBSTITUTE(SUBSTITUTE(SUBSTITUTE(SUBSTITUTE(SUBSTITUTE(SUBSTITUTE(SUBSTITUTE(SUBSTITUTE(SUBSTITUTE(SUBSTITUTE(SUBSTITUTE(SUBSTITUTE(SUBSTITUTE(SUBSTITUTE(SUBSTITUTE(SUBSTITUTE(IF(_xlfn.ISFORMULA('#_F'!H51),_xlfn.FORMULATEXT('#_F'!H51),'#_F'!H51),"9","#"),"8","#"),"7","#"),"6","#"),"5","#"),"4","#"),"3","#"),"2","#"),"1","#"),"0","#"),"$","")," ",""),",","@"),"&gt;","@"),"&lt;","@"),"=","@"),")","@"),"(","@"),"^","@"),"/","@"),"+","@"),"*","@"),"-","@"),"@#","")))/2,TRUE,FALSE),"HardCodeMsg",IF(LEN(IF(_xlfn.ISFORMULA(F!H51),_xlfn.FORMULATEXT(F!H51),F!H51))-LEN(SUBSTITUTE(IF(_xlfn.ISFORMULA(F!H51),_xlfn.FORMULATEXT(F!H51),F!H51),"""",""))&gt;LEN(IF(_xlfn.ISFORMULA('#_F'!H51),_xlfn.FORMULATEXT('#_F'!H51),'#_F'!H51))-LEN(SUBSTITUTE(IF(_xlfn.ISFORMULA('#_F'!H51),_xlfn.FORMULATEXT('#_F'!H51),'#_F'!H51),"""","")),TRUE,FALSE),"HardQuoteMsg",IF(LEN(IF(_xlfn.ISFORMULA(F!H51),_xlfn.FORMULATEXT(F!H51),F!H51))-LEN(SUBSTITUTE(IF(_xlfn.ISFORMULA(F!H51),_xlfn.FORMULATEXT(F!H51),F!H51),"$",""))&lt;LEN(IF(_xlfn.ISFORMULA('#_F'!H51),_xlfn.FORMULATEXT('#_F'!H51),'#_F'!H51))-LEN(SUBSTITUTE(IF(_xlfn.ISFORMULA('#_F'!H51),_xlfn.FORMULATEXT('#_F'!H51),'#_F'!H51),"$","")),TRUE,FALSE),"MissingAbsMsg",_xlfn.IFS(ISTEXT('#_F'!H51),FALSE,ISLOGICAL('#_F'!H51),FALSE,SUBSTITUTE(CELL("format",'#_F'!H51),"-","")=SUBSTITUTE(CELL("format",F!H51),"-",""),FALSE,CELL("format",'#_F'!H51)="G",FALSE,AND(CELL("format",'#_F'!H51)="F0",CELL("format",F!H51)="G"),FALSE,TRUE,IFERROR(IF(MATCH(CELL("format",'#_F'!H51),FormatCodes_SFX!$A$4:$A$53,0)&gt;0,TRUE),FALSE),TRUE,TRUE),"FormatMsg",TRUE,"PerfectMsg")</f>
        <v>PerfectMsg</v>
      </c>
      <c r="I51" s="170" t="str">
        <f ca="1">_xlfn.IFS(ISBLANK(F!I51),"",IF(NOT(ISNA('#_F'!I51)),IF(ISNA(F!I51),TRUE,FALSE),FALSE),"StuNAMsg",IF(AND(ISNA('#_F'!I51),ISNA(F!I51)),TRUE,FALSE),"PerfectMsg",IF(NOT(ISERROR('#_F'!I51)),IF(ISERROR(F!I51),TRUE,FALSE),FALSE),"StuErrorMsg",IF(TYPE('#_F'!I51)&lt;&gt;TYPE(F!I51),TRUE,FALSE),"WrongTypeMsg",IF(_xlfn.ISFORMULA('#_F'!I51),IF(NOT(_xlfn.ISFORMULA(F!I51)),TRUE),FALSE),"MissingFormulaMsg",IF(NOT(AND(ISNUMBER(FIND("[",_xlfn.FORMULATEXT('#_F'!I51))),ISNUMBER(FIND("!",_xlfn.FORMULATEXT('#_F'!I51))))),AND(ISNUMBER(FIND("[",_xlfn.FORMULATEXT(F!I51))),ISNUMBER(FIND("!",_xlfn.FORMULATEXT(F!I51)))),FALSE),"ExternalRefsMsg",IF(ISNUMBER('#_F'!I51),IF(ABS('#_F'!I51-F!I51)&gt;0.00001,TRUE,FALSE),IF('#_F'!I51&lt;&gt;F!I51,TRUE,FALSE)),IF(ISNUMBER('#_F'!I51),IF('#_F'!I51&gt;F!I51,"TooLow","TooHigh"),"WrongAnswer"),NOT(_xlfn.ISFORMULA('#_F'!I51)),IF(_xlfn.IFS(ISTEXT('#_F'!I51),FALSE,ISLOGICAL('#_F'!I51),FALSE,SUBSTITUTE(CELL("format",'#_F'!I51),"-","")=SUBSTITUTE(CELL("format",F!I51),"-",""),FALSE,CELL("format",'#_F'!I51)="G",FALSE,AND(CELL("format",'#_F'!I51)="F0",CELL("format",F!I51)="G"),FALSE,TRUE,IFERROR(IF(MATCH(CELL("format",'#_F'!I51)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51),_xlfn.FORMULATEXT(F!I51),F!I51),"9","#"),"8","#"),"7","#"),"6","#"),"5","#"),"4","#"),"3","#"),"2","#"),"1","#"),"0","#"),"$","")," ",""),",","@"),"&gt;","@"),"&lt;","@"),"=","@"),")","@"),"(","@"),"^","@"),"/","@"),"+","@"),"*","@"),"-","@"))-LEN(SUBSTITUTE(SUBSTITUTE(SUBSTITUTE(SUBSTITUTE(SUBSTITUTE(SUBSTITUTE(SUBSTITUTE(SUBSTITUTE(SUBSTITUTE(SUBSTITUTE(SUBSTITUTE(SUBSTITUTE(SUBSTITUTE(SUBSTITUTE(SUBSTITUTE(SUBSTITUTE(SUBSTITUTE(SUBSTITUTE(SUBSTITUTE(SUBSTITUTE(SUBSTITUTE(SUBSTITUTE(SUBSTITUTE(SUBSTITUTE(IF(_xlfn.ISFORMULA(F!I51),_xlfn.FORMULATEXT(F!I51),F!I51),"9","#"),"8","#"),"7","#"),"6","#"),"5","#"),"4","#"),"3","#"),"2","#"),"1","#"),"0","#"),"$","")," ",""),",","@"),"&gt;","@"),"&lt;","@"),"=","@"),")","@"),"(","@"),"^","@"),"/","@"),"+","@"),"*","@"),"-","@"),"@#","")))/2&gt;(LEN(SUBSTITUTE(SUBSTITUTE(SUBSTITUTE(SUBSTITUTE(SUBSTITUTE(SUBSTITUTE(SUBSTITUTE(SUBSTITUTE(SUBSTITUTE(SUBSTITUTE(SUBSTITUTE(SUBSTITUTE(SUBSTITUTE(SUBSTITUTE(SUBSTITUTE(SUBSTITUTE(SUBSTITUTE(SUBSTITUTE(SUBSTITUTE(SUBSTITUTE(SUBSTITUTE(SUBSTITUTE(SUBSTITUTE(IF(_xlfn.ISFORMULA('#_F'!I51),_xlfn.FORMULATEXT('#_F'!I51),'#_F'!I51),"9","#"),"8","#"),"7","#"),"6","#"),"5","#"),"4","#"),"3","#"),"2","#"),"1","#"),"0","#"),"$","")," ",""),",","@"),"&gt;","@"),"&lt;","@"),"=","@"),")","@"),"(","@"),"^","@"),"/","@"),"+","@"),"*","@"),"-","@"))-LEN(SUBSTITUTE(SUBSTITUTE(SUBSTITUTE(SUBSTITUTE(SUBSTITUTE(SUBSTITUTE(SUBSTITUTE(SUBSTITUTE(SUBSTITUTE(SUBSTITUTE(SUBSTITUTE(SUBSTITUTE(SUBSTITUTE(SUBSTITUTE(SUBSTITUTE(SUBSTITUTE(SUBSTITUTE(SUBSTITUTE(SUBSTITUTE(SUBSTITUTE(SUBSTITUTE(SUBSTITUTE(SUBSTITUTE(SUBSTITUTE(IF(_xlfn.ISFORMULA('#_F'!I51),_xlfn.FORMULATEXT('#_F'!I51),'#_F'!I51),"9","#"),"8","#"),"7","#"),"6","#"),"5","#"),"4","#"),"3","#"),"2","#"),"1","#"),"0","#"),"$","")," ",""),",","@"),"&gt;","@"),"&lt;","@"),"=","@"),")","@"),"(","@"),"^","@"),"/","@"),"+","@"),"*","@"),"-","@"),"@#","")))/2,TRUE,FALSE),"HardCodeMsg",IF(LEN(IF(_xlfn.ISFORMULA(F!I51),_xlfn.FORMULATEXT(F!I51),F!I51))-LEN(SUBSTITUTE(IF(_xlfn.ISFORMULA(F!I51),_xlfn.FORMULATEXT(F!I51),F!I51),"""",""))&gt;LEN(IF(_xlfn.ISFORMULA('#_F'!I51),_xlfn.FORMULATEXT('#_F'!I51),'#_F'!I51))-LEN(SUBSTITUTE(IF(_xlfn.ISFORMULA('#_F'!I51),_xlfn.FORMULATEXT('#_F'!I51),'#_F'!I51),"""","")),TRUE,FALSE),"HardQuoteMsg",IF(LEN(IF(_xlfn.ISFORMULA(F!I51),_xlfn.FORMULATEXT(F!I51),F!I51))-LEN(SUBSTITUTE(IF(_xlfn.ISFORMULA(F!I51),_xlfn.FORMULATEXT(F!I51),F!I51),"$",""))&lt;LEN(IF(_xlfn.ISFORMULA('#_F'!I51),_xlfn.FORMULATEXT('#_F'!I51),'#_F'!I51))-LEN(SUBSTITUTE(IF(_xlfn.ISFORMULA('#_F'!I51),_xlfn.FORMULATEXT('#_F'!I51),'#_F'!I51),"$","")),TRUE,FALSE),"MissingAbsMsg",_xlfn.IFS(ISTEXT('#_F'!I51),FALSE,ISLOGICAL('#_F'!I51),FALSE,SUBSTITUTE(CELL("format",'#_F'!I51),"-","")=SUBSTITUTE(CELL("format",F!I51),"-",""),FALSE,CELL("format",'#_F'!I51)="G",FALSE,AND(CELL("format",'#_F'!I51)="F0",CELL("format",F!I51)="G"),FALSE,TRUE,IFERROR(IF(MATCH(CELL("format",'#_F'!I51),FormatCodes_SFX!$A$4:$A$53,0)&gt;0,TRUE),FALSE),TRUE,TRUE),"FormatMsg",TRUE,"PerfectMsg")</f>
        <v>PerfectMsg</v>
      </c>
      <c r="J51" s="170" t="str">
        <f ca="1">_xlfn.IFS(ISBLANK(F!J51),"",IF(NOT(ISNA('#_F'!J51)),IF(ISNA(F!J51),TRUE,FALSE),FALSE),"StuNAMsg",IF(AND(ISNA('#_F'!J51),ISNA(F!J51)),TRUE,FALSE),"PerfectMsg",IF(NOT(ISERROR('#_F'!J51)),IF(ISERROR(F!J51),TRUE,FALSE),FALSE),"StuErrorMsg",IF(TYPE('#_F'!J51)&lt;&gt;TYPE(F!J51),TRUE,FALSE),"WrongTypeMsg",IF(_xlfn.ISFORMULA('#_F'!J51),IF(NOT(_xlfn.ISFORMULA(F!J51)),TRUE),FALSE),"MissingFormulaMsg",IF(NOT(AND(ISNUMBER(FIND("[",_xlfn.FORMULATEXT('#_F'!J51))),ISNUMBER(FIND("!",_xlfn.FORMULATEXT('#_F'!J51))))),AND(ISNUMBER(FIND("[",_xlfn.FORMULATEXT(F!J51))),ISNUMBER(FIND("!",_xlfn.FORMULATEXT(F!J51)))),FALSE),"ExternalRefsMsg",IF(ISNUMBER('#_F'!J51),IF(ABS('#_F'!J51-F!J51)&gt;0.00001,TRUE,FALSE),IF('#_F'!J51&lt;&gt;F!J51,TRUE,FALSE)),IF(ISNUMBER('#_F'!J51),IF('#_F'!J51&gt;F!J51,"TooLow","TooHigh"),"WrongAnswer"),NOT(_xlfn.ISFORMULA('#_F'!J51)),IF(_xlfn.IFS(ISTEXT('#_F'!J51),FALSE,ISLOGICAL('#_F'!J51),FALSE,SUBSTITUTE(CELL("format",'#_F'!J51),"-","")=SUBSTITUTE(CELL("format",F!J51),"-",""),FALSE,CELL("format",'#_F'!J51)="G",FALSE,AND(CELL("format",'#_F'!J51)="F0",CELL("format",F!J51)="G"),FALSE,TRUE,IFERROR(IF(MATCH(CELL("format",'#_F'!J51)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51),_xlfn.FORMULATEXT(F!J51),F!J51),"9","#"),"8","#"),"7","#"),"6","#"),"5","#"),"4","#"),"3","#"),"2","#"),"1","#"),"0","#"),"$","")," ",""),",","@"),"&gt;","@"),"&lt;","@"),"=","@"),")","@"),"(","@"),"^","@"),"/","@"),"+","@"),"*","@"),"-","@"))-LEN(SUBSTITUTE(SUBSTITUTE(SUBSTITUTE(SUBSTITUTE(SUBSTITUTE(SUBSTITUTE(SUBSTITUTE(SUBSTITUTE(SUBSTITUTE(SUBSTITUTE(SUBSTITUTE(SUBSTITUTE(SUBSTITUTE(SUBSTITUTE(SUBSTITUTE(SUBSTITUTE(SUBSTITUTE(SUBSTITUTE(SUBSTITUTE(SUBSTITUTE(SUBSTITUTE(SUBSTITUTE(SUBSTITUTE(SUBSTITUTE(IF(_xlfn.ISFORMULA(F!J51),_xlfn.FORMULATEXT(F!J51),F!J51),"9","#"),"8","#"),"7","#"),"6","#"),"5","#"),"4","#"),"3","#"),"2","#"),"1","#"),"0","#"),"$","")," ",""),",","@"),"&gt;","@"),"&lt;","@"),"=","@"),")","@"),"(","@"),"^","@"),"/","@"),"+","@"),"*","@"),"-","@"),"@#","")))/2&gt;(LEN(SUBSTITUTE(SUBSTITUTE(SUBSTITUTE(SUBSTITUTE(SUBSTITUTE(SUBSTITUTE(SUBSTITUTE(SUBSTITUTE(SUBSTITUTE(SUBSTITUTE(SUBSTITUTE(SUBSTITUTE(SUBSTITUTE(SUBSTITUTE(SUBSTITUTE(SUBSTITUTE(SUBSTITUTE(SUBSTITUTE(SUBSTITUTE(SUBSTITUTE(SUBSTITUTE(SUBSTITUTE(SUBSTITUTE(IF(_xlfn.ISFORMULA('#_F'!J51),_xlfn.FORMULATEXT('#_F'!J51),'#_F'!J51),"9","#"),"8","#"),"7","#"),"6","#"),"5","#"),"4","#"),"3","#"),"2","#"),"1","#"),"0","#"),"$","")," ",""),",","@"),"&gt;","@"),"&lt;","@"),"=","@"),")","@"),"(","@"),"^","@"),"/","@"),"+","@"),"*","@"),"-","@"))-LEN(SUBSTITUTE(SUBSTITUTE(SUBSTITUTE(SUBSTITUTE(SUBSTITUTE(SUBSTITUTE(SUBSTITUTE(SUBSTITUTE(SUBSTITUTE(SUBSTITUTE(SUBSTITUTE(SUBSTITUTE(SUBSTITUTE(SUBSTITUTE(SUBSTITUTE(SUBSTITUTE(SUBSTITUTE(SUBSTITUTE(SUBSTITUTE(SUBSTITUTE(SUBSTITUTE(SUBSTITUTE(SUBSTITUTE(SUBSTITUTE(IF(_xlfn.ISFORMULA('#_F'!J51),_xlfn.FORMULATEXT('#_F'!J51),'#_F'!J51),"9","#"),"8","#"),"7","#"),"6","#"),"5","#"),"4","#"),"3","#"),"2","#"),"1","#"),"0","#"),"$","")," ",""),",","@"),"&gt;","@"),"&lt;","@"),"=","@"),")","@"),"(","@"),"^","@"),"/","@"),"+","@"),"*","@"),"-","@"),"@#","")))/2,TRUE,FALSE),"HardCodeMsg",IF(LEN(IF(_xlfn.ISFORMULA(F!J51),_xlfn.FORMULATEXT(F!J51),F!J51))-LEN(SUBSTITUTE(IF(_xlfn.ISFORMULA(F!J51),_xlfn.FORMULATEXT(F!J51),F!J51),"""",""))&gt;LEN(IF(_xlfn.ISFORMULA('#_F'!J51),_xlfn.FORMULATEXT('#_F'!J51),'#_F'!J51))-LEN(SUBSTITUTE(IF(_xlfn.ISFORMULA('#_F'!J51),_xlfn.FORMULATEXT('#_F'!J51),'#_F'!J51),"""","")),TRUE,FALSE),"HardQuoteMsg",IF(LEN(IF(_xlfn.ISFORMULA(F!J51),_xlfn.FORMULATEXT(F!J51),F!J51))-LEN(SUBSTITUTE(IF(_xlfn.ISFORMULA(F!J51),_xlfn.FORMULATEXT(F!J51),F!J51),"$",""))&lt;LEN(IF(_xlfn.ISFORMULA('#_F'!J51),_xlfn.FORMULATEXT('#_F'!J51),'#_F'!J51))-LEN(SUBSTITUTE(IF(_xlfn.ISFORMULA('#_F'!J51),_xlfn.FORMULATEXT('#_F'!J51),'#_F'!J51),"$","")),TRUE,FALSE),"MissingAbsMsg",_xlfn.IFS(ISTEXT('#_F'!J51),FALSE,ISLOGICAL('#_F'!J51),FALSE,SUBSTITUTE(CELL("format",'#_F'!J51),"-","")=SUBSTITUTE(CELL("format",F!J51),"-",""),FALSE,CELL("format",'#_F'!J51)="G",FALSE,AND(CELL("format",'#_F'!J51)="F0",CELL("format",F!J51)="G"),FALSE,TRUE,IFERROR(IF(MATCH(CELL("format",'#_F'!J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t;TYPE(F!K51),TRUE,FALSE),"WrongTypeMsg",IF(_xlfn.ISFORMULA('#_F'!K51),IF(NOT(_xlfn.ISFORMULA(F!K51)),TRUE),FALSE),"MissingFormulaMsg",IF(NOT(AND(ISNUMBER(FIND("[",_xlfn.FORMULATEXT('#_F'!K51))),ISNUMBER(FIND("!",_xlfn.FORMULATEXT('#_F'!K51))))),AND(ISNUMBER(FIND("[",_xlfn.FORMULATEXT(F!K51))),ISNUMBER(FIND("!",_xlfn.FORMULATEXT(F!K51)))),FALSE),"ExternalRefsMsg",IF(ISNUMBER('#_F'!K51),IF(ABS('#_F'!K51-F!K51)&gt;0.00001,TRUE,FALSE),IF('#_F'!K51&lt;&gt;F!K51,TRUE,FALSE)),IF(ISNUMBER('#_F'!K51),IF('#_F'!K51&gt;F!K51,"TooLow","TooHigh"),"WrongAnswer"),NOT(_xlfn.ISFORMULA('#_F'!K51)),IF(_xlfn.IFS(ISTEXT('#_F'!K51),FALSE,ISLOGICAL('#_F'!K51),FALSE,SUBSTITUTE(CELL("format",'#_F'!K51),"-","")=SUBSTITUTE(CELL("format",F!K51),"-",""),FALSE,CELL("format",'#_F'!K51)="G",FALSE,AND(CELL("format",'#_F'!K51)="F0",CELL("format",F!K51)="G"),FALSE,TRUE,IFERROR(IF(MATCH(CELL("format",'#_F'!K51)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51),_xlfn.FORMULATEXT(F!K51),F!K51),"9","#"),"8","#"),"7","#"),"6","#"),"5","#"),"4","#"),"3","#"),"2","#"),"1","#"),"0","#"),"$","")," ",""),",","@"),"&gt;","@"),"&lt;","@"),"=","@"),")","@"),"(","@"),"^","@"),"/","@"),"+","@"),"*","@"),"-","@"))-LEN(SUBSTITUTE(SUBSTITUTE(SUBSTITUTE(SUBSTITUTE(SUBSTITUTE(SUBSTITUTE(SUBSTITUTE(SUBSTITUTE(SUBSTITUTE(SUBSTITUTE(SUBSTITUTE(SUBSTITUTE(SUBSTITUTE(SUBSTITUTE(SUBSTITUTE(SUBSTITUTE(SUBSTITUTE(SUBSTITUTE(SUBSTITUTE(SUBSTITUTE(SUBSTITUTE(SUBSTITUTE(SUBSTITUTE(SUBSTITUTE(IF(_xlfn.ISFORMULA(F!K51),_xlfn.FORMULATEXT(F!K51),F!K51),"9","#"),"8","#"),"7","#"),"6","#"),"5","#"),"4","#"),"3","#"),"2","#"),"1","#"),"0","#"),"$","")," ",""),",","@"),"&gt;","@"),"&lt;","@"),"=","@"),")","@"),"(","@"),"^","@"),"/","@"),"+","@"),"*","@"),"-","@"),"@#","")))/2&gt;(LEN(SUBSTITUTE(SUBSTITUTE(SUBSTITUTE(SUBSTITUTE(SUBSTITUTE(SUBSTITUTE(SUBSTITUTE(SUBSTITUTE(SUBSTITUTE(SUBSTITUTE(SUBSTITUTE(SUBSTITUTE(SUBSTITUTE(SUBSTITUTE(SUBSTITUTE(SUBSTITUTE(SUBSTITUTE(SUBSTITUTE(SUBSTITUTE(SUBSTITUTE(SUBSTITUTE(SUBSTITUTE(SUBSTITUTE(IF(_xlfn.ISFORMULA('#_F'!K51),_xlfn.FORMULATEXT('#_F'!K51),'#_F'!K51),"9","#"),"8","#"),"7","#"),"6","#"),"5","#"),"4","#"),"3","#"),"2","#"),"1","#"),"0","#"),"$","")," ",""),",","@"),"&gt;","@"),"&lt;","@"),"=","@"),")","@"),"(","@"),"^","@"),"/","@"),"+","@"),"*","@"),"-","@"))-LEN(SUBSTITUTE(SUBSTITUTE(SUBSTITUTE(SUBSTITUTE(SUBSTITUTE(SUBSTITUTE(SUBSTITUTE(SUBSTITUTE(SUBSTITUTE(SUBSTITUTE(SUBSTITUTE(SUBSTITUTE(SUBSTITUTE(SUBSTITUTE(SUBSTITUTE(SUBSTITUTE(SUBSTITUTE(SUBSTITUTE(SUBSTITUTE(SUBSTITUTE(SUBSTITUTE(SUBSTITUTE(SUBSTITUTE(SUBSTITUTE(IF(_xlfn.ISFORMULA('#_F'!K51),_xlfn.FORMULATEXT('#_F'!K51),'#_F'!K51),"9","#"),"8","#"),"7","#"),"6","#"),"5","#"),"4","#"),"3","#"),"2","#"),"1","#"),"0","#"),"$","")," ",""),",","@"),"&gt;","@"),"&lt;","@"),"=","@"),")","@"),"(","@"),"^","@"),"/","@"),"+","@"),"*","@"),"-","@"),"@#","")))/2,TRUE,FALSE),"HardCodeMsg",IF(LEN(IF(_xlfn.ISFORMULA(F!K51),_xlfn.FORMULATEXT(F!K51),F!K51))-LEN(SUBSTITUTE(IF(_xlfn.ISFORMULA(F!K51),_xlfn.FORMULATEXT(F!K51),F!K51),"""",""))&gt;LEN(IF(_xlfn.ISFORMULA('#_F'!K51),_xlfn.FORMULATEXT('#_F'!K51),'#_F'!K51))-LEN(SUBSTITUTE(IF(_xlfn.ISFORMULA('#_F'!K51),_xlfn.FORMULATEXT('#_F'!K51),'#_F'!K51),"""","")),TRUE,FALSE),"HardQuoteMsg",IF(LEN(IF(_xlfn.ISFORMULA(F!K51),_xlfn.FORMULATEXT(F!K51),F!K51))-LEN(SUBSTITUTE(IF(_xlfn.ISFORMULA(F!K51),_xlfn.FORMULATEXT(F!K51),F!K51),"$",""))&lt;LEN(IF(_xlfn.ISFORMULA('#_F'!K51),_xlfn.FORMULATEXT('#_F'!K51),'#_F'!K51))-LEN(SUBSTITUTE(IF(_xlfn.ISFORMULA('#_F'!K51),_xlfn.FORMULATEXT('#_F'!K51),'#_F'!K51),"$","")),TRUE,FALSE),"MissingAbsMsg",_xlfn.IFS(ISTEXT('#_F'!K51),FALSE,ISLOGICAL('#_F'!K51),FALSE,SUBSTITUTE(CELL("format",'#_F'!K51),"-","")=SUBSTITUTE(CELL("format",F!K51),"-",""),FALSE,CELL("format",'#_F'!K51)="G",FALSE,AND(CELL("format",'#_F'!K51)="F0",CELL("format",F!K51)="G"),FALSE,TRUE,IFERROR(IF(MATCH(CELL("format",'#_F'!K51),FormatCodes_SFX!$A$4:$A$53,0)&gt;0,TRUE),FALSE),TRUE,TRUE),"FormatMsg",TRUE,"PerfectMsg")</f>
        <v>PerfectMsg</v>
      </c>
      <c r="L51" s="231" t="str">
        <f ca="1">_xlfn.IFS(ISBLANK(F!L51),"",IF(NOT(ISNA('#_F'!L51)),IF(ISNA(F!L51),TRUE,FALSE),FALSE),"StuNAMsg",IF(AND(ISNA('#_F'!L51),ISNA(F!L51)),TRUE,FALSE),"PerfectMsg",IF(NOT(ISERROR('#_F'!L51)),IF(ISERROR(F!L51),TRUE,FALSE),FALSE),"StuErrorMsg",IF(TYPE('#_F'!L51)&lt;&gt;TYPE(F!L51),TRUE,FALSE),"WrongTypeMsg",IF(_xlfn.ISFORMULA('#_F'!L51),IF(NOT(_xlfn.ISFORMULA(F!L51)),TRUE),FALSE),"MissingFormulaMsg",IF(NOT(AND(ISNUMBER(FIND("[",_xlfn.FORMULATEXT('#_F'!L51))),ISNUMBER(FIND("!",_xlfn.FORMULATEXT('#_F'!L51))))),AND(ISNUMBER(FIND("[",_xlfn.FORMULATEXT(F!L51))),ISNUMBER(FIND("!",_xlfn.FORMULATEXT(F!L51)))),FALSE),"ExternalRefsMsg",IF(ISNUMBER('#_F'!L51),IF(ABS('#_F'!L51-F!L51)&gt;0.00001,TRUE,FALSE),IF('#_F'!L51&lt;&gt;F!L51,TRUE,FALSE)),IF(ISNUMBER('#_F'!L51),IF('#_F'!L51&gt;F!L51,"TooLow","TooHigh"),"WrongAnswer"),NOT(_xlfn.ISFORMULA('#_F'!L51)),IF(_xlfn.IFS(ISTEXT('#_F'!L51),FALSE,ISLOGICAL('#_F'!L51),FALSE,SUBSTITUTE(CELL("format",'#_F'!L51),"-","")=SUBSTITUTE(CELL("format",F!L51),"-",""),FALSE,CELL("format",'#_F'!L51)="G",FALSE,AND(CELL("format",'#_F'!L51)="F0",CELL("format",F!L51)="G"),FALSE,TRUE,IFERROR(IF(MATCH(CELL("format",'#_F'!L51)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51),_xlfn.FORMULATEXT(F!L51),F!L51),"9","#"),"8","#"),"7","#"),"6","#"),"5","#"),"4","#"),"3","#"),"2","#"),"1","#"),"0","#"),"$","")," ",""),",","@"),"&gt;","@"),"&lt;","@"),"=","@"),")","@"),"(","@"),"^","@"),"/","@"),"+","@"),"*","@"),"-","@"))-LEN(SUBSTITUTE(SUBSTITUTE(SUBSTITUTE(SUBSTITUTE(SUBSTITUTE(SUBSTITUTE(SUBSTITUTE(SUBSTITUTE(SUBSTITUTE(SUBSTITUTE(SUBSTITUTE(SUBSTITUTE(SUBSTITUTE(SUBSTITUTE(SUBSTITUTE(SUBSTITUTE(SUBSTITUTE(SUBSTITUTE(SUBSTITUTE(SUBSTITUTE(SUBSTITUTE(SUBSTITUTE(SUBSTITUTE(SUBSTITUTE(IF(_xlfn.ISFORMULA(F!L51),_xlfn.FORMULATEXT(F!L51),F!L51),"9","#"),"8","#"),"7","#"),"6","#"),"5","#"),"4","#"),"3","#"),"2","#"),"1","#"),"0","#"),"$","")," ",""),",","@"),"&gt;","@"),"&lt;","@"),"=","@"),")","@"),"(","@"),"^","@"),"/","@"),"+","@"),"*","@"),"-","@"),"@#","")))/2&gt;(LEN(SUBSTITUTE(SUBSTITUTE(SUBSTITUTE(SUBSTITUTE(SUBSTITUTE(SUBSTITUTE(SUBSTITUTE(SUBSTITUTE(SUBSTITUTE(SUBSTITUTE(SUBSTITUTE(SUBSTITUTE(SUBSTITUTE(SUBSTITUTE(SUBSTITUTE(SUBSTITUTE(SUBSTITUTE(SUBSTITUTE(SUBSTITUTE(SUBSTITUTE(SUBSTITUTE(SUBSTITUTE(SUBSTITUTE(IF(_xlfn.ISFORMULA('#_F'!L51),_xlfn.FORMULATEXT('#_F'!L51),'#_F'!L51),"9","#"),"8","#"),"7","#"),"6","#"),"5","#"),"4","#"),"3","#"),"2","#"),"1","#"),"0","#"),"$","")," ",""),",","@"),"&gt;","@"),"&lt;","@"),"=","@"),")","@"),"(","@"),"^","@"),"/","@"),"+","@"),"*","@"),"-","@"))-LEN(SUBSTITUTE(SUBSTITUTE(SUBSTITUTE(SUBSTITUTE(SUBSTITUTE(SUBSTITUTE(SUBSTITUTE(SUBSTITUTE(SUBSTITUTE(SUBSTITUTE(SUBSTITUTE(SUBSTITUTE(SUBSTITUTE(SUBSTITUTE(SUBSTITUTE(SUBSTITUTE(SUBSTITUTE(SUBSTITUTE(SUBSTITUTE(SUBSTITUTE(SUBSTITUTE(SUBSTITUTE(SUBSTITUTE(SUBSTITUTE(IF(_xlfn.ISFORMULA('#_F'!L51),_xlfn.FORMULATEXT('#_F'!L51),'#_F'!L51),"9","#"),"8","#"),"7","#"),"6","#"),"5","#"),"4","#"),"3","#"),"2","#"),"1","#"),"0","#"),"$","")," ",""),",","@"),"&gt;","@"),"&lt;","@"),"=","@"),")","@"),"(","@"),"^","@"),"/","@"),"+","@"),"*","@"),"-","@"),"@#","")))/2,TRUE,FALSE),"HardCodeMsg",IF(LEN(IF(_xlfn.ISFORMULA(F!L51),_xlfn.FORMULATEXT(F!L51),F!L51))-LEN(SUBSTITUTE(IF(_xlfn.ISFORMULA(F!L51),_xlfn.FORMULATEXT(F!L51),F!L51),"""",""))&gt;LEN(IF(_xlfn.ISFORMULA('#_F'!L51),_xlfn.FORMULATEXT('#_F'!L51),'#_F'!L51))-LEN(SUBSTITUTE(IF(_xlfn.ISFORMULA('#_F'!L51),_xlfn.FORMULATEXT('#_F'!L51),'#_F'!L51),"""","")),TRUE,FALSE),"HardQuoteMsg",IF(LEN(IF(_xlfn.ISFORMULA(F!L51),_xlfn.FORMULATEXT(F!L51),F!L51))-LEN(SUBSTITUTE(IF(_xlfn.ISFORMULA(F!L51),_xlfn.FORMULATEXT(F!L51),F!L51),"$",""))&lt;LEN(IF(_xlfn.ISFORMULA('#_F'!L51),_xlfn.FORMULATEXT('#_F'!L51),'#_F'!L51))-LEN(SUBSTITUTE(IF(_xlfn.ISFORMULA('#_F'!L51),_xlfn.FORMULATEXT('#_F'!L51),'#_F'!L51),"$","")),TRUE,FALSE),"MissingAbsMsg",_xlfn.IFS(ISTEXT('#_F'!L51),FALSE,ISLOGICAL('#_F'!L51),FALSE,SUBSTITUTE(CELL("format",'#_F'!L51),"-","")=SUBSTITUTE(CELL("format",F!L51),"-",""),FALSE,CELL("format",'#_F'!L51)="G",FALSE,AND(CELL("format",'#_F'!L51)="F0",CELL("format",F!L51)="G"),FALSE,TRUE,IFERROR(IF(MATCH(CELL("format",'#_F'!L51),FormatCodes_SFX!$A$4:$A$53,0)&gt;0,TRUE),FALSE),TRUE,TRUE),"FormatMsg",TRUE,"PerfectMsg")</f>
        <v>PerfectMsg</v>
      </c>
      <c r="N51" s="233">
        <v>0</v>
      </c>
      <c r="O51" s="233">
        <v>0</v>
      </c>
      <c r="P51" s="233">
        <v>0</v>
      </c>
      <c r="R51" s="233">
        <v>0</v>
      </c>
      <c r="S51" s="233">
        <v>0</v>
      </c>
      <c r="T51" s="233">
        <v>0</v>
      </c>
      <c r="V51" s="233">
        <v>0</v>
      </c>
      <c r="W51" s="233">
        <v>0</v>
      </c>
      <c r="X51" s="233">
        <v>0</v>
      </c>
      <c r="Z51" s="233">
        <v>0</v>
      </c>
      <c r="AA51" s="233">
        <v>0</v>
      </c>
      <c r="AB51" s="233">
        <v>0</v>
      </c>
    </row>
    <row r="52" spans="3:28" x14ac:dyDescent="0.15">
      <c r="C52" s="233">
        <v>0</v>
      </c>
      <c r="D52" s="233">
        <v>0</v>
      </c>
      <c r="E52" s="233">
        <v>0</v>
      </c>
      <c r="F52" s="233">
        <v>0</v>
      </c>
      <c r="G52" s="170" t="str">
        <f ca="1">_xlfn.IFS(ISBLANK(F!G52),"",IF(NOT(ISNA('#_F'!G52)),IF(ISNA(F!G52),TRUE,FALSE),FALSE),"StuNAMsg",IF(AND(ISNA('#_F'!G52),ISNA(F!G52)),TRUE,FALSE),"PerfectMsg",IF(NOT(ISERROR('#_F'!G52)),IF(ISERROR(F!G52),TRUE,FALSE),FALSE),"StuErrorMsg",IF(TYPE('#_F'!G52)&lt;&gt;TYPE(F!G52),TRUE,FALSE),"WrongTypeMsg",IF(_xlfn.ISFORMULA('#_F'!G52),IF(NOT(_xlfn.ISFORMULA(F!G52)),TRUE),FALSE),"MissingFormulaMsg",IF(NOT(AND(ISNUMBER(FIND("[",_xlfn.FORMULATEXT('#_F'!G52))),ISNUMBER(FIND("!",_xlfn.FORMULATEXT('#_F'!G52))))),AND(ISNUMBER(FIND("[",_xlfn.FORMULATEXT(F!G52))),ISNUMBER(FIND("!",_xlfn.FORMULATEXT(F!G52)))),FALSE),"ExternalRefsMsg",IF(ISNUMBER('#_F'!G52),IF(ABS('#_F'!G52-F!G52)&gt;0.00001,TRUE,FALSE),IF('#_F'!G52&lt;&gt;F!G52,TRUE,FALSE)),IF(ISNUMBER('#_F'!G52),IF('#_F'!G52&gt;F!G52,"TooLow","TooHigh"),"WrongAnswer"),NOT(_xlfn.ISFORMULA('#_F'!G52)),IF(_xlfn.IFS(ISTEXT('#_F'!G52),FALSE,ISLOGICAL('#_F'!G52),FALSE,SUBSTITUTE(CELL("format",'#_F'!G52),"-","")=SUBSTITUTE(CELL("format",F!G52),"-",""),FALSE,CELL("format",'#_F'!G52)="G",FALSE,AND(CELL("format",'#_F'!G52)="F0",CELL("format",F!G52)="G"),FALSE,TRUE,IFERROR(IF(MATCH(CELL("format",'#_F'!G52)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52),_xlfn.FORMULATEXT(F!G52),F!G52),"9","#"),"8","#"),"7","#"),"6","#"),"5","#"),"4","#"),"3","#"),"2","#"),"1","#"),"0","#"),"$","")," ",""),",","@"),"&gt;","@"),"&lt;","@"),"=","@"),")","@"),"(","@"),"^","@"),"/","@"),"+","@"),"*","@"),"-","@"))-LEN(SUBSTITUTE(SUBSTITUTE(SUBSTITUTE(SUBSTITUTE(SUBSTITUTE(SUBSTITUTE(SUBSTITUTE(SUBSTITUTE(SUBSTITUTE(SUBSTITUTE(SUBSTITUTE(SUBSTITUTE(SUBSTITUTE(SUBSTITUTE(SUBSTITUTE(SUBSTITUTE(SUBSTITUTE(SUBSTITUTE(SUBSTITUTE(SUBSTITUTE(SUBSTITUTE(SUBSTITUTE(SUBSTITUTE(SUBSTITUTE(IF(_xlfn.ISFORMULA(F!G52),_xlfn.FORMULATEXT(F!G52),F!G52),"9","#"),"8","#"),"7","#"),"6","#"),"5","#"),"4","#"),"3","#"),"2","#"),"1","#"),"0","#"),"$","")," ",""),",","@"),"&gt;","@"),"&lt;","@"),"=","@"),")","@"),"(","@"),"^","@"),"/","@"),"+","@"),"*","@"),"-","@"),"@#","")))/2&gt;(LEN(SUBSTITUTE(SUBSTITUTE(SUBSTITUTE(SUBSTITUTE(SUBSTITUTE(SUBSTITUTE(SUBSTITUTE(SUBSTITUTE(SUBSTITUTE(SUBSTITUTE(SUBSTITUTE(SUBSTITUTE(SUBSTITUTE(SUBSTITUTE(SUBSTITUTE(SUBSTITUTE(SUBSTITUTE(SUBSTITUTE(SUBSTITUTE(SUBSTITUTE(SUBSTITUTE(SUBSTITUTE(SUBSTITUTE(IF(_xlfn.ISFORMULA('#_F'!G52),_xlfn.FORMULATEXT('#_F'!G52),'#_F'!G52),"9","#"),"8","#"),"7","#"),"6","#"),"5","#"),"4","#"),"3","#"),"2","#"),"1","#"),"0","#"),"$","")," ",""),",","@"),"&gt;","@"),"&lt;","@"),"=","@"),")","@"),"(","@"),"^","@"),"/","@"),"+","@"),"*","@"),"-","@"))-LEN(SUBSTITUTE(SUBSTITUTE(SUBSTITUTE(SUBSTITUTE(SUBSTITUTE(SUBSTITUTE(SUBSTITUTE(SUBSTITUTE(SUBSTITUTE(SUBSTITUTE(SUBSTITUTE(SUBSTITUTE(SUBSTITUTE(SUBSTITUTE(SUBSTITUTE(SUBSTITUTE(SUBSTITUTE(SUBSTITUTE(SUBSTITUTE(SUBSTITUTE(SUBSTITUTE(SUBSTITUTE(SUBSTITUTE(SUBSTITUTE(IF(_xlfn.ISFORMULA('#_F'!G52),_xlfn.FORMULATEXT('#_F'!G52),'#_F'!G52),"9","#"),"8","#"),"7","#"),"6","#"),"5","#"),"4","#"),"3","#"),"2","#"),"1","#"),"0","#"),"$","")," ",""),",","@"),"&gt;","@"),"&lt;","@"),"=","@"),")","@"),"(","@"),"^","@"),"/","@"),"+","@"),"*","@"),"-","@"),"@#","")))/2,TRUE,FALSE),"HardCodeMsg",IF(LEN(IF(_xlfn.ISFORMULA(F!G52),_xlfn.FORMULATEXT(F!G52),F!G52))-LEN(SUBSTITUTE(IF(_xlfn.ISFORMULA(F!G52),_xlfn.FORMULATEXT(F!G52),F!G52),"""",""))&gt;LEN(IF(_xlfn.ISFORMULA('#_F'!G52),_xlfn.FORMULATEXT('#_F'!G52),'#_F'!G52))-LEN(SUBSTITUTE(IF(_xlfn.ISFORMULA('#_F'!G52),_xlfn.FORMULATEXT('#_F'!G52),'#_F'!G52),"""","")),TRUE,FALSE),"HardQuoteMsg",IF(LEN(IF(_xlfn.ISFORMULA(F!G52),_xlfn.FORMULATEXT(F!G52),F!G52))-LEN(SUBSTITUTE(IF(_xlfn.ISFORMULA(F!G52),_xlfn.FORMULATEXT(F!G52),F!G52),"$",""))&lt;LEN(IF(_xlfn.ISFORMULA('#_F'!G52),_xlfn.FORMULATEXT('#_F'!G52),'#_F'!G52))-LEN(SUBSTITUTE(IF(_xlfn.ISFORMULA('#_F'!G52),_xlfn.FORMULATEXT('#_F'!G52),'#_F'!G52),"$","")),TRUE,FALSE),"MissingAbsMsg",_xlfn.IFS(ISTEXT('#_F'!G52),FALSE,ISLOGICAL('#_F'!G52),FALSE,SUBSTITUTE(CELL("format",'#_F'!G52),"-","")=SUBSTITUTE(CELL("format",F!G52),"-",""),FALSE,CELL("format",'#_F'!G52)="G",FALSE,AND(CELL("format",'#_F'!G52)="F0",CELL("format",F!G52)="G"),FALSE,TRUE,IFERROR(IF(MATCH(CELL("format",'#_F'!G52),FormatCodes_SFX!$A$4:$A$53,0)&gt;0,TRUE),FALSE),TRUE,TRUE),"FormatMsg",TRUE,"PerfectMsg")</f>
        <v>PerfectMsg</v>
      </c>
      <c r="H52" s="170" t="str">
        <f ca="1">_xlfn.IFS(ISBLANK(F!H52),"",IF(NOT(ISNA('#_F'!H52)),IF(ISNA(F!H52),TRUE,FALSE),FALSE),"StuNAMsg",IF(AND(ISNA('#_F'!H52),ISNA(F!H52)),TRUE,FALSE),"PerfectMsg",IF(NOT(ISERROR('#_F'!H52)),IF(ISERROR(F!H52),TRUE,FALSE),FALSE),"StuErrorMsg",IF(TYPE('#_F'!H52)&lt;&gt;TYPE(F!H52),TRUE,FALSE),"WrongTypeMsg",IF(_xlfn.ISFORMULA('#_F'!H52),IF(NOT(_xlfn.ISFORMULA(F!H52)),TRUE),FALSE),"MissingFormulaMsg",IF(NOT(AND(ISNUMBER(FIND("[",_xlfn.FORMULATEXT('#_F'!H52))),ISNUMBER(FIND("!",_xlfn.FORMULATEXT('#_F'!H52))))),AND(ISNUMBER(FIND("[",_xlfn.FORMULATEXT(F!H52))),ISNUMBER(FIND("!",_xlfn.FORMULATEXT(F!H52)))),FALSE),"ExternalRefsMsg",IF(ISNUMBER('#_F'!H52),IF(ABS('#_F'!H52-F!H52)&gt;0.00001,TRUE,FALSE),IF('#_F'!H52&lt;&gt;F!H52,TRUE,FALSE)),IF(ISNUMBER('#_F'!H52),IF('#_F'!H52&gt;F!H52,"TooLow","TooHigh"),"WrongAnswer"),NOT(_xlfn.ISFORMULA('#_F'!H52)),IF(_xlfn.IFS(ISTEXT('#_F'!H52),FALSE,ISLOGICAL('#_F'!H52),FALSE,SUBSTITUTE(CELL("format",'#_F'!H52),"-","")=SUBSTITUTE(CELL("format",F!H52),"-",""),FALSE,CELL("format",'#_F'!H52)="G",FALSE,AND(CELL("format",'#_F'!H52)="F0",CELL("format",F!H52)="G"),FALSE,TRUE,IFERROR(IF(MATCH(CELL("format",'#_F'!H52)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52),_xlfn.FORMULATEXT(F!H52),F!H52),"9","#"),"8","#"),"7","#"),"6","#"),"5","#"),"4","#"),"3","#"),"2","#"),"1","#"),"0","#"),"$","")," ",""),",","@"),"&gt;","@"),"&lt;","@"),"=","@"),")","@"),"(","@"),"^","@"),"/","@"),"+","@"),"*","@"),"-","@"))-LEN(SUBSTITUTE(SUBSTITUTE(SUBSTITUTE(SUBSTITUTE(SUBSTITUTE(SUBSTITUTE(SUBSTITUTE(SUBSTITUTE(SUBSTITUTE(SUBSTITUTE(SUBSTITUTE(SUBSTITUTE(SUBSTITUTE(SUBSTITUTE(SUBSTITUTE(SUBSTITUTE(SUBSTITUTE(SUBSTITUTE(SUBSTITUTE(SUBSTITUTE(SUBSTITUTE(SUBSTITUTE(SUBSTITUTE(SUBSTITUTE(IF(_xlfn.ISFORMULA(F!H52),_xlfn.FORMULATEXT(F!H52),F!H52),"9","#"),"8","#"),"7","#"),"6","#"),"5","#"),"4","#"),"3","#"),"2","#"),"1","#"),"0","#"),"$","")," ",""),",","@"),"&gt;","@"),"&lt;","@"),"=","@"),")","@"),"(","@"),"^","@"),"/","@"),"+","@"),"*","@"),"-","@"),"@#","")))/2&gt;(LEN(SUBSTITUTE(SUBSTITUTE(SUBSTITUTE(SUBSTITUTE(SUBSTITUTE(SUBSTITUTE(SUBSTITUTE(SUBSTITUTE(SUBSTITUTE(SUBSTITUTE(SUBSTITUTE(SUBSTITUTE(SUBSTITUTE(SUBSTITUTE(SUBSTITUTE(SUBSTITUTE(SUBSTITUTE(SUBSTITUTE(SUBSTITUTE(SUBSTITUTE(SUBSTITUTE(SUBSTITUTE(SUBSTITUTE(IF(_xlfn.ISFORMULA('#_F'!H52),_xlfn.FORMULATEXT('#_F'!H52),'#_F'!H52),"9","#"),"8","#"),"7","#"),"6","#"),"5","#"),"4","#"),"3","#"),"2","#"),"1","#"),"0","#"),"$","")," ",""),",","@"),"&gt;","@"),"&lt;","@"),"=","@"),")","@"),"(","@"),"^","@"),"/","@"),"+","@"),"*","@"),"-","@"))-LEN(SUBSTITUTE(SUBSTITUTE(SUBSTITUTE(SUBSTITUTE(SUBSTITUTE(SUBSTITUTE(SUBSTITUTE(SUBSTITUTE(SUBSTITUTE(SUBSTITUTE(SUBSTITUTE(SUBSTITUTE(SUBSTITUTE(SUBSTITUTE(SUBSTITUTE(SUBSTITUTE(SUBSTITUTE(SUBSTITUTE(SUBSTITUTE(SUBSTITUTE(SUBSTITUTE(SUBSTITUTE(SUBSTITUTE(SUBSTITUTE(IF(_xlfn.ISFORMULA('#_F'!H52),_xlfn.FORMULATEXT('#_F'!H52),'#_F'!H52),"9","#"),"8","#"),"7","#"),"6","#"),"5","#"),"4","#"),"3","#"),"2","#"),"1","#"),"0","#"),"$","")," ",""),",","@"),"&gt;","@"),"&lt;","@"),"=","@"),")","@"),"(","@"),"^","@"),"/","@"),"+","@"),"*","@"),"-","@"),"@#","")))/2,TRUE,FALSE),"HardCodeMsg",IF(LEN(IF(_xlfn.ISFORMULA(F!H52),_xlfn.FORMULATEXT(F!H52),F!H52))-LEN(SUBSTITUTE(IF(_xlfn.ISFORMULA(F!H52),_xlfn.FORMULATEXT(F!H52),F!H52),"""",""))&gt;LEN(IF(_xlfn.ISFORMULA('#_F'!H52),_xlfn.FORMULATEXT('#_F'!H52),'#_F'!H52))-LEN(SUBSTITUTE(IF(_xlfn.ISFORMULA('#_F'!H52),_xlfn.FORMULATEXT('#_F'!H52),'#_F'!H52),"""","")),TRUE,FALSE),"HardQuoteMsg",IF(LEN(IF(_xlfn.ISFORMULA(F!H52),_xlfn.FORMULATEXT(F!H52),F!H52))-LEN(SUBSTITUTE(IF(_xlfn.ISFORMULA(F!H52),_xlfn.FORMULATEXT(F!H52),F!H52),"$",""))&lt;LEN(IF(_xlfn.ISFORMULA('#_F'!H52),_xlfn.FORMULATEXT('#_F'!H52),'#_F'!H52))-LEN(SUBSTITUTE(IF(_xlfn.ISFORMULA('#_F'!H52),_xlfn.FORMULATEXT('#_F'!H52),'#_F'!H52),"$","")),TRUE,FALSE),"MissingAbsMsg",_xlfn.IFS(ISTEXT('#_F'!H52),FALSE,ISLOGICAL('#_F'!H52),FALSE,SUBSTITUTE(CELL("format",'#_F'!H52),"-","")=SUBSTITUTE(CELL("format",F!H52),"-",""),FALSE,CELL("format",'#_F'!H52)="G",FALSE,AND(CELL("format",'#_F'!H52)="F0",CELL("format",F!H52)="G"),FALSE,TRUE,IFERROR(IF(MATCH(CELL("format",'#_F'!H52),FormatCodes_SFX!$A$4:$A$53,0)&gt;0,TRUE),FALSE),TRUE,TRUE),"FormatMsg",TRUE,"PerfectMsg")</f>
        <v>PerfectMsg</v>
      </c>
      <c r="I52" s="170" t="str">
        <f ca="1">_xlfn.IFS(ISBLANK(F!I52),"",IF(NOT(ISNA('#_F'!I52)),IF(ISNA(F!I52),TRUE,FALSE),FALSE),"StuNAMsg",IF(AND(ISNA('#_F'!I52),ISNA(F!I52)),TRUE,FALSE),"PerfectMsg",IF(NOT(ISERROR('#_F'!I52)),IF(ISERROR(F!I52),TRUE,FALSE),FALSE),"StuErrorMsg",IF(TYPE('#_F'!I52)&lt;&gt;TYPE(F!I52),TRUE,FALSE),"WrongTypeMsg",IF(_xlfn.ISFORMULA('#_F'!I52),IF(NOT(_xlfn.ISFORMULA(F!I52)),TRUE),FALSE),"MissingFormulaMsg",IF(NOT(AND(ISNUMBER(FIND("[",_xlfn.FORMULATEXT('#_F'!I52))),ISNUMBER(FIND("!",_xlfn.FORMULATEXT('#_F'!I52))))),AND(ISNUMBER(FIND("[",_xlfn.FORMULATEXT(F!I52))),ISNUMBER(FIND("!",_xlfn.FORMULATEXT(F!I52)))),FALSE),"ExternalRefsMsg",IF(ISNUMBER('#_F'!I52),IF(ABS('#_F'!I52-F!I52)&gt;0.00001,TRUE,FALSE),IF('#_F'!I52&lt;&gt;F!I52,TRUE,FALSE)),IF(ISNUMBER('#_F'!I52),IF('#_F'!I52&gt;F!I52,"TooLow","TooHigh"),"WrongAnswer"),NOT(_xlfn.ISFORMULA('#_F'!I52)),IF(_xlfn.IFS(ISTEXT('#_F'!I52),FALSE,ISLOGICAL('#_F'!I52),FALSE,SUBSTITUTE(CELL("format",'#_F'!I52),"-","")=SUBSTITUTE(CELL("format",F!I52),"-",""),FALSE,CELL("format",'#_F'!I52)="G",FALSE,AND(CELL("format",'#_F'!I52)="F0",CELL("format",F!I52)="G"),FALSE,TRUE,IFERROR(IF(MATCH(CELL("format",'#_F'!I52)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52),_xlfn.FORMULATEXT(F!I52),F!I52),"9","#"),"8","#"),"7","#"),"6","#"),"5","#"),"4","#"),"3","#"),"2","#"),"1","#"),"0","#"),"$","")," ",""),",","@"),"&gt;","@"),"&lt;","@"),"=","@"),")","@"),"(","@"),"^","@"),"/","@"),"+","@"),"*","@"),"-","@"))-LEN(SUBSTITUTE(SUBSTITUTE(SUBSTITUTE(SUBSTITUTE(SUBSTITUTE(SUBSTITUTE(SUBSTITUTE(SUBSTITUTE(SUBSTITUTE(SUBSTITUTE(SUBSTITUTE(SUBSTITUTE(SUBSTITUTE(SUBSTITUTE(SUBSTITUTE(SUBSTITUTE(SUBSTITUTE(SUBSTITUTE(SUBSTITUTE(SUBSTITUTE(SUBSTITUTE(SUBSTITUTE(SUBSTITUTE(SUBSTITUTE(IF(_xlfn.ISFORMULA(F!I52),_xlfn.FORMULATEXT(F!I52),F!I52),"9","#"),"8","#"),"7","#"),"6","#"),"5","#"),"4","#"),"3","#"),"2","#"),"1","#"),"0","#"),"$","")," ",""),",","@"),"&gt;","@"),"&lt;","@"),"=","@"),")","@"),"(","@"),"^","@"),"/","@"),"+","@"),"*","@"),"-","@"),"@#","")))/2&gt;(LEN(SUBSTITUTE(SUBSTITUTE(SUBSTITUTE(SUBSTITUTE(SUBSTITUTE(SUBSTITUTE(SUBSTITUTE(SUBSTITUTE(SUBSTITUTE(SUBSTITUTE(SUBSTITUTE(SUBSTITUTE(SUBSTITUTE(SUBSTITUTE(SUBSTITUTE(SUBSTITUTE(SUBSTITUTE(SUBSTITUTE(SUBSTITUTE(SUBSTITUTE(SUBSTITUTE(SUBSTITUTE(SUBSTITUTE(IF(_xlfn.ISFORMULA('#_F'!I52),_xlfn.FORMULATEXT('#_F'!I52),'#_F'!I52),"9","#"),"8","#"),"7","#"),"6","#"),"5","#"),"4","#"),"3","#"),"2","#"),"1","#"),"0","#"),"$","")," ",""),",","@"),"&gt;","@"),"&lt;","@"),"=","@"),")","@"),"(","@"),"^","@"),"/","@"),"+","@"),"*","@"),"-","@"))-LEN(SUBSTITUTE(SUBSTITUTE(SUBSTITUTE(SUBSTITUTE(SUBSTITUTE(SUBSTITUTE(SUBSTITUTE(SUBSTITUTE(SUBSTITUTE(SUBSTITUTE(SUBSTITUTE(SUBSTITUTE(SUBSTITUTE(SUBSTITUTE(SUBSTITUTE(SUBSTITUTE(SUBSTITUTE(SUBSTITUTE(SUBSTITUTE(SUBSTITUTE(SUBSTITUTE(SUBSTITUTE(SUBSTITUTE(SUBSTITUTE(IF(_xlfn.ISFORMULA('#_F'!I52),_xlfn.FORMULATEXT('#_F'!I52),'#_F'!I52),"9","#"),"8","#"),"7","#"),"6","#"),"5","#"),"4","#"),"3","#"),"2","#"),"1","#"),"0","#"),"$","")," ",""),",","@"),"&gt;","@"),"&lt;","@"),"=","@"),")","@"),"(","@"),"^","@"),"/","@"),"+","@"),"*","@"),"-","@"),"@#","")))/2,TRUE,FALSE),"HardCodeMsg",IF(LEN(IF(_xlfn.ISFORMULA(F!I52),_xlfn.FORMULATEXT(F!I52),F!I52))-LEN(SUBSTITUTE(IF(_xlfn.ISFORMULA(F!I52),_xlfn.FORMULATEXT(F!I52),F!I52),"""",""))&gt;LEN(IF(_xlfn.ISFORMULA('#_F'!I52),_xlfn.FORMULATEXT('#_F'!I52),'#_F'!I52))-LEN(SUBSTITUTE(IF(_xlfn.ISFORMULA('#_F'!I52),_xlfn.FORMULATEXT('#_F'!I52),'#_F'!I52),"""","")),TRUE,FALSE),"HardQuoteMsg",IF(LEN(IF(_xlfn.ISFORMULA(F!I52),_xlfn.FORMULATEXT(F!I52),F!I52))-LEN(SUBSTITUTE(IF(_xlfn.ISFORMULA(F!I52),_xlfn.FORMULATEXT(F!I52),F!I52),"$",""))&lt;LEN(IF(_xlfn.ISFORMULA('#_F'!I52),_xlfn.FORMULATEXT('#_F'!I52),'#_F'!I52))-LEN(SUBSTITUTE(IF(_xlfn.ISFORMULA('#_F'!I52),_xlfn.FORMULATEXT('#_F'!I52),'#_F'!I52),"$","")),TRUE,FALSE),"MissingAbsMsg",_xlfn.IFS(ISTEXT('#_F'!I52),FALSE,ISLOGICAL('#_F'!I52),FALSE,SUBSTITUTE(CELL("format",'#_F'!I52),"-","")=SUBSTITUTE(CELL("format",F!I52),"-",""),FALSE,CELL("format",'#_F'!I52)="G",FALSE,AND(CELL("format",'#_F'!I52)="F0",CELL("format",F!I52)="G"),FALSE,TRUE,IFERROR(IF(MATCH(CELL("format",'#_F'!I52),FormatCodes_SFX!$A$4:$A$53,0)&gt;0,TRUE),FALSE),TRUE,TRUE),"FormatMsg",TRUE,"PerfectMsg")</f>
        <v>PerfectMsg</v>
      </c>
      <c r="J52" s="170" t="str">
        <f ca="1">_xlfn.IFS(ISBLANK(F!J52),"",IF(NOT(ISNA('#_F'!J52)),IF(ISNA(F!J52),TRUE,FALSE),FALSE),"StuNAMsg",IF(AND(ISNA('#_F'!J52),ISNA(F!J52)),TRUE,FALSE),"PerfectMsg",IF(NOT(ISERROR('#_F'!J52)),IF(ISERROR(F!J52),TRUE,FALSE),FALSE),"StuErrorMsg",IF(TYPE('#_F'!J52)&lt;&gt;TYPE(F!J52),TRUE,FALSE),"WrongTypeMsg",IF(_xlfn.ISFORMULA('#_F'!J52),IF(NOT(_xlfn.ISFORMULA(F!J52)),TRUE),FALSE),"MissingFormulaMsg",IF(NOT(AND(ISNUMBER(FIND("[",_xlfn.FORMULATEXT('#_F'!J52))),ISNUMBER(FIND("!",_xlfn.FORMULATEXT('#_F'!J52))))),AND(ISNUMBER(FIND("[",_xlfn.FORMULATEXT(F!J52))),ISNUMBER(FIND("!",_xlfn.FORMULATEXT(F!J52)))),FALSE),"ExternalRefsMsg",IF(ISNUMBER('#_F'!J52),IF(ABS('#_F'!J52-F!J52)&gt;0.00001,TRUE,FALSE),IF('#_F'!J52&lt;&gt;F!J52,TRUE,FALSE)),IF(ISNUMBER('#_F'!J52),IF('#_F'!J52&gt;F!J52,"TooLow","TooHigh"),"WrongAnswer"),NOT(_xlfn.ISFORMULA('#_F'!J52)),IF(_xlfn.IFS(ISTEXT('#_F'!J52),FALSE,ISLOGICAL('#_F'!J52),FALSE,SUBSTITUTE(CELL("format",'#_F'!J52),"-","")=SUBSTITUTE(CELL("format",F!J52),"-",""),FALSE,CELL("format",'#_F'!J52)="G",FALSE,AND(CELL("format",'#_F'!J52)="F0",CELL("format",F!J52)="G"),FALSE,TRUE,IFERROR(IF(MATCH(CELL("format",'#_F'!J52)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52),_xlfn.FORMULATEXT(F!J52),F!J52),"9","#"),"8","#"),"7","#"),"6","#"),"5","#"),"4","#"),"3","#"),"2","#"),"1","#"),"0","#"),"$","")," ",""),",","@"),"&gt;","@"),"&lt;","@"),"=","@"),")","@"),"(","@"),"^","@"),"/","@"),"+","@"),"*","@"),"-","@"))-LEN(SUBSTITUTE(SUBSTITUTE(SUBSTITUTE(SUBSTITUTE(SUBSTITUTE(SUBSTITUTE(SUBSTITUTE(SUBSTITUTE(SUBSTITUTE(SUBSTITUTE(SUBSTITUTE(SUBSTITUTE(SUBSTITUTE(SUBSTITUTE(SUBSTITUTE(SUBSTITUTE(SUBSTITUTE(SUBSTITUTE(SUBSTITUTE(SUBSTITUTE(SUBSTITUTE(SUBSTITUTE(SUBSTITUTE(SUBSTITUTE(IF(_xlfn.ISFORMULA(F!J52),_xlfn.FORMULATEXT(F!J52),F!J52),"9","#"),"8","#"),"7","#"),"6","#"),"5","#"),"4","#"),"3","#"),"2","#"),"1","#"),"0","#"),"$","")," ",""),",","@"),"&gt;","@"),"&lt;","@"),"=","@"),")","@"),"(","@"),"^","@"),"/","@"),"+","@"),"*","@"),"-","@"),"@#","")))/2&gt;(LEN(SUBSTITUTE(SUBSTITUTE(SUBSTITUTE(SUBSTITUTE(SUBSTITUTE(SUBSTITUTE(SUBSTITUTE(SUBSTITUTE(SUBSTITUTE(SUBSTITUTE(SUBSTITUTE(SUBSTITUTE(SUBSTITUTE(SUBSTITUTE(SUBSTITUTE(SUBSTITUTE(SUBSTITUTE(SUBSTITUTE(SUBSTITUTE(SUBSTITUTE(SUBSTITUTE(SUBSTITUTE(SUBSTITUTE(IF(_xlfn.ISFORMULA('#_F'!J52),_xlfn.FORMULATEXT('#_F'!J52),'#_F'!J52),"9","#"),"8","#"),"7","#"),"6","#"),"5","#"),"4","#"),"3","#"),"2","#"),"1","#"),"0","#"),"$","")," ",""),",","@"),"&gt;","@"),"&lt;","@"),"=","@"),")","@"),"(","@"),"^","@"),"/","@"),"+","@"),"*","@"),"-","@"))-LEN(SUBSTITUTE(SUBSTITUTE(SUBSTITUTE(SUBSTITUTE(SUBSTITUTE(SUBSTITUTE(SUBSTITUTE(SUBSTITUTE(SUBSTITUTE(SUBSTITUTE(SUBSTITUTE(SUBSTITUTE(SUBSTITUTE(SUBSTITUTE(SUBSTITUTE(SUBSTITUTE(SUBSTITUTE(SUBSTITUTE(SUBSTITUTE(SUBSTITUTE(SUBSTITUTE(SUBSTITUTE(SUBSTITUTE(SUBSTITUTE(IF(_xlfn.ISFORMULA('#_F'!J52),_xlfn.FORMULATEXT('#_F'!J52),'#_F'!J52),"9","#"),"8","#"),"7","#"),"6","#"),"5","#"),"4","#"),"3","#"),"2","#"),"1","#"),"0","#"),"$","")," ",""),",","@"),"&gt;","@"),"&lt;","@"),"=","@"),")","@"),"(","@"),"^","@"),"/","@"),"+","@"),"*","@"),"-","@"),"@#","")))/2,TRUE,FALSE),"HardCodeMsg",IF(LEN(IF(_xlfn.ISFORMULA(F!J52),_xlfn.FORMULATEXT(F!J52),F!J52))-LEN(SUBSTITUTE(IF(_xlfn.ISFORMULA(F!J52),_xlfn.FORMULATEXT(F!J52),F!J52),"""",""))&gt;LEN(IF(_xlfn.ISFORMULA('#_F'!J52),_xlfn.FORMULATEXT('#_F'!J52),'#_F'!J52))-LEN(SUBSTITUTE(IF(_xlfn.ISFORMULA('#_F'!J52),_xlfn.FORMULATEXT('#_F'!J52),'#_F'!J52),"""","")),TRUE,FALSE),"HardQuoteMsg",IF(LEN(IF(_xlfn.ISFORMULA(F!J52),_xlfn.FORMULATEXT(F!J52),F!J52))-LEN(SUBSTITUTE(IF(_xlfn.ISFORMULA(F!J52),_xlfn.FORMULATEXT(F!J52),F!J52),"$",""))&lt;LEN(IF(_xlfn.ISFORMULA('#_F'!J52),_xlfn.FORMULATEXT('#_F'!J52),'#_F'!J52))-LEN(SUBSTITUTE(IF(_xlfn.ISFORMULA('#_F'!J52),_xlfn.FORMULATEXT('#_F'!J52),'#_F'!J52),"$","")),TRUE,FALSE),"MissingAbsMsg",_xlfn.IFS(ISTEXT('#_F'!J52),FALSE,ISLOGICAL('#_F'!J52),FALSE,SUBSTITUTE(CELL("format",'#_F'!J52),"-","")=SUBSTITUTE(CELL("format",F!J52),"-",""),FALSE,CELL("format",'#_F'!J52)="G",FALSE,AND(CELL("format",'#_F'!J52)="F0",CELL("format",F!J52)="G"),FALSE,TRUE,IFERROR(IF(MATCH(CELL("format",'#_F'!J52),FormatCodes_SFX!$A$4:$A$53,0)&gt;0,TRUE),FALSE),TRUE,TRUE),"FormatMsg",TRUE,"PerfectMsg")</f>
        <v>PerfectMsg</v>
      </c>
      <c r="K52" s="170" t="str">
        <f ca="1">_xlfn.IFS(ISBLANK(F!K52),"",IF(NOT(ISNA('#_F'!K52)),IF(ISNA(F!K52),TRUE,FALSE),FALSE),"StuNAMsg",IF(AND(ISNA('#_F'!K52),ISNA(F!K52)),TRUE,FALSE),"PerfectMsg",IF(NOT(ISERROR('#_F'!K52)),IF(ISERROR(F!K52),TRUE,FALSE),FALSE),"StuErrorMsg",IF(TYPE('#_F'!K52)&lt;&gt;TYPE(F!K52),TRUE,FALSE),"WrongTypeMsg",IF(_xlfn.ISFORMULA('#_F'!K52),IF(NOT(_xlfn.ISFORMULA(F!K52)),TRUE),FALSE),"MissingFormulaMsg",IF(NOT(AND(ISNUMBER(FIND("[",_xlfn.FORMULATEXT('#_F'!K52))),ISNUMBER(FIND("!",_xlfn.FORMULATEXT('#_F'!K52))))),AND(ISNUMBER(FIND("[",_xlfn.FORMULATEXT(F!K52))),ISNUMBER(FIND("!",_xlfn.FORMULATEXT(F!K52)))),FALSE),"ExternalRefsMsg",IF(ISNUMBER('#_F'!K52),IF(ABS('#_F'!K52-F!K52)&gt;0.00001,TRUE,FALSE),IF('#_F'!K52&lt;&gt;F!K52,TRUE,FALSE)),IF(ISNUMBER('#_F'!K52),IF('#_F'!K52&gt;F!K52,"TooLow","TooHigh"),"WrongAnswer"),NOT(_xlfn.ISFORMULA('#_F'!K52)),IF(_xlfn.IFS(ISTEXT('#_F'!K52),FALSE,ISLOGICAL('#_F'!K52),FALSE,SUBSTITUTE(CELL("format",'#_F'!K52),"-","")=SUBSTITUTE(CELL("format",F!K52),"-",""),FALSE,CELL("format",'#_F'!K52)="G",FALSE,AND(CELL("format",'#_F'!K52)="F0",CELL("format",F!K52)="G"),FALSE,TRUE,IFERROR(IF(MATCH(CELL("format",'#_F'!K52)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52),_xlfn.FORMULATEXT(F!K52),F!K52),"9","#"),"8","#"),"7","#"),"6","#"),"5","#"),"4","#"),"3","#"),"2","#"),"1","#"),"0","#"),"$","")," ",""),",","@"),"&gt;","@"),"&lt;","@"),"=","@"),")","@"),"(","@"),"^","@"),"/","@"),"+","@"),"*","@"),"-","@"))-LEN(SUBSTITUTE(SUBSTITUTE(SUBSTITUTE(SUBSTITUTE(SUBSTITUTE(SUBSTITUTE(SUBSTITUTE(SUBSTITUTE(SUBSTITUTE(SUBSTITUTE(SUBSTITUTE(SUBSTITUTE(SUBSTITUTE(SUBSTITUTE(SUBSTITUTE(SUBSTITUTE(SUBSTITUTE(SUBSTITUTE(SUBSTITUTE(SUBSTITUTE(SUBSTITUTE(SUBSTITUTE(SUBSTITUTE(SUBSTITUTE(IF(_xlfn.ISFORMULA(F!K52),_xlfn.FORMULATEXT(F!K52),F!K52),"9","#"),"8","#"),"7","#"),"6","#"),"5","#"),"4","#"),"3","#"),"2","#"),"1","#"),"0","#"),"$","")," ",""),",","@"),"&gt;","@"),"&lt;","@"),"=","@"),")","@"),"(","@"),"^","@"),"/","@"),"+","@"),"*","@"),"-","@"),"@#","")))/2&gt;(LEN(SUBSTITUTE(SUBSTITUTE(SUBSTITUTE(SUBSTITUTE(SUBSTITUTE(SUBSTITUTE(SUBSTITUTE(SUBSTITUTE(SUBSTITUTE(SUBSTITUTE(SUBSTITUTE(SUBSTITUTE(SUBSTITUTE(SUBSTITUTE(SUBSTITUTE(SUBSTITUTE(SUBSTITUTE(SUBSTITUTE(SUBSTITUTE(SUBSTITUTE(SUBSTITUTE(SUBSTITUTE(SUBSTITUTE(IF(_xlfn.ISFORMULA('#_F'!K52),_xlfn.FORMULATEXT('#_F'!K52),'#_F'!K52),"9","#"),"8","#"),"7","#"),"6","#"),"5","#"),"4","#"),"3","#"),"2","#"),"1","#"),"0","#"),"$","")," ",""),",","@"),"&gt;","@"),"&lt;","@"),"=","@"),")","@"),"(","@"),"^","@"),"/","@"),"+","@"),"*","@"),"-","@"))-LEN(SUBSTITUTE(SUBSTITUTE(SUBSTITUTE(SUBSTITUTE(SUBSTITUTE(SUBSTITUTE(SUBSTITUTE(SUBSTITUTE(SUBSTITUTE(SUBSTITUTE(SUBSTITUTE(SUBSTITUTE(SUBSTITUTE(SUBSTITUTE(SUBSTITUTE(SUBSTITUTE(SUBSTITUTE(SUBSTITUTE(SUBSTITUTE(SUBSTITUTE(SUBSTITUTE(SUBSTITUTE(SUBSTITUTE(SUBSTITUTE(IF(_xlfn.ISFORMULA('#_F'!K52),_xlfn.FORMULATEXT('#_F'!K52),'#_F'!K52),"9","#"),"8","#"),"7","#"),"6","#"),"5","#"),"4","#"),"3","#"),"2","#"),"1","#"),"0","#"),"$","")," ",""),",","@"),"&gt;","@"),"&lt;","@"),"=","@"),")","@"),"(","@"),"^","@"),"/","@"),"+","@"),"*","@"),"-","@"),"@#","")))/2,TRUE,FALSE),"HardCodeMsg",IF(LEN(IF(_xlfn.ISFORMULA(F!K52),_xlfn.FORMULATEXT(F!K52),F!K52))-LEN(SUBSTITUTE(IF(_xlfn.ISFORMULA(F!K52),_xlfn.FORMULATEXT(F!K52),F!K52),"""",""))&gt;LEN(IF(_xlfn.ISFORMULA('#_F'!K52),_xlfn.FORMULATEXT('#_F'!K52),'#_F'!K52))-LEN(SUBSTITUTE(IF(_xlfn.ISFORMULA('#_F'!K52),_xlfn.FORMULATEXT('#_F'!K52),'#_F'!K52),"""","")),TRUE,FALSE),"HardQuoteMsg",IF(LEN(IF(_xlfn.ISFORMULA(F!K52),_xlfn.FORMULATEXT(F!K52),F!K52))-LEN(SUBSTITUTE(IF(_xlfn.ISFORMULA(F!K52),_xlfn.FORMULATEXT(F!K52),F!K52),"$",""))&lt;LEN(IF(_xlfn.ISFORMULA('#_F'!K52),_xlfn.FORMULATEXT('#_F'!K52),'#_F'!K52))-LEN(SUBSTITUTE(IF(_xlfn.ISFORMULA('#_F'!K52),_xlfn.FORMULATEXT('#_F'!K52),'#_F'!K52),"$","")),TRUE,FALSE),"MissingAbsMsg",_xlfn.IFS(ISTEXT('#_F'!K52),FALSE,ISLOGICAL('#_F'!K52),FALSE,SUBSTITUTE(CELL("format",'#_F'!K52),"-","")=SUBSTITUTE(CELL("format",F!K52),"-",""),FALSE,CELL("format",'#_F'!K52)="G",FALSE,AND(CELL("format",'#_F'!K52)="F0",CELL("format",F!K52)="G"),FALSE,TRUE,IFERROR(IF(MATCH(CELL("format",'#_F'!K52),FormatCodes_SFX!$A$4:$A$53,0)&gt;0,TRUE),FALSE),TRUE,TRUE),"FormatMsg",TRUE,"PerfectMsg")</f>
        <v>PerfectMsg</v>
      </c>
      <c r="L52" s="231" t="str">
        <f ca="1">_xlfn.IFS(ISBLANK(F!L52),"",IF(NOT(ISNA('#_F'!L52)),IF(ISNA(F!L52),TRUE,FALSE),FALSE),"StuNAMsg",IF(AND(ISNA('#_F'!L52),ISNA(F!L52)),TRUE,FALSE),"PerfectMsg",IF(NOT(ISERROR('#_F'!L52)),IF(ISERROR(F!L52),TRUE,FALSE),FALSE),"StuErrorMsg",IF(TYPE('#_F'!L52)&lt;&gt;TYPE(F!L52),TRUE,FALSE),"WrongTypeMsg",IF(_xlfn.ISFORMULA('#_F'!L52),IF(NOT(_xlfn.ISFORMULA(F!L52)),TRUE),FALSE),"MissingFormulaMsg",IF(NOT(AND(ISNUMBER(FIND("[",_xlfn.FORMULATEXT('#_F'!L52))),ISNUMBER(FIND("!",_xlfn.FORMULATEXT('#_F'!L52))))),AND(ISNUMBER(FIND("[",_xlfn.FORMULATEXT(F!L52))),ISNUMBER(FIND("!",_xlfn.FORMULATEXT(F!L52)))),FALSE),"ExternalRefsMsg",IF(ISNUMBER('#_F'!L52),IF(ABS('#_F'!L52-F!L52)&gt;0.00001,TRUE,FALSE),IF('#_F'!L52&lt;&gt;F!L52,TRUE,FALSE)),IF(ISNUMBER('#_F'!L52),IF('#_F'!L52&gt;F!L52,"TooLow","TooHigh"),"WrongAnswer"),NOT(_xlfn.ISFORMULA('#_F'!L52)),IF(_xlfn.IFS(ISTEXT('#_F'!L52),FALSE,ISLOGICAL('#_F'!L52),FALSE,SUBSTITUTE(CELL("format",'#_F'!L52),"-","")=SUBSTITUTE(CELL("format",F!L52),"-",""),FALSE,CELL("format",'#_F'!L52)="G",FALSE,AND(CELL("format",'#_F'!L52)="F0",CELL("format",F!L52)="G"),FALSE,TRUE,IFERROR(IF(MATCH(CELL("format",'#_F'!L52)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52),_xlfn.FORMULATEXT(F!L52),F!L52),"9","#"),"8","#"),"7","#"),"6","#"),"5","#"),"4","#"),"3","#"),"2","#"),"1","#"),"0","#"),"$","")," ",""),",","@"),"&gt;","@"),"&lt;","@"),"=","@"),")","@"),"(","@"),"^","@"),"/","@"),"+","@"),"*","@"),"-","@"))-LEN(SUBSTITUTE(SUBSTITUTE(SUBSTITUTE(SUBSTITUTE(SUBSTITUTE(SUBSTITUTE(SUBSTITUTE(SUBSTITUTE(SUBSTITUTE(SUBSTITUTE(SUBSTITUTE(SUBSTITUTE(SUBSTITUTE(SUBSTITUTE(SUBSTITUTE(SUBSTITUTE(SUBSTITUTE(SUBSTITUTE(SUBSTITUTE(SUBSTITUTE(SUBSTITUTE(SUBSTITUTE(SUBSTITUTE(SUBSTITUTE(IF(_xlfn.ISFORMULA(F!L52),_xlfn.FORMULATEXT(F!L52),F!L52),"9","#"),"8","#"),"7","#"),"6","#"),"5","#"),"4","#"),"3","#"),"2","#"),"1","#"),"0","#"),"$","")," ",""),",","@"),"&gt;","@"),"&lt;","@"),"=","@"),")","@"),"(","@"),"^","@"),"/","@"),"+","@"),"*","@"),"-","@"),"@#","")))/2&gt;(LEN(SUBSTITUTE(SUBSTITUTE(SUBSTITUTE(SUBSTITUTE(SUBSTITUTE(SUBSTITUTE(SUBSTITUTE(SUBSTITUTE(SUBSTITUTE(SUBSTITUTE(SUBSTITUTE(SUBSTITUTE(SUBSTITUTE(SUBSTITUTE(SUBSTITUTE(SUBSTITUTE(SUBSTITUTE(SUBSTITUTE(SUBSTITUTE(SUBSTITUTE(SUBSTITUTE(SUBSTITUTE(SUBSTITUTE(IF(_xlfn.ISFORMULA('#_F'!L52),_xlfn.FORMULATEXT('#_F'!L52),'#_F'!L52),"9","#"),"8","#"),"7","#"),"6","#"),"5","#"),"4","#"),"3","#"),"2","#"),"1","#"),"0","#"),"$","")," ",""),",","@"),"&gt;","@"),"&lt;","@"),"=","@"),")","@"),"(","@"),"^","@"),"/","@"),"+","@"),"*","@"),"-","@"))-LEN(SUBSTITUTE(SUBSTITUTE(SUBSTITUTE(SUBSTITUTE(SUBSTITUTE(SUBSTITUTE(SUBSTITUTE(SUBSTITUTE(SUBSTITUTE(SUBSTITUTE(SUBSTITUTE(SUBSTITUTE(SUBSTITUTE(SUBSTITUTE(SUBSTITUTE(SUBSTITUTE(SUBSTITUTE(SUBSTITUTE(SUBSTITUTE(SUBSTITUTE(SUBSTITUTE(SUBSTITUTE(SUBSTITUTE(SUBSTITUTE(IF(_xlfn.ISFORMULA('#_F'!L52),_xlfn.FORMULATEXT('#_F'!L52),'#_F'!L52),"9","#"),"8","#"),"7","#"),"6","#"),"5","#"),"4","#"),"3","#"),"2","#"),"1","#"),"0","#"),"$","")," ",""),",","@"),"&gt;","@"),"&lt;","@"),"=","@"),")","@"),"(","@"),"^","@"),"/","@"),"+","@"),"*","@"),"-","@"),"@#","")))/2,TRUE,FALSE),"HardCodeMsg",IF(LEN(IF(_xlfn.ISFORMULA(F!L52),_xlfn.FORMULATEXT(F!L52),F!L52))-LEN(SUBSTITUTE(IF(_xlfn.ISFORMULA(F!L52),_xlfn.FORMULATEXT(F!L52),F!L52),"""",""))&gt;LEN(IF(_xlfn.ISFORMULA('#_F'!L52),_xlfn.FORMULATEXT('#_F'!L52),'#_F'!L52))-LEN(SUBSTITUTE(IF(_xlfn.ISFORMULA('#_F'!L52),_xlfn.FORMULATEXT('#_F'!L52),'#_F'!L52),"""","")),TRUE,FALSE),"HardQuoteMsg",IF(LEN(IF(_xlfn.ISFORMULA(F!L52),_xlfn.FORMULATEXT(F!L52),F!L52))-LEN(SUBSTITUTE(IF(_xlfn.ISFORMULA(F!L52),_xlfn.FORMULATEXT(F!L52),F!L52),"$",""))&lt;LEN(IF(_xlfn.ISFORMULA('#_F'!L52),_xlfn.FORMULATEXT('#_F'!L52),'#_F'!L52))-LEN(SUBSTITUTE(IF(_xlfn.ISFORMULA('#_F'!L52),_xlfn.FORMULATEXT('#_F'!L52),'#_F'!L52),"$","")),TRUE,FALSE),"MissingAbsMsg",_xlfn.IFS(ISTEXT('#_F'!L52),FALSE,ISLOGICAL('#_F'!L52),FALSE,SUBSTITUTE(CELL("format",'#_F'!L52),"-","")=SUBSTITUTE(CELL("format",F!L52),"-",""),FALSE,CELL("format",'#_F'!L52)="G",FALSE,AND(CELL("format",'#_F'!L52)="F0",CELL("format",F!L52)="G"),FALSE,TRUE,IFERROR(IF(MATCH(CELL("format",'#_F'!L52),FormatCodes_SFX!$A$4:$A$53,0)&gt;0,TRUE),FALSE),TRUE,TRUE),"FormatMsg",TRUE,"PerfectMsg")</f>
        <v>PerfectMsg</v>
      </c>
      <c r="N52" s="233">
        <v>0</v>
      </c>
      <c r="O52" s="233">
        <v>0</v>
      </c>
      <c r="P52" s="233">
        <v>0</v>
      </c>
      <c r="R52" s="233">
        <v>0</v>
      </c>
      <c r="S52" s="233">
        <v>0</v>
      </c>
      <c r="T52" s="233">
        <v>0</v>
      </c>
      <c r="V52" s="233">
        <v>0</v>
      </c>
      <c r="W52" s="233">
        <v>0</v>
      </c>
      <c r="X52" s="233">
        <v>0</v>
      </c>
      <c r="Z52" s="233">
        <v>0</v>
      </c>
      <c r="AA52" s="233">
        <v>0</v>
      </c>
      <c r="AB52" s="233">
        <v>0</v>
      </c>
    </row>
    <row r="53" spans="3:28" x14ac:dyDescent="0.15">
      <c r="C53" s="170">
        <v>0</v>
      </c>
      <c r="D53" s="233">
        <v>0</v>
      </c>
      <c r="E53" s="233">
        <v>0</v>
      </c>
      <c r="F53" s="233">
        <v>0</v>
      </c>
      <c r="G53" s="170" t="str">
        <f ca="1">_xlfn.IFS(ISBLANK(F!G53),"",IF(NOT(ISNA('#_F'!G53)),IF(ISNA(F!G53),TRUE,FALSE),FALSE),"StuNAMsg",IF(AND(ISNA('#_F'!G53),ISNA(F!G53)),TRUE,FALSE),"PerfectMsg",IF(NOT(ISERROR('#_F'!G53)),IF(ISERROR(F!G53),TRUE,FALSE),FALSE),"StuErrorMsg",IF(TYPE('#_F'!G53)&lt;&gt;TYPE(F!G53),TRUE,FALSE),"WrongTypeMsg",IF(_xlfn.ISFORMULA('#_F'!G53),IF(NOT(_xlfn.ISFORMULA(F!G53)),TRUE),FALSE),"MissingFormulaMsg",IF(NOT(AND(ISNUMBER(FIND("[",_xlfn.FORMULATEXT('#_F'!G53))),ISNUMBER(FIND("!",_xlfn.FORMULATEXT('#_F'!G53))))),AND(ISNUMBER(FIND("[",_xlfn.FORMULATEXT(F!G53))),ISNUMBER(FIND("!",_xlfn.FORMULATEXT(F!G53)))),FALSE),"ExternalRefsMsg",IF(ISNUMBER('#_F'!G53),IF(ABS('#_F'!G53-F!G53)&gt;0.00001,TRUE,FALSE),IF('#_F'!G53&lt;&gt;F!G53,TRUE,FALSE)),IF(ISNUMBER('#_F'!G53),IF('#_F'!G53&gt;F!G53,"TooLow","TooHigh"),"WrongAnswer"),NOT(_xlfn.ISFORMULA('#_F'!G53)),IF(_xlfn.IFS(ISTEXT('#_F'!G53),FALSE,ISLOGICAL('#_F'!G53),FALSE,SUBSTITUTE(CELL("format",'#_F'!G53),"-","")=SUBSTITUTE(CELL("format",F!G53),"-",""),FALSE,CELL("format",'#_F'!G53)="G",FALSE,AND(CELL("format",'#_F'!G53)="F0",CELL("format",F!G53)="G"),FALSE,TRUE,IFERROR(IF(MATCH(CELL("format",'#_F'!G53)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53),_xlfn.FORMULATEXT(F!G53),F!G53),"9","#"),"8","#"),"7","#"),"6","#"),"5","#"),"4","#"),"3","#"),"2","#"),"1","#"),"0","#"),"$","")," ",""),",","@"),"&gt;","@"),"&lt;","@"),"=","@"),")","@"),"(","@"),"^","@"),"/","@"),"+","@"),"*","@"),"-","@"))-LEN(SUBSTITUTE(SUBSTITUTE(SUBSTITUTE(SUBSTITUTE(SUBSTITUTE(SUBSTITUTE(SUBSTITUTE(SUBSTITUTE(SUBSTITUTE(SUBSTITUTE(SUBSTITUTE(SUBSTITUTE(SUBSTITUTE(SUBSTITUTE(SUBSTITUTE(SUBSTITUTE(SUBSTITUTE(SUBSTITUTE(SUBSTITUTE(SUBSTITUTE(SUBSTITUTE(SUBSTITUTE(SUBSTITUTE(SUBSTITUTE(IF(_xlfn.ISFORMULA(F!G53),_xlfn.FORMULATEXT(F!G53),F!G53),"9","#"),"8","#"),"7","#"),"6","#"),"5","#"),"4","#"),"3","#"),"2","#"),"1","#"),"0","#"),"$","")," ",""),",","@"),"&gt;","@"),"&lt;","@"),"=","@"),")","@"),"(","@"),"^","@"),"/","@"),"+","@"),"*","@"),"-","@"),"@#","")))/2&gt;(LEN(SUBSTITUTE(SUBSTITUTE(SUBSTITUTE(SUBSTITUTE(SUBSTITUTE(SUBSTITUTE(SUBSTITUTE(SUBSTITUTE(SUBSTITUTE(SUBSTITUTE(SUBSTITUTE(SUBSTITUTE(SUBSTITUTE(SUBSTITUTE(SUBSTITUTE(SUBSTITUTE(SUBSTITUTE(SUBSTITUTE(SUBSTITUTE(SUBSTITUTE(SUBSTITUTE(SUBSTITUTE(SUBSTITUTE(IF(_xlfn.ISFORMULA('#_F'!G53),_xlfn.FORMULATEXT('#_F'!G53),'#_F'!G53),"9","#"),"8","#"),"7","#"),"6","#"),"5","#"),"4","#"),"3","#"),"2","#"),"1","#"),"0","#"),"$","")," ",""),",","@"),"&gt;","@"),"&lt;","@"),"=","@"),")","@"),"(","@"),"^","@"),"/","@"),"+","@"),"*","@"),"-","@"))-LEN(SUBSTITUTE(SUBSTITUTE(SUBSTITUTE(SUBSTITUTE(SUBSTITUTE(SUBSTITUTE(SUBSTITUTE(SUBSTITUTE(SUBSTITUTE(SUBSTITUTE(SUBSTITUTE(SUBSTITUTE(SUBSTITUTE(SUBSTITUTE(SUBSTITUTE(SUBSTITUTE(SUBSTITUTE(SUBSTITUTE(SUBSTITUTE(SUBSTITUTE(SUBSTITUTE(SUBSTITUTE(SUBSTITUTE(SUBSTITUTE(IF(_xlfn.ISFORMULA('#_F'!G53),_xlfn.FORMULATEXT('#_F'!G53),'#_F'!G53),"9","#"),"8","#"),"7","#"),"6","#"),"5","#"),"4","#"),"3","#"),"2","#"),"1","#"),"0","#"),"$","")," ",""),",","@"),"&gt;","@"),"&lt;","@"),"=","@"),")","@"),"(","@"),"^","@"),"/","@"),"+","@"),"*","@"),"-","@"),"@#","")))/2,TRUE,FALSE),"HardCodeMsg",IF(LEN(IF(_xlfn.ISFORMULA(F!G53),_xlfn.FORMULATEXT(F!G53),F!G53))-LEN(SUBSTITUTE(IF(_xlfn.ISFORMULA(F!G53),_xlfn.FORMULATEXT(F!G53),F!G53),"""",""))&gt;LEN(IF(_xlfn.ISFORMULA('#_F'!G53),_xlfn.FORMULATEXT('#_F'!G53),'#_F'!G53))-LEN(SUBSTITUTE(IF(_xlfn.ISFORMULA('#_F'!G53),_xlfn.FORMULATEXT('#_F'!G53),'#_F'!G53),"""","")),TRUE,FALSE),"HardQuoteMsg",IF(LEN(IF(_xlfn.ISFORMULA(F!G53),_xlfn.FORMULATEXT(F!G53),F!G53))-LEN(SUBSTITUTE(IF(_xlfn.ISFORMULA(F!G53),_xlfn.FORMULATEXT(F!G53),F!G53),"$",""))&lt;LEN(IF(_xlfn.ISFORMULA('#_F'!G53),_xlfn.FORMULATEXT('#_F'!G53),'#_F'!G53))-LEN(SUBSTITUTE(IF(_xlfn.ISFORMULA('#_F'!G53),_xlfn.FORMULATEXT('#_F'!G53),'#_F'!G53),"$","")),TRUE,FALSE),"MissingAbsMsg",_xlfn.IFS(ISTEXT('#_F'!G53),FALSE,ISLOGICAL('#_F'!G53),FALSE,SUBSTITUTE(CELL("format",'#_F'!G53),"-","")=SUBSTITUTE(CELL("format",F!G53),"-",""),FALSE,CELL("format",'#_F'!G53)="G",FALSE,AND(CELL("format",'#_F'!G53)="F0",CELL("format",F!G53)="G"),FALSE,TRUE,IFERROR(IF(MATCH(CELL("format",'#_F'!G53),FormatCodes_SFX!$A$4:$A$53,0)&gt;0,TRUE),FALSE),TRUE,TRUE),"FormatMsg",TRUE,"PerfectMsg")</f>
        <v>PerfectMsg</v>
      </c>
      <c r="H53" s="170" t="str">
        <f ca="1">_xlfn.IFS(ISBLANK(F!H53),"",IF(NOT(ISNA('#_F'!H53)),IF(ISNA(F!H53),TRUE,FALSE),FALSE),"StuNAMsg",IF(AND(ISNA('#_F'!H53),ISNA(F!H53)),TRUE,FALSE),"PerfectMsg",IF(NOT(ISERROR('#_F'!H53)),IF(ISERROR(F!H53),TRUE,FALSE),FALSE),"StuErrorMsg",IF(TYPE('#_F'!H53)&lt;&gt;TYPE(F!H53),TRUE,FALSE),"WrongTypeMsg",IF(_xlfn.ISFORMULA('#_F'!H53),IF(NOT(_xlfn.ISFORMULA(F!H53)),TRUE),FALSE),"MissingFormulaMsg",IF(NOT(AND(ISNUMBER(FIND("[",_xlfn.FORMULATEXT('#_F'!H53))),ISNUMBER(FIND("!",_xlfn.FORMULATEXT('#_F'!H53))))),AND(ISNUMBER(FIND("[",_xlfn.FORMULATEXT(F!H53))),ISNUMBER(FIND("!",_xlfn.FORMULATEXT(F!H53)))),FALSE),"ExternalRefsMsg",IF(ISNUMBER('#_F'!H53),IF(ABS('#_F'!H53-F!H53)&gt;0.00001,TRUE,FALSE),IF('#_F'!H53&lt;&gt;F!H53,TRUE,FALSE)),IF(ISNUMBER('#_F'!H53),IF('#_F'!H53&gt;F!H53,"TooLow","TooHigh"),"WrongAnswer"),NOT(_xlfn.ISFORMULA('#_F'!H53)),IF(_xlfn.IFS(ISTEXT('#_F'!H53),FALSE,ISLOGICAL('#_F'!H53),FALSE,SUBSTITUTE(CELL("format",'#_F'!H53),"-","")=SUBSTITUTE(CELL("format",F!H53),"-",""),FALSE,CELL("format",'#_F'!H53)="G",FALSE,AND(CELL("format",'#_F'!H53)="F0",CELL("format",F!H53)="G"),FALSE,TRUE,IFERROR(IF(MATCH(CELL("format",'#_F'!H53)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53),_xlfn.FORMULATEXT(F!H53),F!H53),"9","#"),"8","#"),"7","#"),"6","#"),"5","#"),"4","#"),"3","#"),"2","#"),"1","#"),"0","#"),"$","")," ",""),",","@"),"&gt;","@"),"&lt;","@"),"=","@"),")","@"),"(","@"),"^","@"),"/","@"),"+","@"),"*","@"),"-","@"))-LEN(SUBSTITUTE(SUBSTITUTE(SUBSTITUTE(SUBSTITUTE(SUBSTITUTE(SUBSTITUTE(SUBSTITUTE(SUBSTITUTE(SUBSTITUTE(SUBSTITUTE(SUBSTITUTE(SUBSTITUTE(SUBSTITUTE(SUBSTITUTE(SUBSTITUTE(SUBSTITUTE(SUBSTITUTE(SUBSTITUTE(SUBSTITUTE(SUBSTITUTE(SUBSTITUTE(SUBSTITUTE(SUBSTITUTE(SUBSTITUTE(IF(_xlfn.ISFORMULA(F!H53),_xlfn.FORMULATEXT(F!H53),F!H53),"9","#"),"8","#"),"7","#"),"6","#"),"5","#"),"4","#"),"3","#"),"2","#"),"1","#"),"0","#"),"$","")," ",""),",","@"),"&gt;","@"),"&lt;","@"),"=","@"),")","@"),"(","@"),"^","@"),"/","@"),"+","@"),"*","@"),"-","@"),"@#","")))/2&gt;(LEN(SUBSTITUTE(SUBSTITUTE(SUBSTITUTE(SUBSTITUTE(SUBSTITUTE(SUBSTITUTE(SUBSTITUTE(SUBSTITUTE(SUBSTITUTE(SUBSTITUTE(SUBSTITUTE(SUBSTITUTE(SUBSTITUTE(SUBSTITUTE(SUBSTITUTE(SUBSTITUTE(SUBSTITUTE(SUBSTITUTE(SUBSTITUTE(SUBSTITUTE(SUBSTITUTE(SUBSTITUTE(SUBSTITUTE(IF(_xlfn.ISFORMULA('#_F'!H53),_xlfn.FORMULATEXT('#_F'!H53),'#_F'!H53),"9","#"),"8","#"),"7","#"),"6","#"),"5","#"),"4","#"),"3","#"),"2","#"),"1","#"),"0","#"),"$","")," ",""),",","@"),"&gt;","@"),"&lt;","@"),"=","@"),")","@"),"(","@"),"^","@"),"/","@"),"+","@"),"*","@"),"-","@"))-LEN(SUBSTITUTE(SUBSTITUTE(SUBSTITUTE(SUBSTITUTE(SUBSTITUTE(SUBSTITUTE(SUBSTITUTE(SUBSTITUTE(SUBSTITUTE(SUBSTITUTE(SUBSTITUTE(SUBSTITUTE(SUBSTITUTE(SUBSTITUTE(SUBSTITUTE(SUBSTITUTE(SUBSTITUTE(SUBSTITUTE(SUBSTITUTE(SUBSTITUTE(SUBSTITUTE(SUBSTITUTE(SUBSTITUTE(SUBSTITUTE(IF(_xlfn.ISFORMULA('#_F'!H53),_xlfn.FORMULATEXT('#_F'!H53),'#_F'!H53),"9","#"),"8","#"),"7","#"),"6","#"),"5","#"),"4","#"),"3","#"),"2","#"),"1","#"),"0","#"),"$","")," ",""),",","@"),"&gt;","@"),"&lt;","@"),"=","@"),")","@"),"(","@"),"^","@"),"/","@"),"+","@"),"*","@"),"-","@"),"@#","")))/2,TRUE,FALSE),"HardCodeMsg",IF(LEN(IF(_xlfn.ISFORMULA(F!H53),_xlfn.FORMULATEXT(F!H53),F!H53))-LEN(SUBSTITUTE(IF(_xlfn.ISFORMULA(F!H53),_xlfn.FORMULATEXT(F!H53),F!H53),"""",""))&gt;LEN(IF(_xlfn.ISFORMULA('#_F'!H53),_xlfn.FORMULATEXT('#_F'!H53),'#_F'!H53))-LEN(SUBSTITUTE(IF(_xlfn.ISFORMULA('#_F'!H53),_xlfn.FORMULATEXT('#_F'!H53),'#_F'!H53),"""","")),TRUE,FALSE),"HardQuoteMsg",IF(LEN(IF(_xlfn.ISFORMULA(F!H53),_xlfn.FORMULATEXT(F!H53),F!H53))-LEN(SUBSTITUTE(IF(_xlfn.ISFORMULA(F!H53),_xlfn.FORMULATEXT(F!H53),F!H53),"$",""))&lt;LEN(IF(_xlfn.ISFORMULA('#_F'!H53),_xlfn.FORMULATEXT('#_F'!H53),'#_F'!H53))-LEN(SUBSTITUTE(IF(_xlfn.ISFORMULA('#_F'!H53),_xlfn.FORMULATEXT('#_F'!H53),'#_F'!H53),"$","")),TRUE,FALSE),"MissingAbsMsg",_xlfn.IFS(ISTEXT('#_F'!H53),FALSE,ISLOGICAL('#_F'!H53),FALSE,SUBSTITUTE(CELL("format",'#_F'!H53),"-","")=SUBSTITUTE(CELL("format",F!H53),"-",""),FALSE,CELL("format",'#_F'!H53)="G",FALSE,AND(CELL("format",'#_F'!H53)="F0",CELL("format",F!H53)="G"),FALSE,TRUE,IFERROR(IF(MATCH(CELL("format",'#_F'!H53),FormatCodes_SFX!$A$4:$A$53,0)&gt;0,TRUE),FALSE),TRUE,TRUE),"FormatMsg",TRUE,"PerfectMsg")</f>
        <v>PerfectMsg</v>
      </c>
      <c r="I53" s="170" t="str">
        <f ca="1">_xlfn.IFS(ISBLANK(F!I53),"",IF(NOT(ISNA('#_F'!I53)),IF(ISNA(F!I53),TRUE,FALSE),FALSE),"StuNAMsg",IF(AND(ISNA('#_F'!I53),ISNA(F!I53)),TRUE,FALSE),"PerfectMsg",IF(NOT(ISERROR('#_F'!I53)),IF(ISERROR(F!I53),TRUE,FALSE),FALSE),"StuErrorMsg",IF(TYPE('#_F'!I53)&lt;&gt;TYPE(F!I53),TRUE,FALSE),"WrongTypeMsg",IF(_xlfn.ISFORMULA('#_F'!I53),IF(NOT(_xlfn.ISFORMULA(F!I53)),TRUE),FALSE),"MissingFormulaMsg",IF(NOT(AND(ISNUMBER(FIND("[",_xlfn.FORMULATEXT('#_F'!I53))),ISNUMBER(FIND("!",_xlfn.FORMULATEXT('#_F'!I53))))),AND(ISNUMBER(FIND("[",_xlfn.FORMULATEXT(F!I53))),ISNUMBER(FIND("!",_xlfn.FORMULATEXT(F!I53)))),FALSE),"ExternalRefsMsg",IF(ISNUMBER('#_F'!I53),IF(ABS('#_F'!I53-F!I53)&gt;0.00001,TRUE,FALSE),IF('#_F'!I53&lt;&gt;F!I53,TRUE,FALSE)),IF(ISNUMBER('#_F'!I53),IF('#_F'!I53&gt;F!I53,"TooLow","TooHigh"),"WrongAnswer"),NOT(_xlfn.ISFORMULA('#_F'!I53)),IF(_xlfn.IFS(ISTEXT('#_F'!I53),FALSE,ISLOGICAL('#_F'!I53),FALSE,SUBSTITUTE(CELL("format",'#_F'!I53),"-","")=SUBSTITUTE(CELL("format",F!I53),"-",""),FALSE,CELL("format",'#_F'!I53)="G",FALSE,AND(CELL("format",'#_F'!I53)="F0",CELL("format",F!I53)="G"),FALSE,TRUE,IFERROR(IF(MATCH(CELL("format",'#_F'!I53)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53),_xlfn.FORMULATEXT(F!I53),F!I53),"9","#"),"8","#"),"7","#"),"6","#"),"5","#"),"4","#"),"3","#"),"2","#"),"1","#"),"0","#"),"$","")," ",""),",","@"),"&gt;","@"),"&lt;","@"),"=","@"),")","@"),"(","@"),"^","@"),"/","@"),"+","@"),"*","@"),"-","@"))-LEN(SUBSTITUTE(SUBSTITUTE(SUBSTITUTE(SUBSTITUTE(SUBSTITUTE(SUBSTITUTE(SUBSTITUTE(SUBSTITUTE(SUBSTITUTE(SUBSTITUTE(SUBSTITUTE(SUBSTITUTE(SUBSTITUTE(SUBSTITUTE(SUBSTITUTE(SUBSTITUTE(SUBSTITUTE(SUBSTITUTE(SUBSTITUTE(SUBSTITUTE(SUBSTITUTE(SUBSTITUTE(SUBSTITUTE(SUBSTITUTE(IF(_xlfn.ISFORMULA(F!I53),_xlfn.FORMULATEXT(F!I53),F!I53),"9","#"),"8","#"),"7","#"),"6","#"),"5","#"),"4","#"),"3","#"),"2","#"),"1","#"),"0","#"),"$","")," ",""),",","@"),"&gt;","@"),"&lt;","@"),"=","@"),")","@"),"(","@"),"^","@"),"/","@"),"+","@"),"*","@"),"-","@"),"@#","")))/2&gt;(LEN(SUBSTITUTE(SUBSTITUTE(SUBSTITUTE(SUBSTITUTE(SUBSTITUTE(SUBSTITUTE(SUBSTITUTE(SUBSTITUTE(SUBSTITUTE(SUBSTITUTE(SUBSTITUTE(SUBSTITUTE(SUBSTITUTE(SUBSTITUTE(SUBSTITUTE(SUBSTITUTE(SUBSTITUTE(SUBSTITUTE(SUBSTITUTE(SUBSTITUTE(SUBSTITUTE(SUBSTITUTE(SUBSTITUTE(IF(_xlfn.ISFORMULA('#_F'!I53),_xlfn.FORMULATEXT('#_F'!I53),'#_F'!I53),"9","#"),"8","#"),"7","#"),"6","#"),"5","#"),"4","#"),"3","#"),"2","#"),"1","#"),"0","#"),"$","")," ",""),",","@"),"&gt;","@"),"&lt;","@"),"=","@"),")","@"),"(","@"),"^","@"),"/","@"),"+","@"),"*","@"),"-","@"))-LEN(SUBSTITUTE(SUBSTITUTE(SUBSTITUTE(SUBSTITUTE(SUBSTITUTE(SUBSTITUTE(SUBSTITUTE(SUBSTITUTE(SUBSTITUTE(SUBSTITUTE(SUBSTITUTE(SUBSTITUTE(SUBSTITUTE(SUBSTITUTE(SUBSTITUTE(SUBSTITUTE(SUBSTITUTE(SUBSTITUTE(SUBSTITUTE(SUBSTITUTE(SUBSTITUTE(SUBSTITUTE(SUBSTITUTE(SUBSTITUTE(IF(_xlfn.ISFORMULA('#_F'!I53),_xlfn.FORMULATEXT('#_F'!I53),'#_F'!I53),"9","#"),"8","#"),"7","#"),"6","#"),"5","#"),"4","#"),"3","#"),"2","#"),"1","#"),"0","#"),"$","")," ",""),",","@"),"&gt;","@"),"&lt;","@"),"=","@"),")","@"),"(","@"),"^","@"),"/","@"),"+","@"),"*","@"),"-","@"),"@#","")))/2,TRUE,FALSE),"HardCodeMsg",IF(LEN(IF(_xlfn.ISFORMULA(F!I53),_xlfn.FORMULATEXT(F!I53),F!I53))-LEN(SUBSTITUTE(IF(_xlfn.ISFORMULA(F!I53),_xlfn.FORMULATEXT(F!I53),F!I53),"""",""))&gt;LEN(IF(_xlfn.ISFORMULA('#_F'!I53),_xlfn.FORMULATEXT('#_F'!I53),'#_F'!I53))-LEN(SUBSTITUTE(IF(_xlfn.ISFORMULA('#_F'!I53),_xlfn.FORMULATEXT('#_F'!I53),'#_F'!I53),"""","")),TRUE,FALSE),"HardQuoteMsg",IF(LEN(IF(_xlfn.ISFORMULA(F!I53),_xlfn.FORMULATEXT(F!I53),F!I53))-LEN(SUBSTITUTE(IF(_xlfn.ISFORMULA(F!I53),_xlfn.FORMULATEXT(F!I53),F!I53),"$",""))&lt;LEN(IF(_xlfn.ISFORMULA('#_F'!I53),_xlfn.FORMULATEXT('#_F'!I53),'#_F'!I53))-LEN(SUBSTITUTE(IF(_xlfn.ISFORMULA('#_F'!I53),_xlfn.FORMULATEXT('#_F'!I53),'#_F'!I53),"$","")),TRUE,FALSE),"MissingAbsMsg",_xlfn.IFS(ISTEXT('#_F'!I53),FALSE,ISLOGICAL('#_F'!I53),FALSE,SUBSTITUTE(CELL("format",'#_F'!I53),"-","")=SUBSTITUTE(CELL("format",F!I53),"-",""),FALSE,CELL("format",'#_F'!I53)="G",FALSE,AND(CELL("format",'#_F'!I53)="F0",CELL("format",F!I53)="G"),FALSE,TRUE,IFERROR(IF(MATCH(CELL("format",'#_F'!I53),FormatCodes_SFX!$A$4:$A$53,0)&gt;0,TRUE),FALSE),TRUE,TRUE),"FormatMsg",TRUE,"PerfectMsg")</f>
        <v>PerfectMsg</v>
      </c>
      <c r="J53" s="170" t="str">
        <f ca="1">_xlfn.IFS(ISBLANK(F!J53),"",IF(NOT(ISNA('#_F'!J53)),IF(ISNA(F!J53),TRUE,FALSE),FALSE),"StuNAMsg",IF(AND(ISNA('#_F'!J53),ISNA(F!J53)),TRUE,FALSE),"PerfectMsg",IF(NOT(ISERROR('#_F'!J53)),IF(ISERROR(F!J53),TRUE,FALSE),FALSE),"StuErrorMsg",IF(TYPE('#_F'!J53)&lt;&gt;TYPE(F!J53),TRUE,FALSE),"WrongTypeMsg",IF(_xlfn.ISFORMULA('#_F'!J53),IF(NOT(_xlfn.ISFORMULA(F!J53)),TRUE),FALSE),"MissingFormulaMsg",IF(NOT(AND(ISNUMBER(FIND("[",_xlfn.FORMULATEXT('#_F'!J53))),ISNUMBER(FIND("!",_xlfn.FORMULATEXT('#_F'!J53))))),AND(ISNUMBER(FIND("[",_xlfn.FORMULATEXT(F!J53))),ISNUMBER(FIND("!",_xlfn.FORMULATEXT(F!J53)))),FALSE),"ExternalRefsMsg",IF(ISNUMBER('#_F'!J53),IF(ABS('#_F'!J53-F!J53)&gt;0.00001,TRUE,FALSE),IF('#_F'!J53&lt;&gt;F!J53,TRUE,FALSE)),IF(ISNUMBER('#_F'!J53),IF('#_F'!J53&gt;F!J53,"TooLow","TooHigh"),"WrongAnswer"),NOT(_xlfn.ISFORMULA('#_F'!J53)),IF(_xlfn.IFS(ISTEXT('#_F'!J53),FALSE,ISLOGICAL('#_F'!J53),FALSE,SUBSTITUTE(CELL("format",'#_F'!J53),"-","")=SUBSTITUTE(CELL("format",F!J53),"-",""),FALSE,CELL("format",'#_F'!J53)="G",FALSE,AND(CELL("format",'#_F'!J53)="F0",CELL("format",F!J53)="G"),FALSE,TRUE,IFERROR(IF(MATCH(CELL("format",'#_F'!J53)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53),_xlfn.FORMULATEXT(F!J53),F!J53),"9","#"),"8","#"),"7","#"),"6","#"),"5","#"),"4","#"),"3","#"),"2","#"),"1","#"),"0","#"),"$","")," ",""),",","@"),"&gt;","@"),"&lt;","@"),"=","@"),")","@"),"(","@"),"^","@"),"/","@"),"+","@"),"*","@"),"-","@"))-LEN(SUBSTITUTE(SUBSTITUTE(SUBSTITUTE(SUBSTITUTE(SUBSTITUTE(SUBSTITUTE(SUBSTITUTE(SUBSTITUTE(SUBSTITUTE(SUBSTITUTE(SUBSTITUTE(SUBSTITUTE(SUBSTITUTE(SUBSTITUTE(SUBSTITUTE(SUBSTITUTE(SUBSTITUTE(SUBSTITUTE(SUBSTITUTE(SUBSTITUTE(SUBSTITUTE(SUBSTITUTE(SUBSTITUTE(SUBSTITUTE(IF(_xlfn.ISFORMULA(F!J53),_xlfn.FORMULATEXT(F!J53),F!J53),"9","#"),"8","#"),"7","#"),"6","#"),"5","#"),"4","#"),"3","#"),"2","#"),"1","#"),"0","#"),"$","")," ",""),",","@"),"&gt;","@"),"&lt;","@"),"=","@"),")","@"),"(","@"),"^","@"),"/","@"),"+","@"),"*","@"),"-","@"),"@#","")))/2&gt;(LEN(SUBSTITUTE(SUBSTITUTE(SUBSTITUTE(SUBSTITUTE(SUBSTITUTE(SUBSTITUTE(SUBSTITUTE(SUBSTITUTE(SUBSTITUTE(SUBSTITUTE(SUBSTITUTE(SUBSTITUTE(SUBSTITUTE(SUBSTITUTE(SUBSTITUTE(SUBSTITUTE(SUBSTITUTE(SUBSTITUTE(SUBSTITUTE(SUBSTITUTE(SUBSTITUTE(SUBSTITUTE(SUBSTITUTE(IF(_xlfn.ISFORMULA('#_F'!J53),_xlfn.FORMULATEXT('#_F'!J53),'#_F'!J53),"9","#"),"8","#"),"7","#"),"6","#"),"5","#"),"4","#"),"3","#"),"2","#"),"1","#"),"0","#"),"$","")," ",""),",","@"),"&gt;","@"),"&lt;","@"),"=","@"),")","@"),"(","@"),"^","@"),"/","@"),"+","@"),"*","@"),"-","@"))-LEN(SUBSTITUTE(SUBSTITUTE(SUBSTITUTE(SUBSTITUTE(SUBSTITUTE(SUBSTITUTE(SUBSTITUTE(SUBSTITUTE(SUBSTITUTE(SUBSTITUTE(SUBSTITUTE(SUBSTITUTE(SUBSTITUTE(SUBSTITUTE(SUBSTITUTE(SUBSTITUTE(SUBSTITUTE(SUBSTITUTE(SUBSTITUTE(SUBSTITUTE(SUBSTITUTE(SUBSTITUTE(SUBSTITUTE(SUBSTITUTE(IF(_xlfn.ISFORMULA('#_F'!J53),_xlfn.FORMULATEXT('#_F'!J53),'#_F'!J53),"9","#"),"8","#"),"7","#"),"6","#"),"5","#"),"4","#"),"3","#"),"2","#"),"1","#"),"0","#"),"$","")," ",""),",","@"),"&gt;","@"),"&lt;","@"),"=","@"),")","@"),"(","@"),"^","@"),"/","@"),"+","@"),"*","@"),"-","@"),"@#","")))/2,TRUE,FALSE),"HardCodeMsg",IF(LEN(IF(_xlfn.ISFORMULA(F!J53),_xlfn.FORMULATEXT(F!J53),F!J53))-LEN(SUBSTITUTE(IF(_xlfn.ISFORMULA(F!J53),_xlfn.FORMULATEXT(F!J53),F!J53),"""",""))&gt;LEN(IF(_xlfn.ISFORMULA('#_F'!J53),_xlfn.FORMULATEXT('#_F'!J53),'#_F'!J53))-LEN(SUBSTITUTE(IF(_xlfn.ISFORMULA('#_F'!J53),_xlfn.FORMULATEXT('#_F'!J53),'#_F'!J53),"""","")),TRUE,FALSE),"HardQuoteMsg",IF(LEN(IF(_xlfn.ISFORMULA(F!J53),_xlfn.FORMULATEXT(F!J53),F!J53))-LEN(SUBSTITUTE(IF(_xlfn.ISFORMULA(F!J53),_xlfn.FORMULATEXT(F!J53),F!J53),"$",""))&lt;LEN(IF(_xlfn.ISFORMULA('#_F'!J53),_xlfn.FORMULATEXT('#_F'!J53),'#_F'!J53))-LEN(SUBSTITUTE(IF(_xlfn.ISFORMULA('#_F'!J53),_xlfn.FORMULATEXT('#_F'!J53),'#_F'!J53),"$","")),TRUE,FALSE),"MissingAbsMsg",_xlfn.IFS(ISTEXT('#_F'!J53),FALSE,ISLOGICAL('#_F'!J53),FALSE,SUBSTITUTE(CELL("format",'#_F'!J53),"-","")=SUBSTITUTE(CELL("format",F!J53),"-",""),FALSE,CELL("format",'#_F'!J53)="G",FALSE,AND(CELL("format",'#_F'!J53)="F0",CELL("format",F!J53)="G"),FALSE,TRUE,IFERROR(IF(MATCH(CELL("format",'#_F'!J53),FormatCodes_SFX!$A$4:$A$53,0)&gt;0,TRUE),FALSE),TRUE,TRUE),"FormatMsg",TRUE,"PerfectMsg")</f>
        <v>PerfectMsg</v>
      </c>
      <c r="K53" s="170" t="str">
        <f ca="1">_xlfn.IFS(ISBLANK(F!K53),"",IF(NOT(ISNA('#_F'!K53)),IF(ISNA(F!K53),TRUE,FALSE),FALSE),"StuNAMsg",IF(AND(ISNA('#_F'!K53),ISNA(F!K53)),TRUE,FALSE),"PerfectMsg",IF(NOT(ISERROR('#_F'!K53)),IF(ISERROR(F!K53),TRUE,FALSE),FALSE),"StuErrorMsg",IF(TYPE('#_F'!K53)&lt;&gt;TYPE(F!K53),TRUE,FALSE),"WrongTypeMsg",IF(_xlfn.ISFORMULA('#_F'!K53),IF(NOT(_xlfn.ISFORMULA(F!K53)),TRUE),FALSE),"MissingFormulaMsg",IF(NOT(AND(ISNUMBER(FIND("[",_xlfn.FORMULATEXT('#_F'!K53))),ISNUMBER(FIND("!",_xlfn.FORMULATEXT('#_F'!K53))))),AND(ISNUMBER(FIND("[",_xlfn.FORMULATEXT(F!K53))),ISNUMBER(FIND("!",_xlfn.FORMULATEXT(F!K53)))),FALSE),"ExternalRefsMsg",IF(ISNUMBER('#_F'!K53),IF(ABS('#_F'!K53-F!K53)&gt;0.00001,TRUE,FALSE),IF('#_F'!K53&lt;&gt;F!K53,TRUE,FALSE)),IF(ISNUMBER('#_F'!K53),IF('#_F'!K53&gt;F!K53,"TooLow","TooHigh"),"WrongAnswer"),NOT(_xlfn.ISFORMULA('#_F'!K53)),IF(_xlfn.IFS(ISTEXT('#_F'!K53),FALSE,ISLOGICAL('#_F'!K53),FALSE,SUBSTITUTE(CELL("format",'#_F'!K53),"-","")=SUBSTITUTE(CELL("format",F!K53),"-",""),FALSE,CELL("format",'#_F'!K53)="G",FALSE,AND(CELL("format",'#_F'!K53)="F0",CELL("format",F!K53)="G"),FALSE,TRUE,IFERROR(IF(MATCH(CELL("format",'#_F'!K53)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53),_xlfn.FORMULATEXT(F!K53),F!K53),"9","#"),"8","#"),"7","#"),"6","#"),"5","#"),"4","#"),"3","#"),"2","#"),"1","#"),"0","#"),"$","")," ",""),",","@"),"&gt;","@"),"&lt;","@"),"=","@"),")","@"),"(","@"),"^","@"),"/","@"),"+","@"),"*","@"),"-","@"))-LEN(SUBSTITUTE(SUBSTITUTE(SUBSTITUTE(SUBSTITUTE(SUBSTITUTE(SUBSTITUTE(SUBSTITUTE(SUBSTITUTE(SUBSTITUTE(SUBSTITUTE(SUBSTITUTE(SUBSTITUTE(SUBSTITUTE(SUBSTITUTE(SUBSTITUTE(SUBSTITUTE(SUBSTITUTE(SUBSTITUTE(SUBSTITUTE(SUBSTITUTE(SUBSTITUTE(SUBSTITUTE(SUBSTITUTE(SUBSTITUTE(IF(_xlfn.ISFORMULA(F!K53),_xlfn.FORMULATEXT(F!K53),F!K53),"9","#"),"8","#"),"7","#"),"6","#"),"5","#"),"4","#"),"3","#"),"2","#"),"1","#"),"0","#"),"$","")," ",""),",","@"),"&gt;","@"),"&lt;","@"),"=","@"),")","@"),"(","@"),"^","@"),"/","@"),"+","@"),"*","@"),"-","@"),"@#","")))/2&gt;(LEN(SUBSTITUTE(SUBSTITUTE(SUBSTITUTE(SUBSTITUTE(SUBSTITUTE(SUBSTITUTE(SUBSTITUTE(SUBSTITUTE(SUBSTITUTE(SUBSTITUTE(SUBSTITUTE(SUBSTITUTE(SUBSTITUTE(SUBSTITUTE(SUBSTITUTE(SUBSTITUTE(SUBSTITUTE(SUBSTITUTE(SUBSTITUTE(SUBSTITUTE(SUBSTITUTE(SUBSTITUTE(SUBSTITUTE(IF(_xlfn.ISFORMULA('#_F'!K53),_xlfn.FORMULATEXT('#_F'!K53),'#_F'!K53),"9","#"),"8","#"),"7","#"),"6","#"),"5","#"),"4","#"),"3","#"),"2","#"),"1","#"),"0","#"),"$","")," ",""),",","@"),"&gt;","@"),"&lt;","@"),"=","@"),")","@"),"(","@"),"^","@"),"/","@"),"+","@"),"*","@"),"-","@"))-LEN(SUBSTITUTE(SUBSTITUTE(SUBSTITUTE(SUBSTITUTE(SUBSTITUTE(SUBSTITUTE(SUBSTITUTE(SUBSTITUTE(SUBSTITUTE(SUBSTITUTE(SUBSTITUTE(SUBSTITUTE(SUBSTITUTE(SUBSTITUTE(SUBSTITUTE(SUBSTITUTE(SUBSTITUTE(SUBSTITUTE(SUBSTITUTE(SUBSTITUTE(SUBSTITUTE(SUBSTITUTE(SUBSTITUTE(SUBSTITUTE(IF(_xlfn.ISFORMULA('#_F'!K53),_xlfn.FORMULATEXT('#_F'!K53),'#_F'!K53),"9","#"),"8","#"),"7","#"),"6","#"),"5","#"),"4","#"),"3","#"),"2","#"),"1","#"),"0","#"),"$","")," ",""),",","@"),"&gt;","@"),"&lt;","@"),"=","@"),")","@"),"(","@"),"^","@"),"/","@"),"+","@"),"*","@"),"-","@"),"@#","")))/2,TRUE,FALSE),"HardCodeMsg",IF(LEN(IF(_xlfn.ISFORMULA(F!K53),_xlfn.FORMULATEXT(F!K53),F!K53))-LEN(SUBSTITUTE(IF(_xlfn.ISFORMULA(F!K53),_xlfn.FORMULATEXT(F!K53),F!K53),"""",""))&gt;LEN(IF(_xlfn.ISFORMULA('#_F'!K53),_xlfn.FORMULATEXT('#_F'!K53),'#_F'!K53))-LEN(SUBSTITUTE(IF(_xlfn.ISFORMULA('#_F'!K53),_xlfn.FORMULATEXT('#_F'!K53),'#_F'!K53),"""","")),TRUE,FALSE),"HardQuoteMsg",IF(LEN(IF(_xlfn.ISFORMULA(F!K53),_xlfn.FORMULATEXT(F!K53),F!K53))-LEN(SUBSTITUTE(IF(_xlfn.ISFORMULA(F!K53),_xlfn.FORMULATEXT(F!K53),F!K53),"$",""))&lt;LEN(IF(_xlfn.ISFORMULA('#_F'!K53),_xlfn.FORMULATEXT('#_F'!K53),'#_F'!K53))-LEN(SUBSTITUTE(IF(_xlfn.ISFORMULA('#_F'!K53),_xlfn.FORMULATEXT('#_F'!K53),'#_F'!K53),"$","")),TRUE,FALSE),"MissingAbsMsg",_xlfn.IFS(ISTEXT('#_F'!K53),FALSE,ISLOGICAL('#_F'!K53),FALSE,SUBSTITUTE(CELL("format",'#_F'!K53),"-","")=SUBSTITUTE(CELL("format",F!K53),"-",""),FALSE,CELL("format",'#_F'!K53)="G",FALSE,AND(CELL("format",'#_F'!K53)="F0",CELL("format",F!K53)="G"),FALSE,TRUE,IFERROR(IF(MATCH(CELL("format",'#_F'!K53),FormatCodes_SFX!$A$4:$A$53,0)&gt;0,TRUE),FALSE),TRUE,TRUE),"FormatMsg",TRUE,"PerfectMsg")</f>
        <v>PerfectMsg</v>
      </c>
      <c r="L53" s="231" t="str">
        <f ca="1">_xlfn.IFS(ISBLANK(F!L53),"",IF(NOT(ISNA('#_F'!L53)),IF(ISNA(F!L53),TRUE,FALSE),FALSE),"StuNAMsg",IF(AND(ISNA('#_F'!L53),ISNA(F!L53)),TRUE,FALSE),"PerfectMsg",IF(NOT(ISERROR('#_F'!L53)),IF(ISERROR(F!L53),TRUE,FALSE),FALSE),"StuErrorMsg",IF(TYPE('#_F'!L53)&lt;&gt;TYPE(F!L53),TRUE,FALSE),"WrongTypeMsg",IF(_xlfn.ISFORMULA('#_F'!L53),IF(NOT(_xlfn.ISFORMULA(F!L53)),TRUE),FALSE),"MissingFormulaMsg",IF(NOT(AND(ISNUMBER(FIND("[",_xlfn.FORMULATEXT('#_F'!L53))),ISNUMBER(FIND("!",_xlfn.FORMULATEXT('#_F'!L53))))),AND(ISNUMBER(FIND("[",_xlfn.FORMULATEXT(F!L53))),ISNUMBER(FIND("!",_xlfn.FORMULATEXT(F!L53)))),FALSE),"ExternalRefsMsg",IF(ISNUMBER('#_F'!L53),IF(ABS('#_F'!L53-F!L53)&gt;0.00001,TRUE,FALSE),IF('#_F'!L53&lt;&gt;F!L53,TRUE,FALSE)),IF(ISNUMBER('#_F'!L53),IF('#_F'!L53&gt;F!L53,"TooLow","TooHigh"),"WrongAnswer"),NOT(_xlfn.ISFORMULA('#_F'!L53)),IF(_xlfn.IFS(ISTEXT('#_F'!L53),FALSE,ISLOGICAL('#_F'!L53),FALSE,SUBSTITUTE(CELL("format",'#_F'!L53),"-","")=SUBSTITUTE(CELL("format",F!L53),"-",""),FALSE,CELL("format",'#_F'!L53)="G",FALSE,AND(CELL("format",'#_F'!L53)="F0",CELL("format",F!L53)="G"),FALSE,TRUE,IFERROR(IF(MATCH(CELL("format",'#_F'!L53)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53),_xlfn.FORMULATEXT(F!L53),F!L53),"9","#"),"8","#"),"7","#"),"6","#"),"5","#"),"4","#"),"3","#"),"2","#"),"1","#"),"0","#"),"$","")," ",""),",","@"),"&gt;","@"),"&lt;","@"),"=","@"),")","@"),"(","@"),"^","@"),"/","@"),"+","@"),"*","@"),"-","@"))-LEN(SUBSTITUTE(SUBSTITUTE(SUBSTITUTE(SUBSTITUTE(SUBSTITUTE(SUBSTITUTE(SUBSTITUTE(SUBSTITUTE(SUBSTITUTE(SUBSTITUTE(SUBSTITUTE(SUBSTITUTE(SUBSTITUTE(SUBSTITUTE(SUBSTITUTE(SUBSTITUTE(SUBSTITUTE(SUBSTITUTE(SUBSTITUTE(SUBSTITUTE(SUBSTITUTE(SUBSTITUTE(SUBSTITUTE(SUBSTITUTE(IF(_xlfn.ISFORMULA(F!L53),_xlfn.FORMULATEXT(F!L53),F!L53),"9","#"),"8","#"),"7","#"),"6","#"),"5","#"),"4","#"),"3","#"),"2","#"),"1","#"),"0","#"),"$","")," ",""),",","@"),"&gt;","@"),"&lt;","@"),"=","@"),")","@"),"(","@"),"^","@"),"/","@"),"+","@"),"*","@"),"-","@"),"@#","")))/2&gt;(LEN(SUBSTITUTE(SUBSTITUTE(SUBSTITUTE(SUBSTITUTE(SUBSTITUTE(SUBSTITUTE(SUBSTITUTE(SUBSTITUTE(SUBSTITUTE(SUBSTITUTE(SUBSTITUTE(SUBSTITUTE(SUBSTITUTE(SUBSTITUTE(SUBSTITUTE(SUBSTITUTE(SUBSTITUTE(SUBSTITUTE(SUBSTITUTE(SUBSTITUTE(SUBSTITUTE(SUBSTITUTE(SUBSTITUTE(IF(_xlfn.ISFORMULA('#_F'!L53),_xlfn.FORMULATEXT('#_F'!L53),'#_F'!L53),"9","#"),"8","#"),"7","#"),"6","#"),"5","#"),"4","#"),"3","#"),"2","#"),"1","#"),"0","#"),"$","")," ",""),",","@"),"&gt;","@"),"&lt;","@"),"=","@"),")","@"),"(","@"),"^","@"),"/","@"),"+","@"),"*","@"),"-","@"))-LEN(SUBSTITUTE(SUBSTITUTE(SUBSTITUTE(SUBSTITUTE(SUBSTITUTE(SUBSTITUTE(SUBSTITUTE(SUBSTITUTE(SUBSTITUTE(SUBSTITUTE(SUBSTITUTE(SUBSTITUTE(SUBSTITUTE(SUBSTITUTE(SUBSTITUTE(SUBSTITUTE(SUBSTITUTE(SUBSTITUTE(SUBSTITUTE(SUBSTITUTE(SUBSTITUTE(SUBSTITUTE(SUBSTITUTE(SUBSTITUTE(IF(_xlfn.ISFORMULA('#_F'!L53),_xlfn.FORMULATEXT('#_F'!L53),'#_F'!L53),"9","#"),"8","#"),"7","#"),"6","#"),"5","#"),"4","#"),"3","#"),"2","#"),"1","#"),"0","#"),"$","")," ",""),",","@"),"&gt;","@"),"&lt;","@"),"=","@"),")","@"),"(","@"),"^","@"),"/","@"),"+","@"),"*","@"),"-","@"),"@#","")))/2,TRUE,FALSE),"HardCodeMsg",IF(LEN(IF(_xlfn.ISFORMULA(F!L53),_xlfn.FORMULATEXT(F!L53),F!L53))-LEN(SUBSTITUTE(IF(_xlfn.ISFORMULA(F!L53),_xlfn.FORMULATEXT(F!L53),F!L53),"""",""))&gt;LEN(IF(_xlfn.ISFORMULA('#_F'!L53),_xlfn.FORMULATEXT('#_F'!L53),'#_F'!L53))-LEN(SUBSTITUTE(IF(_xlfn.ISFORMULA('#_F'!L53),_xlfn.FORMULATEXT('#_F'!L53),'#_F'!L53),"""","")),TRUE,FALSE),"HardQuoteMsg",IF(LEN(IF(_xlfn.ISFORMULA(F!L53),_xlfn.FORMULATEXT(F!L53),F!L53))-LEN(SUBSTITUTE(IF(_xlfn.ISFORMULA(F!L53),_xlfn.FORMULATEXT(F!L53),F!L53),"$",""))&lt;LEN(IF(_xlfn.ISFORMULA('#_F'!L53),_xlfn.FORMULATEXT('#_F'!L53),'#_F'!L53))-LEN(SUBSTITUTE(IF(_xlfn.ISFORMULA('#_F'!L53),_xlfn.FORMULATEXT('#_F'!L53),'#_F'!L53),"$","")),TRUE,FALSE),"MissingAbsMsg",_xlfn.IFS(ISTEXT('#_F'!L53),FALSE,ISLOGICAL('#_F'!L53),FALSE,SUBSTITUTE(CELL("format",'#_F'!L53),"-","")=SUBSTITUTE(CELL("format",F!L53),"-",""),FALSE,CELL("format",'#_F'!L53)="G",FALSE,AND(CELL("format",'#_F'!L53)="F0",CELL("format",F!L53)="G"),FALSE,TRUE,IFERROR(IF(MATCH(CELL("format",'#_F'!L53),FormatCodes_SFX!$A$4:$A$53,0)&gt;0,TRUE),FALSE),TRUE,TRUE),"FormatMsg",TRUE,"PerfectMsg")</f>
        <v>PerfectMsg</v>
      </c>
      <c r="N53" s="233">
        <v>0</v>
      </c>
      <c r="O53" s="233">
        <v>0</v>
      </c>
      <c r="P53" s="233">
        <v>0</v>
      </c>
      <c r="R53" s="233">
        <v>0</v>
      </c>
      <c r="S53" s="233">
        <v>0</v>
      </c>
      <c r="T53" s="233">
        <v>0</v>
      </c>
      <c r="V53" s="233">
        <v>0</v>
      </c>
      <c r="W53" s="233">
        <v>0</v>
      </c>
      <c r="X53" s="233">
        <v>0</v>
      </c>
      <c r="Z53" s="233">
        <v>0</v>
      </c>
      <c r="AA53" s="233">
        <v>0</v>
      </c>
      <c r="AB53" s="233">
        <v>0</v>
      </c>
    </row>
    <row r="54" spans="3:28" x14ac:dyDescent="0.15">
      <c r="C54" s="233">
        <v>0</v>
      </c>
      <c r="D54" s="233">
        <v>0</v>
      </c>
      <c r="E54" s="233">
        <v>0</v>
      </c>
      <c r="F54" s="233">
        <v>0</v>
      </c>
      <c r="G54" s="170" t="str">
        <f ca="1">_xlfn.IFS(ISBLANK(F!G54),"",IF(NOT(ISNA('#_F'!G54)),IF(ISNA(F!G54),TRUE,FALSE),FALSE),"StuNAMsg",IF(AND(ISNA('#_F'!G54),ISNA(F!G54)),TRUE,FALSE),"PerfectMsg",IF(NOT(ISERROR('#_F'!G54)),IF(ISERROR(F!G54),TRUE,FALSE),FALSE),"StuErrorMsg",IF(TYPE('#_F'!G54)&lt;&gt;TYPE(F!G54),TRUE,FALSE),"WrongTypeMsg",IF(_xlfn.ISFORMULA('#_F'!G54),IF(NOT(_xlfn.ISFORMULA(F!G54)),TRUE),FALSE),"MissingFormulaMsg",IF(NOT(AND(ISNUMBER(FIND("[",_xlfn.FORMULATEXT('#_F'!G54))),ISNUMBER(FIND("!",_xlfn.FORMULATEXT('#_F'!G54))))),AND(ISNUMBER(FIND("[",_xlfn.FORMULATEXT(F!G54))),ISNUMBER(FIND("!",_xlfn.FORMULATEXT(F!G54)))),FALSE),"ExternalRefsMsg",IF(ISNUMBER('#_F'!G54),IF(ABS('#_F'!G54-F!G54)&gt;0.00001,TRUE,FALSE),IF('#_F'!G54&lt;&gt;F!G54,TRUE,FALSE)),IF(ISNUMBER('#_F'!G54),IF('#_F'!G54&gt;F!G54,"TooLow","TooHigh"),"WrongAnswer"),NOT(_xlfn.ISFORMULA('#_F'!G54)),IF(_xlfn.IFS(ISTEXT('#_F'!G54),FALSE,ISLOGICAL('#_F'!G54),FALSE,SUBSTITUTE(CELL("format",'#_F'!G54),"-","")=SUBSTITUTE(CELL("format",F!G54),"-",""),FALSE,CELL("format",'#_F'!G54)="G",FALSE,AND(CELL("format",'#_F'!G54)="F0",CELL("format",F!G54)="G"),FALSE,TRUE,IFERROR(IF(MATCH(CELL("format",'#_F'!G54)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54),_xlfn.FORMULATEXT(F!G54),F!G54),"9","#"),"8","#"),"7","#"),"6","#"),"5","#"),"4","#"),"3","#"),"2","#"),"1","#"),"0","#"),"$","")," ",""),",","@"),"&gt;","@"),"&lt;","@"),"=","@"),")","@"),"(","@"),"^","@"),"/","@"),"+","@"),"*","@"),"-","@"))-LEN(SUBSTITUTE(SUBSTITUTE(SUBSTITUTE(SUBSTITUTE(SUBSTITUTE(SUBSTITUTE(SUBSTITUTE(SUBSTITUTE(SUBSTITUTE(SUBSTITUTE(SUBSTITUTE(SUBSTITUTE(SUBSTITUTE(SUBSTITUTE(SUBSTITUTE(SUBSTITUTE(SUBSTITUTE(SUBSTITUTE(SUBSTITUTE(SUBSTITUTE(SUBSTITUTE(SUBSTITUTE(SUBSTITUTE(SUBSTITUTE(IF(_xlfn.ISFORMULA(F!G54),_xlfn.FORMULATEXT(F!G54),F!G54),"9","#"),"8","#"),"7","#"),"6","#"),"5","#"),"4","#"),"3","#"),"2","#"),"1","#"),"0","#"),"$","")," ",""),",","@"),"&gt;","@"),"&lt;","@"),"=","@"),")","@"),"(","@"),"^","@"),"/","@"),"+","@"),"*","@"),"-","@"),"@#","")))/2&gt;(LEN(SUBSTITUTE(SUBSTITUTE(SUBSTITUTE(SUBSTITUTE(SUBSTITUTE(SUBSTITUTE(SUBSTITUTE(SUBSTITUTE(SUBSTITUTE(SUBSTITUTE(SUBSTITUTE(SUBSTITUTE(SUBSTITUTE(SUBSTITUTE(SUBSTITUTE(SUBSTITUTE(SUBSTITUTE(SUBSTITUTE(SUBSTITUTE(SUBSTITUTE(SUBSTITUTE(SUBSTITUTE(SUBSTITUTE(IF(_xlfn.ISFORMULA('#_F'!G54),_xlfn.FORMULATEXT('#_F'!G54),'#_F'!G54),"9","#"),"8","#"),"7","#"),"6","#"),"5","#"),"4","#"),"3","#"),"2","#"),"1","#"),"0","#"),"$","")," ",""),",","@"),"&gt;","@"),"&lt;","@"),"=","@"),")","@"),"(","@"),"^","@"),"/","@"),"+","@"),"*","@"),"-","@"))-LEN(SUBSTITUTE(SUBSTITUTE(SUBSTITUTE(SUBSTITUTE(SUBSTITUTE(SUBSTITUTE(SUBSTITUTE(SUBSTITUTE(SUBSTITUTE(SUBSTITUTE(SUBSTITUTE(SUBSTITUTE(SUBSTITUTE(SUBSTITUTE(SUBSTITUTE(SUBSTITUTE(SUBSTITUTE(SUBSTITUTE(SUBSTITUTE(SUBSTITUTE(SUBSTITUTE(SUBSTITUTE(SUBSTITUTE(SUBSTITUTE(IF(_xlfn.ISFORMULA('#_F'!G54),_xlfn.FORMULATEXT('#_F'!G54),'#_F'!G54),"9","#"),"8","#"),"7","#"),"6","#"),"5","#"),"4","#"),"3","#"),"2","#"),"1","#"),"0","#"),"$","")," ",""),",","@"),"&gt;","@"),"&lt;","@"),"=","@"),")","@"),"(","@"),"^","@"),"/","@"),"+","@"),"*","@"),"-","@"),"@#","")))/2,TRUE,FALSE),"HardCodeMsg",IF(LEN(IF(_xlfn.ISFORMULA(F!G54),_xlfn.FORMULATEXT(F!G54),F!G54))-LEN(SUBSTITUTE(IF(_xlfn.ISFORMULA(F!G54),_xlfn.FORMULATEXT(F!G54),F!G54),"""",""))&gt;LEN(IF(_xlfn.ISFORMULA('#_F'!G54),_xlfn.FORMULATEXT('#_F'!G54),'#_F'!G54))-LEN(SUBSTITUTE(IF(_xlfn.ISFORMULA('#_F'!G54),_xlfn.FORMULATEXT('#_F'!G54),'#_F'!G54),"""","")),TRUE,FALSE),"HardQuoteMsg",IF(LEN(IF(_xlfn.ISFORMULA(F!G54),_xlfn.FORMULATEXT(F!G54),F!G54))-LEN(SUBSTITUTE(IF(_xlfn.ISFORMULA(F!G54),_xlfn.FORMULATEXT(F!G54),F!G54),"$",""))&lt;LEN(IF(_xlfn.ISFORMULA('#_F'!G54),_xlfn.FORMULATEXT('#_F'!G54),'#_F'!G54))-LEN(SUBSTITUTE(IF(_xlfn.ISFORMULA('#_F'!G54),_xlfn.FORMULATEXT('#_F'!G54),'#_F'!G54),"$","")),TRUE,FALSE),"MissingAbsMsg",_xlfn.IFS(ISTEXT('#_F'!G54),FALSE,ISLOGICAL('#_F'!G54),FALSE,SUBSTITUTE(CELL("format",'#_F'!G54),"-","")=SUBSTITUTE(CELL("format",F!G54),"-",""),FALSE,CELL("format",'#_F'!G54)="G",FALSE,AND(CELL("format",'#_F'!G54)="F0",CELL("format",F!G54)="G"),FALSE,TRUE,IFERROR(IF(MATCH(CELL("format",'#_F'!G54),FormatCodes_SFX!$A$4:$A$53,0)&gt;0,TRUE),FALSE),TRUE,TRUE),"FormatMsg",TRUE,"PerfectMsg")</f>
        <v>PerfectMsg</v>
      </c>
      <c r="H54" s="170" t="str">
        <f ca="1">_xlfn.IFS(ISBLANK(F!H54),"",IF(NOT(ISNA('#_F'!H54)),IF(ISNA(F!H54),TRUE,FALSE),FALSE),"StuNAMsg",IF(AND(ISNA('#_F'!H54),ISNA(F!H54)),TRUE,FALSE),"PerfectMsg",IF(NOT(ISERROR('#_F'!H54)),IF(ISERROR(F!H54),TRUE,FALSE),FALSE),"StuErrorMsg",IF(TYPE('#_F'!H54)&lt;&gt;TYPE(F!H54),TRUE,FALSE),"WrongTypeMsg",IF(_xlfn.ISFORMULA('#_F'!H54),IF(NOT(_xlfn.ISFORMULA(F!H54)),TRUE),FALSE),"MissingFormulaMsg",IF(NOT(AND(ISNUMBER(FIND("[",_xlfn.FORMULATEXT('#_F'!H54))),ISNUMBER(FIND("!",_xlfn.FORMULATEXT('#_F'!H54))))),AND(ISNUMBER(FIND("[",_xlfn.FORMULATEXT(F!H54))),ISNUMBER(FIND("!",_xlfn.FORMULATEXT(F!H54)))),FALSE),"ExternalRefsMsg",IF(ISNUMBER('#_F'!H54),IF(ABS('#_F'!H54-F!H54)&gt;0.00001,TRUE,FALSE),IF('#_F'!H54&lt;&gt;F!H54,TRUE,FALSE)),IF(ISNUMBER('#_F'!H54),IF('#_F'!H54&gt;F!H54,"TooLow","TooHigh"),"WrongAnswer"),NOT(_xlfn.ISFORMULA('#_F'!H54)),IF(_xlfn.IFS(ISTEXT('#_F'!H54),FALSE,ISLOGICAL('#_F'!H54),FALSE,SUBSTITUTE(CELL("format",'#_F'!H54),"-","")=SUBSTITUTE(CELL("format",F!H54),"-",""),FALSE,CELL("format",'#_F'!H54)="G",FALSE,AND(CELL("format",'#_F'!H54)="F0",CELL("format",F!H54)="G"),FALSE,TRUE,IFERROR(IF(MATCH(CELL("format",'#_F'!H54)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54),_xlfn.FORMULATEXT(F!H54),F!H54),"9","#"),"8","#"),"7","#"),"6","#"),"5","#"),"4","#"),"3","#"),"2","#"),"1","#"),"0","#"),"$","")," ",""),",","@"),"&gt;","@"),"&lt;","@"),"=","@"),")","@"),"(","@"),"^","@"),"/","@"),"+","@"),"*","@"),"-","@"))-LEN(SUBSTITUTE(SUBSTITUTE(SUBSTITUTE(SUBSTITUTE(SUBSTITUTE(SUBSTITUTE(SUBSTITUTE(SUBSTITUTE(SUBSTITUTE(SUBSTITUTE(SUBSTITUTE(SUBSTITUTE(SUBSTITUTE(SUBSTITUTE(SUBSTITUTE(SUBSTITUTE(SUBSTITUTE(SUBSTITUTE(SUBSTITUTE(SUBSTITUTE(SUBSTITUTE(SUBSTITUTE(SUBSTITUTE(SUBSTITUTE(IF(_xlfn.ISFORMULA(F!H54),_xlfn.FORMULATEXT(F!H54),F!H54),"9","#"),"8","#"),"7","#"),"6","#"),"5","#"),"4","#"),"3","#"),"2","#"),"1","#"),"0","#"),"$","")," ",""),",","@"),"&gt;","@"),"&lt;","@"),"=","@"),")","@"),"(","@"),"^","@"),"/","@"),"+","@"),"*","@"),"-","@"),"@#","")))/2&gt;(LEN(SUBSTITUTE(SUBSTITUTE(SUBSTITUTE(SUBSTITUTE(SUBSTITUTE(SUBSTITUTE(SUBSTITUTE(SUBSTITUTE(SUBSTITUTE(SUBSTITUTE(SUBSTITUTE(SUBSTITUTE(SUBSTITUTE(SUBSTITUTE(SUBSTITUTE(SUBSTITUTE(SUBSTITUTE(SUBSTITUTE(SUBSTITUTE(SUBSTITUTE(SUBSTITUTE(SUBSTITUTE(SUBSTITUTE(IF(_xlfn.ISFORMULA('#_F'!H54),_xlfn.FORMULATEXT('#_F'!H54),'#_F'!H54),"9","#"),"8","#"),"7","#"),"6","#"),"5","#"),"4","#"),"3","#"),"2","#"),"1","#"),"0","#"),"$","")," ",""),",","@"),"&gt;","@"),"&lt;","@"),"=","@"),")","@"),"(","@"),"^","@"),"/","@"),"+","@"),"*","@"),"-","@"))-LEN(SUBSTITUTE(SUBSTITUTE(SUBSTITUTE(SUBSTITUTE(SUBSTITUTE(SUBSTITUTE(SUBSTITUTE(SUBSTITUTE(SUBSTITUTE(SUBSTITUTE(SUBSTITUTE(SUBSTITUTE(SUBSTITUTE(SUBSTITUTE(SUBSTITUTE(SUBSTITUTE(SUBSTITUTE(SUBSTITUTE(SUBSTITUTE(SUBSTITUTE(SUBSTITUTE(SUBSTITUTE(SUBSTITUTE(SUBSTITUTE(IF(_xlfn.ISFORMULA('#_F'!H54),_xlfn.FORMULATEXT('#_F'!H54),'#_F'!H54),"9","#"),"8","#"),"7","#"),"6","#"),"5","#"),"4","#"),"3","#"),"2","#"),"1","#"),"0","#"),"$","")," ",""),",","@"),"&gt;","@"),"&lt;","@"),"=","@"),")","@"),"(","@"),"^","@"),"/","@"),"+","@"),"*","@"),"-","@"),"@#","")))/2,TRUE,FALSE),"HardCodeMsg",IF(LEN(IF(_xlfn.ISFORMULA(F!H54),_xlfn.FORMULATEXT(F!H54),F!H54))-LEN(SUBSTITUTE(IF(_xlfn.ISFORMULA(F!H54),_xlfn.FORMULATEXT(F!H54),F!H54),"""",""))&gt;LEN(IF(_xlfn.ISFORMULA('#_F'!H54),_xlfn.FORMULATEXT('#_F'!H54),'#_F'!H54))-LEN(SUBSTITUTE(IF(_xlfn.ISFORMULA('#_F'!H54),_xlfn.FORMULATEXT('#_F'!H54),'#_F'!H54),"""","")),TRUE,FALSE),"HardQuoteMsg",IF(LEN(IF(_xlfn.ISFORMULA(F!H54),_xlfn.FORMULATEXT(F!H54),F!H54))-LEN(SUBSTITUTE(IF(_xlfn.ISFORMULA(F!H54),_xlfn.FORMULATEXT(F!H54),F!H54),"$",""))&lt;LEN(IF(_xlfn.ISFORMULA('#_F'!H54),_xlfn.FORMULATEXT('#_F'!H54),'#_F'!H54))-LEN(SUBSTITUTE(IF(_xlfn.ISFORMULA('#_F'!H54),_xlfn.FORMULATEXT('#_F'!H54),'#_F'!H54),"$","")),TRUE,FALSE),"MissingAbsMsg",_xlfn.IFS(ISTEXT('#_F'!H54),FALSE,ISLOGICAL('#_F'!H54),FALSE,SUBSTITUTE(CELL("format",'#_F'!H54),"-","")=SUBSTITUTE(CELL("format",F!H54),"-",""),FALSE,CELL("format",'#_F'!H54)="G",FALSE,AND(CELL("format",'#_F'!H54)="F0",CELL("format",F!H54)="G"),FALSE,TRUE,IFERROR(IF(MATCH(CELL("format",'#_F'!H54),FormatCodes_SFX!$A$4:$A$53,0)&gt;0,TRUE),FALSE),TRUE,TRUE),"FormatMsg",TRUE,"PerfectMsg")</f>
        <v>PerfectMsg</v>
      </c>
      <c r="I54" s="170" t="str">
        <f ca="1">_xlfn.IFS(ISBLANK(F!I54),"",IF(NOT(ISNA('#_F'!I54)),IF(ISNA(F!I54),TRUE,FALSE),FALSE),"StuNAMsg",IF(AND(ISNA('#_F'!I54),ISNA(F!I54)),TRUE,FALSE),"PerfectMsg",IF(NOT(ISERROR('#_F'!I54)),IF(ISERROR(F!I54),TRUE,FALSE),FALSE),"StuErrorMsg",IF(TYPE('#_F'!I54)&lt;&gt;TYPE(F!I54),TRUE,FALSE),"WrongTypeMsg",IF(_xlfn.ISFORMULA('#_F'!I54),IF(NOT(_xlfn.ISFORMULA(F!I54)),TRUE),FALSE),"MissingFormulaMsg",IF(NOT(AND(ISNUMBER(FIND("[",_xlfn.FORMULATEXT('#_F'!I54))),ISNUMBER(FIND("!",_xlfn.FORMULATEXT('#_F'!I54))))),AND(ISNUMBER(FIND("[",_xlfn.FORMULATEXT(F!I54))),ISNUMBER(FIND("!",_xlfn.FORMULATEXT(F!I54)))),FALSE),"ExternalRefsMsg",IF(ISNUMBER('#_F'!I54),IF(ABS('#_F'!I54-F!I54)&gt;0.00001,TRUE,FALSE),IF('#_F'!I54&lt;&gt;F!I54,TRUE,FALSE)),IF(ISNUMBER('#_F'!I54),IF('#_F'!I54&gt;F!I54,"TooLow","TooHigh"),"WrongAnswer"),NOT(_xlfn.ISFORMULA('#_F'!I54)),IF(_xlfn.IFS(ISTEXT('#_F'!I54),FALSE,ISLOGICAL('#_F'!I54),FALSE,SUBSTITUTE(CELL("format",'#_F'!I54),"-","")=SUBSTITUTE(CELL("format",F!I54),"-",""),FALSE,CELL("format",'#_F'!I54)="G",FALSE,AND(CELL("format",'#_F'!I54)="F0",CELL("format",F!I54)="G"),FALSE,TRUE,IFERROR(IF(MATCH(CELL("format",'#_F'!I54)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54),_xlfn.FORMULATEXT(F!I54),F!I54),"9","#"),"8","#"),"7","#"),"6","#"),"5","#"),"4","#"),"3","#"),"2","#"),"1","#"),"0","#"),"$","")," ",""),",","@"),"&gt;","@"),"&lt;","@"),"=","@"),")","@"),"(","@"),"^","@"),"/","@"),"+","@"),"*","@"),"-","@"))-LEN(SUBSTITUTE(SUBSTITUTE(SUBSTITUTE(SUBSTITUTE(SUBSTITUTE(SUBSTITUTE(SUBSTITUTE(SUBSTITUTE(SUBSTITUTE(SUBSTITUTE(SUBSTITUTE(SUBSTITUTE(SUBSTITUTE(SUBSTITUTE(SUBSTITUTE(SUBSTITUTE(SUBSTITUTE(SUBSTITUTE(SUBSTITUTE(SUBSTITUTE(SUBSTITUTE(SUBSTITUTE(SUBSTITUTE(SUBSTITUTE(IF(_xlfn.ISFORMULA(F!I54),_xlfn.FORMULATEXT(F!I54),F!I54),"9","#"),"8","#"),"7","#"),"6","#"),"5","#"),"4","#"),"3","#"),"2","#"),"1","#"),"0","#"),"$","")," ",""),",","@"),"&gt;","@"),"&lt;","@"),"=","@"),")","@"),"(","@"),"^","@"),"/","@"),"+","@"),"*","@"),"-","@"),"@#","")))/2&gt;(LEN(SUBSTITUTE(SUBSTITUTE(SUBSTITUTE(SUBSTITUTE(SUBSTITUTE(SUBSTITUTE(SUBSTITUTE(SUBSTITUTE(SUBSTITUTE(SUBSTITUTE(SUBSTITUTE(SUBSTITUTE(SUBSTITUTE(SUBSTITUTE(SUBSTITUTE(SUBSTITUTE(SUBSTITUTE(SUBSTITUTE(SUBSTITUTE(SUBSTITUTE(SUBSTITUTE(SUBSTITUTE(SUBSTITUTE(IF(_xlfn.ISFORMULA('#_F'!I54),_xlfn.FORMULATEXT('#_F'!I54),'#_F'!I54),"9","#"),"8","#"),"7","#"),"6","#"),"5","#"),"4","#"),"3","#"),"2","#"),"1","#"),"0","#"),"$","")," ",""),",","@"),"&gt;","@"),"&lt;","@"),"=","@"),")","@"),"(","@"),"^","@"),"/","@"),"+","@"),"*","@"),"-","@"))-LEN(SUBSTITUTE(SUBSTITUTE(SUBSTITUTE(SUBSTITUTE(SUBSTITUTE(SUBSTITUTE(SUBSTITUTE(SUBSTITUTE(SUBSTITUTE(SUBSTITUTE(SUBSTITUTE(SUBSTITUTE(SUBSTITUTE(SUBSTITUTE(SUBSTITUTE(SUBSTITUTE(SUBSTITUTE(SUBSTITUTE(SUBSTITUTE(SUBSTITUTE(SUBSTITUTE(SUBSTITUTE(SUBSTITUTE(SUBSTITUTE(IF(_xlfn.ISFORMULA('#_F'!I54),_xlfn.FORMULATEXT('#_F'!I54),'#_F'!I54),"9","#"),"8","#"),"7","#"),"6","#"),"5","#"),"4","#"),"3","#"),"2","#"),"1","#"),"0","#"),"$","")," ",""),",","@"),"&gt;","@"),"&lt;","@"),"=","@"),")","@"),"(","@"),"^","@"),"/","@"),"+","@"),"*","@"),"-","@"),"@#","")))/2,TRUE,FALSE),"HardCodeMsg",IF(LEN(IF(_xlfn.ISFORMULA(F!I54),_xlfn.FORMULATEXT(F!I54),F!I54))-LEN(SUBSTITUTE(IF(_xlfn.ISFORMULA(F!I54),_xlfn.FORMULATEXT(F!I54),F!I54),"""",""))&gt;LEN(IF(_xlfn.ISFORMULA('#_F'!I54),_xlfn.FORMULATEXT('#_F'!I54),'#_F'!I54))-LEN(SUBSTITUTE(IF(_xlfn.ISFORMULA('#_F'!I54),_xlfn.FORMULATEXT('#_F'!I54),'#_F'!I54),"""","")),TRUE,FALSE),"HardQuoteMsg",IF(LEN(IF(_xlfn.ISFORMULA(F!I54),_xlfn.FORMULATEXT(F!I54),F!I54))-LEN(SUBSTITUTE(IF(_xlfn.ISFORMULA(F!I54),_xlfn.FORMULATEXT(F!I54),F!I54),"$",""))&lt;LEN(IF(_xlfn.ISFORMULA('#_F'!I54),_xlfn.FORMULATEXT('#_F'!I54),'#_F'!I54))-LEN(SUBSTITUTE(IF(_xlfn.ISFORMULA('#_F'!I54),_xlfn.FORMULATEXT('#_F'!I54),'#_F'!I54),"$","")),TRUE,FALSE),"MissingAbsMsg",_xlfn.IFS(ISTEXT('#_F'!I54),FALSE,ISLOGICAL('#_F'!I54),FALSE,SUBSTITUTE(CELL("format",'#_F'!I54),"-","")=SUBSTITUTE(CELL("format",F!I54),"-",""),FALSE,CELL("format",'#_F'!I54)="G",FALSE,AND(CELL("format",'#_F'!I54)="F0",CELL("format",F!I54)="G"),FALSE,TRUE,IFERROR(IF(MATCH(CELL("format",'#_F'!I54),FormatCodes_SFX!$A$4:$A$53,0)&gt;0,TRUE),FALSE),TRUE,TRUE),"FormatMsg",TRUE,"PerfectMsg")</f>
        <v>PerfectMsg</v>
      </c>
      <c r="J54" s="170" t="str">
        <f ca="1">_xlfn.IFS(ISBLANK(F!J54),"",IF(NOT(ISNA('#_F'!J54)),IF(ISNA(F!J54),TRUE,FALSE),FALSE),"StuNAMsg",IF(AND(ISNA('#_F'!J54),ISNA(F!J54)),TRUE,FALSE),"PerfectMsg",IF(NOT(ISERROR('#_F'!J54)),IF(ISERROR(F!J54),TRUE,FALSE),FALSE),"StuErrorMsg",IF(TYPE('#_F'!J54)&lt;&gt;TYPE(F!J54),TRUE,FALSE),"WrongTypeMsg",IF(_xlfn.ISFORMULA('#_F'!J54),IF(NOT(_xlfn.ISFORMULA(F!J54)),TRUE),FALSE),"MissingFormulaMsg",IF(NOT(AND(ISNUMBER(FIND("[",_xlfn.FORMULATEXT('#_F'!J54))),ISNUMBER(FIND("!",_xlfn.FORMULATEXT('#_F'!J54))))),AND(ISNUMBER(FIND("[",_xlfn.FORMULATEXT(F!J54))),ISNUMBER(FIND("!",_xlfn.FORMULATEXT(F!J54)))),FALSE),"ExternalRefsMsg",IF(ISNUMBER('#_F'!J54),IF(ABS('#_F'!J54-F!J54)&gt;0.00001,TRUE,FALSE),IF('#_F'!J54&lt;&gt;F!J54,TRUE,FALSE)),IF(ISNUMBER('#_F'!J54),IF('#_F'!J54&gt;F!J54,"TooLow","TooHigh"),"WrongAnswer"),NOT(_xlfn.ISFORMULA('#_F'!J54)),IF(_xlfn.IFS(ISTEXT('#_F'!J54),FALSE,ISLOGICAL('#_F'!J54),FALSE,SUBSTITUTE(CELL("format",'#_F'!J54),"-","")=SUBSTITUTE(CELL("format",F!J54),"-",""),FALSE,CELL("format",'#_F'!J54)="G",FALSE,AND(CELL("format",'#_F'!J54)="F0",CELL("format",F!J54)="G"),FALSE,TRUE,IFERROR(IF(MATCH(CELL("format",'#_F'!J54)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54),_xlfn.FORMULATEXT(F!J54),F!J54),"9","#"),"8","#"),"7","#"),"6","#"),"5","#"),"4","#"),"3","#"),"2","#"),"1","#"),"0","#"),"$","")," ",""),",","@"),"&gt;","@"),"&lt;","@"),"=","@"),")","@"),"(","@"),"^","@"),"/","@"),"+","@"),"*","@"),"-","@"))-LEN(SUBSTITUTE(SUBSTITUTE(SUBSTITUTE(SUBSTITUTE(SUBSTITUTE(SUBSTITUTE(SUBSTITUTE(SUBSTITUTE(SUBSTITUTE(SUBSTITUTE(SUBSTITUTE(SUBSTITUTE(SUBSTITUTE(SUBSTITUTE(SUBSTITUTE(SUBSTITUTE(SUBSTITUTE(SUBSTITUTE(SUBSTITUTE(SUBSTITUTE(SUBSTITUTE(SUBSTITUTE(SUBSTITUTE(SUBSTITUTE(IF(_xlfn.ISFORMULA(F!J54),_xlfn.FORMULATEXT(F!J54),F!J54),"9","#"),"8","#"),"7","#"),"6","#"),"5","#"),"4","#"),"3","#"),"2","#"),"1","#"),"0","#"),"$","")," ",""),",","@"),"&gt;","@"),"&lt;","@"),"=","@"),")","@"),"(","@"),"^","@"),"/","@"),"+","@"),"*","@"),"-","@"),"@#","")))/2&gt;(LEN(SUBSTITUTE(SUBSTITUTE(SUBSTITUTE(SUBSTITUTE(SUBSTITUTE(SUBSTITUTE(SUBSTITUTE(SUBSTITUTE(SUBSTITUTE(SUBSTITUTE(SUBSTITUTE(SUBSTITUTE(SUBSTITUTE(SUBSTITUTE(SUBSTITUTE(SUBSTITUTE(SUBSTITUTE(SUBSTITUTE(SUBSTITUTE(SUBSTITUTE(SUBSTITUTE(SUBSTITUTE(SUBSTITUTE(IF(_xlfn.ISFORMULA('#_F'!J54),_xlfn.FORMULATEXT('#_F'!J54),'#_F'!J54),"9","#"),"8","#"),"7","#"),"6","#"),"5","#"),"4","#"),"3","#"),"2","#"),"1","#"),"0","#"),"$","")," ",""),",","@"),"&gt;","@"),"&lt;","@"),"=","@"),")","@"),"(","@"),"^","@"),"/","@"),"+","@"),"*","@"),"-","@"))-LEN(SUBSTITUTE(SUBSTITUTE(SUBSTITUTE(SUBSTITUTE(SUBSTITUTE(SUBSTITUTE(SUBSTITUTE(SUBSTITUTE(SUBSTITUTE(SUBSTITUTE(SUBSTITUTE(SUBSTITUTE(SUBSTITUTE(SUBSTITUTE(SUBSTITUTE(SUBSTITUTE(SUBSTITUTE(SUBSTITUTE(SUBSTITUTE(SUBSTITUTE(SUBSTITUTE(SUBSTITUTE(SUBSTITUTE(SUBSTITUTE(IF(_xlfn.ISFORMULA('#_F'!J54),_xlfn.FORMULATEXT('#_F'!J54),'#_F'!J54),"9","#"),"8","#"),"7","#"),"6","#"),"5","#"),"4","#"),"3","#"),"2","#"),"1","#"),"0","#"),"$","")," ",""),",","@"),"&gt;","@"),"&lt;","@"),"=","@"),")","@"),"(","@"),"^","@"),"/","@"),"+","@"),"*","@"),"-","@"),"@#","")))/2,TRUE,FALSE),"HardCodeMsg",IF(LEN(IF(_xlfn.ISFORMULA(F!J54),_xlfn.FORMULATEXT(F!J54),F!J54))-LEN(SUBSTITUTE(IF(_xlfn.ISFORMULA(F!J54),_xlfn.FORMULATEXT(F!J54),F!J54),"""",""))&gt;LEN(IF(_xlfn.ISFORMULA('#_F'!J54),_xlfn.FORMULATEXT('#_F'!J54),'#_F'!J54))-LEN(SUBSTITUTE(IF(_xlfn.ISFORMULA('#_F'!J54),_xlfn.FORMULATEXT('#_F'!J54),'#_F'!J54),"""","")),TRUE,FALSE),"HardQuoteMsg",IF(LEN(IF(_xlfn.ISFORMULA(F!J54),_xlfn.FORMULATEXT(F!J54),F!J54))-LEN(SUBSTITUTE(IF(_xlfn.ISFORMULA(F!J54),_xlfn.FORMULATEXT(F!J54),F!J54),"$",""))&lt;LEN(IF(_xlfn.ISFORMULA('#_F'!J54),_xlfn.FORMULATEXT('#_F'!J54),'#_F'!J54))-LEN(SUBSTITUTE(IF(_xlfn.ISFORMULA('#_F'!J54),_xlfn.FORMULATEXT('#_F'!J54),'#_F'!J54),"$","")),TRUE,FALSE),"MissingAbsMsg",_xlfn.IFS(ISTEXT('#_F'!J54),FALSE,ISLOGICAL('#_F'!J54),FALSE,SUBSTITUTE(CELL("format",'#_F'!J54),"-","")=SUBSTITUTE(CELL("format",F!J54),"-",""),FALSE,CELL("format",'#_F'!J54)="G",FALSE,AND(CELL("format",'#_F'!J54)="F0",CELL("format",F!J54)="G"),FALSE,TRUE,IFERROR(IF(MATCH(CELL("format",'#_F'!J54),FormatCodes_SFX!$A$4:$A$53,0)&gt;0,TRUE),FALSE),TRUE,TRUE),"FormatMsg",TRUE,"PerfectMsg")</f>
        <v>PerfectMsg</v>
      </c>
      <c r="K54" s="170" t="str">
        <f ca="1">_xlfn.IFS(ISBLANK(F!K54),"",IF(NOT(ISNA('#_F'!K54)),IF(ISNA(F!K54),TRUE,FALSE),FALSE),"StuNAMsg",IF(AND(ISNA('#_F'!K54),ISNA(F!K54)),TRUE,FALSE),"PerfectMsg",IF(NOT(ISERROR('#_F'!K54)),IF(ISERROR(F!K54),TRUE,FALSE),FALSE),"StuErrorMsg",IF(TYPE('#_F'!K54)&lt;&gt;TYPE(F!K54),TRUE,FALSE),"WrongTypeMsg",IF(_xlfn.ISFORMULA('#_F'!K54),IF(NOT(_xlfn.ISFORMULA(F!K54)),TRUE),FALSE),"MissingFormulaMsg",IF(NOT(AND(ISNUMBER(FIND("[",_xlfn.FORMULATEXT('#_F'!K54))),ISNUMBER(FIND("!",_xlfn.FORMULATEXT('#_F'!K54))))),AND(ISNUMBER(FIND("[",_xlfn.FORMULATEXT(F!K54))),ISNUMBER(FIND("!",_xlfn.FORMULATEXT(F!K54)))),FALSE),"ExternalRefsMsg",IF(ISNUMBER('#_F'!K54),IF(ABS('#_F'!K54-F!K54)&gt;0.00001,TRUE,FALSE),IF('#_F'!K54&lt;&gt;F!K54,TRUE,FALSE)),IF(ISNUMBER('#_F'!K54),IF('#_F'!K54&gt;F!K54,"TooLow","TooHigh"),"WrongAnswer"),NOT(_xlfn.ISFORMULA('#_F'!K54)),IF(_xlfn.IFS(ISTEXT('#_F'!K54),FALSE,ISLOGICAL('#_F'!K54),FALSE,SUBSTITUTE(CELL("format",'#_F'!K54),"-","")=SUBSTITUTE(CELL("format",F!K54),"-",""),FALSE,CELL("format",'#_F'!K54)="G",FALSE,AND(CELL("format",'#_F'!K54)="F0",CELL("format",F!K54)="G"),FALSE,TRUE,IFERROR(IF(MATCH(CELL("format",'#_F'!K54)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54),_xlfn.FORMULATEXT(F!K54),F!K54),"9","#"),"8","#"),"7","#"),"6","#"),"5","#"),"4","#"),"3","#"),"2","#"),"1","#"),"0","#"),"$","")," ",""),",","@"),"&gt;","@"),"&lt;","@"),"=","@"),")","@"),"(","@"),"^","@"),"/","@"),"+","@"),"*","@"),"-","@"))-LEN(SUBSTITUTE(SUBSTITUTE(SUBSTITUTE(SUBSTITUTE(SUBSTITUTE(SUBSTITUTE(SUBSTITUTE(SUBSTITUTE(SUBSTITUTE(SUBSTITUTE(SUBSTITUTE(SUBSTITUTE(SUBSTITUTE(SUBSTITUTE(SUBSTITUTE(SUBSTITUTE(SUBSTITUTE(SUBSTITUTE(SUBSTITUTE(SUBSTITUTE(SUBSTITUTE(SUBSTITUTE(SUBSTITUTE(SUBSTITUTE(IF(_xlfn.ISFORMULA(F!K54),_xlfn.FORMULATEXT(F!K54),F!K54),"9","#"),"8","#"),"7","#"),"6","#"),"5","#"),"4","#"),"3","#"),"2","#"),"1","#"),"0","#"),"$","")," ",""),",","@"),"&gt;","@"),"&lt;","@"),"=","@"),")","@"),"(","@"),"^","@"),"/","@"),"+","@"),"*","@"),"-","@"),"@#","")))/2&gt;(LEN(SUBSTITUTE(SUBSTITUTE(SUBSTITUTE(SUBSTITUTE(SUBSTITUTE(SUBSTITUTE(SUBSTITUTE(SUBSTITUTE(SUBSTITUTE(SUBSTITUTE(SUBSTITUTE(SUBSTITUTE(SUBSTITUTE(SUBSTITUTE(SUBSTITUTE(SUBSTITUTE(SUBSTITUTE(SUBSTITUTE(SUBSTITUTE(SUBSTITUTE(SUBSTITUTE(SUBSTITUTE(SUBSTITUTE(IF(_xlfn.ISFORMULA('#_F'!K54),_xlfn.FORMULATEXT('#_F'!K54),'#_F'!K54),"9","#"),"8","#"),"7","#"),"6","#"),"5","#"),"4","#"),"3","#"),"2","#"),"1","#"),"0","#"),"$","")," ",""),",","@"),"&gt;","@"),"&lt;","@"),"=","@"),")","@"),"(","@"),"^","@"),"/","@"),"+","@"),"*","@"),"-","@"))-LEN(SUBSTITUTE(SUBSTITUTE(SUBSTITUTE(SUBSTITUTE(SUBSTITUTE(SUBSTITUTE(SUBSTITUTE(SUBSTITUTE(SUBSTITUTE(SUBSTITUTE(SUBSTITUTE(SUBSTITUTE(SUBSTITUTE(SUBSTITUTE(SUBSTITUTE(SUBSTITUTE(SUBSTITUTE(SUBSTITUTE(SUBSTITUTE(SUBSTITUTE(SUBSTITUTE(SUBSTITUTE(SUBSTITUTE(SUBSTITUTE(IF(_xlfn.ISFORMULA('#_F'!K54),_xlfn.FORMULATEXT('#_F'!K54),'#_F'!K54),"9","#"),"8","#"),"7","#"),"6","#"),"5","#"),"4","#"),"3","#"),"2","#"),"1","#"),"0","#"),"$","")," ",""),",","@"),"&gt;","@"),"&lt;","@"),"=","@"),")","@"),"(","@"),"^","@"),"/","@"),"+","@"),"*","@"),"-","@"),"@#","")))/2,TRUE,FALSE),"HardCodeMsg",IF(LEN(IF(_xlfn.ISFORMULA(F!K54),_xlfn.FORMULATEXT(F!K54),F!K54))-LEN(SUBSTITUTE(IF(_xlfn.ISFORMULA(F!K54),_xlfn.FORMULATEXT(F!K54),F!K54),"""",""))&gt;LEN(IF(_xlfn.ISFORMULA('#_F'!K54),_xlfn.FORMULATEXT('#_F'!K54),'#_F'!K54))-LEN(SUBSTITUTE(IF(_xlfn.ISFORMULA('#_F'!K54),_xlfn.FORMULATEXT('#_F'!K54),'#_F'!K54),"""","")),TRUE,FALSE),"HardQuoteMsg",IF(LEN(IF(_xlfn.ISFORMULA(F!K54),_xlfn.FORMULATEXT(F!K54),F!K54))-LEN(SUBSTITUTE(IF(_xlfn.ISFORMULA(F!K54),_xlfn.FORMULATEXT(F!K54),F!K54),"$",""))&lt;LEN(IF(_xlfn.ISFORMULA('#_F'!K54),_xlfn.FORMULATEXT('#_F'!K54),'#_F'!K54))-LEN(SUBSTITUTE(IF(_xlfn.ISFORMULA('#_F'!K54),_xlfn.FORMULATEXT('#_F'!K54),'#_F'!K54),"$","")),TRUE,FALSE),"MissingAbsMsg",_xlfn.IFS(ISTEXT('#_F'!K54),FALSE,ISLOGICAL('#_F'!K54),FALSE,SUBSTITUTE(CELL("format",'#_F'!K54),"-","")=SUBSTITUTE(CELL("format",F!K54),"-",""),FALSE,CELL("format",'#_F'!K54)="G",FALSE,AND(CELL("format",'#_F'!K54)="F0",CELL("format",F!K54)="G"),FALSE,TRUE,IFERROR(IF(MATCH(CELL("format",'#_F'!K54),FormatCodes_SFX!$A$4:$A$53,0)&gt;0,TRUE),FALSE),TRUE,TRUE),"FormatMsg",TRUE,"PerfectMsg")</f>
        <v>PerfectMsg</v>
      </c>
      <c r="L54" s="231" t="str">
        <f ca="1">_xlfn.IFS(ISBLANK(F!L54),"",IF(NOT(ISNA('#_F'!L54)),IF(ISNA(F!L54),TRUE,FALSE),FALSE),"StuNAMsg",IF(AND(ISNA('#_F'!L54),ISNA(F!L54)),TRUE,FALSE),"PerfectMsg",IF(NOT(ISERROR('#_F'!L54)),IF(ISERROR(F!L54),TRUE,FALSE),FALSE),"StuErrorMsg",IF(TYPE('#_F'!L54)&lt;&gt;TYPE(F!L54),TRUE,FALSE),"WrongTypeMsg",IF(_xlfn.ISFORMULA('#_F'!L54),IF(NOT(_xlfn.ISFORMULA(F!L54)),TRUE),FALSE),"MissingFormulaMsg",IF(NOT(AND(ISNUMBER(FIND("[",_xlfn.FORMULATEXT('#_F'!L54))),ISNUMBER(FIND("!",_xlfn.FORMULATEXT('#_F'!L54))))),AND(ISNUMBER(FIND("[",_xlfn.FORMULATEXT(F!L54))),ISNUMBER(FIND("!",_xlfn.FORMULATEXT(F!L54)))),FALSE),"ExternalRefsMsg",IF(ISNUMBER('#_F'!L54),IF(ABS('#_F'!L54-F!L54)&gt;0.00001,TRUE,FALSE),IF('#_F'!L54&lt;&gt;F!L54,TRUE,FALSE)),IF(ISNUMBER('#_F'!L54),IF('#_F'!L54&gt;F!L54,"TooLow","TooHigh"),"WrongAnswer"),NOT(_xlfn.ISFORMULA('#_F'!L54)),IF(_xlfn.IFS(ISTEXT('#_F'!L54),FALSE,ISLOGICAL('#_F'!L54),FALSE,SUBSTITUTE(CELL("format",'#_F'!L54),"-","")=SUBSTITUTE(CELL("format",F!L54),"-",""),FALSE,CELL("format",'#_F'!L54)="G",FALSE,AND(CELL("format",'#_F'!L54)="F0",CELL("format",F!L54)="G"),FALSE,TRUE,IFERROR(IF(MATCH(CELL("format",'#_F'!L54)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54),_xlfn.FORMULATEXT(F!L54),F!L54),"9","#"),"8","#"),"7","#"),"6","#"),"5","#"),"4","#"),"3","#"),"2","#"),"1","#"),"0","#"),"$","")," ",""),",","@"),"&gt;","@"),"&lt;","@"),"=","@"),")","@"),"(","@"),"^","@"),"/","@"),"+","@"),"*","@"),"-","@"))-LEN(SUBSTITUTE(SUBSTITUTE(SUBSTITUTE(SUBSTITUTE(SUBSTITUTE(SUBSTITUTE(SUBSTITUTE(SUBSTITUTE(SUBSTITUTE(SUBSTITUTE(SUBSTITUTE(SUBSTITUTE(SUBSTITUTE(SUBSTITUTE(SUBSTITUTE(SUBSTITUTE(SUBSTITUTE(SUBSTITUTE(SUBSTITUTE(SUBSTITUTE(SUBSTITUTE(SUBSTITUTE(SUBSTITUTE(SUBSTITUTE(IF(_xlfn.ISFORMULA(F!L54),_xlfn.FORMULATEXT(F!L54),F!L54),"9","#"),"8","#"),"7","#"),"6","#"),"5","#"),"4","#"),"3","#"),"2","#"),"1","#"),"0","#"),"$","")," ",""),",","@"),"&gt;","@"),"&lt;","@"),"=","@"),")","@"),"(","@"),"^","@"),"/","@"),"+","@"),"*","@"),"-","@"),"@#","")))/2&gt;(LEN(SUBSTITUTE(SUBSTITUTE(SUBSTITUTE(SUBSTITUTE(SUBSTITUTE(SUBSTITUTE(SUBSTITUTE(SUBSTITUTE(SUBSTITUTE(SUBSTITUTE(SUBSTITUTE(SUBSTITUTE(SUBSTITUTE(SUBSTITUTE(SUBSTITUTE(SUBSTITUTE(SUBSTITUTE(SUBSTITUTE(SUBSTITUTE(SUBSTITUTE(SUBSTITUTE(SUBSTITUTE(SUBSTITUTE(IF(_xlfn.ISFORMULA('#_F'!L54),_xlfn.FORMULATEXT('#_F'!L54),'#_F'!L54),"9","#"),"8","#"),"7","#"),"6","#"),"5","#"),"4","#"),"3","#"),"2","#"),"1","#"),"0","#"),"$","")," ",""),",","@"),"&gt;","@"),"&lt;","@"),"=","@"),")","@"),"(","@"),"^","@"),"/","@"),"+","@"),"*","@"),"-","@"))-LEN(SUBSTITUTE(SUBSTITUTE(SUBSTITUTE(SUBSTITUTE(SUBSTITUTE(SUBSTITUTE(SUBSTITUTE(SUBSTITUTE(SUBSTITUTE(SUBSTITUTE(SUBSTITUTE(SUBSTITUTE(SUBSTITUTE(SUBSTITUTE(SUBSTITUTE(SUBSTITUTE(SUBSTITUTE(SUBSTITUTE(SUBSTITUTE(SUBSTITUTE(SUBSTITUTE(SUBSTITUTE(SUBSTITUTE(SUBSTITUTE(IF(_xlfn.ISFORMULA('#_F'!L54),_xlfn.FORMULATEXT('#_F'!L54),'#_F'!L54),"9","#"),"8","#"),"7","#"),"6","#"),"5","#"),"4","#"),"3","#"),"2","#"),"1","#"),"0","#"),"$","")," ",""),",","@"),"&gt;","@"),"&lt;","@"),"=","@"),")","@"),"(","@"),"^","@"),"/","@"),"+","@"),"*","@"),"-","@"),"@#","")))/2,TRUE,FALSE),"HardCodeMsg",IF(LEN(IF(_xlfn.ISFORMULA(F!L54),_xlfn.FORMULATEXT(F!L54),F!L54))-LEN(SUBSTITUTE(IF(_xlfn.ISFORMULA(F!L54),_xlfn.FORMULATEXT(F!L54),F!L54),"""",""))&gt;LEN(IF(_xlfn.ISFORMULA('#_F'!L54),_xlfn.FORMULATEXT('#_F'!L54),'#_F'!L54))-LEN(SUBSTITUTE(IF(_xlfn.ISFORMULA('#_F'!L54),_xlfn.FORMULATEXT('#_F'!L54),'#_F'!L54),"""","")),TRUE,FALSE),"HardQuoteMsg",IF(LEN(IF(_xlfn.ISFORMULA(F!L54),_xlfn.FORMULATEXT(F!L54),F!L54))-LEN(SUBSTITUTE(IF(_xlfn.ISFORMULA(F!L54),_xlfn.FORMULATEXT(F!L54),F!L54),"$",""))&lt;LEN(IF(_xlfn.ISFORMULA('#_F'!L54),_xlfn.FORMULATEXT('#_F'!L54),'#_F'!L54))-LEN(SUBSTITUTE(IF(_xlfn.ISFORMULA('#_F'!L54),_xlfn.FORMULATEXT('#_F'!L54),'#_F'!L54),"$","")),TRUE,FALSE),"MissingAbsMsg",_xlfn.IFS(ISTEXT('#_F'!L54),FALSE,ISLOGICAL('#_F'!L54),FALSE,SUBSTITUTE(CELL("format",'#_F'!L54),"-","")=SUBSTITUTE(CELL("format",F!L54),"-",""),FALSE,CELL("format",'#_F'!L54)="G",FALSE,AND(CELL("format",'#_F'!L54)="F0",CELL("format",F!L54)="G"),FALSE,TRUE,IFERROR(IF(MATCH(CELL("format",'#_F'!L54),FormatCodes_SFX!$A$4:$A$53,0)&gt;0,TRUE),FALSE),TRUE,TRUE),"FormatMsg",TRUE,"PerfectMsg")</f>
        <v>PerfectMsg</v>
      </c>
      <c r="N54" s="233">
        <v>0</v>
      </c>
      <c r="O54" s="233">
        <v>0</v>
      </c>
      <c r="P54" s="233">
        <v>0</v>
      </c>
      <c r="R54" s="233">
        <v>0</v>
      </c>
      <c r="S54" s="233">
        <v>0</v>
      </c>
      <c r="T54" s="233">
        <v>0</v>
      </c>
      <c r="V54" s="170">
        <v>0</v>
      </c>
      <c r="W54" s="233">
        <v>0</v>
      </c>
      <c r="X54" s="233">
        <v>0</v>
      </c>
      <c r="Z54" s="233">
        <v>0</v>
      </c>
      <c r="AA54" s="233">
        <v>0</v>
      </c>
      <c r="AB54" s="233">
        <v>0</v>
      </c>
    </row>
    <row r="55" spans="3:28" x14ac:dyDescent="0.15">
      <c r="C55" s="233">
        <v>0</v>
      </c>
      <c r="D55" s="233">
        <v>0</v>
      </c>
      <c r="E55" s="233">
        <v>0</v>
      </c>
      <c r="F55" s="233">
        <v>0</v>
      </c>
      <c r="G55" s="170" t="str">
        <f ca="1">_xlfn.IFS(ISBLANK(F!G55),"",IF(NOT(ISNA('#_F'!G55)),IF(ISNA(F!G55),TRUE,FALSE),FALSE),"StuNAMsg",IF(AND(ISNA('#_F'!G55),ISNA(F!G55)),TRUE,FALSE),"PerfectMsg",IF(NOT(ISERROR('#_F'!G55)),IF(ISERROR(F!G55),TRUE,FALSE),FALSE),"StuErrorMsg",IF(TYPE('#_F'!G55)&lt;&gt;TYPE(F!G55),TRUE,FALSE),"WrongTypeMsg",IF(_xlfn.ISFORMULA('#_F'!G55),IF(NOT(_xlfn.ISFORMULA(F!G55)),TRUE),FALSE),"MissingFormulaMsg",IF(NOT(AND(ISNUMBER(FIND("[",_xlfn.FORMULATEXT('#_F'!G55))),ISNUMBER(FIND("!",_xlfn.FORMULATEXT('#_F'!G55))))),AND(ISNUMBER(FIND("[",_xlfn.FORMULATEXT(F!G55))),ISNUMBER(FIND("!",_xlfn.FORMULATEXT(F!G55)))),FALSE),"ExternalRefsMsg",IF(ISNUMBER('#_F'!G55),IF(ABS('#_F'!G55-F!G55)&gt;0.00001,TRUE,FALSE),IF('#_F'!G55&lt;&gt;F!G55,TRUE,FALSE)),IF(ISNUMBER('#_F'!G55),IF('#_F'!G55&gt;F!G55,"TooLow","TooHigh"),"WrongAnswer"),NOT(_xlfn.ISFORMULA('#_F'!G55)),IF(_xlfn.IFS(ISTEXT('#_F'!G55),FALSE,ISLOGICAL('#_F'!G55),FALSE,SUBSTITUTE(CELL("format",'#_F'!G55),"-","")=SUBSTITUTE(CELL("format",F!G55),"-",""),FALSE,CELL("format",'#_F'!G55)="G",FALSE,AND(CELL("format",'#_F'!G55)="F0",CELL("format",F!G55)="G"),FALSE,TRUE,IFERROR(IF(MATCH(CELL("format",'#_F'!G55)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55),_xlfn.FORMULATEXT(F!G55),F!G55),"9","#"),"8","#"),"7","#"),"6","#"),"5","#"),"4","#"),"3","#"),"2","#"),"1","#"),"0","#"),"$","")," ",""),",","@"),"&gt;","@"),"&lt;","@"),"=","@"),")","@"),"(","@"),"^","@"),"/","@"),"+","@"),"*","@"),"-","@"))-LEN(SUBSTITUTE(SUBSTITUTE(SUBSTITUTE(SUBSTITUTE(SUBSTITUTE(SUBSTITUTE(SUBSTITUTE(SUBSTITUTE(SUBSTITUTE(SUBSTITUTE(SUBSTITUTE(SUBSTITUTE(SUBSTITUTE(SUBSTITUTE(SUBSTITUTE(SUBSTITUTE(SUBSTITUTE(SUBSTITUTE(SUBSTITUTE(SUBSTITUTE(SUBSTITUTE(SUBSTITUTE(SUBSTITUTE(SUBSTITUTE(IF(_xlfn.ISFORMULA(F!G55),_xlfn.FORMULATEXT(F!G55),F!G55),"9","#"),"8","#"),"7","#"),"6","#"),"5","#"),"4","#"),"3","#"),"2","#"),"1","#"),"0","#"),"$","")," ",""),",","@"),"&gt;","@"),"&lt;","@"),"=","@"),")","@"),"(","@"),"^","@"),"/","@"),"+","@"),"*","@"),"-","@"),"@#","")))/2&gt;(LEN(SUBSTITUTE(SUBSTITUTE(SUBSTITUTE(SUBSTITUTE(SUBSTITUTE(SUBSTITUTE(SUBSTITUTE(SUBSTITUTE(SUBSTITUTE(SUBSTITUTE(SUBSTITUTE(SUBSTITUTE(SUBSTITUTE(SUBSTITUTE(SUBSTITUTE(SUBSTITUTE(SUBSTITUTE(SUBSTITUTE(SUBSTITUTE(SUBSTITUTE(SUBSTITUTE(SUBSTITUTE(SUBSTITUTE(IF(_xlfn.ISFORMULA('#_F'!G55),_xlfn.FORMULATEXT('#_F'!G55),'#_F'!G55),"9","#"),"8","#"),"7","#"),"6","#"),"5","#"),"4","#"),"3","#"),"2","#"),"1","#"),"0","#"),"$","")," ",""),",","@"),"&gt;","@"),"&lt;","@"),"=","@"),")","@"),"(","@"),"^","@"),"/","@"),"+","@"),"*","@"),"-","@"))-LEN(SUBSTITUTE(SUBSTITUTE(SUBSTITUTE(SUBSTITUTE(SUBSTITUTE(SUBSTITUTE(SUBSTITUTE(SUBSTITUTE(SUBSTITUTE(SUBSTITUTE(SUBSTITUTE(SUBSTITUTE(SUBSTITUTE(SUBSTITUTE(SUBSTITUTE(SUBSTITUTE(SUBSTITUTE(SUBSTITUTE(SUBSTITUTE(SUBSTITUTE(SUBSTITUTE(SUBSTITUTE(SUBSTITUTE(SUBSTITUTE(IF(_xlfn.ISFORMULA('#_F'!G55),_xlfn.FORMULATEXT('#_F'!G55),'#_F'!G55),"9","#"),"8","#"),"7","#"),"6","#"),"5","#"),"4","#"),"3","#"),"2","#"),"1","#"),"0","#"),"$","")," ",""),",","@"),"&gt;","@"),"&lt;","@"),"=","@"),")","@"),"(","@"),"^","@"),"/","@"),"+","@"),"*","@"),"-","@"),"@#","")))/2,TRUE,FALSE),"HardCodeMsg",IF(LEN(IF(_xlfn.ISFORMULA(F!G55),_xlfn.FORMULATEXT(F!G55),F!G55))-LEN(SUBSTITUTE(IF(_xlfn.ISFORMULA(F!G55),_xlfn.FORMULATEXT(F!G55),F!G55),"""",""))&gt;LEN(IF(_xlfn.ISFORMULA('#_F'!G55),_xlfn.FORMULATEXT('#_F'!G55),'#_F'!G55))-LEN(SUBSTITUTE(IF(_xlfn.ISFORMULA('#_F'!G55),_xlfn.FORMULATEXT('#_F'!G55),'#_F'!G55),"""","")),TRUE,FALSE),"HardQuoteMsg",IF(LEN(IF(_xlfn.ISFORMULA(F!G55),_xlfn.FORMULATEXT(F!G55),F!G55))-LEN(SUBSTITUTE(IF(_xlfn.ISFORMULA(F!G55),_xlfn.FORMULATEXT(F!G55),F!G55),"$",""))&lt;LEN(IF(_xlfn.ISFORMULA('#_F'!G55),_xlfn.FORMULATEXT('#_F'!G55),'#_F'!G55))-LEN(SUBSTITUTE(IF(_xlfn.ISFORMULA('#_F'!G55),_xlfn.FORMULATEXT('#_F'!G55),'#_F'!G55),"$","")),TRUE,FALSE),"MissingAbsMsg",_xlfn.IFS(ISTEXT('#_F'!G55),FALSE,ISLOGICAL('#_F'!G55),FALSE,SUBSTITUTE(CELL("format",'#_F'!G55),"-","")=SUBSTITUTE(CELL("format",F!G55),"-",""),FALSE,CELL("format",'#_F'!G55)="G",FALSE,AND(CELL("format",'#_F'!G55)="F0",CELL("format",F!G55)="G"),FALSE,TRUE,IFERROR(IF(MATCH(CELL("format",'#_F'!G55),FormatCodes_SFX!$A$4:$A$53,0)&gt;0,TRUE),FALSE),TRUE,TRUE),"FormatMsg",TRUE,"PerfectMsg")</f>
        <v>PerfectMsg</v>
      </c>
      <c r="H55" s="170" t="str">
        <f ca="1">_xlfn.IFS(ISBLANK(F!H55),"",IF(NOT(ISNA('#_F'!H55)),IF(ISNA(F!H55),TRUE,FALSE),FALSE),"StuNAMsg",IF(AND(ISNA('#_F'!H55),ISNA(F!H55)),TRUE,FALSE),"PerfectMsg",IF(NOT(ISERROR('#_F'!H55)),IF(ISERROR(F!H55),TRUE,FALSE),FALSE),"StuErrorMsg",IF(TYPE('#_F'!H55)&lt;&gt;TYPE(F!H55),TRUE,FALSE),"WrongTypeMsg",IF(_xlfn.ISFORMULA('#_F'!H55),IF(NOT(_xlfn.ISFORMULA(F!H55)),TRUE),FALSE),"MissingFormulaMsg",IF(NOT(AND(ISNUMBER(FIND("[",_xlfn.FORMULATEXT('#_F'!H55))),ISNUMBER(FIND("!",_xlfn.FORMULATEXT('#_F'!H55))))),AND(ISNUMBER(FIND("[",_xlfn.FORMULATEXT(F!H55))),ISNUMBER(FIND("!",_xlfn.FORMULATEXT(F!H55)))),FALSE),"ExternalRefsMsg",IF(ISNUMBER('#_F'!H55),IF(ABS('#_F'!H55-F!H55)&gt;0.00001,TRUE,FALSE),IF('#_F'!H55&lt;&gt;F!H55,TRUE,FALSE)),IF(ISNUMBER('#_F'!H55),IF('#_F'!H55&gt;F!H55,"TooLow","TooHigh"),"WrongAnswer"),NOT(_xlfn.ISFORMULA('#_F'!H55)),IF(_xlfn.IFS(ISTEXT('#_F'!H55),FALSE,ISLOGICAL('#_F'!H55),FALSE,SUBSTITUTE(CELL("format",'#_F'!H55),"-","")=SUBSTITUTE(CELL("format",F!H55),"-",""),FALSE,CELL("format",'#_F'!H55)="G",FALSE,AND(CELL("format",'#_F'!H55)="F0",CELL("format",F!H55)="G"),FALSE,TRUE,IFERROR(IF(MATCH(CELL("format",'#_F'!H55)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55),_xlfn.FORMULATEXT(F!H55),F!H55),"9","#"),"8","#"),"7","#"),"6","#"),"5","#"),"4","#"),"3","#"),"2","#"),"1","#"),"0","#"),"$","")," ",""),",","@"),"&gt;","@"),"&lt;","@"),"=","@"),")","@"),"(","@"),"^","@"),"/","@"),"+","@"),"*","@"),"-","@"))-LEN(SUBSTITUTE(SUBSTITUTE(SUBSTITUTE(SUBSTITUTE(SUBSTITUTE(SUBSTITUTE(SUBSTITUTE(SUBSTITUTE(SUBSTITUTE(SUBSTITUTE(SUBSTITUTE(SUBSTITUTE(SUBSTITUTE(SUBSTITUTE(SUBSTITUTE(SUBSTITUTE(SUBSTITUTE(SUBSTITUTE(SUBSTITUTE(SUBSTITUTE(SUBSTITUTE(SUBSTITUTE(SUBSTITUTE(SUBSTITUTE(IF(_xlfn.ISFORMULA(F!H55),_xlfn.FORMULATEXT(F!H55),F!H55),"9","#"),"8","#"),"7","#"),"6","#"),"5","#"),"4","#"),"3","#"),"2","#"),"1","#"),"0","#"),"$","")," ",""),",","@"),"&gt;","@"),"&lt;","@"),"=","@"),")","@"),"(","@"),"^","@"),"/","@"),"+","@"),"*","@"),"-","@"),"@#","")))/2&gt;(LEN(SUBSTITUTE(SUBSTITUTE(SUBSTITUTE(SUBSTITUTE(SUBSTITUTE(SUBSTITUTE(SUBSTITUTE(SUBSTITUTE(SUBSTITUTE(SUBSTITUTE(SUBSTITUTE(SUBSTITUTE(SUBSTITUTE(SUBSTITUTE(SUBSTITUTE(SUBSTITUTE(SUBSTITUTE(SUBSTITUTE(SUBSTITUTE(SUBSTITUTE(SUBSTITUTE(SUBSTITUTE(SUBSTITUTE(IF(_xlfn.ISFORMULA('#_F'!H55),_xlfn.FORMULATEXT('#_F'!H55),'#_F'!H55),"9","#"),"8","#"),"7","#"),"6","#"),"5","#"),"4","#"),"3","#"),"2","#"),"1","#"),"0","#"),"$","")," ",""),",","@"),"&gt;","@"),"&lt;","@"),"=","@"),")","@"),"(","@"),"^","@"),"/","@"),"+","@"),"*","@"),"-","@"))-LEN(SUBSTITUTE(SUBSTITUTE(SUBSTITUTE(SUBSTITUTE(SUBSTITUTE(SUBSTITUTE(SUBSTITUTE(SUBSTITUTE(SUBSTITUTE(SUBSTITUTE(SUBSTITUTE(SUBSTITUTE(SUBSTITUTE(SUBSTITUTE(SUBSTITUTE(SUBSTITUTE(SUBSTITUTE(SUBSTITUTE(SUBSTITUTE(SUBSTITUTE(SUBSTITUTE(SUBSTITUTE(SUBSTITUTE(SUBSTITUTE(IF(_xlfn.ISFORMULA('#_F'!H55),_xlfn.FORMULATEXT('#_F'!H55),'#_F'!H55),"9","#"),"8","#"),"7","#"),"6","#"),"5","#"),"4","#"),"3","#"),"2","#"),"1","#"),"0","#"),"$","")," ",""),",","@"),"&gt;","@"),"&lt;","@"),"=","@"),")","@"),"(","@"),"^","@"),"/","@"),"+","@"),"*","@"),"-","@"),"@#","")))/2,TRUE,FALSE),"HardCodeMsg",IF(LEN(IF(_xlfn.ISFORMULA(F!H55),_xlfn.FORMULATEXT(F!H55),F!H55))-LEN(SUBSTITUTE(IF(_xlfn.ISFORMULA(F!H55),_xlfn.FORMULATEXT(F!H55),F!H55),"""",""))&gt;LEN(IF(_xlfn.ISFORMULA('#_F'!H55),_xlfn.FORMULATEXT('#_F'!H55),'#_F'!H55))-LEN(SUBSTITUTE(IF(_xlfn.ISFORMULA('#_F'!H55),_xlfn.FORMULATEXT('#_F'!H55),'#_F'!H55),"""","")),TRUE,FALSE),"HardQuoteMsg",IF(LEN(IF(_xlfn.ISFORMULA(F!H55),_xlfn.FORMULATEXT(F!H55),F!H55))-LEN(SUBSTITUTE(IF(_xlfn.ISFORMULA(F!H55),_xlfn.FORMULATEXT(F!H55),F!H55),"$",""))&lt;LEN(IF(_xlfn.ISFORMULA('#_F'!H55),_xlfn.FORMULATEXT('#_F'!H55),'#_F'!H55))-LEN(SUBSTITUTE(IF(_xlfn.ISFORMULA('#_F'!H55),_xlfn.FORMULATEXT('#_F'!H55),'#_F'!H55),"$","")),TRUE,FALSE),"MissingAbsMsg",_xlfn.IFS(ISTEXT('#_F'!H55),FALSE,ISLOGICAL('#_F'!H55),FALSE,SUBSTITUTE(CELL("format",'#_F'!H55),"-","")=SUBSTITUTE(CELL("format",F!H55),"-",""),FALSE,CELL("format",'#_F'!H55)="G",FALSE,AND(CELL("format",'#_F'!H55)="F0",CELL("format",F!H55)="G"),FALSE,TRUE,IFERROR(IF(MATCH(CELL("format",'#_F'!H55),FormatCodes_SFX!$A$4:$A$53,0)&gt;0,TRUE),FALSE),TRUE,TRUE),"FormatMsg",TRUE,"PerfectMsg")</f>
        <v>PerfectMsg</v>
      </c>
      <c r="I55" s="170" t="str">
        <f ca="1">_xlfn.IFS(ISBLANK(F!I55),"",IF(NOT(ISNA('#_F'!I55)),IF(ISNA(F!I55),TRUE,FALSE),FALSE),"StuNAMsg",IF(AND(ISNA('#_F'!I55),ISNA(F!I55)),TRUE,FALSE),"PerfectMsg",IF(NOT(ISERROR('#_F'!I55)),IF(ISERROR(F!I55),TRUE,FALSE),FALSE),"StuErrorMsg",IF(TYPE('#_F'!I55)&lt;&gt;TYPE(F!I55),TRUE,FALSE),"WrongTypeMsg",IF(_xlfn.ISFORMULA('#_F'!I55),IF(NOT(_xlfn.ISFORMULA(F!I55)),TRUE),FALSE),"MissingFormulaMsg",IF(NOT(AND(ISNUMBER(FIND("[",_xlfn.FORMULATEXT('#_F'!I55))),ISNUMBER(FIND("!",_xlfn.FORMULATEXT('#_F'!I55))))),AND(ISNUMBER(FIND("[",_xlfn.FORMULATEXT(F!I55))),ISNUMBER(FIND("!",_xlfn.FORMULATEXT(F!I55)))),FALSE),"ExternalRefsMsg",IF(ISNUMBER('#_F'!I55),IF(ABS('#_F'!I55-F!I55)&gt;0.00001,TRUE,FALSE),IF('#_F'!I55&lt;&gt;F!I55,TRUE,FALSE)),IF(ISNUMBER('#_F'!I55),IF('#_F'!I55&gt;F!I55,"TooLow","TooHigh"),"WrongAnswer"),NOT(_xlfn.ISFORMULA('#_F'!I55)),IF(_xlfn.IFS(ISTEXT('#_F'!I55),FALSE,ISLOGICAL('#_F'!I55),FALSE,SUBSTITUTE(CELL("format",'#_F'!I55),"-","")=SUBSTITUTE(CELL("format",F!I55),"-",""),FALSE,CELL("format",'#_F'!I55)="G",FALSE,AND(CELL("format",'#_F'!I55)="F0",CELL("format",F!I55)="G"),FALSE,TRUE,IFERROR(IF(MATCH(CELL("format",'#_F'!I55)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55),_xlfn.FORMULATEXT(F!I55),F!I55),"9","#"),"8","#"),"7","#"),"6","#"),"5","#"),"4","#"),"3","#"),"2","#"),"1","#"),"0","#"),"$","")," ",""),",","@"),"&gt;","@"),"&lt;","@"),"=","@"),")","@"),"(","@"),"^","@"),"/","@"),"+","@"),"*","@"),"-","@"))-LEN(SUBSTITUTE(SUBSTITUTE(SUBSTITUTE(SUBSTITUTE(SUBSTITUTE(SUBSTITUTE(SUBSTITUTE(SUBSTITUTE(SUBSTITUTE(SUBSTITUTE(SUBSTITUTE(SUBSTITUTE(SUBSTITUTE(SUBSTITUTE(SUBSTITUTE(SUBSTITUTE(SUBSTITUTE(SUBSTITUTE(SUBSTITUTE(SUBSTITUTE(SUBSTITUTE(SUBSTITUTE(SUBSTITUTE(SUBSTITUTE(IF(_xlfn.ISFORMULA(F!I55),_xlfn.FORMULATEXT(F!I55),F!I55),"9","#"),"8","#"),"7","#"),"6","#"),"5","#"),"4","#"),"3","#"),"2","#"),"1","#"),"0","#"),"$","")," ",""),",","@"),"&gt;","@"),"&lt;","@"),"=","@"),")","@"),"(","@"),"^","@"),"/","@"),"+","@"),"*","@"),"-","@"),"@#","")))/2&gt;(LEN(SUBSTITUTE(SUBSTITUTE(SUBSTITUTE(SUBSTITUTE(SUBSTITUTE(SUBSTITUTE(SUBSTITUTE(SUBSTITUTE(SUBSTITUTE(SUBSTITUTE(SUBSTITUTE(SUBSTITUTE(SUBSTITUTE(SUBSTITUTE(SUBSTITUTE(SUBSTITUTE(SUBSTITUTE(SUBSTITUTE(SUBSTITUTE(SUBSTITUTE(SUBSTITUTE(SUBSTITUTE(SUBSTITUTE(IF(_xlfn.ISFORMULA('#_F'!I55),_xlfn.FORMULATEXT('#_F'!I55),'#_F'!I55),"9","#"),"8","#"),"7","#"),"6","#"),"5","#"),"4","#"),"3","#"),"2","#"),"1","#"),"0","#"),"$","")," ",""),",","@"),"&gt;","@"),"&lt;","@"),"=","@"),")","@"),"(","@"),"^","@"),"/","@"),"+","@"),"*","@"),"-","@"))-LEN(SUBSTITUTE(SUBSTITUTE(SUBSTITUTE(SUBSTITUTE(SUBSTITUTE(SUBSTITUTE(SUBSTITUTE(SUBSTITUTE(SUBSTITUTE(SUBSTITUTE(SUBSTITUTE(SUBSTITUTE(SUBSTITUTE(SUBSTITUTE(SUBSTITUTE(SUBSTITUTE(SUBSTITUTE(SUBSTITUTE(SUBSTITUTE(SUBSTITUTE(SUBSTITUTE(SUBSTITUTE(SUBSTITUTE(SUBSTITUTE(IF(_xlfn.ISFORMULA('#_F'!I55),_xlfn.FORMULATEXT('#_F'!I55),'#_F'!I55),"9","#"),"8","#"),"7","#"),"6","#"),"5","#"),"4","#"),"3","#"),"2","#"),"1","#"),"0","#"),"$","")," ",""),",","@"),"&gt;","@"),"&lt;","@"),"=","@"),")","@"),"(","@"),"^","@"),"/","@"),"+","@"),"*","@"),"-","@"),"@#","")))/2,TRUE,FALSE),"HardCodeMsg",IF(LEN(IF(_xlfn.ISFORMULA(F!I55),_xlfn.FORMULATEXT(F!I55),F!I55))-LEN(SUBSTITUTE(IF(_xlfn.ISFORMULA(F!I55),_xlfn.FORMULATEXT(F!I55),F!I55),"""",""))&gt;LEN(IF(_xlfn.ISFORMULA('#_F'!I55),_xlfn.FORMULATEXT('#_F'!I55),'#_F'!I55))-LEN(SUBSTITUTE(IF(_xlfn.ISFORMULA('#_F'!I55),_xlfn.FORMULATEXT('#_F'!I55),'#_F'!I55),"""","")),TRUE,FALSE),"HardQuoteMsg",IF(LEN(IF(_xlfn.ISFORMULA(F!I55),_xlfn.FORMULATEXT(F!I55),F!I55))-LEN(SUBSTITUTE(IF(_xlfn.ISFORMULA(F!I55),_xlfn.FORMULATEXT(F!I55),F!I55),"$",""))&lt;LEN(IF(_xlfn.ISFORMULA('#_F'!I55),_xlfn.FORMULATEXT('#_F'!I55),'#_F'!I55))-LEN(SUBSTITUTE(IF(_xlfn.ISFORMULA('#_F'!I55),_xlfn.FORMULATEXT('#_F'!I55),'#_F'!I55),"$","")),TRUE,FALSE),"MissingAbsMsg",_xlfn.IFS(ISTEXT('#_F'!I55),FALSE,ISLOGICAL('#_F'!I55),FALSE,SUBSTITUTE(CELL("format",'#_F'!I55),"-","")=SUBSTITUTE(CELL("format",F!I55),"-",""),FALSE,CELL("format",'#_F'!I55)="G",FALSE,AND(CELL("format",'#_F'!I55)="F0",CELL("format",F!I55)="G"),FALSE,TRUE,IFERROR(IF(MATCH(CELL("format",'#_F'!I55),FormatCodes_SFX!$A$4:$A$53,0)&gt;0,TRUE),FALSE),TRUE,TRUE),"FormatMsg",TRUE,"PerfectMsg")</f>
        <v>PerfectMsg</v>
      </c>
      <c r="J55" s="170" t="str">
        <f ca="1">_xlfn.IFS(ISBLANK(F!J55),"",IF(NOT(ISNA('#_F'!J55)),IF(ISNA(F!J55),TRUE,FALSE),FALSE),"StuNAMsg",IF(AND(ISNA('#_F'!J55),ISNA(F!J55)),TRUE,FALSE),"PerfectMsg",IF(NOT(ISERROR('#_F'!J55)),IF(ISERROR(F!J55),TRUE,FALSE),FALSE),"StuErrorMsg",IF(TYPE('#_F'!J55)&lt;&gt;TYPE(F!J55),TRUE,FALSE),"WrongTypeMsg",IF(_xlfn.ISFORMULA('#_F'!J55),IF(NOT(_xlfn.ISFORMULA(F!J55)),TRUE),FALSE),"MissingFormulaMsg",IF(NOT(AND(ISNUMBER(FIND("[",_xlfn.FORMULATEXT('#_F'!J55))),ISNUMBER(FIND("!",_xlfn.FORMULATEXT('#_F'!J55))))),AND(ISNUMBER(FIND("[",_xlfn.FORMULATEXT(F!J55))),ISNUMBER(FIND("!",_xlfn.FORMULATEXT(F!J55)))),FALSE),"ExternalRefsMsg",IF(ISNUMBER('#_F'!J55),IF(ABS('#_F'!J55-F!J55)&gt;0.00001,TRUE,FALSE),IF('#_F'!J55&lt;&gt;F!J55,TRUE,FALSE)),IF(ISNUMBER('#_F'!J55),IF('#_F'!J55&gt;F!J55,"TooLow","TooHigh"),"WrongAnswer"),NOT(_xlfn.ISFORMULA('#_F'!J55)),IF(_xlfn.IFS(ISTEXT('#_F'!J55),FALSE,ISLOGICAL('#_F'!J55),FALSE,SUBSTITUTE(CELL("format",'#_F'!J55),"-","")=SUBSTITUTE(CELL("format",F!J55),"-",""),FALSE,CELL("format",'#_F'!J55)="G",FALSE,AND(CELL("format",'#_F'!J55)="F0",CELL("format",F!J55)="G"),FALSE,TRUE,IFERROR(IF(MATCH(CELL("format",'#_F'!J55)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55),_xlfn.FORMULATEXT(F!J55),F!J55),"9","#"),"8","#"),"7","#"),"6","#"),"5","#"),"4","#"),"3","#"),"2","#"),"1","#"),"0","#"),"$","")," ",""),",","@"),"&gt;","@"),"&lt;","@"),"=","@"),")","@"),"(","@"),"^","@"),"/","@"),"+","@"),"*","@"),"-","@"))-LEN(SUBSTITUTE(SUBSTITUTE(SUBSTITUTE(SUBSTITUTE(SUBSTITUTE(SUBSTITUTE(SUBSTITUTE(SUBSTITUTE(SUBSTITUTE(SUBSTITUTE(SUBSTITUTE(SUBSTITUTE(SUBSTITUTE(SUBSTITUTE(SUBSTITUTE(SUBSTITUTE(SUBSTITUTE(SUBSTITUTE(SUBSTITUTE(SUBSTITUTE(SUBSTITUTE(SUBSTITUTE(SUBSTITUTE(SUBSTITUTE(IF(_xlfn.ISFORMULA(F!J55),_xlfn.FORMULATEXT(F!J55),F!J55),"9","#"),"8","#"),"7","#"),"6","#"),"5","#"),"4","#"),"3","#"),"2","#"),"1","#"),"0","#"),"$","")," ",""),",","@"),"&gt;","@"),"&lt;","@"),"=","@"),")","@"),"(","@"),"^","@"),"/","@"),"+","@"),"*","@"),"-","@"),"@#","")))/2&gt;(LEN(SUBSTITUTE(SUBSTITUTE(SUBSTITUTE(SUBSTITUTE(SUBSTITUTE(SUBSTITUTE(SUBSTITUTE(SUBSTITUTE(SUBSTITUTE(SUBSTITUTE(SUBSTITUTE(SUBSTITUTE(SUBSTITUTE(SUBSTITUTE(SUBSTITUTE(SUBSTITUTE(SUBSTITUTE(SUBSTITUTE(SUBSTITUTE(SUBSTITUTE(SUBSTITUTE(SUBSTITUTE(SUBSTITUTE(IF(_xlfn.ISFORMULA('#_F'!J55),_xlfn.FORMULATEXT('#_F'!J55),'#_F'!J55),"9","#"),"8","#"),"7","#"),"6","#"),"5","#"),"4","#"),"3","#"),"2","#"),"1","#"),"0","#"),"$","")," ",""),",","@"),"&gt;","@"),"&lt;","@"),"=","@"),")","@"),"(","@"),"^","@"),"/","@"),"+","@"),"*","@"),"-","@"))-LEN(SUBSTITUTE(SUBSTITUTE(SUBSTITUTE(SUBSTITUTE(SUBSTITUTE(SUBSTITUTE(SUBSTITUTE(SUBSTITUTE(SUBSTITUTE(SUBSTITUTE(SUBSTITUTE(SUBSTITUTE(SUBSTITUTE(SUBSTITUTE(SUBSTITUTE(SUBSTITUTE(SUBSTITUTE(SUBSTITUTE(SUBSTITUTE(SUBSTITUTE(SUBSTITUTE(SUBSTITUTE(SUBSTITUTE(SUBSTITUTE(IF(_xlfn.ISFORMULA('#_F'!J55),_xlfn.FORMULATEXT('#_F'!J55),'#_F'!J55),"9","#"),"8","#"),"7","#"),"6","#"),"5","#"),"4","#"),"3","#"),"2","#"),"1","#"),"0","#"),"$","")," ",""),",","@"),"&gt;","@"),"&lt;","@"),"=","@"),")","@"),"(","@"),"^","@"),"/","@"),"+","@"),"*","@"),"-","@"),"@#","")))/2,TRUE,FALSE),"HardCodeMsg",IF(LEN(IF(_xlfn.ISFORMULA(F!J55),_xlfn.FORMULATEXT(F!J55),F!J55))-LEN(SUBSTITUTE(IF(_xlfn.ISFORMULA(F!J55),_xlfn.FORMULATEXT(F!J55),F!J55),"""",""))&gt;LEN(IF(_xlfn.ISFORMULA('#_F'!J55),_xlfn.FORMULATEXT('#_F'!J55),'#_F'!J55))-LEN(SUBSTITUTE(IF(_xlfn.ISFORMULA('#_F'!J55),_xlfn.FORMULATEXT('#_F'!J55),'#_F'!J55),"""","")),TRUE,FALSE),"HardQuoteMsg",IF(LEN(IF(_xlfn.ISFORMULA(F!J55),_xlfn.FORMULATEXT(F!J55),F!J55))-LEN(SUBSTITUTE(IF(_xlfn.ISFORMULA(F!J55),_xlfn.FORMULATEXT(F!J55),F!J55),"$",""))&lt;LEN(IF(_xlfn.ISFORMULA('#_F'!J55),_xlfn.FORMULATEXT('#_F'!J55),'#_F'!J55))-LEN(SUBSTITUTE(IF(_xlfn.ISFORMULA('#_F'!J55),_xlfn.FORMULATEXT('#_F'!J55),'#_F'!J55),"$","")),TRUE,FALSE),"MissingAbsMsg",_xlfn.IFS(ISTEXT('#_F'!J55),FALSE,ISLOGICAL('#_F'!J55),FALSE,SUBSTITUTE(CELL("format",'#_F'!J55),"-","")=SUBSTITUTE(CELL("format",F!J55),"-",""),FALSE,CELL("format",'#_F'!J55)="G",FALSE,AND(CELL("format",'#_F'!J55)="F0",CELL("format",F!J55)="G"),FALSE,TRUE,IFERROR(IF(MATCH(CELL("format",'#_F'!J55),FormatCodes_SFX!$A$4:$A$53,0)&gt;0,TRUE),FALSE),TRUE,TRUE),"FormatMsg",TRUE,"PerfectMsg")</f>
        <v>PerfectMsg</v>
      </c>
      <c r="K55" s="170" t="str">
        <f ca="1">_xlfn.IFS(ISBLANK(F!K55),"",IF(NOT(ISNA('#_F'!K55)),IF(ISNA(F!K55),TRUE,FALSE),FALSE),"StuNAMsg",IF(AND(ISNA('#_F'!K55),ISNA(F!K55)),TRUE,FALSE),"PerfectMsg",IF(NOT(ISERROR('#_F'!K55)),IF(ISERROR(F!K55),TRUE,FALSE),FALSE),"StuErrorMsg",IF(TYPE('#_F'!K55)&lt;&gt;TYPE(F!K55),TRUE,FALSE),"WrongTypeMsg",IF(_xlfn.ISFORMULA('#_F'!K55),IF(NOT(_xlfn.ISFORMULA(F!K55)),TRUE),FALSE),"MissingFormulaMsg",IF(NOT(AND(ISNUMBER(FIND("[",_xlfn.FORMULATEXT('#_F'!K55))),ISNUMBER(FIND("!",_xlfn.FORMULATEXT('#_F'!K55))))),AND(ISNUMBER(FIND("[",_xlfn.FORMULATEXT(F!K55))),ISNUMBER(FIND("!",_xlfn.FORMULATEXT(F!K55)))),FALSE),"ExternalRefsMsg",IF(ISNUMBER('#_F'!K55),IF(ABS('#_F'!K55-F!K55)&gt;0.00001,TRUE,FALSE),IF('#_F'!K55&lt;&gt;F!K55,TRUE,FALSE)),IF(ISNUMBER('#_F'!K55),IF('#_F'!K55&gt;F!K55,"TooLow","TooHigh"),"WrongAnswer"),NOT(_xlfn.ISFORMULA('#_F'!K55)),IF(_xlfn.IFS(ISTEXT('#_F'!K55),FALSE,ISLOGICAL('#_F'!K55),FALSE,SUBSTITUTE(CELL("format",'#_F'!K55),"-","")=SUBSTITUTE(CELL("format",F!K55),"-",""),FALSE,CELL("format",'#_F'!K55)="G",FALSE,AND(CELL("format",'#_F'!K55)="F0",CELL("format",F!K55)="G"),FALSE,TRUE,IFERROR(IF(MATCH(CELL("format",'#_F'!K55)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55),_xlfn.FORMULATEXT(F!K55),F!K55),"9","#"),"8","#"),"7","#"),"6","#"),"5","#"),"4","#"),"3","#"),"2","#"),"1","#"),"0","#"),"$","")," ",""),",","@"),"&gt;","@"),"&lt;","@"),"=","@"),")","@"),"(","@"),"^","@"),"/","@"),"+","@"),"*","@"),"-","@"))-LEN(SUBSTITUTE(SUBSTITUTE(SUBSTITUTE(SUBSTITUTE(SUBSTITUTE(SUBSTITUTE(SUBSTITUTE(SUBSTITUTE(SUBSTITUTE(SUBSTITUTE(SUBSTITUTE(SUBSTITUTE(SUBSTITUTE(SUBSTITUTE(SUBSTITUTE(SUBSTITUTE(SUBSTITUTE(SUBSTITUTE(SUBSTITUTE(SUBSTITUTE(SUBSTITUTE(SUBSTITUTE(SUBSTITUTE(SUBSTITUTE(IF(_xlfn.ISFORMULA(F!K55),_xlfn.FORMULATEXT(F!K55),F!K55),"9","#"),"8","#"),"7","#"),"6","#"),"5","#"),"4","#"),"3","#"),"2","#"),"1","#"),"0","#"),"$","")," ",""),",","@"),"&gt;","@"),"&lt;","@"),"=","@"),")","@"),"(","@"),"^","@"),"/","@"),"+","@"),"*","@"),"-","@"),"@#","")))/2&gt;(LEN(SUBSTITUTE(SUBSTITUTE(SUBSTITUTE(SUBSTITUTE(SUBSTITUTE(SUBSTITUTE(SUBSTITUTE(SUBSTITUTE(SUBSTITUTE(SUBSTITUTE(SUBSTITUTE(SUBSTITUTE(SUBSTITUTE(SUBSTITUTE(SUBSTITUTE(SUBSTITUTE(SUBSTITUTE(SUBSTITUTE(SUBSTITUTE(SUBSTITUTE(SUBSTITUTE(SUBSTITUTE(SUBSTITUTE(IF(_xlfn.ISFORMULA('#_F'!K55),_xlfn.FORMULATEXT('#_F'!K55),'#_F'!K55),"9","#"),"8","#"),"7","#"),"6","#"),"5","#"),"4","#"),"3","#"),"2","#"),"1","#"),"0","#"),"$","")," ",""),",","@"),"&gt;","@"),"&lt;","@"),"=","@"),")","@"),"(","@"),"^","@"),"/","@"),"+","@"),"*","@"),"-","@"))-LEN(SUBSTITUTE(SUBSTITUTE(SUBSTITUTE(SUBSTITUTE(SUBSTITUTE(SUBSTITUTE(SUBSTITUTE(SUBSTITUTE(SUBSTITUTE(SUBSTITUTE(SUBSTITUTE(SUBSTITUTE(SUBSTITUTE(SUBSTITUTE(SUBSTITUTE(SUBSTITUTE(SUBSTITUTE(SUBSTITUTE(SUBSTITUTE(SUBSTITUTE(SUBSTITUTE(SUBSTITUTE(SUBSTITUTE(SUBSTITUTE(IF(_xlfn.ISFORMULA('#_F'!K55),_xlfn.FORMULATEXT('#_F'!K55),'#_F'!K55),"9","#"),"8","#"),"7","#"),"6","#"),"5","#"),"4","#"),"3","#"),"2","#"),"1","#"),"0","#"),"$","")," ",""),",","@"),"&gt;","@"),"&lt;","@"),"=","@"),")","@"),"(","@"),"^","@"),"/","@"),"+","@"),"*","@"),"-","@"),"@#","")))/2,TRUE,FALSE),"HardCodeMsg",IF(LEN(IF(_xlfn.ISFORMULA(F!K55),_xlfn.FORMULATEXT(F!K55),F!K55))-LEN(SUBSTITUTE(IF(_xlfn.ISFORMULA(F!K55),_xlfn.FORMULATEXT(F!K55),F!K55),"""",""))&gt;LEN(IF(_xlfn.ISFORMULA('#_F'!K55),_xlfn.FORMULATEXT('#_F'!K55),'#_F'!K55))-LEN(SUBSTITUTE(IF(_xlfn.ISFORMULA('#_F'!K55),_xlfn.FORMULATEXT('#_F'!K55),'#_F'!K55),"""","")),TRUE,FALSE),"HardQuoteMsg",IF(LEN(IF(_xlfn.ISFORMULA(F!K55),_xlfn.FORMULATEXT(F!K55),F!K55))-LEN(SUBSTITUTE(IF(_xlfn.ISFORMULA(F!K55),_xlfn.FORMULATEXT(F!K55),F!K55),"$",""))&lt;LEN(IF(_xlfn.ISFORMULA('#_F'!K55),_xlfn.FORMULATEXT('#_F'!K55),'#_F'!K55))-LEN(SUBSTITUTE(IF(_xlfn.ISFORMULA('#_F'!K55),_xlfn.FORMULATEXT('#_F'!K55),'#_F'!K55),"$","")),TRUE,FALSE),"MissingAbsMsg",_xlfn.IFS(ISTEXT('#_F'!K55),FALSE,ISLOGICAL('#_F'!K55),FALSE,SUBSTITUTE(CELL("format",'#_F'!K55),"-","")=SUBSTITUTE(CELL("format",F!K55),"-",""),FALSE,CELL("format",'#_F'!K55)="G",FALSE,AND(CELL("format",'#_F'!K55)="F0",CELL("format",F!K55)="G"),FALSE,TRUE,IFERROR(IF(MATCH(CELL("format",'#_F'!K55),FormatCodes_SFX!$A$4:$A$53,0)&gt;0,TRUE),FALSE),TRUE,TRUE),"FormatMsg",TRUE,"PerfectMsg")</f>
        <v>PerfectMsg</v>
      </c>
      <c r="L55" s="231" t="str">
        <f ca="1">_xlfn.IFS(ISBLANK(F!L55),"",IF(NOT(ISNA('#_F'!L55)),IF(ISNA(F!L55),TRUE,FALSE),FALSE),"StuNAMsg",IF(AND(ISNA('#_F'!L55),ISNA(F!L55)),TRUE,FALSE),"PerfectMsg",IF(NOT(ISERROR('#_F'!L55)),IF(ISERROR(F!L55),TRUE,FALSE),FALSE),"StuErrorMsg",IF(TYPE('#_F'!L55)&lt;&gt;TYPE(F!L55),TRUE,FALSE),"WrongTypeMsg",IF(_xlfn.ISFORMULA('#_F'!L55),IF(NOT(_xlfn.ISFORMULA(F!L55)),TRUE),FALSE),"MissingFormulaMsg",IF(NOT(AND(ISNUMBER(FIND("[",_xlfn.FORMULATEXT('#_F'!L55))),ISNUMBER(FIND("!",_xlfn.FORMULATEXT('#_F'!L55))))),AND(ISNUMBER(FIND("[",_xlfn.FORMULATEXT(F!L55))),ISNUMBER(FIND("!",_xlfn.FORMULATEXT(F!L55)))),FALSE),"ExternalRefsMsg",IF(ISNUMBER('#_F'!L55),IF(ABS('#_F'!L55-F!L55)&gt;0.00001,TRUE,FALSE),IF('#_F'!L55&lt;&gt;F!L55,TRUE,FALSE)),IF(ISNUMBER('#_F'!L55),IF('#_F'!L55&gt;F!L55,"TooLow","TooHigh"),"WrongAnswer"),NOT(_xlfn.ISFORMULA('#_F'!L55)),IF(_xlfn.IFS(ISTEXT('#_F'!L55),FALSE,ISLOGICAL('#_F'!L55),FALSE,SUBSTITUTE(CELL("format",'#_F'!L55),"-","")=SUBSTITUTE(CELL("format",F!L55),"-",""),FALSE,CELL("format",'#_F'!L55)="G",FALSE,AND(CELL("format",'#_F'!L55)="F0",CELL("format",F!L55)="G"),FALSE,TRUE,IFERROR(IF(MATCH(CELL("format",'#_F'!L55)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55),_xlfn.FORMULATEXT(F!L55),F!L55),"9","#"),"8","#"),"7","#"),"6","#"),"5","#"),"4","#"),"3","#"),"2","#"),"1","#"),"0","#"),"$","")," ",""),",","@"),"&gt;","@"),"&lt;","@"),"=","@"),")","@"),"(","@"),"^","@"),"/","@"),"+","@"),"*","@"),"-","@"))-LEN(SUBSTITUTE(SUBSTITUTE(SUBSTITUTE(SUBSTITUTE(SUBSTITUTE(SUBSTITUTE(SUBSTITUTE(SUBSTITUTE(SUBSTITUTE(SUBSTITUTE(SUBSTITUTE(SUBSTITUTE(SUBSTITUTE(SUBSTITUTE(SUBSTITUTE(SUBSTITUTE(SUBSTITUTE(SUBSTITUTE(SUBSTITUTE(SUBSTITUTE(SUBSTITUTE(SUBSTITUTE(SUBSTITUTE(SUBSTITUTE(IF(_xlfn.ISFORMULA(F!L55),_xlfn.FORMULATEXT(F!L55),F!L55),"9","#"),"8","#"),"7","#"),"6","#"),"5","#"),"4","#"),"3","#"),"2","#"),"1","#"),"0","#"),"$","")," ",""),",","@"),"&gt;","@"),"&lt;","@"),"=","@"),")","@"),"(","@"),"^","@"),"/","@"),"+","@"),"*","@"),"-","@"),"@#","")))/2&gt;(LEN(SUBSTITUTE(SUBSTITUTE(SUBSTITUTE(SUBSTITUTE(SUBSTITUTE(SUBSTITUTE(SUBSTITUTE(SUBSTITUTE(SUBSTITUTE(SUBSTITUTE(SUBSTITUTE(SUBSTITUTE(SUBSTITUTE(SUBSTITUTE(SUBSTITUTE(SUBSTITUTE(SUBSTITUTE(SUBSTITUTE(SUBSTITUTE(SUBSTITUTE(SUBSTITUTE(SUBSTITUTE(SUBSTITUTE(IF(_xlfn.ISFORMULA('#_F'!L55),_xlfn.FORMULATEXT('#_F'!L55),'#_F'!L55),"9","#"),"8","#"),"7","#"),"6","#"),"5","#"),"4","#"),"3","#"),"2","#"),"1","#"),"0","#"),"$","")," ",""),",","@"),"&gt;","@"),"&lt;","@"),"=","@"),")","@"),"(","@"),"^","@"),"/","@"),"+","@"),"*","@"),"-","@"))-LEN(SUBSTITUTE(SUBSTITUTE(SUBSTITUTE(SUBSTITUTE(SUBSTITUTE(SUBSTITUTE(SUBSTITUTE(SUBSTITUTE(SUBSTITUTE(SUBSTITUTE(SUBSTITUTE(SUBSTITUTE(SUBSTITUTE(SUBSTITUTE(SUBSTITUTE(SUBSTITUTE(SUBSTITUTE(SUBSTITUTE(SUBSTITUTE(SUBSTITUTE(SUBSTITUTE(SUBSTITUTE(SUBSTITUTE(SUBSTITUTE(IF(_xlfn.ISFORMULA('#_F'!L55),_xlfn.FORMULATEXT('#_F'!L55),'#_F'!L55),"9","#"),"8","#"),"7","#"),"6","#"),"5","#"),"4","#"),"3","#"),"2","#"),"1","#"),"0","#"),"$","")," ",""),",","@"),"&gt;","@"),"&lt;","@"),"=","@"),")","@"),"(","@"),"^","@"),"/","@"),"+","@"),"*","@"),"-","@"),"@#","")))/2,TRUE,FALSE),"HardCodeMsg",IF(LEN(IF(_xlfn.ISFORMULA(F!L55),_xlfn.FORMULATEXT(F!L55),F!L55))-LEN(SUBSTITUTE(IF(_xlfn.ISFORMULA(F!L55),_xlfn.FORMULATEXT(F!L55),F!L55),"""",""))&gt;LEN(IF(_xlfn.ISFORMULA('#_F'!L55),_xlfn.FORMULATEXT('#_F'!L55),'#_F'!L55))-LEN(SUBSTITUTE(IF(_xlfn.ISFORMULA('#_F'!L55),_xlfn.FORMULATEXT('#_F'!L55),'#_F'!L55),"""","")),TRUE,FALSE),"HardQuoteMsg",IF(LEN(IF(_xlfn.ISFORMULA(F!L55),_xlfn.FORMULATEXT(F!L55),F!L55))-LEN(SUBSTITUTE(IF(_xlfn.ISFORMULA(F!L55),_xlfn.FORMULATEXT(F!L55),F!L55),"$",""))&lt;LEN(IF(_xlfn.ISFORMULA('#_F'!L55),_xlfn.FORMULATEXT('#_F'!L55),'#_F'!L55))-LEN(SUBSTITUTE(IF(_xlfn.ISFORMULA('#_F'!L55),_xlfn.FORMULATEXT('#_F'!L55),'#_F'!L55),"$","")),TRUE,FALSE),"MissingAbsMsg",_xlfn.IFS(ISTEXT('#_F'!L55),FALSE,ISLOGICAL('#_F'!L55),FALSE,SUBSTITUTE(CELL("format",'#_F'!L55),"-","")=SUBSTITUTE(CELL("format",F!L55),"-",""),FALSE,CELL("format",'#_F'!L55)="G",FALSE,AND(CELL("format",'#_F'!L55)="F0",CELL("format",F!L55)="G"),FALSE,TRUE,IFERROR(IF(MATCH(CELL("format",'#_F'!L55),FormatCodes_SFX!$A$4:$A$53,0)&gt;0,TRUE),FALSE),TRUE,TRUE),"FormatMsg",TRUE,"PerfectMsg")</f>
        <v>PerfectMsg</v>
      </c>
      <c r="N55" s="233">
        <v>0</v>
      </c>
      <c r="O55" s="233">
        <v>0</v>
      </c>
      <c r="P55" s="233">
        <v>0</v>
      </c>
      <c r="R55" s="233">
        <v>0</v>
      </c>
      <c r="S55" s="233">
        <v>0</v>
      </c>
      <c r="T55" s="233">
        <v>0</v>
      </c>
      <c r="V55" s="170">
        <v>0</v>
      </c>
      <c r="W55" s="233">
        <v>0</v>
      </c>
      <c r="X55" s="233">
        <v>0</v>
      </c>
      <c r="Z55" s="233">
        <v>0</v>
      </c>
      <c r="AA55" s="233">
        <v>0</v>
      </c>
      <c r="AB55" s="233">
        <v>0</v>
      </c>
    </row>
    <row r="56" spans="3:28" x14ac:dyDescent="0.15">
      <c r="C56" s="233">
        <v>0</v>
      </c>
      <c r="D56" s="233">
        <v>0</v>
      </c>
      <c r="E56" s="233">
        <v>0</v>
      </c>
      <c r="F56" s="233">
        <v>0</v>
      </c>
      <c r="G56" s="170" t="str">
        <f ca="1">_xlfn.IFS(ISBLANK(F!G56),"",IF(NOT(ISNA('#_F'!G56)),IF(ISNA(F!G56),TRUE,FALSE),FALSE),"StuNAMsg",IF(AND(ISNA('#_F'!G56),ISNA(F!G56)),TRUE,FALSE),"PerfectMsg",IF(NOT(ISERROR('#_F'!G56)),IF(ISERROR(F!G56),TRUE,FALSE),FALSE),"StuErrorMsg",IF(TYPE('#_F'!G56)&lt;&gt;TYPE(F!G56),TRUE,FALSE),"WrongTypeMsg",IF(_xlfn.ISFORMULA('#_F'!G56),IF(NOT(_xlfn.ISFORMULA(F!G56)),TRUE),FALSE),"MissingFormulaMsg",IF(NOT(AND(ISNUMBER(FIND("[",_xlfn.FORMULATEXT('#_F'!G56))),ISNUMBER(FIND("!",_xlfn.FORMULATEXT('#_F'!G56))))),AND(ISNUMBER(FIND("[",_xlfn.FORMULATEXT(F!G56))),ISNUMBER(FIND("!",_xlfn.FORMULATEXT(F!G56)))),FALSE),"ExternalRefsMsg",IF(ISNUMBER('#_F'!G56),IF(ABS('#_F'!G56-F!G56)&gt;0.00001,TRUE,FALSE),IF('#_F'!G56&lt;&gt;F!G56,TRUE,FALSE)),IF(ISNUMBER('#_F'!G56),IF('#_F'!G56&gt;F!G56,"TooLow","TooHigh"),"WrongAnswer"),NOT(_xlfn.ISFORMULA('#_F'!G56)),IF(_xlfn.IFS(ISTEXT('#_F'!G56),FALSE,ISLOGICAL('#_F'!G56),FALSE,SUBSTITUTE(CELL("format",'#_F'!G56),"-","")=SUBSTITUTE(CELL("format",F!G56),"-",""),FALSE,CELL("format",'#_F'!G56)="G",FALSE,AND(CELL("format",'#_F'!G56)="F0",CELL("format",F!G56)="G"),FALSE,TRUE,IFERROR(IF(MATCH(CELL("format",'#_F'!G56)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56),_xlfn.FORMULATEXT(F!G56),F!G56),"9","#"),"8","#"),"7","#"),"6","#"),"5","#"),"4","#"),"3","#"),"2","#"),"1","#"),"0","#"),"$","")," ",""),",","@"),"&gt;","@"),"&lt;","@"),"=","@"),")","@"),"(","@"),"^","@"),"/","@"),"+","@"),"*","@"),"-","@"))-LEN(SUBSTITUTE(SUBSTITUTE(SUBSTITUTE(SUBSTITUTE(SUBSTITUTE(SUBSTITUTE(SUBSTITUTE(SUBSTITUTE(SUBSTITUTE(SUBSTITUTE(SUBSTITUTE(SUBSTITUTE(SUBSTITUTE(SUBSTITUTE(SUBSTITUTE(SUBSTITUTE(SUBSTITUTE(SUBSTITUTE(SUBSTITUTE(SUBSTITUTE(SUBSTITUTE(SUBSTITUTE(SUBSTITUTE(SUBSTITUTE(IF(_xlfn.ISFORMULA(F!G56),_xlfn.FORMULATEXT(F!G56),F!G56),"9","#"),"8","#"),"7","#"),"6","#"),"5","#"),"4","#"),"3","#"),"2","#"),"1","#"),"0","#"),"$","")," ",""),",","@"),"&gt;","@"),"&lt;","@"),"=","@"),")","@"),"(","@"),"^","@"),"/","@"),"+","@"),"*","@"),"-","@"),"@#","")))/2&gt;(LEN(SUBSTITUTE(SUBSTITUTE(SUBSTITUTE(SUBSTITUTE(SUBSTITUTE(SUBSTITUTE(SUBSTITUTE(SUBSTITUTE(SUBSTITUTE(SUBSTITUTE(SUBSTITUTE(SUBSTITUTE(SUBSTITUTE(SUBSTITUTE(SUBSTITUTE(SUBSTITUTE(SUBSTITUTE(SUBSTITUTE(SUBSTITUTE(SUBSTITUTE(SUBSTITUTE(SUBSTITUTE(SUBSTITUTE(IF(_xlfn.ISFORMULA('#_F'!G56),_xlfn.FORMULATEXT('#_F'!G56),'#_F'!G56),"9","#"),"8","#"),"7","#"),"6","#"),"5","#"),"4","#"),"3","#"),"2","#"),"1","#"),"0","#"),"$","")," ",""),",","@"),"&gt;","@"),"&lt;","@"),"=","@"),")","@"),"(","@"),"^","@"),"/","@"),"+","@"),"*","@"),"-","@"))-LEN(SUBSTITUTE(SUBSTITUTE(SUBSTITUTE(SUBSTITUTE(SUBSTITUTE(SUBSTITUTE(SUBSTITUTE(SUBSTITUTE(SUBSTITUTE(SUBSTITUTE(SUBSTITUTE(SUBSTITUTE(SUBSTITUTE(SUBSTITUTE(SUBSTITUTE(SUBSTITUTE(SUBSTITUTE(SUBSTITUTE(SUBSTITUTE(SUBSTITUTE(SUBSTITUTE(SUBSTITUTE(SUBSTITUTE(SUBSTITUTE(IF(_xlfn.ISFORMULA('#_F'!G56),_xlfn.FORMULATEXT('#_F'!G56),'#_F'!G56),"9","#"),"8","#"),"7","#"),"6","#"),"5","#"),"4","#"),"3","#"),"2","#"),"1","#"),"0","#"),"$","")," ",""),",","@"),"&gt;","@"),"&lt;","@"),"=","@"),")","@"),"(","@"),"^","@"),"/","@"),"+","@"),"*","@"),"-","@"),"@#","")))/2,TRUE,FALSE),"HardCodeMsg",IF(LEN(IF(_xlfn.ISFORMULA(F!G56),_xlfn.FORMULATEXT(F!G56),F!G56))-LEN(SUBSTITUTE(IF(_xlfn.ISFORMULA(F!G56),_xlfn.FORMULATEXT(F!G56),F!G56),"""",""))&gt;LEN(IF(_xlfn.ISFORMULA('#_F'!G56),_xlfn.FORMULATEXT('#_F'!G56),'#_F'!G56))-LEN(SUBSTITUTE(IF(_xlfn.ISFORMULA('#_F'!G56),_xlfn.FORMULATEXT('#_F'!G56),'#_F'!G56),"""","")),TRUE,FALSE),"HardQuoteMsg",IF(LEN(IF(_xlfn.ISFORMULA(F!G56),_xlfn.FORMULATEXT(F!G56),F!G56))-LEN(SUBSTITUTE(IF(_xlfn.ISFORMULA(F!G56),_xlfn.FORMULATEXT(F!G56),F!G56),"$",""))&lt;LEN(IF(_xlfn.ISFORMULA('#_F'!G56),_xlfn.FORMULATEXT('#_F'!G56),'#_F'!G56))-LEN(SUBSTITUTE(IF(_xlfn.ISFORMULA('#_F'!G56),_xlfn.FORMULATEXT('#_F'!G56),'#_F'!G56),"$","")),TRUE,FALSE),"MissingAbsMsg",_xlfn.IFS(ISTEXT('#_F'!G56),FALSE,ISLOGICAL('#_F'!G56),FALSE,SUBSTITUTE(CELL("format",'#_F'!G56),"-","")=SUBSTITUTE(CELL("format",F!G56),"-",""),FALSE,CELL("format",'#_F'!G56)="G",FALSE,AND(CELL("format",'#_F'!G56)="F0",CELL("format",F!G56)="G"),FALSE,TRUE,IFERROR(IF(MATCH(CELL("format",'#_F'!G56),FormatCodes_SFX!$A$4:$A$53,0)&gt;0,TRUE),FALSE),TRUE,TRUE),"FormatMsg",TRUE,"PerfectMsg")</f>
        <v>PerfectMsg</v>
      </c>
      <c r="H56" s="170" t="str">
        <f ca="1">_xlfn.IFS(ISBLANK(F!H56),"",IF(NOT(ISNA('#_F'!H56)),IF(ISNA(F!H56),TRUE,FALSE),FALSE),"StuNAMsg",IF(AND(ISNA('#_F'!H56),ISNA(F!H56)),TRUE,FALSE),"PerfectMsg",IF(NOT(ISERROR('#_F'!H56)),IF(ISERROR(F!H56),TRUE,FALSE),FALSE),"StuErrorMsg",IF(TYPE('#_F'!H56)&lt;&gt;TYPE(F!H56),TRUE,FALSE),"WrongTypeMsg",IF(_xlfn.ISFORMULA('#_F'!H56),IF(NOT(_xlfn.ISFORMULA(F!H56)),TRUE),FALSE),"MissingFormulaMsg",IF(NOT(AND(ISNUMBER(FIND("[",_xlfn.FORMULATEXT('#_F'!H56))),ISNUMBER(FIND("!",_xlfn.FORMULATEXT('#_F'!H56))))),AND(ISNUMBER(FIND("[",_xlfn.FORMULATEXT(F!H56))),ISNUMBER(FIND("!",_xlfn.FORMULATEXT(F!H56)))),FALSE),"ExternalRefsMsg",IF(ISNUMBER('#_F'!H56),IF(ABS('#_F'!H56-F!H56)&gt;0.00001,TRUE,FALSE),IF('#_F'!H56&lt;&gt;F!H56,TRUE,FALSE)),IF(ISNUMBER('#_F'!H56),IF('#_F'!H56&gt;F!H56,"TooLow","TooHigh"),"WrongAnswer"),NOT(_xlfn.ISFORMULA('#_F'!H56)),IF(_xlfn.IFS(ISTEXT('#_F'!H56),FALSE,ISLOGICAL('#_F'!H56),FALSE,SUBSTITUTE(CELL("format",'#_F'!H56),"-","")=SUBSTITUTE(CELL("format",F!H56),"-",""),FALSE,CELL("format",'#_F'!H56)="G",FALSE,AND(CELL("format",'#_F'!H56)="F0",CELL("format",F!H56)="G"),FALSE,TRUE,IFERROR(IF(MATCH(CELL("format",'#_F'!H56)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56),_xlfn.FORMULATEXT(F!H56),F!H56),"9","#"),"8","#"),"7","#"),"6","#"),"5","#"),"4","#"),"3","#"),"2","#"),"1","#"),"0","#"),"$","")," ",""),",","@"),"&gt;","@"),"&lt;","@"),"=","@"),")","@"),"(","@"),"^","@"),"/","@"),"+","@"),"*","@"),"-","@"))-LEN(SUBSTITUTE(SUBSTITUTE(SUBSTITUTE(SUBSTITUTE(SUBSTITUTE(SUBSTITUTE(SUBSTITUTE(SUBSTITUTE(SUBSTITUTE(SUBSTITUTE(SUBSTITUTE(SUBSTITUTE(SUBSTITUTE(SUBSTITUTE(SUBSTITUTE(SUBSTITUTE(SUBSTITUTE(SUBSTITUTE(SUBSTITUTE(SUBSTITUTE(SUBSTITUTE(SUBSTITUTE(SUBSTITUTE(SUBSTITUTE(IF(_xlfn.ISFORMULA(F!H56),_xlfn.FORMULATEXT(F!H56),F!H56),"9","#"),"8","#"),"7","#"),"6","#"),"5","#"),"4","#"),"3","#"),"2","#"),"1","#"),"0","#"),"$","")," ",""),",","@"),"&gt;","@"),"&lt;","@"),"=","@"),")","@"),"(","@"),"^","@"),"/","@"),"+","@"),"*","@"),"-","@"),"@#","")))/2&gt;(LEN(SUBSTITUTE(SUBSTITUTE(SUBSTITUTE(SUBSTITUTE(SUBSTITUTE(SUBSTITUTE(SUBSTITUTE(SUBSTITUTE(SUBSTITUTE(SUBSTITUTE(SUBSTITUTE(SUBSTITUTE(SUBSTITUTE(SUBSTITUTE(SUBSTITUTE(SUBSTITUTE(SUBSTITUTE(SUBSTITUTE(SUBSTITUTE(SUBSTITUTE(SUBSTITUTE(SUBSTITUTE(SUBSTITUTE(IF(_xlfn.ISFORMULA('#_F'!H56),_xlfn.FORMULATEXT('#_F'!H56),'#_F'!H56),"9","#"),"8","#"),"7","#"),"6","#"),"5","#"),"4","#"),"3","#"),"2","#"),"1","#"),"0","#"),"$","")," ",""),",","@"),"&gt;","@"),"&lt;","@"),"=","@"),")","@"),"(","@"),"^","@"),"/","@"),"+","@"),"*","@"),"-","@"))-LEN(SUBSTITUTE(SUBSTITUTE(SUBSTITUTE(SUBSTITUTE(SUBSTITUTE(SUBSTITUTE(SUBSTITUTE(SUBSTITUTE(SUBSTITUTE(SUBSTITUTE(SUBSTITUTE(SUBSTITUTE(SUBSTITUTE(SUBSTITUTE(SUBSTITUTE(SUBSTITUTE(SUBSTITUTE(SUBSTITUTE(SUBSTITUTE(SUBSTITUTE(SUBSTITUTE(SUBSTITUTE(SUBSTITUTE(SUBSTITUTE(IF(_xlfn.ISFORMULA('#_F'!H56),_xlfn.FORMULATEXT('#_F'!H56),'#_F'!H56),"9","#"),"8","#"),"7","#"),"6","#"),"5","#"),"4","#"),"3","#"),"2","#"),"1","#"),"0","#"),"$","")," ",""),",","@"),"&gt;","@"),"&lt;","@"),"=","@"),")","@"),"(","@"),"^","@"),"/","@"),"+","@"),"*","@"),"-","@"),"@#","")))/2,TRUE,FALSE),"HardCodeMsg",IF(LEN(IF(_xlfn.ISFORMULA(F!H56),_xlfn.FORMULATEXT(F!H56),F!H56))-LEN(SUBSTITUTE(IF(_xlfn.ISFORMULA(F!H56),_xlfn.FORMULATEXT(F!H56),F!H56),"""",""))&gt;LEN(IF(_xlfn.ISFORMULA('#_F'!H56),_xlfn.FORMULATEXT('#_F'!H56),'#_F'!H56))-LEN(SUBSTITUTE(IF(_xlfn.ISFORMULA('#_F'!H56),_xlfn.FORMULATEXT('#_F'!H56),'#_F'!H56),"""","")),TRUE,FALSE),"HardQuoteMsg",IF(LEN(IF(_xlfn.ISFORMULA(F!H56),_xlfn.FORMULATEXT(F!H56),F!H56))-LEN(SUBSTITUTE(IF(_xlfn.ISFORMULA(F!H56),_xlfn.FORMULATEXT(F!H56),F!H56),"$",""))&lt;LEN(IF(_xlfn.ISFORMULA('#_F'!H56),_xlfn.FORMULATEXT('#_F'!H56),'#_F'!H56))-LEN(SUBSTITUTE(IF(_xlfn.ISFORMULA('#_F'!H56),_xlfn.FORMULATEXT('#_F'!H56),'#_F'!H56),"$","")),TRUE,FALSE),"MissingAbsMsg",_xlfn.IFS(ISTEXT('#_F'!H56),FALSE,ISLOGICAL('#_F'!H56),FALSE,SUBSTITUTE(CELL("format",'#_F'!H56),"-","")=SUBSTITUTE(CELL("format",F!H56),"-",""),FALSE,CELL("format",'#_F'!H56)="G",FALSE,AND(CELL("format",'#_F'!H56)="F0",CELL("format",F!H56)="G"),FALSE,TRUE,IFERROR(IF(MATCH(CELL("format",'#_F'!H56),FormatCodes_SFX!$A$4:$A$53,0)&gt;0,TRUE),FALSE),TRUE,TRUE),"FormatMsg",TRUE,"PerfectMsg")</f>
        <v>PerfectMsg</v>
      </c>
      <c r="I56" s="170" t="str">
        <f ca="1">_xlfn.IFS(ISBLANK(F!I56),"",IF(NOT(ISNA('#_F'!I56)),IF(ISNA(F!I56),TRUE,FALSE),FALSE),"StuNAMsg",IF(AND(ISNA('#_F'!I56),ISNA(F!I56)),TRUE,FALSE),"PerfectMsg",IF(NOT(ISERROR('#_F'!I56)),IF(ISERROR(F!I56),TRUE,FALSE),FALSE),"StuErrorMsg",IF(TYPE('#_F'!I56)&lt;&gt;TYPE(F!I56),TRUE,FALSE),"WrongTypeMsg",IF(_xlfn.ISFORMULA('#_F'!I56),IF(NOT(_xlfn.ISFORMULA(F!I56)),TRUE),FALSE),"MissingFormulaMsg",IF(NOT(AND(ISNUMBER(FIND("[",_xlfn.FORMULATEXT('#_F'!I56))),ISNUMBER(FIND("!",_xlfn.FORMULATEXT('#_F'!I56))))),AND(ISNUMBER(FIND("[",_xlfn.FORMULATEXT(F!I56))),ISNUMBER(FIND("!",_xlfn.FORMULATEXT(F!I56)))),FALSE),"ExternalRefsMsg",IF(ISNUMBER('#_F'!I56),IF(ABS('#_F'!I56-F!I56)&gt;0.00001,TRUE,FALSE),IF('#_F'!I56&lt;&gt;F!I56,TRUE,FALSE)),IF(ISNUMBER('#_F'!I56),IF('#_F'!I56&gt;F!I56,"TooLow","TooHigh"),"WrongAnswer"),NOT(_xlfn.ISFORMULA('#_F'!I56)),IF(_xlfn.IFS(ISTEXT('#_F'!I56),FALSE,ISLOGICAL('#_F'!I56),FALSE,SUBSTITUTE(CELL("format",'#_F'!I56),"-","")=SUBSTITUTE(CELL("format",F!I56),"-",""),FALSE,CELL("format",'#_F'!I56)="G",FALSE,AND(CELL("format",'#_F'!I56)="F0",CELL("format",F!I56)="G"),FALSE,TRUE,IFERROR(IF(MATCH(CELL("format",'#_F'!I56)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56),_xlfn.FORMULATEXT(F!I56),F!I56),"9","#"),"8","#"),"7","#"),"6","#"),"5","#"),"4","#"),"3","#"),"2","#"),"1","#"),"0","#"),"$","")," ",""),",","@"),"&gt;","@"),"&lt;","@"),"=","@"),")","@"),"(","@"),"^","@"),"/","@"),"+","@"),"*","@"),"-","@"))-LEN(SUBSTITUTE(SUBSTITUTE(SUBSTITUTE(SUBSTITUTE(SUBSTITUTE(SUBSTITUTE(SUBSTITUTE(SUBSTITUTE(SUBSTITUTE(SUBSTITUTE(SUBSTITUTE(SUBSTITUTE(SUBSTITUTE(SUBSTITUTE(SUBSTITUTE(SUBSTITUTE(SUBSTITUTE(SUBSTITUTE(SUBSTITUTE(SUBSTITUTE(SUBSTITUTE(SUBSTITUTE(SUBSTITUTE(SUBSTITUTE(IF(_xlfn.ISFORMULA(F!I56),_xlfn.FORMULATEXT(F!I56),F!I56),"9","#"),"8","#"),"7","#"),"6","#"),"5","#"),"4","#"),"3","#"),"2","#"),"1","#"),"0","#"),"$","")," ",""),",","@"),"&gt;","@"),"&lt;","@"),"=","@"),")","@"),"(","@"),"^","@"),"/","@"),"+","@"),"*","@"),"-","@"),"@#","")))/2&gt;(LEN(SUBSTITUTE(SUBSTITUTE(SUBSTITUTE(SUBSTITUTE(SUBSTITUTE(SUBSTITUTE(SUBSTITUTE(SUBSTITUTE(SUBSTITUTE(SUBSTITUTE(SUBSTITUTE(SUBSTITUTE(SUBSTITUTE(SUBSTITUTE(SUBSTITUTE(SUBSTITUTE(SUBSTITUTE(SUBSTITUTE(SUBSTITUTE(SUBSTITUTE(SUBSTITUTE(SUBSTITUTE(SUBSTITUTE(IF(_xlfn.ISFORMULA('#_F'!I56),_xlfn.FORMULATEXT('#_F'!I56),'#_F'!I56),"9","#"),"8","#"),"7","#"),"6","#"),"5","#"),"4","#"),"3","#"),"2","#"),"1","#"),"0","#"),"$","")," ",""),",","@"),"&gt;","@"),"&lt;","@"),"=","@"),")","@"),"(","@"),"^","@"),"/","@"),"+","@"),"*","@"),"-","@"))-LEN(SUBSTITUTE(SUBSTITUTE(SUBSTITUTE(SUBSTITUTE(SUBSTITUTE(SUBSTITUTE(SUBSTITUTE(SUBSTITUTE(SUBSTITUTE(SUBSTITUTE(SUBSTITUTE(SUBSTITUTE(SUBSTITUTE(SUBSTITUTE(SUBSTITUTE(SUBSTITUTE(SUBSTITUTE(SUBSTITUTE(SUBSTITUTE(SUBSTITUTE(SUBSTITUTE(SUBSTITUTE(SUBSTITUTE(SUBSTITUTE(IF(_xlfn.ISFORMULA('#_F'!I56),_xlfn.FORMULATEXT('#_F'!I56),'#_F'!I56),"9","#"),"8","#"),"7","#"),"6","#"),"5","#"),"4","#"),"3","#"),"2","#"),"1","#"),"0","#"),"$","")," ",""),",","@"),"&gt;","@"),"&lt;","@"),"=","@"),")","@"),"(","@"),"^","@"),"/","@"),"+","@"),"*","@"),"-","@"),"@#","")))/2,TRUE,FALSE),"HardCodeMsg",IF(LEN(IF(_xlfn.ISFORMULA(F!I56),_xlfn.FORMULATEXT(F!I56),F!I56))-LEN(SUBSTITUTE(IF(_xlfn.ISFORMULA(F!I56),_xlfn.FORMULATEXT(F!I56),F!I56),"""",""))&gt;LEN(IF(_xlfn.ISFORMULA('#_F'!I56),_xlfn.FORMULATEXT('#_F'!I56),'#_F'!I56))-LEN(SUBSTITUTE(IF(_xlfn.ISFORMULA('#_F'!I56),_xlfn.FORMULATEXT('#_F'!I56),'#_F'!I56),"""","")),TRUE,FALSE),"HardQuoteMsg",IF(LEN(IF(_xlfn.ISFORMULA(F!I56),_xlfn.FORMULATEXT(F!I56),F!I56))-LEN(SUBSTITUTE(IF(_xlfn.ISFORMULA(F!I56),_xlfn.FORMULATEXT(F!I56),F!I56),"$",""))&lt;LEN(IF(_xlfn.ISFORMULA('#_F'!I56),_xlfn.FORMULATEXT('#_F'!I56),'#_F'!I56))-LEN(SUBSTITUTE(IF(_xlfn.ISFORMULA('#_F'!I56),_xlfn.FORMULATEXT('#_F'!I56),'#_F'!I56),"$","")),TRUE,FALSE),"MissingAbsMsg",_xlfn.IFS(ISTEXT('#_F'!I56),FALSE,ISLOGICAL('#_F'!I56),FALSE,SUBSTITUTE(CELL("format",'#_F'!I56),"-","")=SUBSTITUTE(CELL("format",F!I56),"-",""),FALSE,CELL("format",'#_F'!I56)="G",FALSE,AND(CELL("format",'#_F'!I56)="F0",CELL("format",F!I56)="G"),FALSE,TRUE,IFERROR(IF(MATCH(CELL("format",'#_F'!I56),FormatCodes_SFX!$A$4:$A$53,0)&gt;0,TRUE),FALSE),TRUE,TRUE),"FormatMsg",TRUE,"PerfectMsg")</f>
        <v>PerfectMsg</v>
      </c>
      <c r="J56" s="170" t="str">
        <f ca="1">_xlfn.IFS(ISBLANK(F!J56),"",IF(NOT(ISNA('#_F'!J56)),IF(ISNA(F!J56),TRUE,FALSE),FALSE),"StuNAMsg",IF(AND(ISNA('#_F'!J56),ISNA(F!J56)),TRUE,FALSE),"PerfectMsg",IF(NOT(ISERROR('#_F'!J56)),IF(ISERROR(F!J56),TRUE,FALSE),FALSE),"StuErrorMsg",IF(TYPE('#_F'!J56)&lt;&gt;TYPE(F!J56),TRUE,FALSE),"WrongTypeMsg",IF(_xlfn.ISFORMULA('#_F'!J56),IF(NOT(_xlfn.ISFORMULA(F!J56)),TRUE),FALSE),"MissingFormulaMsg",IF(NOT(AND(ISNUMBER(FIND("[",_xlfn.FORMULATEXT('#_F'!J56))),ISNUMBER(FIND("!",_xlfn.FORMULATEXT('#_F'!J56))))),AND(ISNUMBER(FIND("[",_xlfn.FORMULATEXT(F!J56))),ISNUMBER(FIND("!",_xlfn.FORMULATEXT(F!J56)))),FALSE),"ExternalRefsMsg",IF(ISNUMBER('#_F'!J56),IF(ABS('#_F'!J56-F!J56)&gt;0.00001,TRUE,FALSE),IF('#_F'!J56&lt;&gt;F!J56,TRUE,FALSE)),IF(ISNUMBER('#_F'!J56),IF('#_F'!J56&gt;F!J56,"TooLow","TooHigh"),"WrongAnswer"),NOT(_xlfn.ISFORMULA('#_F'!J56)),IF(_xlfn.IFS(ISTEXT('#_F'!J56),FALSE,ISLOGICAL('#_F'!J56),FALSE,SUBSTITUTE(CELL("format",'#_F'!J56),"-","")=SUBSTITUTE(CELL("format",F!J56),"-",""),FALSE,CELL("format",'#_F'!J56)="G",FALSE,AND(CELL("format",'#_F'!J56)="F0",CELL("format",F!J56)="G"),FALSE,TRUE,IFERROR(IF(MATCH(CELL("format",'#_F'!J56)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56),_xlfn.FORMULATEXT(F!J56),F!J56),"9","#"),"8","#"),"7","#"),"6","#"),"5","#"),"4","#"),"3","#"),"2","#"),"1","#"),"0","#"),"$","")," ",""),",","@"),"&gt;","@"),"&lt;","@"),"=","@"),")","@"),"(","@"),"^","@"),"/","@"),"+","@"),"*","@"),"-","@"))-LEN(SUBSTITUTE(SUBSTITUTE(SUBSTITUTE(SUBSTITUTE(SUBSTITUTE(SUBSTITUTE(SUBSTITUTE(SUBSTITUTE(SUBSTITUTE(SUBSTITUTE(SUBSTITUTE(SUBSTITUTE(SUBSTITUTE(SUBSTITUTE(SUBSTITUTE(SUBSTITUTE(SUBSTITUTE(SUBSTITUTE(SUBSTITUTE(SUBSTITUTE(SUBSTITUTE(SUBSTITUTE(SUBSTITUTE(SUBSTITUTE(IF(_xlfn.ISFORMULA(F!J56),_xlfn.FORMULATEXT(F!J56),F!J56),"9","#"),"8","#"),"7","#"),"6","#"),"5","#"),"4","#"),"3","#"),"2","#"),"1","#"),"0","#"),"$","")," ",""),",","@"),"&gt;","@"),"&lt;","@"),"=","@"),")","@"),"(","@"),"^","@"),"/","@"),"+","@"),"*","@"),"-","@"),"@#","")))/2&gt;(LEN(SUBSTITUTE(SUBSTITUTE(SUBSTITUTE(SUBSTITUTE(SUBSTITUTE(SUBSTITUTE(SUBSTITUTE(SUBSTITUTE(SUBSTITUTE(SUBSTITUTE(SUBSTITUTE(SUBSTITUTE(SUBSTITUTE(SUBSTITUTE(SUBSTITUTE(SUBSTITUTE(SUBSTITUTE(SUBSTITUTE(SUBSTITUTE(SUBSTITUTE(SUBSTITUTE(SUBSTITUTE(SUBSTITUTE(IF(_xlfn.ISFORMULA('#_F'!J56),_xlfn.FORMULATEXT('#_F'!J56),'#_F'!J56),"9","#"),"8","#"),"7","#"),"6","#"),"5","#"),"4","#"),"3","#"),"2","#"),"1","#"),"0","#"),"$","")," ",""),",","@"),"&gt;","@"),"&lt;","@"),"=","@"),")","@"),"(","@"),"^","@"),"/","@"),"+","@"),"*","@"),"-","@"))-LEN(SUBSTITUTE(SUBSTITUTE(SUBSTITUTE(SUBSTITUTE(SUBSTITUTE(SUBSTITUTE(SUBSTITUTE(SUBSTITUTE(SUBSTITUTE(SUBSTITUTE(SUBSTITUTE(SUBSTITUTE(SUBSTITUTE(SUBSTITUTE(SUBSTITUTE(SUBSTITUTE(SUBSTITUTE(SUBSTITUTE(SUBSTITUTE(SUBSTITUTE(SUBSTITUTE(SUBSTITUTE(SUBSTITUTE(SUBSTITUTE(IF(_xlfn.ISFORMULA('#_F'!J56),_xlfn.FORMULATEXT('#_F'!J56),'#_F'!J56),"9","#"),"8","#"),"7","#"),"6","#"),"5","#"),"4","#"),"3","#"),"2","#"),"1","#"),"0","#"),"$","")," ",""),",","@"),"&gt;","@"),"&lt;","@"),"=","@"),")","@"),"(","@"),"^","@"),"/","@"),"+","@"),"*","@"),"-","@"),"@#","")))/2,TRUE,FALSE),"HardCodeMsg",IF(LEN(IF(_xlfn.ISFORMULA(F!J56),_xlfn.FORMULATEXT(F!J56),F!J56))-LEN(SUBSTITUTE(IF(_xlfn.ISFORMULA(F!J56),_xlfn.FORMULATEXT(F!J56),F!J56),"""",""))&gt;LEN(IF(_xlfn.ISFORMULA('#_F'!J56),_xlfn.FORMULATEXT('#_F'!J56),'#_F'!J56))-LEN(SUBSTITUTE(IF(_xlfn.ISFORMULA('#_F'!J56),_xlfn.FORMULATEXT('#_F'!J56),'#_F'!J56),"""","")),TRUE,FALSE),"HardQuoteMsg",IF(LEN(IF(_xlfn.ISFORMULA(F!J56),_xlfn.FORMULATEXT(F!J56),F!J56))-LEN(SUBSTITUTE(IF(_xlfn.ISFORMULA(F!J56),_xlfn.FORMULATEXT(F!J56),F!J56),"$",""))&lt;LEN(IF(_xlfn.ISFORMULA('#_F'!J56),_xlfn.FORMULATEXT('#_F'!J56),'#_F'!J56))-LEN(SUBSTITUTE(IF(_xlfn.ISFORMULA('#_F'!J56),_xlfn.FORMULATEXT('#_F'!J56),'#_F'!J56),"$","")),TRUE,FALSE),"MissingAbsMsg",_xlfn.IFS(ISTEXT('#_F'!J56),FALSE,ISLOGICAL('#_F'!J56),FALSE,SUBSTITUTE(CELL("format",'#_F'!J56),"-","")=SUBSTITUTE(CELL("format",F!J56),"-",""),FALSE,CELL("format",'#_F'!J56)="G",FALSE,AND(CELL("format",'#_F'!J56)="F0",CELL("format",F!J56)="G"),FALSE,TRUE,IFERROR(IF(MATCH(CELL("format",'#_F'!J56),FormatCodes_SFX!$A$4:$A$53,0)&gt;0,TRUE),FALSE),TRUE,TRUE),"FormatMsg",TRUE,"PerfectMsg")</f>
        <v>PerfectMsg</v>
      </c>
      <c r="K56" s="170" t="str">
        <f ca="1">_xlfn.IFS(ISBLANK(F!K56),"",IF(NOT(ISNA('#_F'!K56)),IF(ISNA(F!K56),TRUE,FALSE),FALSE),"StuNAMsg",IF(AND(ISNA('#_F'!K56),ISNA(F!K56)),TRUE,FALSE),"PerfectMsg",IF(NOT(ISERROR('#_F'!K56)),IF(ISERROR(F!K56),TRUE,FALSE),FALSE),"StuErrorMsg",IF(TYPE('#_F'!K56)&lt;&gt;TYPE(F!K56),TRUE,FALSE),"WrongTypeMsg",IF(_xlfn.ISFORMULA('#_F'!K56),IF(NOT(_xlfn.ISFORMULA(F!K56)),TRUE),FALSE),"MissingFormulaMsg",IF(NOT(AND(ISNUMBER(FIND("[",_xlfn.FORMULATEXT('#_F'!K56))),ISNUMBER(FIND("!",_xlfn.FORMULATEXT('#_F'!K56))))),AND(ISNUMBER(FIND("[",_xlfn.FORMULATEXT(F!K56))),ISNUMBER(FIND("!",_xlfn.FORMULATEXT(F!K56)))),FALSE),"ExternalRefsMsg",IF(ISNUMBER('#_F'!K56),IF(ABS('#_F'!K56-F!K56)&gt;0.00001,TRUE,FALSE),IF('#_F'!K56&lt;&gt;F!K56,TRUE,FALSE)),IF(ISNUMBER('#_F'!K56),IF('#_F'!K56&gt;F!K56,"TooLow","TooHigh"),"WrongAnswer"),NOT(_xlfn.ISFORMULA('#_F'!K56)),IF(_xlfn.IFS(ISTEXT('#_F'!K56),FALSE,ISLOGICAL('#_F'!K56),FALSE,SUBSTITUTE(CELL("format",'#_F'!K56),"-","")=SUBSTITUTE(CELL("format",F!K56),"-",""),FALSE,CELL("format",'#_F'!K56)="G",FALSE,AND(CELL("format",'#_F'!K56)="F0",CELL("format",F!K56)="G"),FALSE,TRUE,IFERROR(IF(MATCH(CELL("format",'#_F'!K56)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56),_xlfn.FORMULATEXT(F!K56),F!K56),"9","#"),"8","#"),"7","#"),"6","#"),"5","#"),"4","#"),"3","#"),"2","#"),"1","#"),"0","#"),"$","")," ",""),",","@"),"&gt;","@"),"&lt;","@"),"=","@"),")","@"),"(","@"),"^","@"),"/","@"),"+","@"),"*","@"),"-","@"))-LEN(SUBSTITUTE(SUBSTITUTE(SUBSTITUTE(SUBSTITUTE(SUBSTITUTE(SUBSTITUTE(SUBSTITUTE(SUBSTITUTE(SUBSTITUTE(SUBSTITUTE(SUBSTITUTE(SUBSTITUTE(SUBSTITUTE(SUBSTITUTE(SUBSTITUTE(SUBSTITUTE(SUBSTITUTE(SUBSTITUTE(SUBSTITUTE(SUBSTITUTE(SUBSTITUTE(SUBSTITUTE(SUBSTITUTE(SUBSTITUTE(IF(_xlfn.ISFORMULA(F!K56),_xlfn.FORMULATEXT(F!K56),F!K56),"9","#"),"8","#"),"7","#"),"6","#"),"5","#"),"4","#"),"3","#"),"2","#"),"1","#"),"0","#"),"$","")," ",""),",","@"),"&gt;","@"),"&lt;","@"),"=","@"),")","@"),"(","@"),"^","@"),"/","@"),"+","@"),"*","@"),"-","@"),"@#","")))/2&gt;(LEN(SUBSTITUTE(SUBSTITUTE(SUBSTITUTE(SUBSTITUTE(SUBSTITUTE(SUBSTITUTE(SUBSTITUTE(SUBSTITUTE(SUBSTITUTE(SUBSTITUTE(SUBSTITUTE(SUBSTITUTE(SUBSTITUTE(SUBSTITUTE(SUBSTITUTE(SUBSTITUTE(SUBSTITUTE(SUBSTITUTE(SUBSTITUTE(SUBSTITUTE(SUBSTITUTE(SUBSTITUTE(SUBSTITUTE(IF(_xlfn.ISFORMULA('#_F'!K56),_xlfn.FORMULATEXT('#_F'!K56),'#_F'!K56),"9","#"),"8","#"),"7","#"),"6","#"),"5","#"),"4","#"),"3","#"),"2","#"),"1","#"),"0","#"),"$","")," ",""),",","@"),"&gt;","@"),"&lt;","@"),"=","@"),")","@"),"(","@"),"^","@"),"/","@"),"+","@"),"*","@"),"-","@"))-LEN(SUBSTITUTE(SUBSTITUTE(SUBSTITUTE(SUBSTITUTE(SUBSTITUTE(SUBSTITUTE(SUBSTITUTE(SUBSTITUTE(SUBSTITUTE(SUBSTITUTE(SUBSTITUTE(SUBSTITUTE(SUBSTITUTE(SUBSTITUTE(SUBSTITUTE(SUBSTITUTE(SUBSTITUTE(SUBSTITUTE(SUBSTITUTE(SUBSTITUTE(SUBSTITUTE(SUBSTITUTE(SUBSTITUTE(SUBSTITUTE(IF(_xlfn.ISFORMULA('#_F'!K56),_xlfn.FORMULATEXT('#_F'!K56),'#_F'!K56),"9","#"),"8","#"),"7","#"),"6","#"),"5","#"),"4","#"),"3","#"),"2","#"),"1","#"),"0","#"),"$","")," ",""),",","@"),"&gt;","@"),"&lt;","@"),"=","@"),")","@"),"(","@"),"^","@"),"/","@"),"+","@"),"*","@"),"-","@"),"@#","")))/2,TRUE,FALSE),"HardCodeMsg",IF(LEN(IF(_xlfn.ISFORMULA(F!K56),_xlfn.FORMULATEXT(F!K56),F!K56))-LEN(SUBSTITUTE(IF(_xlfn.ISFORMULA(F!K56),_xlfn.FORMULATEXT(F!K56),F!K56),"""",""))&gt;LEN(IF(_xlfn.ISFORMULA('#_F'!K56),_xlfn.FORMULATEXT('#_F'!K56),'#_F'!K56))-LEN(SUBSTITUTE(IF(_xlfn.ISFORMULA('#_F'!K56),_xlfn.FORMULATEXT('#_F'!K56),'#_F'!K56),"""","")),TRUE,FALSE),"HardQuoteMsg",IF(LEN(IF(_xlfn.ISFORMULA(F!K56),_xlfn.FORMULATEXT(F!K56),F!K56))-LEN(SUBSTITUTE(IF(_xlfn.ISFORMULA(F!K56),_xlfn.FORMULATEXT(F!K56),F!K56),"$",""))&lt;LEN(IF(_xlfn.ISFORMULA('#_F'!K56),_xlfn.FORMULATEXT('#_F'!K56),'#_F'!K56))-LEN(SUBSTITUTE(IF(_xlfn.ISFORMULA('#_F'!K56),_xlfn.FORMULATEXT('#_F'!K56),'#_F'!K56),"$","")),TRUE,FALSE),"MissingAbsMsg",_xlfn.IFS(ISTEXT('#_F'!K56),FALSE,ISLOGICAL('#_F'!K56),FALSE,SUBSTITUTE(CELL("format",'#_F'!K56),"-","")=SUBSTITUTE(CELL("format",F!K56),"-",""),FALSE,CELL("format",'#_F'!K56)="G",FALSE,AND(CELL("format",'#_F'!K56)="F0",CELL("format",F!K56)="G"),FALSE,TRUE,IFERROR(IF(MATCH(CELL("format",'#_F'!K56),FormatCodes_SFX!$A$4:$A$53,0)&gt;0,TRUE),FALSE),TRUE,TRUE),"FormatMsg",TRUE,"PerfectMsg")</f>
        <v>PerfectMsg</v>
      </c>
      <c r="L56" s="231" t="str">
        <f ca="1">_xlfn.IFS(ISBLANK(F!L56),"",IF(NOT(ISNA('#_F'!L56)),IF(ISNA(F!L56),TRUE,FALSE),FALSE),"StuNAMsg",IF(AND(ISNA('#_F'!L56),ISNA(F!L56)),TRUE,FALSE),"PerfectMsg",IF(NOT(ISERROR('#_F'!L56)),IF(ISERROR(F!L56),TRUE,FALSE),FALSE),"StuErrorMsg",IF(TYPE('#_F'!L56)&lt;&gt;TYPE(F!L56),TRUE,FALSE),"WrongTypeMsg",IF(_xlfn.ISFORMULA('#_F'!L56),IF(NOT(_xlfn.ISFORMULA(F!L56)),TRUE),FALSE),"MissingFormulaMsg",IF(NOT(AND(ISNUMBER(FIND("[",_xlfn.FORMULATEXT('#_F'!L56))),ISNUMBER(FIND("!",_xlfn.FORMULATEXT('#_F'!L56))))),AND(ISNUMBER(FIND("[",_xlfn.FORMULATEXT(F!L56))),ISNUMBER(FIND("!",_xlfn.FORMULATEXT(F!L56)))),FALSE),"ExternalRefsMsg",IF(ISNUMBER('#_F'!L56),IF(ABS('#_F'!L56-F!L56)&gt;0.00001,TRUE,FALSE),IF('#_F'!L56&lt;&gt;F!L56,TRUE,FALSE)),IF(ISNUMBER('#_F'!L56),IF('#_F'!L56&gt;F!L56,"TooLow","TooHigh"),"WrongAnswer"),NOT(_xlfn.ISFORMULA('#_F'!L56)),IF(_xlfn.IFS(ISTEXT('#_F'!L56),FALSE,ISLOGICAL('#_F'!L56),FALSE,SUBSTITUTE(CELL("format",'#_F'!L56),"-","")=SUBSTITUTE(CELL("format",F!L56),"-",""),FALSE,CELL("format",'#_F'!L56)="G",FALSE,AND(CELL("format",'#_F'!L56)="F0",CELL("format",F!L56)="G"),FALSE,TRUE,IFERROR(IF(MATCH(CELL("format",'#_F'!L56)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56),_xlfn.FORMULATEXT(F!L56),F!L56),"9","#"),"8","#"),"7","#"),"6","#"),"5","#"),"4","#"),"3","#"),"2","#"),"1","#"),"0","#"),"$","")," ",""),",","@"),"&gt;","@"),"&lt;","@"),"=","@"),")","@"),"(","@"),"^","@"),"/","@"),"+","@"),"*","@"),"-","@"))-LEN(SUBSTITUTE(SUBSTITUTE(SUBSTITUTE(SUBSTITUTE(SUBSTITUTE(SUBSTITUTE(SUBSTITUTE(SUBSTITUTE(SUBSTITUTE(SUBSTITUTE(SUBSTITUTE(SUBSTITUTE(SUBSTITUTE(SUBSTITUTE(SUBSTITUTE(SUBSTITUTE(SUBSTITUTE(SUBSTITUTE(SUBSTITUTE(SUBSTITUTE(SUBSTITUTE(SUBSTITUTE(SUBSTITUTE(SUBSTITUTE(IF(_xlfn.ISFORMULA(F!L56),_xlfn.FORMULATEXT(F!L56),F!L56),"9","#"),"8","#"),"7","#"),"6","#"),"5","#"),"4","#"),"3","#"),"2","#"),"1","#"),"0","#"),"$","")," ",""),",","@"),"&gt;","@"),"&lt;","@"),"=","@"),")","@"),"(","@"),"^","@"),"/","@"),"+","@"),"*","@"),"-","@"),"@#","")))/2&gt;(LEN(SUBSTITUTE(SUBSTITUTE(SUBSTITUTE(SUBSTITUTE(SUBSTITUTE(SUBSTITUTE(SUBSTITUTE(SUBSTITUTE(SUBSTITUTE(SUBSTITUTE(SUBSTITUTE(SUBSTITUTE(SUBSTITUTE(SUBSTITUTE(SUBSTITUTE(SUBSTITUTE(SUBSTITUTE(SUBSTITUTE(SUBSTITUTE(SUBSTITUTE(SUBSTITUTE(SUBSTITUTE(SUBSTITUTE(IF(_xlfn.ISFORMULA('#_F'!L56),_xlfn.FORMULATEXT('#_F'!L56),'#_F'!L56),"9","#"),"8","#"),"7","#"),"6","#"),"5","#"),"4","#"),"3","#"),"2","#"),"1","#"),"0","#"),"$","")," ",""),",","@"),"&gt;","@"),"&lt;","@"),"=","@"),")","@"),"(","@"),"^","@"),"/","@"),"+","@"),"*","@"),"-","@"))-LEN(SUBSTITUTE(SUBSTITUTE(SUBSTITUTE(SUBSTITUTE(SUBSTITUTE(SUBSTITUTE(SUBSTITUTE(SUBSTITUTE(SUBSTITUTE(SUBSTITUTE(SUBSTITUTE(SUBSTITUTE(SUBSTITUTE(SUBSTITUTE(SUBSTITUTE(SUBSTITUTE(SUBSTITUTE(SUBSTITUTE(SUBSTITUTE(SUBSTITUTE(SUBSTITUTE(SUBSTITUTE(SUBSTITUTE(SUBSTITUTE(IF(_xlfn.ISFORMULA('#_F'!L56),_xlfn.FORMULATEXT('#_F'!L56),'#_F'!L56),"9","#"),"8","#"),"7","#"),"6","#"),"5","#"),"4","#"),"3","#"),"2","#"),"1","#"),"0","#"),"$","")," ",""),",","@"),"&gt;","@"),"&lt;","@"),"=","@"),")","@"),"(","@"),"^","@"),"/","@"),"+","@"),"*","@"),"-","@"),"@#","")))/2,TRUE,FALSE),"HardCodeMsg",IF(LEN(IF(_xlfn.ISFORMULA(F!L56),_xlfn.FORMULATEXT(F!L56),F!L56))-LEN(SUBSTITUTE(IF(_xlfn.ISFORMULA(F!L56),_xlfn.FORMULATEXT(F!L56),F!L56),"""",""))&gt;LEN(IF(_xlfn.ISFORMULA('#_F'!L56),_xlfn.FORMULATEXT('#_F'!L56),'#_F'!L56))-LEN(SUBSTITUTE(IF(_xlfn.ISFORMULA('#_F'!L56),_xlfn.FORMULATEXT('#_F'!L56),'#_F'!L56),"""","")),TRUE,FALSE),"HardQuoteMsg",IF(LEN(IF(_xlfn.ISFORMULA(F!L56),_xlfn.FORMULATEXT(F!L56),F!L56))-LEN(SUBSTITUTE(IF(_xlfn.ISFORMULA(F!L56),_xlfn.FORMULATEXT(F!L56),F!L56),"$",""))&lt;LEN(IF(_xlfn.ISFORMULA('#_F'!L56),_xlfn.FORMULATEXT('#_F'!L56),'#_F'!L56))-LEN(SUBSTITUTE(IF(_xlfn.ISFORMULA('#_F'!L56),_xlfn.FORMULATEXT('#_F'!L56),'#_F'!L56),"$","")),TRUE,FALSE),"MissingAbsMsg",_xlfn.IFS(ISTEXT('#_F'!L56),FALSE,ISLOGICAL('#_F'!L56),FALSE,SUBSTITUTE(CELL("format",'#_F'!L56),"-","")=SUBSTITUTE(CELL("format",F!L56),"-",""),FALSE,CELL("format",'#_F'!L56)="G",FALSE,AND(CELL("format",'#_F'!L56)="F0",CELL("format",F!L56)="G"),FALSE,TRUE,IFERROR(IF(MATCH(CELL("format",'#_F'!L56),FormatCodes_SFX!$A$4:$A$53,0)&gt;0,TRUE),FALSE),TRUE,TRUE),"FormatMsg",TRUE,"PerfectMsg")</f>
        <v>PerfectMsg</v>
      </c>
      <c r="N56" s="233">
        <v>0</v>
      </c>
      <c r="O56" s="233">
        <v>0</v>
      </c>
      <c r="P56" s="233">
        <v>0</v>
      </c>
      <c r="R56" s="233">
        <v>0</v>
      </c>
      <c r="S56" s="233">
        <v>0</v>
      </c>
      <c r="T56" s="233">
        <v>0</v>
      </c>
      <c r="V56" s="233">
        <v>0</v>
      </c>
      <c r="W56" s="233">
        <v>0</v>
      </c>
      <c r="X56" s="233">
        <v>0</v>
      </c>
      <c r="Z56" s="233">
        <v>0</v>
      </c>
      <c r="AA56" s="233">
        <v>0</v>
      </c>
      <c r="AB56" s="233">
        <v>0</v>
      </c>
    </row>
    <row r="57" spans="3:28" x14ac:dyDescent="0.15">
      <c r="C57" s="233">
        <v>0</v>
      </c>
      <c r="D57" s="233">
        <v>0</v>
      </c>
      <c r="E57" s="233">
        <v>0</v>
      </c>
      <c r="F57" s="233">
        <v>0</v>
      </c>
      <c r="G57" s="170" t="str">
        <f ca="1">_xlfn.IFS(ISBLANK(F!G57),"",IF(NOT(ISNA('#_F'!G57)),IF(ISNA(F!G57),TRUE,FALSE),FALSE),"StuNAMsg",IF(AND(ISNA('#_F'!G57),ISNA(F!G57)),TRUE,FALSE),"PerfectMsg",IF(NOT(ISERROR('#_F'!G57)),IF(ISERROR(F!G57),TRUE,FALSE),FALSE),"StuErrorMsg",IF(TYPE('#_F'!G57)&lt;&gt;TYPE(F!G57),TRUE,FALSE),"WrongTypeMsg",IF(_xlfn.ISFORMULA('#_F'!G57),IF(NOT(_xlfn.ISFORMULA(F!G57)),TRUE),FALSE),"MissingFormulaMsg",IF(NOT(AND(ISNUMBER(FIND("[",_xlfn.FORMULATEXT('#_F'!G57))),ISNUMBER(FIND("!",_xlfn.FORMULATEXT('#_F'!G57))))),AND(ISNUMBER(FIND("[",_xlfn.FORMULATEXT(F!G57))),ISNUMBER(FIND("!",_xlfn.FORMULATEXT(F!G57)))),FALSE),"ExternalRefsMsg",IF(ISNUMBER('#_F'!G57),IF(ABS('#_F'!G57-F!G57)&gt;0.00001,TRUE,FALSE),IF('#_F'!G57&lt;&gt;F!G57,TRUE,FALSE)),IF(ISNUMBER('#_F'!G57),IF('#_F'!G57&gt;F!G57,"TooLow","TooHigh"),"WrongAnswer"),NOT(_xlfn.ISFORMULA('#_F'!G57)),IF(_xlfn.IFS(ISTEXT('#_F'!G57),FALSE,ISLOGICAL('#_F'!G57),FALSE,SUBSTITUTE(CELL("format",'#_F'!G57),"-","")=SUBSTITUTE(CELL("format",F!G57),"-",""),FALSE,CELL("format",'#_F'!G57)="G",FALSE,AND(CELL("format",'#_F'!G57)="F0",CELL("format",F!G57)="G"),FALSE,TRUE,IFERROR(IF(MATCH(CELL("format",'#_F'!G57)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57),_xlfn.FORMULATEXT(F!G57),F!G57),"9","#"),"8","#"),"7","#"),"6","#"),"5","#"),"4","#"),"3","#"),"2","#"),"1","#"),"0","#"),"$","")," ",""),",","@"),"&gt;","@"),"&lt;","@"),"=","@"),")","@"),"(","@"),"^","@"),"/","@"),"+","@"),"*","@"),"-","@"))-LEN(SUBSTITUTE(SUBSTITUTE(SUBSTITUTE(SUBSTITUTE(SUBSTITUTE(SUBSTITUTE(SUBSTITUTE(SUBSTITUTE(SUBSTITUTE(SUBSTITUTE(SUBSTITUTE(SUBSTITUTE(SUBSTITUTE(SUBSTITUTE(SUBSTITUTE(SUBSTITUTE(SUBSTITUTE(SUBSTITUTE(SUBSTITUTE(SUBSTITUTE(SUBSTITUTE(SUBSTITUTE(SUBSTITUTE(SUBSTITUTE(IF(_xlfn.ISFORMULA(F!G57),_xlfn.FORMULATEXT(F!G57),F!G57),"9","#"),"8","#"),"7","#"),"6","#"),"5","#"),"4","#"),"3","#"),"2","#"),"1","#"),"0","#"),"$","")," ",""),",","@"),"&gt;","@"),"&lt;","@"),"=","@"),")","@"),"(","@"),"^","@"),"/","@"),"+","@"),"*","@"),"-","@"),"@#","")))/2&gt;(LEN(SUBSTITUTE(SUBSTITUTE(SUBSTITUTE(SUBSTITUTE(SUBSTITUTE(SUBSTITUTE(SUBSTITUTE(SUBSTITUTE(SUBSTITUTE(SUBSTITUTE(SUBSTITUTE(SUBSTITUTE(SUBSTITUTE(SUBSTITUTE(SUBSTITUTE(SUBSTITUTE(SUBSTITUTE(SUBSTITUTE(SUBSTITUTE(SUBSTITUTE(SUBSTITUTE(SUBSTITUTE(SUBSTITUTE(IF(_xlfn.ISFORMULA('#_F'!G57),_xlfn.FORMULATEXT('#_F'!G57),'#_F'!G57),"9","#"),"8","#"),"7","#"),"6","#"),"5","#"),"4","#"),"3","#"),"2","#"),"1","#"),"0","#"),"$","")," ",""),",","@"),"&gt;","@"),"&lt;","@"),"=","@"),")","@"),"(","@"),"^","@"),"/","@"),"+","@"),"*","@"),"-","@"))-LEN(SUBSTITUTE(SUBSTITUTE(SUBSTITUTE(SUBSTITUTE(SUBSTITUTE(SUBSTITUTE(SUBSTITUTE(SUBSTITUTE(SUBSTITUTE(SUBSTITUTE(SUBSTITUTE(SUBSTITUTE(SUBSTITUTE(SUBSTITUTE(SUBSTITUTE(SUBSTITUTE(SUBSTITUTE(SUBSTITUTE(SUBSTITUTE(SUBSTITUTE(SUBSTITUTE(SUBSTITUTE(SUBSTITUTE(SUBSTITUTE(IF(_xlfn.ISFORMULA('#_F'!G57),_xlfn.FORMULATEXT('#_F'!G57),'#_F'!G57),"9","#"),"8","#"),"7","#"),"6","#"),"5","#"),"4","#"),"3","#"),"2","#"),"1","#"),"0","#"),"$","")," ",""),",","@"),"&gt;","@"),"&lt;","@"),"=","@"),")","@"),"(","@"),"^","@"),"/","@"),"+","@"),"*","@"),"-","@"),"@#","")))/2,TRUE,FALSE),"HardCodeMsg",IF(LEN(IF(_xlfn.ISFORMULA(F!G57),_xlfn.FORMULATEXT(F!G57),F!G57))-LEN(SUBSTITUTE(IF(_xlfn.ISFORMULA(F!G57),_xlfn.FORMULATEXT(F!G57),F!G57),"""",""))&gt;LEN(IF(_xlfn.ISFORMULA('#_F'!G57),_xlfn.FORMULATEXT('#_F'!G57),'#_F'!G57))-LEN(SUBSTITUTE(IF(_xlfn.ISFORMULA('#_F'!G57),_xlfn.FORMULATEXT('#_F'!G57),'#_F'!G57),"""","")),TRUE,FALSE),"HardQuoteMsg",IF(LEN(IF(_xlfn.ISFORMULA(F!G57),_xlfn.FORMULATEXT(F!G57),F!G57))-LEN(SUBSTITUTE(IF(_xlfn.ISFORMULA(F!G57),_xlfn.FORMULATEXT(F!G57),F!G57),"$",""))&lt;LEN(IF(_xlfn.ISFORMULA('#_F'!G57),_xlfn.FORMULATEXT('#_F'!G57),'#_F'!G57))-LEN(SUBSTITUTE(IF(_xlfn.ISFORMULA('#_F'!G57),_xlfn.FORMULATEXT('#_F'!G57),'#_F'!G57),"$","")),TRUE,FALSE),"MissingAbsMsg",_xlfn.IFS(ISTEXT('#_F'!G57),FALSE,ISLOGICAL('#_F'!G57),FALSE,SUBSTITUTE(CELL("format",'#_F'!G57),"-","")=SUBSTITUTE(CELL("format",F!G57),"-",""),FALSE,CELL("format",'#_F'!G57)="G",FALSE,AND(CELL("format",'#_F'!G57)="F0",CELL("format",F!G57)="G"),FALSE,TRUE,IFERROR(IF(MATCH(CELL("format",'#_F'!G57),FormatCodes_SFX!$A$4:$A$53,0)&gt;0,TRUE),FALSE),TRUE,TRUE),"FormatMsg",TRUE,"PerfectMsg")</f>
        <v>PerfectMsg</v>
      </c>
      <c r="H57" s="170" t="str">
        <f ca="1">_xlfn.IFS(ISBLANK(F!H57),"",IF(NOT(ISNA('#_F'!H57)),IF(ISNA(F!H57),TRUE,FALSE),FALSE),"StuNAMsg",IF(AND(ISNA('#_F'!H57),ISNA(F!H57)),TRUE,FALSE),"PerfectMsg",IF(NOT(ISERROR('#_F'!H57)),IF(ISERROR(F!H57),TRUE,FALSE),FALSE),"StuErrorMsg",IF(TYPE('#_F'!H57)&lt;&gt;TYPE(F!H57),TRUE,FALSE),"WrongTypeMsg",IF(_xlfn.ISFORMULA('#_F'!H57),IF(NOT(_xlfn.ISFORMULA(F!H57)),TRUE),FALSE),"MissingFormulaMsg",IF(NOT(AND(ISNUMBER(FIND("[",_xlfn.FORMULATEXT('#_F'!H57))),ISNUMBER(FIND("!",_xlfn.FORMULATEXT('#_F'!H57))))),AND(ISNUMBER(FIND("[",_xlfn.FORMULATEXT(F!H57))),ISNUMBER(FIND("!",_xlfn.FORMULATEXT(F!H57)))),FALSE),"ExternalRefsMsg",IF(ISNUMBER('#_F'!H57),IF(ABS('#_F'!H57-F!H57)&gt;0.00001,TRUE,FALSE),IF('#_F'!H57&lt;&gt;F!H57,TRUE,FALSE)),IF(ISNUMBER('#_F'!H57),IF('#_F'!H57&gt;F!H57,"TooLow","TooHigh"),"WrongAnswer"),NOT(_xlfn.ISFORMULA('#_F'!H57)),IF(_xlfn.IFS(ISTEXT('#_F'!H57),FALSE,ISLOGICAL('#_F'!H57),FALSE,SUBSTITUTE(CELL("format",'#_F'!H57),"-","")=SUBSTITUTE(CELL("format",F!H57),"-",""),FALSE,CELL("format",'#_F'!H57)="G",FALSE,AND(CELL("format",'#_F'!H57)="F0",CELL("format",F!H57)="G"),FALSE,TRUE,IFERROR(IF(MATCH(CELL("format",'#_F'!H57)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57),_xlfn.FORMULATEXT(F!H57),F!H57),"9","#"),"8","#"),"7","#"),"6","#"),"5","#"),"4","#"),"3","#"),"2","#"),"1","#"),"0","#"),"$","")," ",""),",","@"),"&gt;","@"),"&lt;","@"),"=","@"),")","@"),"(","@"),"^","@"),"/","@"),"+","@"),"*","@"),"-","@"))-LEN(SUBSTITUTE(SUBSTITUTE(SUBSTITUTE(SUBSTITUTE(SUBSTITUTE(SUBSTITUTE(SUBSTITUTE(SUBSTITUTE(SUBSTITUTE(SUBSTITUTE(SUBSTITUTE(SUBSTITUTE(SUBSTITUTE(SUBSTITUTE(SUBSTITUTE(SUBSTITUTE(SUBSTITUTE(SUBSTITUTE(SUBSTITUTE(SUBSTITUTE(SUBSTITUTE(SUBSTITUTE(SUBSTITUTE(SUBSTITUTE(IF(_xlfn.ISFORMULA(F!H57),_xlfn.FORMULATEXT(F!H57),F!H57),"9","#"),"8","#"),"7","#"),"6","#"),"5","#"),"4","#"),"3","#"),"2","#"),"1","#"),"0","#"),"$","")," ",""),",","@"),"&gt;","@"),"&lt;","@"),"=","@"),")","@"),"(","@"),"^","@"),"/","@"),"+","@"),"*","@"),"-","@"),"@#","")))/2&gt;(LEN(SUBSTITUTE(SUBSTITUTE(SUBSTITUTE(SUBSTITUTE(SUBSTITUTE(SUBSTITUTE(SUBSTITUTE(SUBSTITUTE(SUBSTITUTE(SUBSTITUTE(SUBSTITUTE(SUBSTITUTE(SUBSTITUTE(SUBSTITUTE(SUBSTITUTE(SUBSTITUTE(SUBSTITUTE(SUBSTITUTE(SUBSTITUTE(SUBSTITUTE(SUBSTITUTE(SUBSTITUTE(SUBSTITUTE(IF(_xlfn.ISFORMULA('#_F'!H57),_xlfn.FORMULATEXT('#_F'!H57),'#_F'!H57),"9","#"),"8","#"),"7","#"),"6","#"),"5","#"),"4","#"),"3","#"),"2","#"),"1","#"),"0","#"),"$","")," ",""),",","@"),"&gt;","@"),"&lt;","@"),"=","@"),")","@"),"(","@"),"^","@"),"/","@"),"+","@"),"*","@"),"-","@"))-LEN(SUBSTITUTE(SUBSTITUTE(SUBSTITUTE(SUBSTITUTE(SUBSTITUTE(SUBSTITUTE(SUBSTITUTE(SUBSTITUTE(SUBSTITUTE(SUBSTITUTE(SUBSTITUTE(SUBSTITUTE(SUBSTITUTE(SUBSTITUTE(SUBSTITUTE(SUBSTITUTE(SUBSTITUTE(SUBSTITUTE(SUBSTITUTE(SUBSTITUTE(SUBSTITUTE(SUBSTITUTE(SUBSTITUTE(SUBSTITUTE(IF(_xlfn.ISFORMULA('#_F'!H57),_xlfn.FORMULATEXT('#_F'!H57),'#_F'!H57),"9","#"),"8","#"),"7","#"),"6","#"),"5","#"),"4","#"),"3","#"),"2","#"),"1","#"),"0","#"),"$","")," ",""),",","@"),"&gt;","@"),"&lt;","@"),"=","@"),")","@"),"(","@"),"^","@"),"/","@"),"+","@"),"*","@"),"-","@"),"@#","")))/2,TRUE,FALSE),"HardCodeMsg",IF(LEN(IF(_xlfn.ISFORMULA(F!H57),_xlfn.FORMULATEXT(F!H57),F!H57))-LEN(SUBSTITUTE(IF(_xlfn.ISFORMULA(F!H57),_xlfn.FORMULATEXT(F!H57),F!H57),"""",""))&gt;LEN(IF(_xlfn.ISFORMULA('#_F'!H57),_xlfn.FORMULATEXT('#_F'!H57),'#_F'!H57))-LEN(SUBSTITUTE(IF(_xlfn.ISFORMULA('#_F'!H57),_xlfn.FORMULATEXT('#_F'!H57),'#_F'!H57),"""","")),TRUE,FALSE),"HardQuoteMsg",IF(LEN(IF(_xlfn.ISFORMULA(F!H57),_xlfn.FORMULATEXT(F!H57),F!H57))-LEN(SUBSTITUTE(IF(_xlfn.ISFORMULA(F!H57),_xlfn.FORMULATEXT(F!H57),F!H57),"$",""))&lt;LEN(IF(_xlfn.ISFORMULA('#_F'!H57),_xlfn.FORMULATEXT('#_F'!H57),'#_F'!H57))-LEN(SUBSTITUTE(IF(_xlfn.ISFORMULA('#_F'!H57),_xlfn.FORMULATEXT('#_F'!H57),'#_F'!H57),"$","")),TRUE,FALSE),"MissingAbsMsg",_xlfn.IFS(ISTEXT('#_F'!H57),FALSE,ISLOGICAL('#_F'!H57),FALSE,SUBSTITUTE(CELL("format",'#_F'!H57),"-","")=SUBSTITUTE(CELL("format",F!H57),"-",""),FALSE,CELL("format",'#_F'!H57)="G",FALSE,AND(CELL("format",'#_F'!H57)="F0",CELL("format",F!H57)="G"),FALSE,TRUE,IFERROR(IF(MATCH(CELL("format",'#_F'!H57),FormatCodes_SFX!$A$4:$A$53,0)&gt;0,TRUE),FALSE),TRUE,TRUE),"FormatMsg",TRUE,"PerfectMsg")</f>
        <v>PerfectMsg</v>
      </c>
      <c r="I57" s="170" t="str">
        <f ca="1">_xlfn.IFS(ISBLANK(F!I57),"",IF(NOT(ISNA('#_F'!I57)),IF(ISNA(F!I57),TRUE,FALSE),FALSE),"StuNAMsg",IF(AND(ISNA('#_F'!I57),ISNA(F!I57)),TRUE,FALSE),"PerfectMsg",IF(NOT(ISERROR('#_F'!I57)),IF(ISERROR(F!I57),TRUE,FALSE),FALSE),"StuErrorMsg",IF(TYPE('#_F'!I57)&lt;&gt;TYPE(F!I57),TRUE,FALSE),"WrongTypeMsg",IF(_xlfn.ISFORMULA('#_F'!I57),IF(NOT(_xlfn.ISFORMULA(F!I57)),TRUE),FALSE),"MissingFormulaMsg",IF(NOT(AND(ISNUMBER(FIND("[",_xlfn.FORMULATEXT('#_F'!I57))),ISNUMBER(FIND("!",_xlfn.FORMULATEXT('#_F'!I57))))),AND(ISNUMBER(FIND("[",_xlfn.FORMULATEXT(F!I57))),ISNUMBER(FIND("!",_xlfn.FORMULATEXT(F!I57)))),FALSE),"ExternalRefsMsg",IF(ISNUMBER('#_F'!I57),IF(ABS('#_F'!I57-F!I57)&gt;0.00001,TRUE,FALSE),IF('#_F'!I57&lt;&gt;F!I57,TRUE,FALSE)),IF(ISNUMBER('#_F'!I57),IF('#_F'!I57&gt;F!I57,"TooLow","TooHigh"),"WrongAnswer"),NOT(_xlfn.ISFORMULA('#_F'!I57)),IF(_xlfn.IFS(ISTEXT('#_F'!I57),FALSE,ISLOGICAL('#_F'!I57),FALSE,SUBSTITUTE(CELL("format",'#_F'!I57),"-","")=SUBSTITUTE(CELL("format",F!I57),"-",""),FALSE,CELL("format",'#_F'!I57)="G",FALSE,AND(CELL("format",'#_F'!I57)="F0",CELL("format",F!I57)="G"),FALSE,TRUE,IFERROR(IF(MATCH(CELL("format",'#_F'!I57)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57),_xlfn.FORMULATEXT(F!I57),F!I57),"9","#"),"8","#"),"7","#"),"6","#"),"5","#"),"4","#"),"3","#"),"2","#"),"1","#"),"0","#"),"$","")," ",""),",","@"),"&gt;","@"),"&lt;","@"),"=","@"),")","@"),"(","@"),"^","@"),"/","@"),"+","@"),"*","@"),"-","@"))-LEN(SUBSTITUTE(SUBSTITUTE(SUBSTITUTE(SUBSTITUTE(SUBSTITUTE(SUBSTITUTE(SUBSTITUTE(SUBSTITUTE(SUBSTITUTE(SUBSTITUTE(SUBSTITUTE(SUBSTITUTE(SUBSTITUTE(SUBSTITUTE(SUBSTITUTE(SUBSTITUTE(SUBSTITUTE(SUBSTITUTE(SUBSTITUTE(SUBSTITUTE(SUBSTITUTE(SUBSTITUTE(SUBSTITUTE(SUBSTITUTE(IF(_xlfn.ISFORMULA(F!I57),_xlfn.FORMULATEXT(F!I57),F!I57),"9","#"),"8","#"),"7","#"),"6","#"),"5","#"),"4","#"),"3","#"),"2","#"),"1","#"),"0","#"),"$","")," ",""),",","@"),"&gt;","@"),"&lt;","@"),"=","@"),")","@"),"(","@"),"^","@"),"/","@"),"+","@"),"*","@"),"-","@"),"@#","")))/2&gt;(LEN(SUBSTITUTE(SUBSTITUTE(SUBSTITUTE(SUBSTITUTE(SUBSTITUTE(SUBSTITUTE(SUBSTITUTE(SUBSTITUTE(SUBSTITUTE(SUBSTITUTE(SUBSTITUTE(SUBSTITUTE(SUBSTITUTE(SUBSTITUTE(SUBSTITUTE(SUBSTITUTE(SUBSTITUTE(SUBSTITUTE(SUBSTITUTE(SUBSTITUTE(SUBSTITUTE(SUBSTITUTE(SUBSTITUTE(IF(_xlfn.ISFORMULA('#_F'!I57),_xlfn.FORMULATEXT('#_F'!I57),'#_F'!I57),"9","#"),"8","#"),"7","#"),"6","#"),"5","#"),"4","#"),"3","#"),"2","#"),"1","#"),"0","#"),"$","")," ",""),",","@"),"&gt;","@"),"&lt;","@"),"=","@"),")","@"),"(","@"),"^","@"),"/","@"),"+","@"),"*","@"),"-","@"))-LEN(SUBSTITUTE(SUBSTITUTE(SUBSTITUTE(SUBSTITUTE(SUBSTITUTE(SUBSTITUTE(SUBSTITUTE(SUBSTITUTE(SUBSTITUTE(SUBSTITUTE(SUBSTITUTE(SUBSTITUTE(SUBSTITUTE(SUBSTITUTE(SUBSTITUTE(SUBSTITUTE(SUBSTITUTE(SUBSTITUTE(SUBSTITUTE(SUBSTITUTE(SUBSTITUTE(SUBSTITUTE(SUBSTITUTE(SUBSTITUTE(IF(_xlfn.ISFORMULA('#_F'!I57),_xlfn.FORMULATEXT('#_F'!I57),'#_F'!I57),"9","#"),"8","#"),"7","#"),"6","#"),"5","#"),"4","#"),"3","#"),"2","#"),"1","#"),"0","#"),"$","")," ",""),",","@"),"&gt;","@"),"&lt;","@"),"=","@"),")","@"),"(","@"),"^","@"),"/","@"),"+","@"),"*","@"),"-","@"),"@#","")))/2,TRUE,FALSE),"HardCodeMsg",IF(LEN(IF(_xlfn.ISFORMULA(F!I57),_xlfn.FORMULATEXT(F!I57),F!I57))-LEN(SUBSTITUTE(IF(_xlfn.ISFORMULA(F!I57),_xlfn.FORMULATEXT(F!I57),F!I57),"""",""))&gt;LEN(IF(_xlfn.ISFORMULA('#_F'!I57),_xlfn.FORMULATEXT('#_F'!I57),'#_F'!I57))-LEN(SUBSTITUTE(IF(_xlfn.ISFORMULA('#_F'!I57),_xlfn.FORMULATEXT('#_F'!I57),'#_F'!I57),"""","")),TRUE,FALSE),"HardQuoteMsg",IF(LEN(IF(_xlfn.ISFORMULA(F!I57),_xlfn.FORMULATEXT(F!I57),F!I57))-LEN(SUBSTITUTE(IF(_xlfn.ISFORMULA(F!I57),_xlfn.FORMULATEXT(F!I57),F!I57),"$",""))&lt;LEN(IF(_xlfn.ISFORMULA('#_F'!I57),_xlfn.FORMULATEXT('#_F'!I57),'#_F'!I57))-LEN(SUBSTITUTE(IF(_xlfn.ISFORMULA('#_F'!I57),_xlfn.FORMULATEXT('#_F'!I57),'#_F'!I57),"$","")),TRUE,FALSE),"MissingAbsMsg",_xlfn.IFS(ISTEXT('#_F'!I57),FALSE,ISLOGICAL('#_F'!I57),FALSE,SUBSTITUTE(CELL("format",'#_F'!I57),"-","")=SUBSTITUTE(CELL("format",F!I57),"-",""),FALSE,CELL("format",'#_F'!I57)="G",FALSE,AND(CELL("format",'#_F'!I57)="F0",CELL("format",F!I57)="G"),FALSE,TRUE,IFERROR(IF(MATCH(CELL("format",'#_F'!I57),FormatCodes_SFX!$A$4:$A$53,0)&gt;0,TRUE),FALSE),TRUE,TRUE),"FormatMsg",TRUE,"PerfectMsg")</f>
        <v>PerfectMsg</v>
      </c>
      <c r="J57" s="170" t="str">
        <f ca="1">_xlfn.IFS(ISBLANK(F!J57),"",IF(NOT(ISNA('#_F'!J57)),IF(ISNA(F!J57),TRUE,FALSE),FALSE),"StuNAMsg",IF(AND(ISNA('#_F'!J57),ISNA(F!J57)),TRUE,FALSE),"PerfectMsg",IF(NOT(ISERROR('#_F'!J57)),IF(ISERROR(F!J57),TRUE,FALSE),FALSE),"StuErrorMsg",IF(TYPE('#_F'!J57)&lt;&gt;TYPE(F!J57),TRUE,FALSE),"WrongTypeMsg",IF(_xlfn.ISFORMULA('#_F'!J57),IF(NOT(_xlfn.ISFORMULA(F!J57)),TRUE),FALSE),"MissingFormulaMsg",IF(NOT(AND(ISNUMBER(FIND("[",_xlfn.FORMULATEXT('#_F'!J57))),ISNUMBER(FIND("!",_xlfn.FORMULATEXT('#_F'!J57))))),AND(ISNUMBER(FIND("[",_xlfn.FORMULATEXT(F!J57))),ISNUMBER(FIND("!",_xlfn.FORMULATEXT(F!J57)))),FALSE),"ExternalRefsMsg",IF(ISNUMBER('#_F'!J57),IF(ABS('#_F'!J57-F!J57)&gt;0.00001,TRUE,FALSE),IF('#_F'!J57&lt;&gt;F!J57,TRUE,FALSE)),IF(ISNUMBER('#_F'!J57),IF('#_F'!J57&gt;F!J57,"TooLow","TooHigh"),"WrongAnswer"),NOT(_xlfn.ISFORMULA('#_F'!J57)),IF(_xlfn.IFS(ISTEXT('#_F'!J57),FALSE,ISLOGICAL('#_F'!J57),FALSE,SUBSTITUTE(CELL("format",'#_F'!J57),"-","")=SUBSTITUTE(CELL("format",F!J57),"-",""),FALSE,CELL("format",'#_F'!J57)="G",FALSE,AND(CELL("format",'#_F'!J57)="F0",CELL("format",F!J57)="G"),FALSE,TRUE,IFERROR(IF(MATCH(CELL("format",'#_F'!J57)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57),_xlfn.FORMULATEXT(F!J57),F!J57),"9","#"),"8","#"),"7","#"),"6","#"),"5","#"),"4","#"),"3","#"),"2","#"),"1","#"),"0","#"),"$","")," ",""),",","@"),"&gt;","@"),"&lt;","@"),"=","@"),")","@"),"(","@"),"^","@"),"/","@"),"+","@"),"*","@"),"-","@"))-LEN(SUBSTITUTE(SUBSTITUTE(SUBSTITUTE(SUBSTITUTE(SUBSTITUTE(SUBSTITUTE(SUBSTITUTE(SUBSTITUTE(SUBSTITUTE(SUBSTITUTE(SUBSTITUTE(SUBSTITUTE(SUBSTITUTE(SUBSTITUTE(SUBSTITUTE(SUBSTITUTE(SUBSTITUTE(SUBSTITUTE(SUBSTITUTE(SUBSTITUTE(SUBSTITUTE(SUBSTITUTE(SUBSTITUTE(SUBSTITUTE(IF(_xlfn.ISFORMULA(F!J57),_xlfn.FORMULATEXT(F!J57),F!J57),"9","#"),"8","#"),"7","#"),"6","#"),"5","#"),"4","#"),"3","#"),"2","#"),"1","#"),"0","#"),"$","")," ",""),",","@"),"&gt;","@"),"&lt;","@"),"=","@"),")","@"),"(","@"),"^","@"),"/","@"),"+","@"),"*","@"),"-","@"),"@#","")))/2&gt;(LEN(SUBSTITUTE(SUBSTITUTE(SUBSTITUTE(SUBSTITUTE(SUBSTITUTE(SUBSTITUTE(SUBSTITUTE(SUBSTITUTE(SUBSTITUTE(SUBSTITUTE(SUBSTITUTE(SUBSTITUTE(SUBSTITUTE(SUBSTITUTE(SUBSTITUTE(SUBSTITUTE(SUBSTITUTE(SUBSTITUTE(SUBSTITUTE(SUBSTITUTE(SUBSTITUTE(SUBSTITUTE(SUBSTITUTE(IF(_xlfn.ISFORMULA('#_F'!J57),_xlfn.FORMULATEXT('#_F'!J57),'#_F'!J57),"9","#"),"8","#"),"7","#"),"6","#"),"5","#"),"4","#"),"3","#"),"2","#"),"1","#"),"0","#"),"$","")," ",""),",","@"),"&gt;","@"),"&lt;","@"),"=","@"),")","@"),"(","@"),"^","@"),"/","@"),"+","@"),"*","@"),"-","@"))-LEN(SUBSTITUTE(SUBSTITUTE(SUBSTITUTE(SUBSTITUTE(SUBSTITUTE(SUBSTITUTE(SUBSTITUTE(SUBSTITUTE(SUBSTITUTE(SUBSTITUTE(SUBSTITUTE(SUBSTITUTE(SUBSTITUTE(SUBSTITUTE(SUBSTITUTE(SUBSTITUTE(SUBSTITUTE(SUBSTITUTE(SUBSTITUTE(SUBSTITUTE(SUBSTITUTE(SUBSTITUTE(SUBSTITUTE(SUBSTITUTE(IF(_xlfn.ISFORMULA('#_F'!J57),_xlfn.FORMULATEXT('#_F'!J57),'#_F'!J57),"9","#"),"8","#"),"7","#"),"6","#"),"5","#"),"4","#"),"3","#"),"2","#"),"1","#"),"0","#"),"$","")," ",""),",","@"),"&gt;","@"),"&lt;","@"),"=","@"),")","@"),"(","@"),"^","@"),"/","@"),"+","@"),"*","@"),"-","@"),"@#","")))/2,TRUE,FALSE),"HardCodeMsg",IF(LEN(IF(_xlfn.ISFORMULA(F!J57),_xlfn.FORMULATEXT(F!J57),F!J57))-LEN(SUBSTITUTE(IF(_xlfn.ISFORMULA(F!J57),_xlfn.FORMULATEXT(F!J57),F!J57),"""",""))&gt;LEN(IF(_xlfn.ISFORMULA('#_F'!J57),_xlfn.FORMULATEXT('#_F'!J57),'#_F'!J57))-LEN(SUBSTITUTE(IF(_xlfn.ISFORMULA('#_F'!J57),_xlfn.FORMULATEXT('#_F'!J57),'#_F'!J57),"""","")),TRUE,FALSE),"HardQuoteMsg",IF(LEN(IF(_xlfn.ISFORMULA(F!J57),_xlfn.FORMULATEXT(F!J57),F!J57))-LEN(SUBSTITUTE(IF(_xlfn.ISFORMULA(F!J57),_xlfn.FORMULATEXT(F!J57),F!J57),"$",""))&lt;LEN(IF(_xlfn.ISFORMULA('#_F'!J57),_xlfn.FORMULATEXT('#_F'!J57),'#_F'!J57))-LEN(SUBSTITUTE(IF(_xlfn.ISFORMULA('#_F'!J57),_xlfn.FORMULATEXT('#_F'!J57),'#_F'!J57),"$","")),TRUE,FALSE),"MissingAbsMsg",_xlfn.IFS(ISTEXT('#_F'!J57),FALSE,ISLOGICAL('#_F'!J57),FALSE,SUBSTITUTE(CELL("format",'#_F'!J57),"-","")=SUBSTITUTE(CELL("format",F!J57),"-",""),FALSE,CELL("format",'#_F'!J57)="G",FALSE,AND(CELL("format",'#_F'!J57)="F0",CELL("format",F!J57)="G"),FALSE,TRUE,IFERROR(IF(MATCH(CELL("format",'#_F'!J57),FormatCodes_SFX!$A$4:$A$53,0)&gt;0,TRUE),FALSE),TRUE,TRUE),"FormatMsg",TRUE,"PerfectMsg")</f>
        <v>PerfectMsg</v>
      </c>
      <c r="K57" s="170" t="str">
        <f ca="1">_xlfn.IFS(ISBLANK(F!K57),"",IF(NOT(ISNA('#_F'!K57)),IF(ISNA(F!K57),TRUE,FALSE),FALSE),"StuNAMsg",IF(AND(ISNA('#_F'!K57),ISNA(F!K57)),TRUE,FALSE),"PerfectMsg",IF(NOT(ISERROR('#_F'!K57)),IF(ISERROR(F!K57),TRUE,FALSE),FALSE),"StuErrorMsg",IF(TYPE('#_F'!K57)&lt;&gt;TYPE(F!K57),TRUE,FALSE),"WrongTypeMsg",IF(_xlfn.ISFORMULA('#_F'!K57),IF(NOT(_xlfn.ISFORMULA(F!K57)),TRUE),FALSE),"MissingFormulaMsg",IF(NOT(AND(ISNUMBER(FIND("[",_xlfn.FORMULATEXT('#_F'!K57))),ISNUMBER(FIND("!",_xlfn.FORMULATEXT('#_F'!K57))))),AND(ISNUMBER(FIND("[",_xlfn.FORMULATEXT(F!K57))),ISNUMBER(FIND("!",_xlfn.FORMULATEXT(F!K57)))),FALSE),"ExternalRefsMsg",IF(ISNUMBER('#_F'!K57),IF(ABS('#_F'!K57-F!K57)&gt;0.00001,TRUE,FALSE),IF('#_F'!K57&lt;&gt;F!K57,TRUE,FALSE)),IF(ISNUMBER('#_F'!K57),IF('#_F'!K57&gt;F!K57,"TooLow","TooHigh"),"WrongAnswer"),NOT(_xlfn.ISFORMULA('#_F'!K57)),IF(_xlfn.IFS(ISTEXT('#_F'!K57),FALSE,ISLOGICAL('#_F'!K57),FALSE,SUBSTITUTE(CELL("format",'#_F'!K57),"-","")=SUBSTITUTE(CELL("format",F!K57),"-",""),FALSE,CELL("format",'#_F'!K57)="G",FALSE,AND(CELL("format",'#_F'!K57)="F0",CELL("format",F!K57)="G"),FALSE,TRUE,IFERROR(IF(MATCH(CELL("format",'#_F'!K57)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57),_xlfn.FORMULATEXT(F!K57),F!K57),"9","#"),"8","#"),"7","#"),"6","#"),"5","#"),"4","#"),"3","#"),"2","#"),"1","#"),"0","#"),"$","")," ",""),",","@"),"&gt;","@"),"&lt;","@"),"=","@"),")","@"),"(","@"),"^","@"),"/","@"),"+","@"),"*","@"),"-","@"))-LEN(SUBSTITUTE(SUBSTITUTE(SUBSTITUTE(SUBSTITUTE(SUBSTITUTE(SUBSTITUTE(SUBSTITUTE(SUBSTITUTE(SUBSTITUTE(SUBSTITUTE(SUBSTITUTE(SUBSTITUTE(SUBSTITUTE(SUBSTITUTE(SUBSTITUTE(SUBSTITUTE(SUBSTITUTE(SUBSTITUTE(SUBSTITUTE(SUBSTITUTE(SUBSTITUTE(SUBSTITUTE(SUBSTITUTE(SUBSTITUTE(IF(_xlfn.ISFORMULA(F!K57),_xlfn.FORMULATEXT(F!K57),F!K57),"9","#"),"8","#"),"7","#"),"6","#"),"5","#"),"4","#"),"3","#"),"2","#"),"1","#"),"0","#"),"$","")," ",""),",","@"),"&gt;","@"),"&lt;","@"),"=","@"),")","@"),"(","@"),"^","@"),"/","@"),"+","@"),"*","@"),"-","@"),"@#","")))/2&gt;(LEN(SUBSTITUTE(SUBSTITUTE(SUBSTITUTE(SUBSTITUTE(SUBSTITUTE(SUBSTITUTE(SUBSTITUTE(SUBSTITUTE(SUBSTITUTE(SUBSTITUTE(SUBSTITUTE(SUBSTITUTE(SUBSTITUTE(SUBSTITUTE(SUBSTITUTE(SUBSTITUTE(SUBSTITUTE(SUBSTITUTE(SUBSTITUTE(SUBSTITUTE(SUBSTITUTE(SUBSTITUTE(SUBSTITUTE(IF(_xlfn.ISFORMULA('#_F'!K57),_xlfn.FORMULATEXT('#_F'!K57),'#_F'!K57),"9","#"),"8","#"),"7","#"),"6","#"),"5","#"),"4","#"),"3","#"),"2","#"),"1","#"),"0","#"),"$","")," ",""),",","@"),"&gt;","@"),"&lt;","@"),"=","@"),")","@"),"(","@"),"^","@"),"/","@"),"+","@"),"*","@"),"-","@"))-LEN(SUBSTITUTE(SUBSTITUTE(SUBSTITUTE(SUBSTITUTE(SUBSTITUTE(SUBSTITUTE(SUBSTITUTE(SUBSTITUTE(SUBSTITUTE(SUBSTITUTE(SUBSTITUTE(SUBSTITUTE(SUBSTITUTE(SUBSTITUTE(SUBSTITUTE(SUBSTITUTE(SUBSTITUTE(SUBSTITUTE(SUBSTITUTE(SUBSTITUTE(SUBSTITUTE(SUBSTITUTE(SUBSTITUTE(SUBSTITUTE(IF(_xlfn.ISFORMULA('#_F'!K57),_xlfn.FORMULATEXT('#_F'!K57),'#_F'!K57),"9","#"),"8","#"),"7","#"),"6","#"),"5","#"),"4","#"),"3","#"),"2","#"),"1","#"),"0","#"),"$","")," ",""),",","@"),"&gt;","@"),"&lt;","@"),"=","@"),")","@"),"(","@"),"^","@"),"/","@"),"+","@"),"*","@"),"-","@"),"@#","")))/2,TRUE,FALSE),"HardCodeMsg",IF(LEN(IF(_xlfn.ISFORMULA(F!K57),_xlfn.FORMULATEXT(F!K57),F!K57))-LEN(SUBSTITUTE(IF(_xlfn.ISFORMULA(F!K57),_xlfn.FORMULATEXT(F!K57),F!K57),"""",""))&gt;LEN(IF(_xlfn.ISFORMULA('#_F'!K57),_xlfn.FORMULATEXT('#_F'!K57),'#_F'!K57))-LEN(SUBSTITUTE(IF(_xlfn.ISFORMULA('#_F'!K57),_xlfn.FORMULATEXT('#_F'!K57),'#_F'!K57),"""","")),TRUE,FALSE),"HardQuoteMsg",IF(LEN(IF(_xlfn.ISFORMULA(F!K57),_xlfn.FORMULATEXT(F!K57),F!K57))-LEN(SUBSTITUTE(IF(_xlfn.ISFORMULA(F!K57),_xlfn.FORMULATEXT(F!K57),F!K57),"$",""))&lt;LEN(IF(_xlfn.ISFORMULA('#_F'!K57),_xlfn.FORMULATEXT('#_F'!K57),'#_F'!K57))-LEN(SUBSTITUTE(IF(_xlfn.ISFORMULA('#_F'!K57),_xlfn.FORMULATEXT('#_F'!K57),'#_F'!K57),"$","")),TRUE,FALSE),"MissingAbsMsg",_xlfn.IFS(ISTEXT('#_F'!K57),FALSE,ISLOGICAL('#_F'!K57),FALSE,SUBSTITUTE(CELL("format",'#_F'!K57),"-","")=SUBSTITUTE(CELL("format",F!K57),"-",""),FALSE,CELL("format",'#_F'!K57)="G",FALSE,AND(CELL("format",'#_F'!K57)="F0",CELL("format",F!K57)="G"),FALSE,TRUE,IFERROR(IF(MATCH(CELL("format",'#_F'!K57),FormatCodes_SFX!$A$4:$A$53,0)&gt;0,TRUE),FALSE),TRUE,TRUE),"FormatMsg",TRUE,"PerfectMsg")</f>
        <v>PerfectMsg</v>
      </c>
      <c r="L57" s="231" t="str">
        <f ca="1">_xlfn.IFS(ISBLANK(F!L57),"",IF(NOT(ISNA('#_F'!L57)),IF(ISNA(F!L57),TRUE,FALSE),FALSE),"StuNAMsg",IF(AND(ISNA('#_F'!L57),ISNA(F!L57)),TRUE,FALSE),"PerfectMsg",IF(NOT(ISERROR('#_F'!L57)),IF(ISERROR(F!L57),TRUE,FALSE),FALSE),"StuErrorMsg",IF(TYPE('#_F'!L57)&lt;&gt;TYPE(F!L57),TRUE,FALSE),"WrongTypeMsg",IF(_xlfn.ISFORMULA('#_F'!L57),IF(NOT(_xlfn.ISFORMULA(F!L57)),TRUE),FALSE),"MissingFormulaMsg",IF(NOT(AND(ISNUMBER(FIND("[",_xlfn.FORMULATEXT('#_F'!L57))),ISNUMBER(FIND("!",_xlfn.FORMULATEXT('#_F'!L57))))),AND(ISNUMBER(FIND("[",_xlfn.FORMULATEXT(F!L57))),ISNUMBER(FIND("!",_xlfn.FORMULATEXT(F!L57)))),FALSE),"ExternalRefsMsg",IF(ISNUMBER('#_F'!L57),IF(ABS('#_F'!L57-F!L57)&gt;0.00001,TRUE,FALSE),IF('#_F'!L57&lt;&gt;F!L57,TRUE,FALSE)),IF(ISNUMBER('#_F'!L57),IF('#_F'!L57&gt;F!L57,"TooLow","TooHigh"),"WrongAnswer"),NOT(_xlfn.ISFORMULA('#_F'!L57)),IF(_xlfn.IFS(ISTEXT('#_F'!L57),FALSE,ISLOGICAL('#_F'!L57),FALSE,SUBSTITUTE(CELL("format",'#_F'!L57),"-","")=SUBSTITUTE(CELL("format",F!L57),"-",""),FALSE,CELL("format",'#_F'!L57)="G",FALSE,AND(CELL("format",'#_F'!L57)="F0",CELL("format",F!L57)="G"),FALSE,TRUE,IFERROR(IF(MATCH(CELL("format",'#_F'!L57)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57),_xlfn.FORMULATEXT(F!L57),F!L57),"9","#"),"8","#"),"7","#"),"6","#"),"5","#"),"4","#"),"3","#"),"2","#"),"1","#"),"0","#"),"$","")," ",""),",","@"),"&gt;","@"),"&lt;","@"),"=","@"),")","@"),"(","@"),"^","@"),"/","@"),"+","@"),"*","@"),"-","@"))-LEN(SUBSTITUTE(SUBSTITUTE(SUBSTITUTE(SUBSTITUTE(SUBSTITUTE(SUBSTITUTE(SUBSTITUTE(SUBSTITUTE(SUBSTITUTE(SUBSTITUTE(SUBSTITUTE(SUBSTITUTE(SUBSTITUTE(SUBSTITUTE(SUBSTITUTE(SUBSTITUTE(SUBSTITUTE(SUBSTITUTE(SUBSTITUTE(SUBSTITUTE(SUBSTITUTE(SUBSTITUTE(SUBSTITUTE(SUBSTITUTE(IF(_xlfn.ISFORMULA(F!L57),_xlfn.FORMULATEXT(F!L57),F!L57),"9","#"),"8","#"),"7","#"),"6","#"),"5","#"),"4","#"),"3","#"),"2","#"),"1","#"),"0","#"),"$","")," ",""),",","@"),"&gt;","@"),"&lt;","@"),"=","@"),")","@"),"(","@"),"^","@"),"/","@"),"+","@"),"*","@"),"-","@"),"@#","")))/2&gt;(LEN(SUBSTITUTE(SUBSTITUTE(SUBSTITUTE(SUBSTITUTE(SUBSTITUTE(SUBSTITUTE(SUBSTITUTE(SUBSTITUTE(SUBSTITUTE(SUBSTITUTE(SUBSTITUTE(SUBSTITUTE(SUBSTITUTE(SUBSTITUTE(SUBSTITUTE(SUBSTITUTE(SUBSTITUTE(SUBSTITUTE(SUBSTITUTE(SUBSTITUTE(SUBSTITUTE(SUBSTITUTE(SUBSTITUTE(IF(_xlfn.ISFORMULA('#_F'!L57),_xlfn.FORMULATEXT('#_F'!L57),'#_F'!L57),"9","#"),"8","#"),"7","#"),"6","#"),"5","#"),"4","#"),"3","#"),"2","#"),"1","#"),"0","#"),"$","")," ",""),",","@"),"&gt;","@"),"&lt;","@"),"=","@"),")","@"),"(","@"),"^","@"),"/","@"),"+","@"),"*","@"),"-","@"))-LEN(SUBSTITUTE(SUBSTITUTE(SUBSTITUTE(SUBSTITUTE(SUBSTITUTE(SUBSTITUTE(SUBSTITUTE(SUBSTITUTE(SUBSTITUTE(SUBSTITUTE(SUBSTITUTE(SUBSTITUTE(SUBSTITUTE(SUBSTITUTE(SUBSTITUTE(SUBSTITUTE(SUBSTITUTE(SUBSTITUTE(SUBSTITUTE(SUBSTITUTE(SUBSTITUTE(SUBSTITUTE(SUBSTITUTE(SUBSTITUTE(IF(_xlfn.ISFORMULA('#_F'!L57),_xlfn.FORMULATEXT('#_F'!L57),'#_F'!L57),"9","#"),"8","#"),"7","#"),"6","#"),"5","#"),"4","#"),"3","#"),"2","#"),"1","#"),"0","#"),"$","")," ",""),",","@"),"&gt;","@"),"&lt;","@"),"=","@"),")","@"),"(","@"),"^","@"),"/","@"),"+","@"),"*","@"),"-","@"),"@#","")))/2,TRUE,FALSE),"HardCodeMsg",IF(LEN(IF(_xlfn.ISFORMULA(F!L57),_xlfn.FORMULATEXT(F!L57),F!L57))-LEN(SUBSTITUTE(IF(_xlfn.ISFORMULA(F!L57),_xlfn.FORMULATEXT(F!L57),F!L57),"""",""))&gt;LEN(IF(_xlfn.ISFORMULA('#_F'!L57),_xlfn.FORMULATEXT('#_F'!L57),'#_F'!L57))-LEN(SUBSTITUTE(IF(_xlfn.ISFORMULA('#_F'!L57),_xlfn.FORMULATEXT('#_F'!L57),'#_F'!L57),"""","")),TRUE,FALSE),"HardQuoteMsg",IF(LEN(IF(_xlfn.ISFORMULA(F!L57),_xlfn.FORMULATEXT(F!L57),F!L57))-LEN(SUBSTITUTE(IF(_xlfn.ISFORMULA(F!L57),_xlfn.FORMULATEXT(F!L57),F!L57),"$",""))&lt;LEN(IF(_xlfn.ISFORMULA('#_F'!L57),_xlfn.FORMULATEXT('#_F'!L57),'#_F'!L57))-LEN(SUBSTITUTE(IF(_xlfn.ISFORMULA('#_F'!L57),_xlfn.FORMULATEXT('#_F'!L57),'#_F'!L57),"$","")),TRUE,FALSE),"MissingAbsMsg",_xlfn.IFS(ISTEXT('#_F'!L57),FALSE,ISLOGICAL('#_F'!L57),FALSE,SUBSTITUTE(CELL("format",'#_F'!L57),"-","")=SUBSTITUTE(CELL("format",F!L57),"-",""),FALSE,CELL("format",'#_F'!L57)="G",FALSE,AND(CELL("format",'#_F'!L57)="F0",CELL("format",F!L57)="G"),FALSE,TRUE,IFERROR(IF(MATCH(CELL("format",'#_F'!L57),FormatCodes_SFX!$A$4:$A$53,0)&gt;0,TRUE),FALSE),TRUE,TRUE),"FormatMsg",TRUE,"PerfectMsg")</f>
        <v>PerfectMsg</v>
      </c>
      <c r="N57" s="233">
        <v>0</v>
      </c>
      <c r="O57" s="233">
        <v>0</v>
      </c>
      <c r="P57" s="233">
        <v>0</v>
      </c>
      <c r="R57" s="170">
        <v>0</v>
      </c>
      <c r="S57" s="233">
        <v>0</v>
      </c>
      <c r="T57" s="233">
        <v>0</v>
      </c>
      <c r="V57" s="233">
        <v>0</v>
      </c>
      <c r="W57" s="233">
        <v>0</v>
      </c>
      <c r="X57" s="233">
        <v>0</v>
      </c>
      <c r="Z57" s="233">
        <v>0</v>
      </c>
      <c r="AA57" s="233">
        <v>0</v>
      </c>
      <c r="AB57" s="233">
        <v>0</v>
      </c>
    </row>
    <row r="58" spans="3:28" x14ac:dyDescent="0.15">
      <c r="C58" s="233">
        <v>0</v>
      </c>
      <c r="D58" s="233">
        <v>0</v>
      </c>
      <c r="E58" s="233">
        <v>0</v>
      </c>
      <c r="F58" s="233">
        <v>0</v>
      </c>
      <c r="G58" s="170" t="str">
        <f ca="1">_xlfn.IFS(ISBLANK(F!G58),"",IF(NOT(ISNA('#_F'!G58)),IF(ISNA(F!G58),TRUE,FALSE),FALSE),"StuNAMsg",IF(AND(ISNA('#_F'!G58),ISNA(F!G58)),TRUE,FALSE),"PerfectMsg",IF(NOT(ISERROR('#_F'!G58)),IF(ISERROR(F!G58),TRUE,FALSE),FALSE),"StuErrorMsg",IF(TYPE('#_F'!G58)&lt;&gt;TYPE(F!G58),TRUE,FALSE),"WrongTypeMsg",IF(_xlfn.ISFORMULA('#_F'!G58),IF(NOT(_xlfn.ISFORMULA(F!G58)),TRUE),FALSE),"MissingFormulaMsg",IF(NOT(AND(ISNUMBER(FIND("[",_xlfn.FORMULATEXT('#_F'!G58))),ISNUMBER(FIND("!",_xlfn.FORMULATEXT('#_F'!G58))))),AND(ISNUMBER(FIND("[",_xlfn.FORMULATEXT(F!G58))),ISNUMBER(FIND("!",_xlfn.FORMULATEXT(F!G58)))),FALSE),"ExternalRefsMsg",IF(ISNUMBER('#_F'!G58),IF(ABS('#_F'!G58-F!G58)&gt;0.00001,TRUE,FALSE),IF('#_F'!G58&lt;&gt;F!G58,TRUE,FALSE)),IF(ISNUMBER('#_F'!G58),IF('#_F'!G58&gt;F!G58,"TooLow","TooHigh"),"WrongAnswer"),NOT(_xlfn.ISFORMULA('#_F'!G58)),IF(_xlfn.IFS(ISTEXT('#_F'!G58),FALSE,ISLOGICAL('#_F'!G58),FALSE,SUBSTITUTE(CELL("format",'#_F'!G58),"-","")=SUBSTITUTE(CELL("format",F!G58),"-",""),FALSE,CELL("format",'#_F'!G58)="G",FALSE,AND(CELL("format",'#_F'!G58)="F0",CELL("format",F!G58)="G"),FALSE,TRUE,IFERROR(IF(MATCH(CELL("format",'#_F'!G58)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58),_xlfn.FORMULATEXT(F!G58),F!G58),"9","#"),"8","#"),"7","#"),"6","#"),"5","#"),"4","#"),"3","#"),"2","#"),"1","#"),"0","#"),"$","")," ",""),",","@"),"&gt;","@"),"&lt;","@"),"=","@"),")","@"),"(","@"),"^","@"),"/","@"),"+","@"),"*","@"),"-","@"))-LEN(SUBSTITUTE(SUBSTITUTE(SUBSTITUTE(SUBSTITUTE(SUBSTITUTE(SUBSTITUTE(SUBSTITUTE(SUBSTITUTE(SUBSTITUTE(SUBSTITUTE(SUBSTITUTE(SUBSTITUTE(SUBSTITUTE(SUBSTITUTE(SUBSTITUTE(SUBSTITUTE(SUBSTITUTE(SUBSTITUTE(SUBSTITUTE(SUBSTITUTE(SUBSTITUTE(SUBSTITUTE(SUBSTITUTE(SUBSTITUTE(IF(_xlfn.ISFORMULA(F!G58),_xlfn.FORMULATEXT(F!G58),F!G58),"9","#"),"8","#"),"7","#"),"6","#"),"5","#"),"4","#"),"3","#"),"2","#"),"1","#"),"0","#"),"$","")," ",""),",","@"),"&gt;","@"),"&lt;","@"),"=","@"),")","@"),"(","@"),"^","@"),"/","@"),"+","@"),"*","@"),"-","@"),"@#","")))/2&gt;(LEN(SUBSTITUTE(SUBSTITUTE(SUBSTITUTE(SUBSTITUTE(SUBSTITUTE(SUBSTITUTE(SUBSTITUTE(SUBSTITUTE(SUBSTITUTE(SUBSTITUTE(SUBSTITUTE(SUBSTITUTE(SUBSTITUTE(SUBSTITUTE(SUBSTITUTE(SUBSTITUTE(SUBSTITUTE(SUBSTITUTE(SUBSTITUTE(SUBSTITUTE(SUBSTITUTE(SUBSTITUTE(SUBSTITUTE(IF(_xlfn.ISFORMULA('#_F'!G58),_xlfn.FORMULATEXT('#_F'!G58),'#_F'!G58),"9","#"),"8","#"),"7","#"),"6","#"),"5","#"),"4","#"),"3","#"),"2","#"),"1","#"),"0","#"),"$","")," ",""),",","@"),"&gt;","@"),"&lt;","@"),"=","@"),")","@"),"(","@"),"^","@"),"/","@"),"+","@"),"*","@"),"-","@"))-LEN(SUBSTITUTE(SUBSTITUTE(SUBSTITUTE(SUBSTITUTE(SUBSTITUTE(SUBSTITUTE(SUBSTITUTE(SUBSTITUTE(SUBSTITUTE(SUBSTITUTE(SUBSTITUTE(SUBSTITUTE(SUBSTITUTE(SUBSTITUTE(SUBSTITUTE(SUBSTITUTE(SUBSTITUTE(SUBSTITUTE(SUBSTITUTE(SUBSTITUTE(SUBSTITUTE(SUBSTITUTE(SUBSTITUTE(SUBSTITUTE(IF(_xlfn.ISFORMULA('#_F'!G58),_xlfn.FORMULATEXT('#_F'!G58),'#_F'!G58),"9","#"),"8","#"),"7","#"),"6","#"),"5","#"),"4","#"),"3","#"),"2","#"),"1","#"),"0","#"),"$","")," ",""),",","@"),"&gt;","@"),"&lt;","@"),"=","@"),")","@"),"(","@"),"^","@"),"/","@"),"+","@"),"*","@"),"-","@"),"@#","")))/2,TRUE,FALSE),"HardCodeMsg",IF(LEN(IF(_xlfn.ISFORMULA(F!G58),_xlfn.FORMULATEXT(F!G58),F!G58))-LEN(SUBSTITUTE(IF(_xlfn.ISFORMULA(F!G58),_xlfn.FORMULATEXT(F!G58),F!G58),"""",""))&gt;LEN(IF(_xlfn.ISFORMULA('#_F'!G58),_xlfn.FORMULATEXT('#_F'!G58),'#_F'!G58))-LEN(SUBSTITUTE(IF(_xlfn.ISFORMULA('#_F'!G58),_xlfn.FORMULATEXT('#_F'!G58),'#_F'!G58),"""","")),TRUE,FALSE),"HardQuoteMsg",IF(LEN(IF(_xlfn.ISFORMULA(F!G58),_xlfn.FORMULATEXT(F!G58),F!G58))-LEN(SUBSTITUTE(IF(_xlfn.ISFORMULA(F!G58),_xlfn.FORMULATEXT(F!G58),F!G58),"$",""))&lt;LEN(IF(_xlfn.ISFORMULA('#_F'!G58),_xlfn.FORMULATEXT('#_F'!G58),'#_F'!G58))-LEN(SUBSTITUTE(IF(_xlfn.ISFORMULA('#_F'!G58),_xlfn.FORMULATEXT('#_F'!G58),'#_F'!G58),"$","")),TRUE,FALSE),"MissingAbsMsg",_xlfn.IFS(ISTEXT('#_F'!G58),FALSE,ISLOGICAL('#_F'!G58),FALSE,SUBSTITUTE(CELL("format",'#_F'!G58),"-","")=SUBSTITUTE(CELL("format",F!G58),"-",""),FALSE,CELL("format",'#_F'!G58)="G",FALSE,AND(CELL("format",'#_F'!G58)="F0",CELL("format",F!G58)="G"),FALSE,TRUE,IFERROR(IF(MATCH(CELL("format",'#_F'!G58),FormatCodes_SFX!$A$4:$A$53,0)&gt;0,TRUE),FALSE),TRUE,TRUE),"FormatMsg",TRUE,"PerfectMsg")</f>
        <v>PerfectMsg</v>
      </c>
      <c r="H58" s="170" t="str">
        <f ca="1">_xlfn.IFS(ISBLANK(F!H58),"",IF(NOT(ISNA('#_F'!H58)),IF(ISNA(F!H58),TRUE,FALSE),FALSE),"StuNAMsg",IF(AND(ISNA('#_F'!H58),ISNA(F!H58)),TRUE,FALSE),"PerfectMsg",IF(NOT(ISERROR('#_F'!H58)),IF(ISERROR(F!H58),TRUE,FALSE),FALSE),"StuErrorMsg",IF(TYPE('#_F'!H58)&lt;&gt;TYPE(F!H58),TRUE,FALSE),"WrongTypeMsg",IF(_xlfn.ISFORMULA('#_F'!H58),IF(NOT(_xlfn.ISFORMULA(F!H58)),TRUE),FALSE),"MissingFormulaMsg",IF(NOT(AND(ISNUMBER(FIND("[",_xlfn.FORMULATEXT('#_F'!H58))),ISNUMBER(FIND("!",_xlfn.FORMULATEXT('#_F'!H58))))),AND(ISNUMBER(FIND("[",_xlfn.FORMULATEXT(F!H58))),ISNUMBER(FIND("!",_xlfn.FORMULATEXT(F!H58)))),FALSE),"ExternalRefsMsg",IF(ISNUMBER('#_F'!H58),IF(ABS('#_F'!H58-F!H58)&gt;0.00001,TRUE,FALSE),IF('#_F'!H58&lt;&gt;F!H58,TRUE,FALSE)),IF(ISNUMBER('#_F'!H58),IF('#_F'!H58&gt;F!H58,"TooLow","TooHigh"),"WrongAnswer"),NOT(_xlfn.ISFORMULA('#_F'!H58)),IF(_xlfn.IFS(ISTEXT('#_F'!H58),FALSE,ISLOGICAL('#_F'!H58),FALSE,SUBSTITUTE(CELL("format",'#_F'!H58),"-","")=SUBSTITUTE(CELL("format",F!H58),"-",""),FALSE,CELL("format",'#_F'!H58)="G",FALSE,AND(CELL("format",'#_F'!H58)="F0",CELL("format",F!H58)="G"),FALSE,TRUE,IFERROR(IF(MATCH(CELL("format",'#_F'!H58)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58),_xlfn.FORMULATEXT(F!H58),F!H58),"9","#"),"8","#"),"7","#"),"6","#"),"5","#"),"4","#"),"3","#"),"2","#"),"1","#"),"0","#"),"$","")," ",""),",","@"),"&gt;","@"),"&lt;","@"),"=","@"),")","@"),"(","@"),"^","@"),"/","@"),"+","@"),"*","@"),"-","@"))-LEN(SUBSTITUTE(SUBSTITUTE(SUBSTITUTE(SUBSTITUTE(SUBSTITUTE(SUBSTITUTE(SUBSTITUTE(SUBSTITUTE(SUBSTITUTE(SUBSTITUTE(SUBSTITUTE(SUBSTITUTE(SUBSTITUTE(SUBSTITUTE(SUBSTITUTE(SUBSTITUTE(SUBSTITUTE(SUBSTITUTE(SUBSTITUTE(SUBSTITUTE(SUBSTITUTE(SUBSTITUTE(SUBSTITUTE(SUBSTITUTE(IF(_xlfn.ISFORMULA(F!H58),_xlfn.FORMULATEXT(F!H58),F!H58),"9","#"),"8","#"),"7","#"),"6","#"),"5","#"),"4","#"),"3","#"),"2","#"),"1","#"),"0","#"),"$","")," ",""),",","@"),"&gt;","@"),"&lt;","@"),"=","@"),")","@"),"(","@"),"^","@"),"/","@"),"+","@"),"*","@"),"-","@"),"@#","")))/2&gt;(LEN(SUBSTITUTE(SUBSTITUTE(SUBSTITUTE(SUBSTITUTE(SUBSTITUTE(SUBSTITUTE(SUBSTITUTE(SUBSTITUTE(SUBSTITUTE(SUBSTITUTE(SUBSTITUTE(SUBSTITUTE(SUBSTITUTE(SUBSTITUTE(SUBSTITUTE(SUBSTITUTE(SUBSTITUTE(SUBSTITUTE(SUBSTITUTE(SUBSTITUTE(SUBSTITUTE(SUBSTITUTE(SUBSTITUTE(IF(_xlfn.ISFORMULA('#_F'!H58),_xlfn.FORMULATEXT('#_F'!H58),'#_F'!H58),"9","#"),"8","#"),"7","#"),"6","#"),"5","#"),"4","#"),"3","#"),"2","#"),"1","#"),"0","#"),"$","")," ",""),",","@"),"&gt;","@"),"&lt;","@"),"=","@"),")","@"),"(","@"),"^","@"),"/","@"),"+","@"),"*","@"),"-","@"))-LEN(SUBSTITUTE(SUBSTITUTE(SUBSTITUTE(SUBSTITUTE(SUBSTITUTE(SUBSTITUTE(SUBSTITUTE(SUBSTITUTE(SUBSTITUTE(SUBSTITUTE(SUBSTITUTE(SUBSTITUTE(SUBSTITUTE(SUBSTITUTE(SUBSTITUTE(SUBSTITUTE(SUBSTITUTE(SUBSTITUTE(SUBSTITUTE(SUBSTITUTE(SUBSTITUTE(SUBSTITUTE(SUBSTITUTE(SUBSTITUTE(IF(_xlfn.ISFORMULA('#_F'!H58),_xlfn.FORMULATEXT('#_F'!H58),'#_F'!H58),"9","#"),"8","#"),"7","#"),"6","#"),"5","#"),"4","#"),"3","#"),"2","#"),"1","#"),"0","#"),"$","")," ",""),",","@"),"&gt;","@"),"&lt;","@"),"=","@"),")","@"),"(","@"),"^","@"),"/","@"),"+","@"),"*","@"),"-","@"),"@#","")))/2,TRUE,FALSE),"HardCodeMsg",IF(LEN(IF(_xlfn.ISFORMULA(F!H58),_xlfn.FORMULATEXT(F!H58),F!H58))-LEN(SUBSTITUTE(IF(_xlfn.ISFORMULA(F!H58),_xlfn.FORMULATEXT(F!H58),F!H58),"""",""))&gt;LEN(IF(_xlfn.ISFORMULA('#_F'!H58),_xlfn.FORMULATEXT('#_F'!H58),'#_F'!H58))-LEN(SUBSTITUTE(IF(_xlfn.ISFORMULA('#_F'!H58),_xlfn.FORMULATEXT('#_F'!H58),'#_F'!H58),"""","")),TRUE,FALSE),"HardQuoteMsg",IF(LEN(IF(_xlfn.ISFORMULA(F!H58),_xlfn.FORMULATEXT(F!H58),F!H58))-LEN(SUBSTITUTE(IF(_xlfn.ISFORMULA(F!H58),_xlfn.FORMULATEXT(F!H58),F!H58),"$",""))&lt;LEN(IF(_xlfn.ISFORMULA('#_F'!H58),_xlfn.FORMULATEXT('#_F'!H58),'#_F'!H58))-LEN(SUBSTITUTE(IF(_xlfn.ISFORMULA('#_F'!H58),_xlfn.FORMULATEXT('#_F'!H58),'#_F'!H58),"$","")),TRUE,FALSE),"MissingAbsMsg",_xlfn.IFS(ISTEXT('#_F'!H58),FALSE,ISLOGICAL('#_F'!H58),FALSE,SUBSTITUTE(CELL("format",'#_F'!H58),"-","")=SUBSTITUTE(CELL("format",F!H58),"-",""),FALSE,CELL("format",'#_F'!H58)="G",FALSE,AND(CELL("format",'#_F'!H58)="F0",CELL("format",F!H58)="G"),FALSE,TRUE,IFERROR(IF(MATCH(CELL("format",'#_F'!H58),FormatCodes_SFX!$A$4:$A$53,0)&gt;0,TRUE),FALSE),TRUE,TRUE),"FormatMsg",TRUE,"PerfectMsg")</f>
        <v>PerfectMsg</v>
      </c>
      <c r="I58" s="170" t="str">
        <f ca="1">_xlfn.IFS(ISBLANK(F!I58),"",IF(NOT(ISNA('#_F'!I58)),IF(ISNA(F!I58),TRUE,FALSE),FALSE),"StuNAMsg",IF(AND(ISNA('#_F'!I58),ISNA(F!I58)),TRUE,FALSE),"PerfectMsg",IF(NOT(ISERROR('#_F'!I58)),IF(ISERROR(F!I58),TRUE,FALSE),FALSE),"StuErrorMsg",IF(TYPE('#_F'!I58)&lt;&gt;TYPE(F!I58),TRUE,FALSE),"WrongTypeMsg",IF(_xlfn.ISFORMULA('#_F'!I58),IF(NOT(_xlfn.ISFORMULA(F!I58)),TRUE),FALSE),"MissingFormulaMsg",IF(NOT(AND(ISNUMBER(FIND("[",_xlfn.FORMULATEXT('#_F'!I58))),ISNUMBER(FIND("!",_xlfn.FORMULATEXT('#_F'!I58))))),AND(ISNUMBER(FIND("[",_xlfn.FORMULATEXT(F!I58))),ISNUMBER(FIND("!",_xlfn.FORMULATEXT(F!I58)))),FALSE),"ExternalRefsMsg",IF(ISNUMBER('#_F'!I58),IF(ABS('#_F'!I58-F!I58)&gt;0.00001,TRUE,FALSE),IF('#_F'!I58&lt;&gt;F!I58,TRUE,FALSE)),IF(ISNUMBER('#_F'!I58),IF('#_F'!I58&gt;F!I58,"TooLow","TooHigh"),"WrongAnswer"),NOT(_xlfn.ISFORMULA('#_F'!I58)),IF(_xlfn.IFS(ISTEXT('#_F'!I58),FALSE,ISLOGICAL('#_F'!I58),FALSE,SUBSTITUTE(CELL("format",'#_F'!I58),"-","")=SUBSTITUTE(CELL("format",F!I58),"-",""),FALSE,CELL("format",'#_F'!I58)="G",FALSE,AND(CELL("format",'#_F'!I58)="F0",CELL("format",F!I58)="G"),FALSE,TRUE,IFERROR(IF(MATCH(CELL("format",'#_F'!I58)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58),_xlfn.FORMULATEXT(F!I58),F!I58),"9","#"),"8","#"),"7","#"),"6","#"),"5","#"),"4","#"),"3","#"),"2","#"),"1","#"),"0","#"),"$","")," ",""),",","@"),"&gt;","@"),"&lt;","@"),"=","@"),")","@"),"(","@"),"^","@"),"/","@"),"+","@"),"*","@"),"-","@"))-LEN(SUBSTITUTE(SUBSTITUTE(SUBSTITUTE(SUBSTITUTE(SUBSTITUTE(SUBSTITUTE(SUBSTITUTE(SUBSTITUTE(SUBSTITUTE(SUBSTITUTE(SUBSTITUTE(SUBSTITUTE(SUBSTITUTE(SUBSTITUTE(SUBSTITUTE(SUBSTITUTE(SUBSTITUTE(SUBSTITUTE(SUBSTITUTE(SUBSTITUTE(SUBSTITUTE(SUBSTITUTE(SUBSTITUTE(SUBSTITUTE(IF(_xlfn.ISFORMULA(F!I58),_xlfn.FORMULATEXT(F!I58),F!I58),"9","#"),"8","#"),"7","#"),"6","#"),"5","#"),"4","#"),"3","#"),"2","#"),"1","#"),"0","#"),"$","")," ",""),",","@"),"&gt;","@"),"&lt;","@"),"=","@"),")","@"),"(","@"),"^","@"),"/","@"),"+","@"),"*","@"),"-","@"),"@#","")))/2&gt;(LEN(SUBSTITUTE(SUBSTITUTE(SUBSTITUTE(SUBSTITUTE(SUBSTITUTE(SUBSTITUTE(SUBSTITUTE(SUBSTITUTE(SUBSTITUTE(SUBSTITUTE(SUBSTITUTE(SUBSTITUTE(SUBSTITUTE(SUBSTITUTE(SUBSTITUTE(SUBSTITUTE(SUBSTITUTE(SUBSTITUTE(SUBSTITUTE(SUBSTITUTE(SUBSTITUTE(SUBSTITUTE(SUBSTITUTE(IF(_xlfn.ISFORMULA('#_F'!I58),_xlfn.FORMULATEXT('#_F'!I58),'#_F'!I58),"9","#"),"8","#"),"7","#"),"6","#"),"5","#"),"4","#"),"3","#"),"2","#"),"1","#"),"0","#"),"$","")," ",""),",","@"),"&gt;","@"),"&lt;","@"),"=","@"),")","@"),"(","@"),"^","@"),"/","@"),"+","@"),"*","@"),"-","@"))-LEN(SUBSTITUTE(SUBSTITUTE(SUBSTITUTE(SUBSTITUTE(SUBSTITUTE(SUBSTITUTE(SUBSTITUTE(SUBSTITUTE(SUBSTITUTE(SUBSTITUTE(SUBSTITUTE(SUBSTITUTE(SUBSTITUTE(SUBSTITUTE(SUBSTITUTE(SUBSTITUTE(SUBSTITUTE(SUBSTITUTE(SUBSTITUTE(SUBSTITUTE(SUBSTITUTE(SUBSTITUTE(SUBSTITUTE(SUBSTITUTE(IF(_xlfn.ISFORMULA('#_F'!I58),_xlfn.FORMULATEXT('#_F'!I58),'#_F'!I58),"9","#"),"8","#"),"7","#"),"6","#"),"5","#"),"4","#"),"3","#"),"2","#"),"1","#"),"0","#"),"$","")," ",""),",","@"),"&gt;","@"),"&lt;","@"),"=","@"),")","@"),"(","@"),"^","@"),"/","@"),"+","@"),"*","@"),"-","@"),"@#","")))/2,TRUE,FALSE),"HardCodeMsg",IF(LEN(IF(_xlfn.ISFORMULA(F!I58),_xlfn.FORMULATEXT(F!I58),F!I58))-LEN(SUBSTITUTE(IF(_xlfn.ISFORMULA(F!I58),_xlfn.FORMULATEXT(F!I58),F!I58),"""",""))&gt;LEN(IF(_xlfn.ISFORMULA('#_F'!I58),_xlfn.FORMULATEXT('#_F'!I58),'#_F'!I58))-LEN(SUBSTITUTE(IF(_xlfn.ISFORMULA('#_F'!I58),_xlfn.FORMULATEXT('#_F'!I58),'#_F'!I58),"""","")),TRUE,FALSE),"HardQuoteMsg",IF(LEN(IF(_xlfn.ISFORMULA(F!I58),_xlfn.FORMULATEXT(F!I58),F!I58))-LEN(SUBSTITUTE(IF(_xlfn.ISFORMULA(F!I58),_xlfn.FORMULATEXT(F!I58),F!I58),"$",""))&lt;LEN(IF(_xlfn.ISFORMULA('#_F'!I58),_xlfn.FORMULATEXT('#_F'!I58),'#_F'!I58))-LEN(SUBSTITUTE(IF(_xlfn.ISFORMULA('#_F'!I58),_xlfn.FORMULATEXT('#_F'!I58),'#_F'!I58),"$","")),TRUE,FALSE),"MissingAbsMsg",_xlfn.IFS(ISTEXT('#_F'!I58),FALSE,ISLOGICAL('#_F'!I58),FALSE,SUBSTITUTE(CELL("format",'#_F'!I58),"-","")=SUBSTITUTE(CELL("format",F!I58),"-",""),FALSE,CELL("format",'#_F'!I58)="G",FALSE,AND(CELL("format",'#_F'!I58)="F0",CELL("format",F!I58)="G"),FALSE,TRUE,IFERROR(IF(MATCH(CELL("format",'#_F'!I58),FormatCodes_SFX!$A$4:$A$53,0)&gt;0,TRUE),FALSE),TRUE,TRUE),"FormatMsg",TRUE,"PerfectMsg")</f>
        <v>PerfectMsg</v>
      </c>
      <c r="J58" s="170" t="str">
        <f ca="1">_xlfn.IFS(ISBLANK(F!J58),"",IF(NOT(ISNA('#_F'!J58)),IF(ISNA(F!J58),TRUE,FALSE),FALSE),"StuNAMsg",IF(AND(ISNA('#_F'!J58),ISNA(F!J58)),TRUE,FALSE),"PerfectMsg",IF(NOT(ISERROR('#_F'!J58)),IF(ISERROR(F!J58),TRUE,FALSE),FALSE),"StuErrorMsg",IF(TYPE('#_F'!J58)&lt;&gt;TYPE(F!J58),TRUE,FALSE),"WrongTypeMsg",IF(_xlfn.ISFORMULA('#_F'!J58),IF(NOT(_xlfn.ISFORMULA(F!J58)),TRUE),FALSE),"MissingFormulaMsg",IF(NOT(AND(ISNUMBER(FIND("[",_xlfn.FORMULATEXT('#_F'!J58))),ISNUMBER(FIND("!",_xlfn.FORMULATEXT('#_F'!J58))))),AND(ISNUMBER(FIND("[",_xlfn.FORMULATEXT(F!J58))),ISNUMBER(FIND("!",_xlfn.FORMULATEXT(F!J58)))),FALSE),"ExternalRefsMsg",IF(ISNUMBER('#_F'!J58),IF(ABS('#_F'!J58-F!J58)&gt;0.00001,TRUE,FALSE),IF('#_F'!J58&lt;&gt;F!J58,TRUE,FALSE)),IF(ISNUMBER('#_F'!J58),IF('#_F'!J58&gt;F!J58,"TooLow","TooHigh"),"WrongAnswer"),NOT(_xlfn.ISFORMULA('#_F'!J58)),IF(_xlfn.IFS(ISTEXT('#_F'!J58),FALSE,ISLOGICAL('#_F'!J58),FALSE,SUBSTITUTE(CELL("format",'#_F'!J58),"-","")=SUBSTITUTE(CELL("format",F!J58),"-",""),FALSE,CELL("format",'#_F'!J58)="G",FALSE,AND(CELL("format",'#_F'!J58)="F0",CELL("format",F!J58)="G"),FALSE,TRUE,IFERROR(IF(MATCH(CELL("format",'#_F'!J58)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58),_xlfn.FORMULATEXT(F!J58),F!J58),"9","#"),"8","#"),"7","#"),"6","#"),"5","#"),"4","#"),"3","#"),"2","#"),"1","#"),"0","#"),"$","")," ",""),",","@"),"&gt;","@"),"&lt;","@"),"=","@"),")","@"),"(","@"),"^","@"),"/","@"),"+","@"),"*","@"),"-","@"))-LEN(SUBSTITUTE(SUBSTITUTE(SUBSTITUTE(SUBSTITUTE(SUBSTITUTE(SUBSTITUTE(SUBSTITUTE(SUBSTITUTE(SUBSTITUTE(SUBSTITUTE(SUBSTITUTE(SUBSTITUTE(SUBSTITUTE(SUBSTITUTE(SUBSTITUTE(SUBSTITUTE(SUBSTITUTE(SUBSTITUTE(SUBSTITUTE(SUBSTITUTE(SUBSTITUTE(SUBSTITUTE(SUBSTITUTE(SUBSTITUTE(IF(_xlfn.ISFORMULA(F!J58),_xlfn.FORMULATEXT(F!J58),F!J58),"9","#"),"8","#"),"7","#"),"6","#"),"5","#"),"4","#"),"3","#"),"2","#"),"1","#"),"0","#"),"$","")," ",""),",","@"),"&gt;","@"),"&lt;","@"),"=","@"),")","@"),"(","@"),"^","@"),"/","@"),"+","@"),"*","@"),"-","@"),"@#","")))/2&gt;(LEN(SUBSTITUTE(SUBSTITUTE(SUBSTITUTE(SUBSTITUTE(SUBSTITUTE(SUBSTITUTE(SUBSTITUTE(SUBSTITUTE(SUBSTITUTE(SUBSTITUTE(SUBSTITUTE(SUBSTITUTE(SUBSTITUTE(SUBSTITUTE(SUBSTITUTE(SUBSTITUTE(SUBSTITUTE(SUBSTITUTE(SUBSTITUTE(SUBSTITUTE(SUBSTITUTE(SUBSTITUTE(SUBSTITUTE(IF(_xlfn.ISFORMULA('#_F'!J58),_xlfn.FORMULATEXT('#_F'!J58),'#_F'!J58),"9","#"),"8","#"),"7","#"),"6","#"),"5","#"),"4","#"),"3","#"),"2","#"),"1","#"),"0","#"),"$","")," ",""),",","@"),"&gt;","@"),"&lt;","@"),"=","@"),")","@"),"(","@"),"^","@"),"/","@"),"+","@"),"*","@"),"-","@"))-LEN(SUBSTITUTE(SUBSTITUTE(SUBSTITUTE(SUBSTITUTE(SUBSTITUTE(SUBSTITUTE(SUBSTITUTE(SUBSTITUTE(SUBSTITUTE(SUBSTITUTE(SUBSTITUTE(SUBSTITUTE(SUBSTITUTE(SUBSTITUTE(SUBSTITUTE(SUBSTITUTE(SUBSTITUTE(SUBSTITUTE(SUBSTITUTE(SUBSTITUTE(SUBSTITUTE(SUBSTITUTE(SUBSTITUTE(SUBSTITUTE(IF(_xlfn.ISFORMULA('#_F'!J58),_xlfn.FORMULATEXT('#_F'!J58),'#_F'!J58),"9","#"),"8","#"),"7","#"),"6","#"),"5","#"),"4","#"),"3","#"),"2","#"),"1","#"),"0","#"),"$","")," ",""),",","@"),"&gt;","@"),"&lt;","@"),"=","@"),")","@"),"(","@"),"^","@"),"/","@"),"+","@"),"*","@"),"-","@"),"@#","")))/2,TRUE,FALSE),"HardCodeMsg",IF(LEN(IF(_xlfn.ISFORMULA(F!J58),_xlfn.FORMULATEXT(F!J58),F!J58))-LEN(SUBSTITUTE(IF(_xlfn.ISFORMULA(F!J58),_xlfn.FORMULATEXT(F!J58),F!J58),"""",""))&gt;LEN(IF(_xlfn.ISFORMULA('#_F'!J58),_xlfn.FORMULATEXT('#_F'!J58),'#_F'!J58))-LEN(SUBSTITUTE(IF(_xlfn.ISFORMULA('#_F'!J58),_xlfn.FORMULATEXT('#_F'!J58),'#_F'!J58),"""","")),TRUE,FALSE),"HardQuoteMsg",IF(LEN(IF(_xlfn.ISFORMULA(F!J58),_xlfn.FORMULATEXT(F!J58),F!J58))-LEN(SUBSTITUTE(IF(_xlfn.ISFORMULA(F!J58),_xlfn.FORMULATEXT(F!J58),F!J58),"$",""))&lt;LEN(IF(_xlfn.ISFORMULA('#_F'!J58),_xlfn.FORMULATEXT('#_F'!J58),'#_F'!J58))-LEN(SUBSTITUTE(IF(_xlfn.ISFORMULA('#_F'!J58),_xlfn.FORMULATEXT('#_F'!J58),'#_F'!J58),"$","")),TRUE,FALSE),"MissingAbsMsg",_xlfn.IFS(ISTEXT('#_F'!J58),FALSE,ISLOGICAL('#_F'!J58),FALSE,SUBSTITUTE(CELL("format",'#_F'!J58),"-","")=SUBSTITUTE(CELL("format",F!J58),"-",""),FALSE,CELL("format",'#_F'!J58)="G",FALSE,AND(CELL("format",'#_F'!J58)="F0",CELL("format",F!J58)="G"),FALSE,TRUE,IFERROR(IF(MATCH(CELL("format",'#_F'!J58),FormatCodes_SFX!$A$4:$A$53,0)&gt;0,TRUE),FALSE),TRUE,TRUE),"FormatMsg",TRUE,"PerfectMsg")</f>
        <v>PerfectMsg</v>
      </c>
      <c r="K58" s="170" t="str">
        <f ca="1">_xlfn.IFS(ISBLANK(F!K58),"",IF(NOT(ISNA('#_F'!K58)),IF(ISNA(F!K58),TRUE,FALSE),FALSE),"StuNAMsg",IF(AND(ISNA('#_F'!K58),ISNA(F!K58)),TRUE,FALSE),"PerfectMsg",IF(NOT(ISERROR('#_F'!K58)),IF(ISERROR(F!K58),TRUE,FALSE),FALSE),"StuErrorMsg",IF(TYPE('#_F'!K58)&lt;&gt;TYPE(F!K58),TRUE,FALSE),"WrongTypeMsg",IF(_xlfn.ISFORMULA('#_F'!K58),IF(NOT(_xlfn.ISFORMULA(F!K58)),TRUE),FALSE),"MissingFormulaMsg",IF(NOT(AND(ISNUMBER(FIND("[",_xlfn.FORMULATEXT('#_F'!K58))),ISNUMBER(FIND("!",_xlfn.FORMULATEXT('#_F'!K58))))),AND(ISNUMBER(FIND("[",_xlfn.FORMULATEXT(F!K58))),ISNUMBER(FIND("!",_xlfn.FORMULATEXT(F!K58)))),FALSE),"ExternalRefsMsg",IF(ISNUMBER('#_F'!K58),IF(ABS('#_F'!K58-F!K58)&gt;0.00001,TRUE,FALSE),IF('#_F'!K58&lt;&gt;F!K58,TRUE,FALSE)),IF(ISNUMBER('#_F'!K58),IF('#_F'!K58&gt;F!K58,"TooLow","TooHigh"),"WrongAnswer"),NOT(_xlfn.ISFORMULA('#_F'!K58)),IF(_xlfn.IFS(ISTEXT('#_F'!K58),FALSE,ISLOGICAL('#_F'!K58),FALSE,SUBSTITUTE(CELL("format",'#_F'!K58),"-","")=SUBSTITUTE(CELL("format",F!K58),"-",""),FALSE,CELL("format",'#_F'!K58)="G",FALSE,AND(CELL("format",'#_F'!K58)="F0",CELL("format",F!K58)="G"),FALSE,TRUE,IFERROR(IF(MATCH(CELL("format",'#_F'!K58)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58),_xlfn.FORMULATEXT(F!K58),F!K58),"9","#"),"8","#"),"7","#"),"6","#"),"5","#"),"4","#"),"3","#"),"2","#"),"1","#"),"0","#"),"$","")," ",""),",","@"),"&gt;","@"),"&lt;","@"),"=","@"),")","@"),"(","@"),"^","@"),"/","@"),"+","@"),"*","@"),"-","@"))-LEN(SUBSTITUTE(SUBSTITUTE(SUBSTITUTE(SUBSTITUTE(SUBSTITUTE(SUBSTITUTE(SUBSTITUTE(SUBSTITUTE(SUBSTITUTE(SUBSTITUTE(SUBSTITUTE(SUBSTITUTE(SUBSTITUTE(SUBSTITUTE(SUBSTITUTE(SUBSTITUTE(SUBSTITUTE(SUBSTITUTE(SUBSTITUTE(SUBSTITUTE(SUBSTITUTE(SUBSTITUTE(SUBSTITUTE(SUBSTITUTE(IF(_xlfn.ISFORMULA(F!K58),_xlfn.FORMULATEXT(F!K58),F!K58),"9","#"),"8","#"),"7","#"),"6","#"),"5","#"),"4","#"),"3","#"),"2","#"),"1","#"),"0","#"),"$","")," ",""),",","@"),"&gt;","@"),"&lt;","@"),"=","@"),")","@"),"(","@"),"^","@"),"/","@"),"+","@"),"*","@"),"-","@"),"@#","")))/2&gt;(LEN(SUBSTITUTE(SUBSTITUTE(SUBSTITUTE(SUBSTITUTE(SUBSTITUTE(SUBSTITUTE(SUBSTITUTE(SUBSTITUTE(SUBSTITUTE(SUBSTITUTE(SUBSTITUTE(SUBSTITUTE(SUBSTITUTE(SUBSTITUTE(SUBSTITUTE(SUBSTITUTE(SUBSTITUTE(SUBSTITUTE(SUBSTITUTE(SUBSTITUTE(SUBSTITUTE(SUBSTITUTE(SUBSTITUTE(IF(_xlfn.ISFORMULA('#_F'!K58),_xlfn.FORMULATEXT('#_F'!K58),'#_F'!K58),"9","#"),"8","#"),"7","#"),"6","#"),"5","#"),"4","#"),"3","#"),"2","#"),"1","#"),"0","#"),"$","")," ",""),",","@"),"&gt;","@"),"&lt;","@"),"=","@"),")","@"),"(","@"),"^","@"),"/","@"),"+","@"),"*","@"),"-","@"))-LEN(SUBSTITUTE(SUBSTITUTE(SUBSTITUTE(SUBSTITUTE(SUBSTITUTE(SUBSTITUTE(SUBSTITUTE(SUBSTITUTE(SUBSTITUTE(SUBSTITUTE(SUBSTITUTE(SUBSTITUTE(SUBSTITUTE(SUBSTITUTE(SUBSTITUTE(SUBSTITUTE(SUBSTITUTE(SUBSTITUTE(SUBSTITUTE(SUBSTITUTE(SUBSTITUTE(SUBSTITUTE(SUBSTITUTE(SUBSTITUTE(IF(_xlfn.ISFORMULA('#_F'!K58),_xlfn.FORMULATEXT('#_F'!K58),'#_F'!K58),"9","#"),"8","#"),"7","#"),"6","#"),"5","#"),"4","#"),"3","#"),"2","#"),"1","#"),"0","#"),"$","")," ",""),",","@"),"&gt;","@"),"&lt;","@"),"=","@"),")","@"),"(","@"),"^","@"),"/","@"),"+","@"),"*","@"),"-","@"),"@#","")))/2,TRUE,FALSE),"HardCodeMsg",IF(LEN(IF(_xlfn.ISFORMULA(F!K58),_xlfn.FORMULATEXT(F!K58),F!K58))-LEN(SUBSTITUTE(IF(_xlfn.ISFORMULA(F!K58),_xlfn.FORMULATEXT(F!K58),F!K58),"""",""))&gt;LEN(IF(_xlfn.ISFORMULA('#_F'!K58),_xlfn.FORMULATEXT('#_F'!K58),'#_F'!K58))-LEN(SUBSTITUTE(IF(_xlfn.ISFORMULA('#_F'!K58),_xlfn.FORMULATEXT('#_F'!K58),'#_F'!K58),"""","")),TRUE,FALSE),"HardQuoteMsg",IF(LEN(IF(_xlfn.ISFORMULA(F!K58),_xlfn.FORMULATEXT(F!K58),F!K58))-LEN(SUBSTITUTE(IF(_xlfn.ISFORMULA(F!K58),_xlfn.FORMULATEXT(F!K58),F!K58),"$",""))&lt;LEN(IF(_xlfn.ISFORMULA('#_F'!K58),_xlfn.FORMULATEXT('#_F'!K58),'#_F'!K58))-LEN(SUBSTITUTE(IF(_xlfn.ISFORMULA('#_F'!K58),_xlfn.FORMULATEXT('#_F'!K58),'#_F'!K58),"$","")),TRUE,FALSE),"MissingAbsMsg",_xlfn.IFS(ISTEXT('#_F'!K58),FALSE,ISLOGICAL('#_F'!K58),FALSE,SUBSTITUTE(CELL("format",'#_F'!K58),"-","")=SUBSTITUTE(CELL("format",F!K58),"-",""),FALSE,CELL("format",'#_F'!K58)="G",FALSE,AND(CELL("format",'#_F'!K58)="F0",CELL("format",F!K58)="G"),FALSE,TRUE,IFERROR(IF(MATCH(CELL("format",'#_F'!K58),FormatCodes_SFX!$A$4:$A$53,0)&gt;0,TRUE),FALSE),TRUE,TRUE),"FormatMsg",TRUE,"PerfectMsg")</f>
        <v>PerfectMsg</v>
      </c>
      <c r="L58" s="231" t="str">
        <f ca="1">_xlfn.IFS(ISBLANK(F!L58),"",IF(NOT(ISNA('#_F'!L58)),IF(ISNA(F!L58),TRUE,FALSE),FALSE),"StuNAMsg",IF(AND(ISNA('#_F'!L58),ISNA(F!L58)),TRUE,FALSE),"PerfectMsg",IF(NOT(ISERROR('#_F'!L58)),IF(ISERROR(F!L58),TRUE,FALSE),FALSE),"StuErrorMsg",IF(TYPE('#_F'!L58)&lt;&gt;TYPE(F!L58),TRUE,FALSE),"WrongTypeMsg",IF(_xlfn.ISFORMULA('#_F'!L58),IF(NOT(_xlfn.ISFORMULA(F!L58)),TRUE),FALSE),"MissingFormulaMsg",IF(NOT(AND(ISNUMBER(FIND("[",_xlfn.FORMULATEXT('#_F'!L58))),ISNUMBER(FIND("!",_xlfn.FORMULATEXT('#_F'!L58))))),AND(ISNUMBER(FIND("[",_xlfn.FORMULATEXT(F!L58))),ISNUMBER(FIND("!",_xlfn.FORMULATEXT(F!L58)))),FALSE),"ExternalRefsMsg",IF(ISNUMBER('#_F'!L58),IF(ABS('#_F'!L58-F!L58)&gt;0.00001,TRUE,FALSE),IF('#_F'!L58&lt;&gt;F!L58,TRUE,FALSE)),IF(ISNUMBER('#_F'!L58),IF('#_F'!L58&gt;F!L58,"TooLow","TooHigh"),"WrongAnswer"),NOT(_xlfn.ISFORMULA('#_F'!L58)),IF(_xlfn.IFS(ISTEXT('#_F'!L58),FALSE,ISLOGICAL('#_F'!L58),FALSE,SUBSTITUTE(CELL("format",'#_F'!L58),"-","")=SUBSTITUTE(CELL("format",F!L58),"-",""),FALSE,CELL("format",'#_F'!L58)="G",FALSE,AND(CELL("format",'#_F'!L58)="F0",CELL("format",F!L58)="G"),FALSE,TRUE,IFERROR(IF(MATCH(CELL("format",'#_F'!L58)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58),_xlfn.FORMULATEXT(F!L58),F!L58),"9","#"),"8","#"),"7","#"),"6","#"),"5","#"),"4","#"),"3","#"),"2","#"),"1","#"),"0","#"),"$","")," ",""),",","@"),"&gt;","@"),"&lt;","@"),"=","@"),")","@"),"(","@"),"^","@"),"/","@"),"+","@"),"*","@"),"-","@"))-LEN(SUBSTITUTE(SUBSTITUTE(SUBSTITUTE(SUBSTITUTE(SUBSTITUTE(SUBSTITUTE(SUBSTITUTE(SUBSTITUTE(SUBSTITUTE(SUBSTITUTE(SUBSTITUTE(SUBSTITUTE(SUBSTITUTE(SUBSTITUTE(SUBSTITUTE(SUBSTITUTE(SUBSTITUTE(SUBSTITUTE(SUBSTITUTE(SUBSTITUTE(SUBSTITUTE(SUBSTITUTE(SUBSTITUTE(SUBSTITUTE(IF(_xlfn.ISFORMULA(F!L58),_xlfn.FORMULATEXT(F!L58),F!L58),"9","#"),"8","#"),"7","#"),"6","#"),"5","#"),"4","#"),"3","#"),"2","#"),"1","#"),"0","#"),"$","")," ",""),",","@"),"&gt;","@"),"&lt;","@"),"=","@"),")","@"),"(","@"),"^","@"),"/","@"),"+","@"),"*","@"),"-","@"),"@#","")))/2&gt;(LEN(SUBSTITUTE(SUBSTITUTE(SUBSTITUTE(SUBSTITUTE(SUBSTITUTE(SUBSTITUTE(SUBSTITUTE(SUBSTITUTE(SUBSTITUTE(SUBSTITUTE(SUBSTITUTE(SUBSTITUTE(SUBSTITUTE(SUBSTITUTE(SUBSTITUTE(SUBSTITUTE(SUBSTITUTE(SUBSTITUTE(SUBSTITUTE(SUBSTITUTE(SUBSTITUTE(SUBSTITUTE(SUBSTITUTE(IF(_xlfn.ISFORMULA('#_F'!L58),_xlfn.FORMULATEXT('#_F'!L58),'#_F'!L58),"9","#"),"8","#"),"7","#"),"6","#"),"5","#"),"4","#"),"3","#"),"2","#"),"1","#"),"0","#"),"$","")," ",""),",","@"),"&gt;","@"),"&lt;","@"),"=","@"),")","@"),"(","@"),"^","@"),"/","@"),"+","@"),"*","@"),"-","@"))-LEN(SUBSTITUTE(SUBSTITUTE(SUBSTITUTE(SUBSTITUTE(SUBSTITUTE(SUBSTITUTE(SUBSTITUTE(SUBSTITUTE(SUBSTITUTE(SUBSTITUTE(SUBSTITUTE(SUBSTITUTE(SUBSTITUTE(SUBSTITUTE(SUBSTITUTE(SUBSTITUTE(SUBSTITUTE(SUBSTITUTE(SUBSTITUTE(SUBSTITUTE(SUBSTITUTE(SUBSTITUTE(SUBSTITUTE(SUBSTITUTE(IF(_xlfn.ISFORMULA('#_F'!L58),_xlfn.FORMULATEXT('#_F'!L58),'#_F'!L58),"9","#"),"8","#"),"7","#"),"6","#"),"5","#"),"4","#"),"3","#"),"2","#"),"1","#"),"0","#"),"$","")," ",""),",","@"),"&gt;","@"),"&lt;","@"),"=","@"),")","@"),"(","@"),"^","@"),"/","@"),"+","@"),"*","@"),"-","@"),"@#","")))/2,TRUE,FALSE),"HardCodeMsg",IF(LEN(IF(_xlfn.ISFORMULA(F!L58),_xlfn.FORMULATEXT(F!L58),F!L58))-LEN(SUBSTITUTE(IF(_xlfn.ISFORMULA(F!L58),_xlfn.FORMULATEXT(F!L58),F!L58),"""",""))&gt;LEN(IF(_xlfn.ISFORMULA('#_F'!L58),_xlfn.FORMULATEXT('#_F'!L58),'#_F'!L58))-LEN(SUBSTITUTE(IF(_xlfn.ISFORMULA('#_F'!L58),_xlfn.FORMULATEXT('#_F'!L58),'#_F'!L58),"""","")),TRUE,FALSE),"HardQuoteMsg",IF(LEN(IF(_xlfn.ISFORMULA(F!L58),_xlfn.FORMULATEXT(F!L58),F!L58))-LEN(SUBSTITUTE(IF(_xlfn.ISFORMULA(F!L58),_xlfn.FORMULATEXT(F!L58),F!L58),"$",""))&lt;LEN(IF(_xlfn.ISFORMULA('#_F'!L58),_xlfn.FORMULATEXT('#_F'!L58),'#_F'!L58))-LEN(SUBSTITUTE(IF(_xlfn.ISFORMULA('#_F'!L58),_xlfn.FORMULATEXT('#_F'!L58),'#_F'!L58),"$","")),TRUE,FALSE),"MissingAbsMsg",_xlfn.IFS(ISTEXT('#_F'!L58),FALSE,ISLOGICAL('#_F'!L58),FALSE,SUBSTITUTE(CELL("format",'#_F'!L58),"-","")=SUBSTITUTE(CELL("format",F!L58),"-",""),FALSE,CELL("format",'#_F'!L58)="G",FALSE,AND(CELL("format",'#_F'!L58)="F0",CELL("format",F!L58)="G"),FALSE,TRUE,IFERROR(IF(MATCH(CELL("format",'#_F'!L58),FormatCodes_SFX!$A$4:$A$53,0)&gt;0,TRUE),FALSE),TRUE,TRUE),"FormatMsg",TRUE,"PerfectMsg")</f>
        <v>PerfectMsg</v>
      </c>
      <c r="N58" s="234">
        <v>369827</v>
      </c>
      <c r="O58" s="233">
        <v>0</v>
      </c>
      <c r="P58" s="233">
        <v>0</v>
      </c>
      <c r="R58" s="233">
        <v>0</v>
      </c>
      <c r="S58" s="233">
        <v>0</v>
      </c>
      <c r="T58" s="233">
        <v>0</v>
      </c>
      <c r="V58" s="233">
        <v>0</v>
      </c>
      <c r="W58" s="233">
        <v>0</v>
      </c>
      <c r="X58" s="233">
        <v>0</v>
      </c>
      <c r="Z58" s="233">
        <v>0</v>
      </c>
      <c r="AA58" s="233">
        <v>0</v>
      </c>
      <c r="AB58" s="233">
        <v>0</v>
      </c>
    </row>
    <row r="59" spans="3:28" x14ac:dyDescent="0.15">
      <c r="C59" s="233">
        <v>0</v>
      </c>
      <c r="D59" s="233">
        <v>0</v>
      </c>
      <c r="E59" s="233">
        <v>0</v>
      </c>
      <c r="F59" s="233">
        <v>0</v>
      </c>
      <c r="G59" s="170" t="str">
        <f ca="1">_xlfn.IFS(ISBLANK(F!G59),"",IF(NOT(ISNA('#_F'!G59)),IF(ISNA(F!G59),TRUE,FALSE),FALSE),"StuNAMsg",IF(AND(ISNA('#_F'!G59),ISNA(F!G59)),TRUE,FALSE),"PerfectMsg",IF(NOT(ISERROR('#_F'!G59)),IF(ISERROR(F!G59),TRUE,FALSE),FALSE),"StuErrorMsg",IF(TYPE('#_F'!G59)&lt;&gt;TYPE(F!G59),TRUE,FALSE),"WrongTypeMsg",IF(_xlfn.ISFORMULA('#_F'!G59),IF(NOT(_xlfn.ISFORMULA(F!G59)),TRUE),FALSE),"MissingFormulaMsg",IF(NOT(AND(ISNUMBER(FIND("[",_xlfn.FORMULATEXT('#_F'!G59))),ISNUMBER(FIND("!",_xlfn.FORMULATEXT('#_F'!G59))))),AND(ISNUMBER(FIND("[",_xlfn.FORMULATEXT(F!G59))),ISNUMBER(FIND("!",_xlfn.FORMULATEXT(F!G59)))),FALSE),"ExternalRefsMsg",IF(ISNUMBER('#_F'!G59),IF(ABS('#_F'!G59-F!G59)&gt;0.00001,TRUE,FALSE),IF('#_F'!G59&lt;&gt;F!G59,TRUE,FALSE)),IF(ISNUMBER('#_F'!G59),IF('#_F'!G59&gt;F!G59,"TooLow","TooHigh"),"WrongAnswer"),NOT(_xlfn.ISFORMULA('#_F'!G59)),IF(_xlfn.IFS(ISTEXT('#_F'!G59),FALSE,ISLOGICAL('#_F'!G59),FALSE,SUBSTITUTE(CELL("format",'#_F'!G59),"-","")=SUBSTITUTE(CELL("format",F!G59),"-",""),FALSE,CELL("format",'#_F'!G59)="G",FALSE,AND(CELL("format",'#_F'!G59)="F0",CELL("format",F!G59)="G"),FALSE,TRUE,IFERROR(IF(MATCH(CELL("format",'#_F'!G59)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59),_xlfn.FORMULATEXT(F!G59),F!G59),"9","#"),"8","#"),"7","#"),"6","#"),"5","#"),"4","#"),"3","#"),"2","#"),"1","#"),"0","#"),"$","")," ",""),",","@"),"&gt;","@"),"&lt;","@"),"=","@"),")","@"),"(","@"),"^","@"),"/","@"),"+","@"),"*","@"),"-","@"))-LEN(SUBSTITUTE(SUBSTITUTE(SUBSTITUTE(SUBSTITUTE(SUBSTITUTE(SUBSTITUTE(SUBSTITUTE(SUBSTITUTE(SUBSTITUTE(SUBSTITUTE(SUBSTITUTE(SUBSTITUTE(SUBSTITUTE(SUBSTITUTE(SUBSTITUTE(SUBSTITUTE(SUBSTITUTE(SUBSTITUTE(SUBSTITUTE(SUBSTITUTE(SUBSTITUTE(SUBSTITUTE(SUBSTITUTE(SUBSTITUTE(IF(_xlfn.ISFORMULA(F!G59),_xlfn.FORMULATEXT(F!G59),F!G59),"9","#"),"8","#"),"7","#"),"6","#"),"5","#"),"4","#"),"3","#"),"2","#"),"1","#"),"0","#"),"$","")," ",""),",","@"),"&gt;","@"),"&lt;","@"),"=","@"),")","@"),"(","@"),"^","@"),"/","@"),"+","@"),"*","@"),"-","@"),"@#","")))/2&gt;(LEN(SUBSTITUTE(SUBSTITUTE(SUBSTITUTE(SUBSTITUTE(SUBSTITUTE(SUBSTITUTE(SUBSTITUTE(SUBSTITUTE(SUBSTITUTE(SUBSTITUTE(SUBSTITUTE(SUBSTITUTE(SUBSTITUTE(SUBSTITUTE(SUBSTITUTE(SUBSTITUTE(SUBSTITUTE(SUBSTITUTE(SUBSTITUTE(SUBSTITUTE(SUBSTITUTE(SUBSTITUTE(SUBSTITUTE(IF(_xlfn.ISFORMULA('#_F'!G59),_xlfn.FORMULATEXT('#_F'!G59),'#_F'!G59),"9","#"),"8","#"),"7","#"),"6","#"),"5","#"),"4","#"),"3","#"),"2","#"),"1","#"),"0","#"),"$","")," ",""),",","@"),"&gt;","@"),"&lt;","@"),"=","@"),")","@"),"(","@"),"^","@"),"/","@"),"+","@"),"*","@"),"-","@"))-LEN(SUBSTITUTE(SUBSTITUTE(SUBSTITUTE(SUBSTITUTE(SUBSTITUTE(SUBSTITUTE(SUBSTITUTE(SUBSTITUTE(SUBSTITUTE(SUBSTITUTE(SUBSTITUTE(SUBSTITUTE(SUBSTITUTE(SUBSTITUTE(SUBSTITUTE(SUBSTITUTE(SUBSTITUTE(SUBSTITUTE(SUBSTITUTE(SUBSTITUTE(SUBSTITUTE(SUBSTITUTE(SUBSTITUTE(SUBSTITUTE(IF(_xlfn.ISFORMULA('#_F'!G59),_xlfn.FORMULATEXT('#_F'!G59),'#_F'!G59),"9","#"),"8","#"),"7","#"),"6","#"),"5","#"),"4","#"),"3","#"),"2","#"),"1","#"),"0","#"),"$","")," ",""),",","@"),"&gt;","@"),"&lt;","@"),"=","@"),")","@"),"(","@"),"^","@"),"/","@"),"+","@"),"*","@"),"-","@"),"@#","")))/2,TRUE,FALSE),"HardCodeMsg",IF(LEN(IF(_xlfn.ISFORMULA(F!G59),_xlfn.FORMULATEXT(F!G59),F!G59))-LEN(SUBSTITUTE(IF(_xlfn.ISFORMULA(F!G59),_xlfn.FORMULATEXT(F!G59),F!G59),"""",""))&gt;LEN(IF(_xlfn.ISFORMULA('#_F'!G59),_xlfn.FORMULATEXT('#_F'!G59),'#_F'!G59))-LEN(SUBSTITUTE(IF(_xlfn.ISFORMULA('#_F'!G59),_xlfn.FORMULATEXT('#_F'!G59),'#_F'!G59),"""","")),TRUE,FALSE),"HardQuoteMsg",IF(LEN(IF(_xlfn.ISFORMULA(F!G59),_xlfn.FORMULATEXT(F!G59),F!G59))-LEN(SUBSTITUTE(IF(_xlfn.ISFORMULA(F!G59),_xlfn.FORMULATEXT(F!G59),F!G59),"$",""))&lt;LEN(IF(_xlfn.ISFORMULA('#_F'!G59),_xlfn.FORMULATEXT('#_F'!G59),'#_F'!G59))-LEN(SUBSTITUTE(IF(_xlfn.ISFORMULA('#_F'!G59),_xlfn.FORMULATEXT('#_F'!G59),'#_F'!G59),"$","")),TRUE,FALSE),"MissingAbsMsg",_xlfn.IFS(ISTEXT('#_F'!G59),FALSE,ISLOGICAL('#_F'!G59),FALSE,SUBSTITUTE(CELL("format",'#_F'!G59),"-","")=SUBSTITUTE(CELL("format",F!G59),"-",""),FALSE,CELL("format",'#_F'!G59)="G",FALSE,AND(CELL("format",'#_F'!G59)="F0",CELL("format",F!G59)="G"),FALSE,TRUE,IFERROR(IF(MATCH(CELL("format",'#_F'!G59),FormatCodes_SFX!$A$4:$A$53,0)&gt;0,TRUE),FALSE),TRUE,TRUE),"FormatMsg",TRUE,"PerfectMsg")</f>
        <v>PerfectMsg</v>
      </c>
      <c r="H59" s="170" t="str">
        <f ca="1">_xlfn.IFS(ISBLANK(F!H59),"",IF(NOT(ISNA('#_F'!H59)),IF(ISNA(F!H59),TRUE,FALSE),FALSE),"StuNAMsg",IF(AND(ISNA('#_F'!H59),ISNA(F!H59)),TRUE,FALSE),"PerfectMsg",IF(NOT(ISERROR('#_F'!H59)),IF(ISERROR(F!H59),TRUE,FALSE),FALSE),"StuErrorMsg",IF(TYPE('#_F'!H59)&lt;&gt;TYPE(F!H59),TRUE,FALSE),"WrongTypeMsg",IF(_xlfn.ISFORMULA('#_F'!H59),IF(NOT(_xlfn.ISFORMULA(F!H59)),TRUE),FALSE),"MissingFormulaMsg",IF(NOT(AND(ISNUMBER(FIND("[",_xlfn.FORMULATEXT('#_F'!H59))),ISNUMBER(FIND("!",_xlfn.FORMULATEXT('#_F'!H59))))),AND(ISNUMBER(FIND("[",_xlfn.FORMULATEXT(F!H59))),ISNUMBER(FIND("!",_xlfn.FORMULATEXT(F!H59)))),FALSE),"ExternalRefsMsg",IF(ISNUMBER('#_F'!H59),IF(ABS('#_F'!H59-F!H59)&gt;0.00001,TRUE,FALSE),IF('#_F'!H59&lt;&gt;F!H59,TRUE,FALSE)),IF(ISNUMBER('#_F'!H59),IF('#_F'!H59&gt;F!H59,"TooLow","TooHigh"),"WrongAnswer"),NOT(_xlfn.ISFORMULA('#_F'!H59)),IF(_xlfn.IFS(ISTEXT('#_F'!H59),FALSE,ISLOGICAL('#_F'!H59),FALSE,SUBSTITUTE(CELL("format",'#_F'!H59),"-","")=SUBSTITUTE(CELL("format",F!H59),"-",""),FALSE,CELL("format",'#_F'!H59)="G",FALSE,AND(CELL("format",'#_F'!H59)="F0",CELL("format",F!H59)="G"),FALSE,TRUE,IFERROR(IF(MATCH(CELL("format",'#_F'!H59)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59),_xlfn.FORMULATEXT(F!H59),F!H59),"9","#"),"8","#"),"7","#"),"6","#"),"5","#"),"4","#"),"3","#"),"2","#"),"1","#"),"0","#"),"$","")," ",""),",","@"),"&gt;","@"),"&lt;","@"),"=","@"),")","@"),"(","@"),"^","@"),"/","@"),"+","@"),"*","@"),"-","@"))-LEN(SUBSTITUTE(SUBSTITUTE(SUBSTITUTE(SUBSTITUTE(SUBSTITUTE(SUBSTITUTE(SUBSTITUTE(SUBSTITUTE(SUBSTITUTE(SUBSTITUTE(SUBSTITUTE(SUBSTITUTE(SUBSTITUTE(SUBSTITUTE(SUBSTITUTE(SUBSTITUTE(SUBSTITUTE(SUBSTITUTE(SUBSTITUTE(SUBSTITUTE(SUBSTITUTE(SUBSTITUTE(SUBSTITUTE(SUBSTITUTE(IF(_xlfn.ISFORMULA(F!H59),_xlfn.FORMULATEXT(F!H59),F!H59),"9","#"),"8","#"),"7","#"),"6","#"),"5","#"),"4","#"),"3","#"),"2","#"),"1","#"),"0","#"),"$","")," ",""),",","@"),"&gt;","@"),"&lt;","@"),"=","@"),")","@"),"(","@"),"^","@"),"/","@"),"+","@"),"*","@"),"-","@"),"@#","")))/2&gt;(LEN(SUBSTITUTE(SUBSTITUTE(SUBSTITUTE(SUBSTITUTE(SUBSTITUTE(SUBSTITUTE(SUBSTITUTE(SUBSTITUTE(SUBSTITUTE(SUBSTITUTE(SUBSTITUTE(SUBSTITUTE(SUBSTITUTE(SUBSTITUTE(SUBSTITUTE(SUBSTITUTE(SUBSTITUTE(SUBSTITUTE(SUBSTITUTE(SUBSTITUTE(SUBSTITUTE(SUBSTITUTE(SUBSTITUTE(IF(_xlfn.ISFORMULA('#_F'!H59),_xlfn.FORMULATEXT('#_F'!H59),'#_F'!H59),"9","#"),"8","#"),"7","#"),"6","#"),"5","#"),"4","#"),"3","#"),"2","#"),"1","#"),"0","#"),"$","")," ",""),",","@"),"&gt;","@"),"&lt;","@"),"=","@"),")","@"),"(","@"),"^","@"),"/","@"),"+","@"),"*","@"),"-","@"))-LEN(SUBSTITUTE(SUBSTITUTE(SUBSTITUTE(SUBSTITUTE(SUBSTITUTE(SUBSTITUTE(SUBSTITUTE(SUBSTITUTE(SUBSTITUTE(SUBSTITUTE(SUBSTITUTE(SUBSTITUTE(SUBSTITUTE(SUBSTITUTE(SUBSTITUTE(SUBSTITUTE(SUBSTITUTE(SUBSTITUTE(SUBSTITUTE(SUBSTITUTE(SUBSTITUTE(SUBSTITUTE(SUBSTITUTE(SUBSTITUTE(IF(_xlfn.ISFORMULA('#_F'!H59),_xlfn.FORMULATEXT('#_F'!H59),'#_F'!H59),"9","#"),"8","#"),"7","#"),"6","#"),"5","#"),"4","#"),"3","#"),"2","#"),"1","#"),"0","#"),"$","")," ",""),",","@"),"&gt;","@"),"&lt;","@"),"=","@"),")","@"),"(","@"),"^","@"),"/","@"),"+","@"),"*","@"),"-","@"),"@#","")))/2,TRUE,FALSE),"HardCodeMsg",IF(LEN(IF(_xlfn.ISFORMULA(F!H59),_xlfn.FORMULATEXT(F!H59),F!H59))-LEN(SUBSTITUTE(IF(_xlfn.ISFORMULA(F!H59),_xlfn.FORMULATEXT(F!H59),F!H59),"""",""))&gt;LEN(IF(_xlfn.ISFORMULA('#_F'!H59),_xlfn.FORMULATEXT('#_F'!H59),'#_F'!H59))-LEN(SUBSTITUTE(IF(_xlfn.ISFORMULA('#_F'!H59),_xlfn.FORMULATEXT('#_F'!H59),'#_F'!H59),"""","")),TRUE,FALSE),"HardQuoteMsg",IF(LEN(IF(_xlfn.ISFORMULA(F!H59),_xlfn.FORMULATEXT(F!H59),F!H59))-LEN(SUBSTITUTE(IF(_xlfn.ISFORMULA(F!H59),_xlfn.FORMULATEXT(F!H59),F!H59),"$",""))&lt;LEN(IF(_xlfn.ISFORMULA('#_F'!H59),_xlfn.FORMULATEXT('#_F'!H59),'#_F'!H59))-LEN(SUBSTITUTE(IF(_xlfn.ISFORMULA('#_F'!H59),_xlfn.FORMULATEXT('#_F'!H59),'#_F'!H59),"$","")),TRUE,FALSE),"MissingAbsMsg",_xlfn.IFS(ISTEXT('#_F'!H59),FALSE,ISLOGICAL('#_F'!H59),FALSE,SUBSTITUTE(CELL("format",'#_F'!H59),"-","")=SUBSTITUTE(CELL("format",F!H59),"-",""),FALSE,CELL("format",'#_F'!H59)="G",FALSE,AND(CELL("format",'#_F'!H59)="F0",CELL("format",F!H59)="G"),FALSE,TRUE,IFERROR(IF(MATCH(CELL("format",'#_F'!H59),FormatCodes_SFX!$A$4:$A$53,0)&gt;0,TRUE),FALSE),TRUE,TRUE),"FormatMsg",TRUE,"PerfectMsg")</f>
        <v>PerfectMsg</v>
      </c>
      <c r="I59" s="170" t="str">
        <f ca="1">_xlfn.IFS(ISBLANK(F!I59),"",IF(NOT(ISNA('#_F'!I59)),IF(ISNA(F!I59),TRUE,FALSE),FALSE),"StuNAMsg",IF(AND(ISNA('#_F'!I59),ISNA(F!I59)),TRUE,FALSE),"PerfectMsg",IF(NOT(ISERROR('#_F'!I59)),IF(ISERROR(F!I59),TRUE,FALSE),FALSE),"StuErrorMsg",IF(TYPE('#_F'!I59)&lt;&gt;TYPE(F!I59),TRUE,FALSE),"WrongTypeMsg",IF(_xlfn.ISFORMULA('#_F'!I59),IF(NOT(_xlfn.ISFORMULA(F!I59)),TRUE),FALSE),"MissingFormulaMsg",IF(NOT(AND(ISNUMBER(FIND("[",_xlfn.FORMULATEXT('#_F'!I59))),ISNUMBER(FIND("!",_xlfn.FORMULATEXT('#_F'!I59))))),AND(ISNUMBER(FIND("[",_xlfn.FORMULATEXT(F!I59))),ISNUMBER(FIND("!",_xlfn.FORMULATEXT(F!I59)))),FALSE),"ExternalRefsMsg",IF(ISNUMBER('#_F'!I59),IF(ABS('#_F'!I59-F!I59)&gt;0.00001,TRUE,FALSE),IF('#_F'!I59&lt;&gt;F!I59,TRUE,FALSE)),IF(ISNUMBER('#_F'!I59),IF('#_F'!I59&gt;F!I59,"TooLow","TooHigh"),"WrongAnswer"),NOT(_xlfn.ISFORMULA('#_F'!I59)),IF(_xlfn.IFS(ISTEXT('#_F'!I59),FALSE,ISLOGICAL('#_F'!I59),FALSE,SUBSTITUTE(CELL("format",'#_F'!I59),"-","")=SUBSTITUTE(CELL("format",F!I59),"-",""),FALSE,CELL("format",'#_F'!I59)="G",FALSE,AND(CELL("format",'#_F'!I59)="F0",CELL("format",F!I59)="G"),FALSE,TRUE,IFERROR(IF(MATCH(CELL("format",'#_F'!I59)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59),_xlfn.FORMULATEXT(F!I59),F!I59),"9","#"),"8","#"),"7","#"),"6","#"),"5","#"),"4","#"),"3","#"),"2","#"),"1","#"),"0","#"),"$","")," ",""),",","@"),"&gt;","@"),"&lt;","@"),"=","@"),")","@"),"(","@"),"^","@"),"/","@"),"+","@"),"*","@"),"-","@"))-LEN(SUBSTITUTE(SUBSTITUTE(SUBSTITUTE(SUBSTITUTE(SUBSTITUTE(SUBSTITUTE(SUBSTITUTE(SUBSTITUTE(SUBSTITUTE(SUBSTITUTE(SUBSTITUTE(SUBSTITUTE(SUBSTITUTE(SUBSTITUTE(SUBSTITUTE(SUBSTITUTE(SUBSTITUTE(SUBSTITUTE(SUBSTITUTE(SUBSTITUTE(SUBSTITUTE(SUBSTITUTE(SUBSTITUTE(SUBSTITUTE(IF(_xlfn.ISFORMULA(F!I59),_xlfn.FORMULATEXT(F!I59),F!I59),"9","#"),"8","#"),"7","#"),"6","#"),"5","#"),"4","#"),"3","#"),"2","#"),"1","#"),"0","#"),"$","")," ",""),",","@"),"&gt;","@"),"&lt;","@"),"=","@"),")","@"),"(","@"),"^","@"),"/","@"),"+","@"),"*","@"),"-","@"),"@#","")))/2&gt;(LEN(SUBSTITUTE(SUBSTITUTE(SUBSTITUTE(SUBSTITUTE(SUBSTITUTE(SUBSTITUTE(SUBSTITUTE(SUBSTITUTE(SUBSTITUTE(SUBSTITUTE(SUBSTITUTE(SUBSTITUTE(SUBSTITUTE(SUBSTITUTE(SUBSTITUTE(SUBSTITUTE(SUBSTITUTE(SUBSTITUTE(SUBSTITUTE(SUBSTITUTE(SUBSTITUTE(SUBSTITUTE(SUBSTITUTE(IF(_xlfn.ISFORMULA('#_F'!I59),_xlfn.FORMULATEXT('#_F'!I59),'#_F'!I59),"9","#"),"8","#"),"7","#"),"6","#"),"5","#"),"4","#"),"3","#"),"2","#"),"1","#"),"0","#"),"$","")," ",""),",","@"),"&gt;","@"),"&lt;","@"),"=","@"),")","@"),"(","@"),"^","@"),"/","@"),"+","@"),"*","@"),"-","@"))-LEN(SUBSTITUTE(SUBSTITUTE(SUBSTITUTE(SUBSTITUTE(SUBSTITUTE(SUBSTITUTE(SUBSTITUTE(SUBSTITUTE(SUBSTITUTE(SUBSTITUTE(SUBSTITUTE(SUBSTITUTE(SUBSTITUTE(SUBSTITUTE(SUBSTITUTE(SUBSTITUTE(SUBSTITUTE(SUBSTITUTE(SUBSTITUTE(SUBSTITUTE(SUBSTITUTE(SUBSTITUTE(SUBSTITUTE(SUBSTITUTE(IF(_xlfn.ISFORMULA('#_F'!I59),_xlfn.FORMULATEXT('#_F'!I59),'#_F'!I59),"9","#"),"8","#"),"7","#"),"6","#"),"5","#"),"4","#"),"3","#"),"2","#"),"1","#"),"0","#"),"$","")," ",""),",","@"),"&gt;","@"),"&lt;","@"),"=","@"),")","@"),"(","@"),"^","@"),"/","@"),"+","@"),"*","@"),"-","@"),"@#","")))/2,TRUE,FALSE),"HardCodeMsg",IF(LEN(IF(_xlfn.ISFORMULA(F!I59),_xlfn.FORMULATEXT(F!I59),F!I59))-LEN(SUBSTITUTE(IF(_xlfn.ISFORMULA(F!I59),_xlfn.FORMULATEXT(F!I59),F!I59),"""",""))&gt;LEN(IF(_xlfn.ISFORMULA('#_F'!I59),_xlfn.FORMULATEXT('#_F'!I59),'#_F'!I59))-LEN(SUBSTITUTE(IF(_xlfn.ISFORMULA('#_F'!I59),_xlfn.FORMULATEXT('#_F'!I59),'#_F'!I59),"""","")),TRUE,FALSE),"HardQuoteMsg",IF(LEN(IF(_xlfn.ISFORMULA(F!I59),_xlfn.FORMULATEXT(F!I59),F!I59))-LEN(SUBSTITUTE(IF(_xlfn.ISFORMULA(F!I59),_xlfn.FORMULATEXT(F!I59),F!I59),"$",""))&lt;LEN(IF(_xlfn.ISFORMULA('#_F'!I59),_xlfn.FORMULATEXT('#_F'!I59),'#_F'!I59))-LEN(SUBSTITUTE(IF(_xlfn.ISFORMULA('#_F'!I59),_xlfn.FORMULATEXT('#_F'!I59),'#_F'!I59),"$","")),TRUE,FALSE),"MissingAbsMsg",_xlfn.IFS(ISTEXT('#_F'!I59),FALSE,ISLOGICAL('#_F'!I59),FALSE,SUBSTITUTE(CELL("format",'#_F'!I59),"-","")=SUBSTITUTE(CELL("format",F!I59),"-",""),FALSE,CELL("format",'#_F'!I59)="G",FALSE,AND(CELL("format",'#_F'!I59)="F0",CELL("format",F!I59)="G"),FALSE,TRUE,IFERROR(IF(MATCH(CELL("format",'#_F'!I59),FormatCodes_SFX!$A$4:$A$53,0)&gt;0,TRUE),FALSE),TRUE,TRUE),"FormatMsg",TRUE,"PerfectMsg")</f>
        <v>PerfectMsg</v>
      </c>
      <c r="J59" s="170" t="str">
        <f ca="1">_xlfn.IFS(ISBLANK(F!J59),"",IF(NOT(ISNA('#_F'!J59)),IF(ISNA(F!J59),TRUE,FALSE),FALSE),"StuNAMsg",IF(AND(ISNA('#_F'!J59),ISNA(F!J59)),TRUE,FALSE),"PerfectMsg",IF(NOT(ISERROR('#_F'!J59)),IF(ISERROR(F!J59),TRUE,FALSE),FALSE),"StuErrorMsg",IF(TYPE('#_F'!J59)&lt;&gt;TYPE(F!J59),TRUE,FALSE),"WrongTypeMsg",IF(_xlfn.ISFORMULA('#_F'!J59),IF(NOT(_xlfn.ISFORMULA(F!J59)),TRUE),FALSE),"MissingFormulaMsg",IF(NOT(AND(ISNUMBER(FIND("[",_xlfn.FORMULATEXT('#_F'!J59))),ISNUMBER(FIND("!",_xlfn.FORMULATEXT('#_F'!J59))))),AND(ISNUMBER(FIND("[",_xlfn.FORMULATEXT(F!J59))),ISNUMBER(FIND("!",_xlfn.FORMULATEXT(F!J59)))),FALSE),"ExternalRefsMsg",IF(ISNUMBER('#_F'!J59),IF(ABS('#_F'!J59-F!J59)&gt;0.00001,TRUE,FALSE),IF('#_F'!J59&lt;&gt;F!J59,TRUE,FALSE)),IF(ISNUMBER('#_F'!J59),IF('#_F'!J59&gt;F!J59,"TooLow","TooHigh"),"WrongAnswer"),NOT(_xlfn.ISFORMULA('#_F'!J59)),IF(_xlfn.IFS(ISTEXT('#_F'!J59),FALSE,ISLOGICAL('#_F'!J59),FALSE,SUBSTITUTE(CELL("format",'#_F'!J59),"-","")=SUBSTITUTE(CELL("format",F!J59),"-",""),FALSE,CELL("format",'#_F'!J59)="G",FALSE,AND(CELL("format",'#_F'!J59)="F0",CELL("format",F!J59)="G"),FALSE,TRUE,IFERROR(IF(MATCH(CELL("format",'#_F'!J59)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59),_xlfn.FORMULATEXT(F!J59),F!J59),"9","#"),"8","#"),"7","#"),"6","#"),"5","#"),"4","#"),"3","#"),"2","#"),"1","#"),"0","#"),"$","")," ",""),",","@"),"&gt;","@"),"&lt;","@"),"=","@"),")","@"),"(","@"),"^","@"),"/","@"),"+","@"),"*","@"),"-","@"))-LEN(SUBSTITUTE(SUBSTITUTE(SUBSTITUTE(SUBSTITUTE(SUBSTITUTE(SUBSTITUTE(SUBSTITUTE(SUBSTITUTE(SUBSTITUTE(SUBSTITUTE(SUBSTITUTE(SUBSTITUTE(SUBSTITUTE(SUBSTITUTE(SUBSTITUTE(SUBSTITUTE(SUBSTITUTE(SUBSTITUTE(SUBSTITUTE(SUBSTITUTE(SUBSTITUTE(SUBSTITUTE(SUBSTITUTE(SUBSTITUTE(IF(_xlfn.ISFORMULA(F!J59),_xlfn.FORMULATEXT(F!J59),F!J59),"9","#"),"8","#"),"7","#"),"6","#"),"5","#"),"4","#"),"3","#"),"2","#"),"1","#"),"0","#"),"$","")," ",""),",","@"),"&gt;","@"),"&lt;","@"),"=","@"),")","@"),"(","@"),"^","@"),"/","@"),"+","@"),"*","@"),"-","@"),"@#","")))/2&gt;(LEN(SUBSTITUTE(SUBSTITUTE(SUBSTITUTE(SUBSTITUTE(SUBSTITUTE(SUBSTITUTE(SUBSTITUTE(SUBSTITUTE(SUBSTITUTE(SUBSTITUTE(SUBSTITUTE(SUBSTITUTE(SUBSTITUTE(SUBSTITUTE(SUBSTITUTE(SUBSTITUTE(SUBSTITUTE(SUBSTITUTE(SUBSTITUTE(SUBSTITUTE(SUBSTITUTE(SUBSTITUTE(SUBSTITUTE(IF(_xlfn.ISFORMULA('#_F'!J59),_xlfn.FORMULATEXT('#_F'!J59),'#_F'!J59),"9","#"),"8","#"),"7","#"),"6","#"),"5","#"),"4","#"),"3","#"),"2","#"),"1","#"),"0","#"),"$","")," ",""),",","@"),"&gt;","@"),"&lt;","@"),"=","@"),")","@"),"(","@"),"^","@"),"/","@"),"+","@"),"*","@"),"-","@"))-LEN(SUBSTITUTE(SUBSTITUTE(SUBSTITUTE(SUBSTITUTE(SUBSTITUTE(SUBSTITUTE(SUBSTITUTE(SUBSTITUTE(SUBSTITUTE(SUBSTITUTE(SUBSTITUTE(SUBSTITUTE(SUBSTITUTE(SUBSTITUTE(SUBSTITUTE(SUBSTITUTE(SUBSTITUTE(SUBSTITUTE(SUBSTITUTE(SUBSTITUTE(SUBSTITUTE(SUBSTITUTE(SUBSTITUTE(SUBSTITUTE(IF(_xlfn.ISFORMULA('#_F'!J59),_xlfn.FORMULATEXT('#_F'!J59),'#_F'!J59),"9","#"),"8","#"),"7","#"),"6","#"),"5","#"),"4","#"),"3","#"),"2","#"),"1","#"),"0","#"),"$","")," ",""),",","@"),"&gt;","@"),"&lt;","@"),"=","@"),")","@"),"(","@"),"^","@"),"/","@"),"+","@"),"*","@"),"-","@"),"@#","")))/2,TRUE,FALSE),"HardCodeMsg",IF(LEN(IF(_xlfn.ISFORMULA(F!J59),_xlfn.FORMULATEXT(F!J59),F!J59))-LEN(SUBSTITUTE(IF(_xlfn.ISFORMULA(F!J59),_xlfn.FORMULATEXT(F!J59),F!J59),"""",""))&gt;LEN(IF(_xlfn.ISFORMULA('#_F'!J59),_xlfn.FORMULATEXT('#_F'!J59),'#_F'!J59))-LEN(SUBSTITUTE(IF(_xlfn.ISFORMULA('#_F'!J59),_xlfn.FORMULATEXT('#_F'!J59),'#_F'!J59),"""","")),TRUE,FALSE),"HardQuoteMsg",IF(LEN(IF(_xlfn.ISFORMULA(F!J59),_xlfn.FORMULATEXT(F!J59),F!J59))-LEN(SUBSTITUTE(IF(_xlfn.ISFORMULA(F!J59),_xlfn.FORMULATEXT(F!J59),F!J59),"$",""))&lt;LEN(IF(_xlfn.ISFORMULA('#_F'!J59),_xlfn.FORMULATEXT('#_F'!J59),'#_F'!J59))-LEN(SUBSTITUTE(IF(_xlfn.ISFORMULA('#_F'!J59),_xlfn.FORMULATEXT('#_F'!J59),'#_F'!J59),"$","")),TRUE,FALSE),"MissingAbsMsg",_xlfn.IFS(ISTEXT('#_F'!J59),FALSE,ISLOGICAL('#_F'!J59),FALSE,SUBSTITUTE(CELL("format",'#_F'!J59),"-","")=SUBSTITUTE(CELL("format",F!J59),"-",""),FALSE,CELL("format",'#_F'!J59)="G",FALSE,AND(CELL("format",'#_F'!J59)="F0",CELL("format",F!J59)="G"),FALSE,TRUE,IFERROR(IF(MATCH(CELL("format",'#_F'!J59),FormatCodes_SFX!$A$4:$A$53,0)&gt;0,TRUE),FALSE),TRUE,TRUE),"FormatMsg",TRUE,"PerfectMsg")</f>
        <v>PerfectMsg</v>
      </c>
      <c r="K59" s="170" t="str">
        <f ca="1">_xlfn.IFS(ISBLANK(F!K59),"",IF(NOT(ISNA('#_F'!K59)),IF(ISNA(F!K59),TRUE,FALSE),FALSE),"StuNAMsg",IF(AND(ISNA('#_F'!K59),ISNA(F!K59)),TRUE,FALSE),"PerfectMsg",IF(NOT(ISERROR('#_F'!K59)),IF(ISERROR(F!K59),TRUE,FALSE),FALSE),"StuErrorMsg",IF(TYPE('#_F'!K59)&lt;&gt;TYPE(F!K59),TRUE,FALSE),"WrongTypeMsg",IF(_xlfn.ISFORMULA('#_F'!K59),IF(NOT(_xlfn.ISFORMULA(F!K59)),TRUE),FALSE),"MissingFormulaMsg",IF(NOT(AND(ISNUMBER(FIND("[",_xlfn.FORMULATEXT('#_F'!K59))),ISNUMBER(FIND("!",_xlfn.FORMULATEXT('#_F'!K59))))),AND(ISNUMBER(FIND("[",_xlfn.FORMULATEXT(F!K59))),ISNUMBER(FIND("!",_xlfn.FORMULATEXT(F!K59)))),FALSE),"ExternalRefsMsg",IF(ISNUMBER('#_F'!K59),IF(ABS('#_F'!K59-F!K59)&gt;0.00001,TRUE,FALSE),IF('#_F'!K59&lt;&gt;F!K59,TRUE,FALSE)),IF(ISNUMBER('#_F'!K59),IF('#_F'!K59&gt;F!K59,"TooLow","TooHigh"),"WrongAnswer"),NOT(_xlfn.ISFORMULA('#_F'!K59)),IF(_xlfn.IFS(ISTEXT('#_F'!K59),FALSE,ISLOGICAL('#_F'!K59),FALSE,SUBSTITUTE(CELL("format",'#_F'!K59),"-","")=SUBSTITUTE(CELL("format",F!K59),"-",""),FALSE,CELL("format",'#_F'!K59)="G",FALSE,AND(CELL("format",'#_F'!K59)="F0",CELL("format",F!K59)="G"),FALSE,TRUE,IFERROR(IF(MATCH(CELL("format",'#_F'!K59)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59),_xlfn.FORMULATEXT(F!K59),F!K59),"9","#"),"8","#"),"7","#"),"6","#"),"5","#"),"4","#"),"3","#"),"2","#"),"1","#"),"0","#"),"$","")," ",""),",","@"),"&gt;","@"),"&lt;","@"),"=","@"),")","@"),"(","@"),"^","@"),"/","@"),"+","@"),"*","@"),"-","@"))-LEN(SUBSTITUTE(SUBSTITUTE(SUBSTITUTE(SUBSTITUTE(SUBSTITUTE(SUBSTITUTE(SUBSTITUTE(SUBSTITUTE(SUBSTITUTE(SUBSTITUTE(SUBSTITUTE(SUBSTITUTE(SUBSTITUTE(SUBSTITUTE(SUBSTITUTE(SUBSTITUTE(SUBSTITUTE(SUBSTITUTE(SUBSTITUTE(SUBSTITUTE(SUBSTITUTE(SUBSTITUTE(SUBSTITUTE(SUBSTITUTE(IF(_xlfn.ISFORMULA(F!K59),_xlfn.FORMULATEXT(F!K59),F!K59),"9","#"),"8","#"),"7","#"),"6","#"),"5","#"),"4","#"),"3","#"),"2","#"),"1","#"),"0","#"),"$","")," ",""),",","@"),"&gt;","@"),"&lt;","@"),"=","@"),")","@"),"(","@"),"^","@"),"/","@"),"+","@"),"*","@"),"-","@"),"@#","")))/2&gt;(LEN(SUBSTITUTE(SUBSTITUTE(SUBSTITUTE(SUBSTITUTE(SUBSTITUTE(SUBSTITUTE(SUBSTITUTE(SUBSTITUTE(SUBSTITUTE(SUBSTITUTE(SUBSTITUTE(SUBSTITUTE(SUBSTITUTE(SUBSTITUTE(SUBSTITUTE(SUBSTITUTE(SUBSTITUTE(SUBSTITUTE(SUBSTITUTE(SUBSTITUTE(SUBSTITUTE(SUBSTITUTE(SUBSTITUTE(IF(_xlfn.ISFORMULA('#_F'!K59),_xlfn.FORMULATEXT('#_F'!K59),'#_F'!K59),"9","#"),"8","#"),"7","#"),"6","#"),"5","#"),"4","#"),"3","#"),"2","#"),"1","#"),"0","#"),"$","")," ",""),",","@"),"&gt;","@"),"&lt;","@"),"=","@"),")","@"),"(","@"),"^","@"),"/","@"),"+","@"),"*","@"),"-","@"))-LEN(SUBSTITUTE(SUBSTITUTE(SUBSTITUTE(SUBSTITUTE(SUBSTITUTE(SUBSTITUTE(SUBSTITUTE(SUBSTITUTE(SUBSTITUTE(SUBSTITUTE(SUBSTITUTE(SUBSTITUTE(SUBSTITUTE(SUBSTITUTE(SUBSTITUTE(SUBSTITUTE(SUBSTITUTE(SUBSTITUTE(SUBSTITUTE(SUBSTITUTE(SUBSTITUTE(SUBSTITUTE(SUBSTITUTE(SUBSTITUTE(IF(_xlfn.ISFORMULA('#_F'!K59),_xlfn.FORMULATEXT('#_F'!K59),'#_F'!K59),"9","#"),"8","#"),"7","#"),"6","#"),"5","#"),"4","#"),"3","#"),"2","#"),"1","#"),"0","#"),"$","")," ",""),",","@"),"&gt;","@"),"&lt;","@"),"=","@"),")","@"),"(","@"),"^","@"),"/","@"),"+","@"),"*","@"),"-","@"),"@#","")))/2,TRUE,FALSE),"HardCodeMsg",IF(LEN(IF(_xlfn.ISFORMULA(F!K59),_xlfn.FORMULATEXT(F!K59),F!K59))-LEN(SUBSTITUTE(IF(_xlfn.ISFORMULA(F!K59),_xlfn.FORMULATEXT(F!K59),F!K59),"""",""))&gt;LEN(IF(_xlfn.ISFORMULA('#_F'!K59),_xlfn.FORMULATEXT('#_F'!K59),'#_F'!K59))-LEN(SUBSTITUTE(IF(_xlfn.ISFORMULA('#_F'!K59),_xlfn.FORMULATEXT('#_F'!K59),'#_F'!K59),"""","")),TRUE,FALSE),"HardQuoteMsg",IF(LEN(IF(_xlfn.ISFORMULA(F!K59),_xlfn.FORMULATEXT(F!K59),F!K59))-LEN(SUBSTITUTE(IF(_xlfn.ISFORMULA(F!K59),_xlfn.FORMULATEXT(F!K59),F!K59),"$",""))&lt;LEN(IF(_xlfn.ISFORMULA('#_F'!K59),_xlfn.FORMULATEXT('#_F'!K59),'#_F'!K59))-LEN(SUBSTITUTE(IF(_xlfn.ISFORMULA('#_F'!K59),_xlfn.FORMULATEXT('#_F'!K59),'#_F'!K59),"$","")),TRUE,FALSE),"MissingAbsMsg",_xlfn.IFS(ISTEXT('#_F'!K59),FALSE,ISLOGICAL('#_F'!K59),FALSE,SUBSTITUTE(CELL("format",'#_F'!K59),"-","")=SUBSTITUTE(CELL("format",F!K59),"-",""),FALSE,CELL("format",'#_F'!K59)="G",FALSE,AND(CELL("format",'#_F'!K59)="F0",CELL("format",F!K59)="G"),FALSE,TRUE,IFERROR(IF(MATCH(CELL("format",'#_F'!K59),FormatCodes_SFX!$A$4:$A$53,0)&gt;0,TRUE),FALSE),TRUE,TRUE),"FormatMsg",TRUE,"PerfectMsg")</f>
        <v>PerfectMsg</v>
      </c>
      <c r="L59" s="231" t="str">
        <f ca="1">_xlfn.IFS(ISBLANK(F!L59),"",IF(NOT(ISNA('#_F'!L59)),IF(ISNA(F!L59),TRUE,FALSE),FALSE),"StuNAMsg",IF(AND(ISNA('#_F'!L59),ISNA(F!L59)),TRUE,FALSE),"PerfectMsg",IF(NOT(ISERROR('#_F'!L59)),IF(ISERROR(F!L59),TRUE,FALSE),FALSE),"StuErrorMsg",IF(TYPE('#_F'!L59)&lt;&gt;TYPE(F!L59),TRUE,FALSE),"WrongTypeMsg",IF(_xlfn.ISFORMULA('#_F'!L59),IF(NOT(_xlfn.ISFORMULA(F!L59)),TRUE),FALSE),"MissingFormulaMsg",IF(NOT(AND(ISNUMBER(FIND("[",_xlfn.FORMULATEXT('#_F'!L59))),ISNUMBER(FIND("!",_xlfn.FORMULATEXT('#_F'!L59))))),AND(ISNUMBER(FIND("[",_xlfn.FORMULATEXT(F!L59))),ISNUMBER(FIND("!",_xlfn.FORMULATEXT(F!L59)))),FALSE),"ExternalRefsMsg",IF(ISNUMBER('#_F'!L59),IF(ABS('#_F'!L59-F!L59)&gt;0.00001,TRUE,FALSE),IF('#_F'!L59&lt;&gt;F!L59,TRUE,FALSE)),IF(ISNUMBER('#_F'!L59),IF('#_F'!L59&gt;F!L59,"TooLow","TooHigh"),"WrongAnswer"),NOT(_xlfn.ISFORMULA('#_F'!L59)),IF(_xlfn.IFS(ISTEXT('#_F'!L59),FALSE,ISLOGICAL('#_F'!L59),FALSE,SUBSTITUTE(CELL("format",'#_F'!L59),"-","")=SUBSTITUTE(CELL("format",F!L59),"-",""),FALSE,CELL("format",'#_F'!L59)="G",FALSE,AND(CELL("format",'#_F'!L59)="F0",CELL("format",F!L59)="G"),FALSE,TRUE,IFERROR(IF(MATCH(CELL("format",'#_F'!L59)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59),_xlfn.FORMULATEXT(F!L59),F!L59),"9","#"),"8","#"),"7","#"),"6","#"),"5","#"),"4","#"),"3","#"),"2","#"),"1","#"),"0","#"),"$","")," ",""),",","@"),"&gt;","@"),"&lt;","@"),"=","@"),")","@"),"(","@"),"^","@"),"/","@"),"+","@"),"*","@"),"-","@"))-LEN(SUBSTITUTE(SUBSTITUTE(SUBSTITUTE(SUBSTITUTE(SUBSTITUTE(SUBSTITUTE(SUBSTITUTE(SUBSTITUTE(SUBSTITUTE(SUBSTITUTE(SUBSTITUTE(SUBSTITUTE(SUBSTITUTE(SUBSTITUTE(SUBSTITUTE(SUBSTITUTE(SUBSTITUTE(SUBSTITUTE(SUBSTITUTE(SUBSTITUTE(SUBSTITUTE(SUBSTITUTE(SUBSTITUTE(SUBSTITUTE(IF(_xlfn.ISFORMULA(F!L59),_xlfn.FORMULATEXT(F!L59),F!L59),"9","#"),"8","#"),"7","#"),"6","#"),"5","#"),"4","#"),"3","#"),"2","#"),"1","#"),"0","#"),"$","")," ",""),",","@"),"&gt;","@"),"&lt;","@"),"=","@"),")","@"),"(","@"),"^","@"),"/","@"),"+","@"),"*","@"),"-","@"),"@#","")))/2&gt;(LEN(SUBSTITUTE(SUBSTITUTE(SUBSTITUTE(SUBSTITUTE(SUBSTITUTE(SUBSTITUTE(SUBSTITUTE(SUBSTITUTE(SUBSTITUTE(SUBSTITUTE(SUBSTITUTE(SUBSTITUTE(SUBSTITUTE(SUBSTITUTE(SUBSTITUTE(SUBSTITUTE(SUBSTITUTE(SUBSTITUTE(SUBSTITUTE(SUBSTITUTE(SUBSTITUTE(SUBSTITUTE(SUBSTITUTE(IF(_xlfn.ISFORMULA('#_F'!L59),_xlfn.FORMULATEXT('#_F'!L59),'#_F'!L59),"9","#"),"8","#"),"7","#"),"6","#"),"5","#"),"4","#"),"3","#"),"2","#"),"1","#"),"0","#"),"$","")," ",""),",","@"),"&gt;","@"),"&lt;","@"),"=","@"),")","@"),"(","@"),"^","@"),"/","@"),"+","@"),"*","@"),"-","@"))-LEN(SUBSTITUTE(SUBSTITUTE(SUBSTITUTE(SUBSTITUTE(SUBSTITUTE(SUBSTITUTE(SUBSTITUTE(SUBSTITUTE(SUBSTITUTE(SUBSTITUTE(SUBSTITUTE(SUBSTITUTE(SUBSTITUTE(SUBSTITUTE(SUBSTITUTE(SUBSTITUTE(SUBSTITUTE(SUBSTITUTE(SUBSTITUTE(SUBSTITUTE(SUBSTITUTE(SUBSTITUTE(SUBSTITUTE(SUBSTITUTE(IF(_xlfn.ISFORMULA('#_F'!L59),_xlfn.FORMULATEXT('#_F'!L59),'#_F'!L59),"9","#"),"8","#"),"7","#"),"6","#"),"5","#"),"4","#"),"3","#"),"2","#"),"1","#"),"0","#"),"$","")," ",""),",","@"),"&gt;","@"),"&lt;","@"),"=","@"),")","@"),"(","@"),"^","@"),"/","@"),"+","@"),"*","@"),"-","@"),"@#","")))/2,TRUE,FALSE),"HardCodeMsg",IF(LEN(IF(_xlfn.ISFORMULA(F!L59),_xlfn.FORMULATEXT(F!L59),F!L59))-LEN(SUBSTITUTE(IF(_xlfn.ISFORMULA(F!L59),_xlfn.FORMULATEXT(F!L59),F!L59),"""",""))&gt;LEN(IF(_xlfn.ISFORMULA('#_F'!L59),_xlfn.FORMULATEXT('#_F'!L59),'#_F'!L59))-LEN(SUBSTITUTE(IF(_xlfn.ISFORMULA('#_F'!L59),_xlfn.FORMULATEXT('#_F'!L59),'#_F'!L59),"""","")),TRUE,FALSE),"HardQuoteMsg",IF(LEN(IF(_xlfn.ISFORMULA(F!L59),_xlfn.FORMULATEXT(F!L59),F!L59))-LEN(SUBSTITUTE(IF(_xlfn.ISFORMULA(F!L59),_xlfn.FORMULATEXT(F!L59),F!L59),"$",""))&lt;LEN(IF(_xlfn.ISFORMULA('#_F'!L59),_xlfn.FORMULATEXT('#_F'!L59),'#_F'!L59))-LEN(SUBSTITUTE(IF(_xlfn.ISFORMULA('#_F'!L59),_xlfn.FORMULATEXT('#_F'!L59),'#_F'!L59),"$","")),TRUE,FALSE),"MissingAbsMsg",_xlfn.IFS(ISTEXT('#_F'!L59),FALSE,ISLOGICAL('#_F'!L59),FALSE,SUBSTITUTE(CELL("format",'#_F'!L59),"-","")=SUBSTITUTE(CELL("format",F!L59),"-",""),FALSE,CELL("format",'#_F'!L59)="G",FALSE,AND(CELL("format",'#_F'!L59)="F0",CELL("format",F!L59)="G"),FALSE,TRUE,IFERROR(IF(MATCH(CELL("format",'#_F'!L59),FormatCodes_SFX!$A$4:$A$53,0)&gt;0,TRUE),FALSE),TRUE,TRUE),"FormatMsg",TRUE,"PerfectMsg")</f>
        <v>PerfectMsg</v>
      </c>
      <c r="N59" s="233">
        <v>0</v>
      </c>
      <c r="O59" s="233">
        <v>0</v>
      </c>
      <c r="P59" s="233">
        <v>0</v>
      </c>
      <c r="R59" s="233">
        <v>0</v>
      </c>
      <c r="S59" s="233">
        <v>0</v>
      </c>
      <c r="T59" s="233">
        <v>0</v>
      </c>
      <c r="V59" s="233">
        <v>0</v>
      </c>
      <c r="W59" s="233">
        <v>0</v>
      </c>
      <c r="X59" s="233">
        <v>0</v>
      </c>
      <c r="Z59" s="233">
        <v>0</v>
      </c>
      <c r="AA59" s="233">
        <v>0</v>
      </c>
      <c r="AB59" s="233">
        <v>0</v>
      </c>
    </row>
    <row r="60" spans="3:28" x14ac:dyDescent="0.15">
      <c r="C60" s="233">
        <v>0</v>
      </c>
      <c r="D60" s="233">
        <v>0</v>
      </c>
      <c r="E60" s="233">
        <v>0</v>
      </c>
      <c r="F60" s="233">
        <v>0</v>
      </c>
      <c r="G60" s="170" t="str">
        <f ca="1">_xlfn.IFS(ISBLANK(F!G60),"",IF(NOT(ISNA('#_F'!G60)),IF(ISNA(F!G60),TRUE,FALSE),FALSE),"StuNAMsg",IF(AND(ISNA('#_F'!G60),ISNA(F!G60)),TRUE,FALSE),"PerfectMsg",IF(NOT(ISERROR('#_F'!G60)),IF(ISERROR(F!G60),TRUE,FALSE),FALSE),"StuErrorMsg",IF(TYPE('#_F'!G60)&lt;&gt;TYPE(F!G60),TRUE,FALSE),"WrongTypeMsg",IF(_xlfn.ISFORMULA('#_F'!G60),IF(NOT(_xlfn.ISFORMULA(F!G60)),TRUE),FALSE),"MissingFormulaMsg",IF(NOT(AND(ISNUMBER(FIND("[",_xlfn.FORMULATEXT('#_F'!G60))),ISNUMBER(FIND("!",_xlfn.FORMULATEXT('#_F'!G60))))),AND(ISNUMBER(FIND("[",_xlfn.FORMULATEXT(F!G60))),ISNUMBER(FIND("!",_xlfn.FORMULATEXT(F!G60)))),FALSE),"ExternalRefsMsg",IF(ISNUMBER('#_F'!G60),IF(ABS('#_F'!G60-F!G60)&gt;0.00001,TRUE,FALSE),IF('#_F'!G60&lt;&gt;F!G60,TRUE,FALSE)),IF(ISNUMBER('#_F'!G60),IF('#_F'!G60&gt;F!G60,"TooLow","TooHigh"),"WrongAnswer"),NOT(_xlfn.ISFORMULA('#_F'!G60)),IF(_xlfn.IFS(ISTEXT('#_F'!G60),FALSE,ISLOGICAL('#_F'!G60),FALSE,SUBSTITUTE(CELL("format",'#_F'!G60),"-","")=SUBSTITUTE(CELL("format",F!G60),"-",""),FALSE,CELL("format",'#_F'!G60)="G",FALSE,AND(CELL("format",'#_F'!G60)="F0",CELL("format",F!G60)="G"),FALSE,TRUE,IFERROR(IF(MATCH(CELL("format",'#_F'!G60)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60),_xlfn.FORMULATEXT(F!G60),F!G60),"9","#"),"8","#"),"7","#"),"6","#"),"5","#"),"4","#"),"3","#"),"2","#"),"1","#"),"0","#"),"$","")," ",""),",","@"),"&gt;","@"),"&lt;","@"),"=","@"),")","@"),"(","@"),"^","@"),"/","@"),"+","@"),"*","@"),"-","@"))-LEN(SUBSTITUTE(SUBSTITUTE(SUBSTITUTE(SUBSTITUTE(SUBSTITUTE(SUBSTITUTE(SUBSTITUTE(SUBSTITUTE(SUBSTITUTE(SUBSTITUTE(SUBSTITUTE(SUBSTITUTE(SUBSTITUTE(SUBSTITUTE(SUBSTITUTE(SUBSTITUTE(SUBSTITUTE(SUBSTITUTE(SUBSTITUTE(SUBSTITUTE(SUBSTITUTE(SUBSTITUTE(SUBSTITUTE(SUBSTITUTE(IF(_xlfn.ISFORMULA(F!G60),_xlfn.FORMULATEXT(F!G60),F!G60),"9","#"),"8","#"),"7","#"),"6","#"),"5","#"),"4","#"),"3","#"),"2","#"),"1","#"),"0","#"),"$","")," ",""),",","@"),"&gt;","@"),"&lt;","@"),"=","@"),")","@"),"(","@"),"^","@"),"/","@"),"+","@"),"*","@"),"-","@"),"@#","")))/2&gt;(LEN(SUBSTITUTE(SUBSTITUTE(SUBSTITUTE(SUBSTITUTE(SUBSTITUTE(SUBSTITUTE(SUBSTITUTE(SUBSTITUTE(SUBSTITUTE(SUBSTITUTE(SUBSTITUTE(SUBSTITUTE(SUBSTITUTE(SUBSTITUTE(SUBSTITUTE(SUBSTITUTE(SUBSTITUTE(SUBSTITUTE(SUBSTITUTE(SUBSTITUTE(SUBSTITUTE(SUBSTITUTE(SUBSTITUTE(IF(_xlfn.ISFORMULA('#_F'!G60),_xlfn.FORMULATEXT('#_F'!G60),'#_F'!G60),"9","#"),"8","#"),"7","#"),"6","#"),"5","#"),"4","#"),"3","#"),"2","#"),"1","#"),"0","#"),"$","")," ",""),",","@"),"&gt;","@"),"&lt;","@"),"=","@"),")","@"),"(","@"),"^","@"),"/","@"),"+","@"),"*","@"),"-","@"))-LEN(SUBSTITUTE(SUBSTITUTE(SUBSTITUTE(SUBSTITUTE(SUBSTITUTE(SUBSTITUTE(SUBSTITUTE(SUBSTITUTE(SUBSTITUTE(SUBSTITUTE(SUBSTITUTE(SUBSTITUTE(SUBSTITUTE(SUBSTITUTE(SUBSTITUTE(SUBSTITUTE(SUBSTITUTE(SUBSTITUTE(SUBSTITUTE(SUBSTITUTE(SUBSTITUTE(SUBSTITUTE(SUBSTITUTE(SUBSTITUTE(IF(_xlfn.ISFORMULA('#_F'!G60),_xlfn.FORMULATEXT('#_F'!G60),'#_F'!G60),"9","#"),"8","#"),"7","#"),"6","#"),"5","#"),"4","#"),"3","#"),"2","#"),"1","#"),"0","#"),"$","")," ",""),",","@"),"&gt;","@"),"&lt;","@"),"=","@"),")","@"),"(","@"),"^","@"),"/","@"),"+","@"),"*","@"),"-","@"),"@#","")))/2,TRUE,FALSE),"HardCodeMsg",IF(LEN(IF(_xlfn.ISFORMULA(F!G60),_xlfn.FORMULATEXT(F!G60),F!G60))-LEN(SUBSTITUTE(IF(_xlfn.ISFORMULA(F!G60),_xlfn.FORMULATEXT(F!G60),F!G60),"""",""))&gt;LEN(IF(_xlfn.ISFORMULA('#_F'!G60),_xlfn.FORMULATEXT('#_F'!G60),'#_F'!G60))-LEN(SUBSTITUTE(IF(_xlfn.ISFORMULA('#_F'!G60),_xlfn.FORMULATEXT('#_F'!G60),'#_F'!G60),"""","")),TRUE,FALSE),"HardQuoteMsg",IF(LEN(IF(_xlfn.ISFORMULA(F!G60),_xlfn.FORMULATEXT(F!G60),F!G60))-LEN(SUBSTITUTE(IF(_xlfn.ISFORMULA(F!G60),_xlfn.FORMULATEXT(F!G60),F!G60),"$",""))&lt;LEN(IF(_xlfn.ISFORMULA('#_F'!G60),_xlfn.FORMULATEXT('#_F'!G60),'#_F'!G60))-LEN(SUBSTITUTE(IF(_xlfn.ISFORMULA('#_F'!G60),_xlfn.FORMULATEXT('#_F'!G60),'#_F'!G60),"$","")),TRUE,FALSE),"MissingAbsMsg",_xlfn.IFS(ISTEXT('#_F'!G60),FALSE,ISLOGICAL('#_F'!G60),FALSE,SUBSTITUTE(CELL("format",'#_F'!G60),"-","")=SUBSTITUTE(CELL("format",F!G60),"-",""),FALSE,CELL("format",'#_F'!G60)="G",FALSE,AND(CELL("format",'#_F'!G60)="F0",CELL("format",F!G60)="G"),FALSE,TRUE,IFERROR(IF(MATCH(CELL("format",'#_F'!G60),FormatCodes_SFX!$A$4:$A$53,0)&gt;0,TRUE),FALSE),TRUE,TRUE),"FormatMsg",TRUE,"PerfectMsg")</f>
        <v>PerfectMsg</v>
      </c>
      <c r="H60" s="170" t="str">
        <f ca="1">_xlfn.IFS(ISBLANK(F!H60),"",IF(NOT(ISNA('#_F'!H60)),IF(ISNA(F!H60),TRUE,FALSE),FALSE),"StuNAMsg",IF(AND(ISNA('#_F'!H60),ISNA(F!H60)),TRUE,FALSE),"PerfectMsg",IF(NOT(ISERROR('#_F'!H60)),IF(ISERROR(F!H60),TRUE,FALSE),FALSE),"StuErrorMsg",IF(TYPE('#_F'!H60)&lt;&gt;TYPE(F!H60),TRUE,FALSE),"WrongTypeMsg",IF(_xlfn.ISFORMULA('#_F'!H60),IF(NOT(_xlfn.ISFORMULA(F!H60)),TRUE),FALSE),"MissingFormulaMsg",IF(NOT(AND(ISNUMBER(FIND("[",_xlfn.FORMULATEXT('#_F'!H60))),ISNUMBER(FIND("!",_xlfn.FORMULATEXT('#_F'!H60))))),AND(ISNUMBER(FIND("[",_xlfn.FORMULATEXT(F!H60))),ISNUMBER(FIND("!",_xlfn.FORMULATEXT(F!H60)))),FALSE),"ExternalRefsMsg",IF(ISNUMBER('#_F'!H60),IF(ABS('#_F'!H60-F!H60)&gt;0.00001,TRUE,FALSE),IF('#_F'!H60&lt;&gt;F!H60,TRUE,FALSE)),IF(ISNUMBER('#_F'!H60),IF('#_F'!H60&gt;F!H60,"TooLow","TooHigh"),"WrongAnswer"),NOT(_xlfn.ISFORMULA('#_F'!H60)),IF(_xlfn.IFS(ISTEXT('#_F'!H60),FALSE,ISLOGICAL('#_F'!H60),FALSE,SUBSTITUTE(CELL("format",'#_F'!H60),"-","")=SUBSTITUTE(CELL("format",F!H60),"-",""),FALSE,CELL("format",'#_F'!H60)="G",FALSE,AND(CELL("format",'#_F'!H60)="F0",CELL("format",F!H60)="G"),FALSE,TRUE,IFERROR(IF(MATCH(CELL("format",'#_F'!H60)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60),_xlfn.FORMULATEXT(F!H60),F!H60),"9","#"),"8","#"),"7","#"),"6","#"),"5","#"),"4","#"),"3","#"),"2","#"),"1","#"),"0","#"),"$","")," ",""),",","@"),"&gt;","@"),"&lt;","@"),"=","@"),")","@"),"(","@"),"^","@"),"/","@"),"+","@"),"*","@"),"-","@"))-LEN(SUBSTITUTE(SUBSTITUTE(SUBSTITUTE(SUBSTITUTE(SUBSTITUTE(SUBSTITUTE(SUBSTITUTE(SUBSTITUTE(SUBSTITUTE(SUBSTITUTE(SUBSTITUTE(SUBSTITUTE(SUBSTITUTE(SUBSTITUTE(SUBSTITUTE(SUBSTITUTE(SUBSTITUTE(SUBSTITUTE(SUBSTITUTE(SUBSTITUTE(SUBSTITUTE(SUBSTITUTE(SUBSTITUTE(SUBSTITUTE(IF(_xlfn.ISFORMULA(F!H60),_xlfn.FORMULATEXT(F!H60),F!H60),"9","#"),"8","#"),"7","#"),"6","#"),"5","#"),"4","#"),"3","#"),"2","#"),"1","#"),"0","#"),"$","")," ",""),",","@"),"&gt;","@"),"&lt;","@"),"=","@"),")","@"),"(","@"),"^","@"),"/","@"),"+","@"),"*","@"),"-","@"),"@#","")))/2&gt;(LEN(SUBSTITUTE(SUBSTITUTE(SUBSTITUTE(SUBSTITUTE(SUBSTITUTE(SUBSTITUTE(SUBSTITUTE(SUBSTITUTE(SUBSTITUTE(SUBSTITUTE(SUBSTITUTE(SUBSTITUTE(SUBSTITUTE(SUBSTITUTE(SUBSTITUTE(SUBSTITUTE(SUBSTITUTE(SUBSTITUTE(SUBSTITUTE(SUBSTITUTE(SUBSTITUTE(SUBSTITUTE(SUBSTITUTE(IF(_xlfn.ISFORMULA('#_F'!H60),_xlfn.FORMULATEXT('#_F'!H60),'#_F'!H60),"9","#"),"8","#"),"7","#"),"6","#"),"5","#"),"4","#"),"3","#"),"2","#"),"1","#"),"0","#"),"$","")," ",""),",","@"),"&gt;","@"),"&lt;","@"),"=","@"),")","@"),"(","@"),"^","@"),"/","@"),"+","@"),"*","@"),"-","@"))-LEN(SUBSTITUTE(SUBSTITUTE(SUBSTITUTE(SUBSTITUTE(SUBSTITUTE(SUBSTITUTE(SUBSTITUTE(SUBSTITUTE(SUBSTITUTE(SUBSTITUTE(SUBSTITUTE(SUBSTITUTE(SUBSTITUTE(SUBSTITUTE(SUBSTITUTE(SUBSTITUTE(SUBSTITUTE(SUBSTITUTE(SUBSTITUTE(SUBSTITUTE(SUBSTITUTE(SUBSTITUTE(SUBSTITUTE(SUBSTITUTE(IF(_xlfn.ISFORMULA('#_F'!H60),_xlfn.FORMULATEXT('#_F'!H60),'#_F'!H60),"9","#"),"8","#"),"7","#"),"6","#"),"5","#"),"4","#"),"3","#"),"2","#"),"1","#"),"0","#"),"$","")," ",""),",","@"),"&gt;","@"),"&lt;","@"),"=","@"),")","@"),"(","@"),"^","@"),"/","@"),"+","@"),"*","@"),"-","@"),"@#","")))/2,TRUE,FALSE),"HardCodeMsg",IF(LEN(IF(_xlfn.ISFORMULA(F!H60),_xlfn.FORMULATEXT(F!H60),F!H60))-LEN(SUBSTITUTE(IF(_xlfn.ISFORMULA(F!H60),_xlfn.FORMULATEXT(F!H60),F!H60),"""",""))&gt;LEN(IF(_xlfn.ISFORMULA('#_F'!H60),_xlfn.FORMULATEXT('#_F'!H60),'#_F'!H60))-LEN(SUBSTITUTE(IF(_xlfn.ISFORMULA('#_F'!H60),_xlfn.FORMULATEXT('#_F'!H60),'#_F'!H60),"""","")),TRUE,FALSE),"HardQuoteMsg",IF(LEN(IF(_xlfn.ISFORMULA(F!H60),_xlfn.FORMULATEXT(F!H60),F!H60))-LEN(SUBSTITUTE(IF(_xlfn.ISFORMULA(F!H60),_xlfn.FORMULATEXT(F!H60),F!H60),"$",""))&lt;LEN(IF(_xlfn.ISFORMULA('#_F'!H60),_xlfn.FORMULATEXT('#_F'!H60),'#_F'!H60))-LEN(SUBSTITUTE(IF(_xlfn.ISFORMULA('#_F'!H60),_xlfn.FORMULATEXT('#_F'!H60),'#_F'!H60),"$","")),TRUE,FALSE),"MissingAbsMsg",_xlfn.IFS(ISTEXT('#_F'!H60),FALSE,ISLOGICAL('#_F'!H60),FALSE,SUBSTITUTE(CELL("format",'#_F'!H60),"-","")=SUBSTITUTE(CELL("format",F!H60),"-",""),FALSE,CELL("format",'#_F'!H60)="G",FALSE,AND(CELL("format",'#_F'!H60)="F0",CELL("format",F!H60)="G"),FALSE,TRUE,IFERROR(IF(MATCH(CELL("format",'#_F'!H60),FormatCodes_SFX!$A$4:$A$53,0)&gt;0,TRUE),FALSE),TRUE,TRUE),"FormatMsg",TRUE,"PerfectMsg")</f>
        <v>PerfectMsg</v>
      </c>
      <c r="I60" s="170" t="str">
        <f ca="1">_xlfn.IFS(ISBLANK(F!I60),"",IF(NOT(ISNA('#_F'!I60)),IF(ISNA(F!I60),TRUE,FALSE),FALSE),"StuNAMsg",IF(AND(ISNA('#_F'!I60),ISNA(F!I60)),TRUE,FALSE),"PerfectMsg",IF(NOT(ISERROR('#_F'!I60)),IF(ISERROR(F!I60),TRUE,FALSE),FALSE),"StuErrorMsg",IF(TYPE('#_F'!I60)&lt;&gt;TYPE(F!I60),TRUE,FALSE),"WrongTypeMsg",IF(_xlfn.ISFORMULA('#_F'!I60),IF(NOT(_xlfn.ISFORMULA(F!I60)),TRUE),FALSE),"MissingFormulaMsg",IF(NOT(AND(ISNUMBER(FIND("[",_xlfn.FORMULATEXT('#_F'!I60))),ISNUMBER(FIND("!",_xlfn.FORMULATEXT('#_F'!I60))))),AND(ISNUMBER(FIND("[",_xlfn.FORMULATEXT(F!I60))),ISNUMBER(FIND("!",_xlfn.FORMULATEXT(F!I60)))),FALSE),"ExternalRefsMsg",IF(ISNUMBER('#_F'!I60),IF(ABS('#_F'!I60-F!I60)&gt;0.00001,TRUE,FALSE),IF('#_F'!I60&lt;&gt;F!I60,TRUE,FALSE)),IF(ISNUMBER('#_F'!I60),IF('#_F'!I60&gt;F!I60,"TooLow","TooHigh"),"WrongAnswer"),NOT(_xlfn.ISFORMULA('#_F'!I60)),IF(_xlfn.IFS(ISTEXT('#_F'!I60),FALSE,ISLOGICAL('#_F'!I60),FALSE,SUBSTITUTE(CELL("format",'#_F'!I60),"-","")=SUBSTITUTE(CELL("format",F!I60),"-",""),FALSE,CELL("format",'#_F'!I60)="G",FALSE,AND(CELL("format",'#_F'!I60)="F0",CELL("format",F!I60)="G"),FALSE,TRUE,IFERROR(IF(MATCH(CELL("format",'#_F'!I60)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60),_xlfn.FORMULATEXT(F!I60),F!I60),"9","#"),"8","#"),"7","#"),"6","#"),"5","#"),"4","#"),"3","#"),"2","#"),"1","#"),"0","#"),"$","")," ",""),",","@"),"&gt;","@"),"&lt;","@"),"=","@"),")","@"),"(","@"),"^","@"),"/","@"),"+","@"),"*","@"),"-","@"))-LEN(SUBSTITUTE(SUBSTITUTE(SUBSTITUTE(SUBSTITUTE(SUBSTITUTE(SUBSTITUTE(SUBSTITUTE(SUBSTITUTE(SUBSTITUTE(SUBSTITUTE(SUBSTITUTE(SUBSTITUTE(SUBSTITUTE(SUBSTITUTE(SUBSTITUTE(SUBSTITUTE(SUBSTITUTE(SUBSTITUTE(SUBSTITUTE(SUBSTITUTE(SUBSTITUTE(SUBSTITUTE(SUBSTITUTE(SUBSTITUTE(IF(_xlfn.ISFORMULA(F!I60),_xlfn.FORMULATEXT(F!I60),F!I60),"9","#"),"8","#"),"7","#"),"6","#"),"5","#"),"4","#"),"3","#"),"2","#"),"1","#"),"0","#"),"$","")," ",""),",","@"),"&gt;","@"),"&lt;","@"),"=","@"),")","@"),"(","@"),"^","@"),"/","@"),"+","@"),"*","@"),"-","@"),"@#","")))/2&gt;(LEN(SUBSTITUTE(SUBSTITUTE(SUBSTITUTE(SUBSTITUTE(SUBSTITUTE(SUBSTITUTE(SUBSTITUTE(SUBSTITUTE(SUBSTITUTE(SUBSTITUTE(SUBSTITUTE(SUBSTITUTE(SUBSTITUTE(SUBSTITUTE(SUBSTITUTE(SUBSTITUTE(SUBSTITUTE(SUBSTITUTE(SUBSTITUTE(SUBSTITUTE(SUBSTITUTE(SUBSTITUTE(SUBSTITUTE(IF(_xlfn.ISFORMULA('#_F'!I60),_xlfn.FORMULATEXT('#_F'!I60),'#_F'!I60),"9","#"),"8","#"),"7","#"),"6","#"),"5","#"),"4","#"),"3","#"),"2","#"),"1","#"),"0","#"),"$","")," ",""),",","@"),"&gt;","@"),"&lt;","@"),"=","@"),")","@"),"(","@"),"^","@"),"/","@"),"+","@"),"*","@"),"-","@"))-LEN(SUBSTITUTE(SUBSTITUTE(SUBSTITUTE(SUBSTITUTE(SUBSTITUTE(SUBSTITUTE(SUBSTITUTE(SUBSTITUTE(SUBSTITUTE(SUBSTITUTE(SUBSTITUTE(SUBSTITUTE(SUBSTITUTE(SUBSTITUTE(SUBSTITUTE(SUBSTITUTE(SUBSTITUTE(SUBSTITUTE(SUBSTITUTE(SUBSTITUTE(SUBSTITUTE(SUBSTITUTE(SUBSTITUTE(SUBSTITUTE(IF(_xlfn.ISFORMULA('#_F'!I60),_xlfn.FORMULATEXT('#_F'!I60),'#_F'!I60),"9","#"),"8","#"),"7","#"),"6","#"),"5","#"),"4","#"),"3","#"),"2","#"),"1","#"),"0","#"),"$","")," ",""),",","@"),"&gt;","@"),"&lt;","@"),"=","@"),")","@"),"(","@"),"^","@"),"/","@"),"+","@"),"*","@"),"-","@"),"@#","")))/2,TRUE,FALSE),"HardCodeMsg",IF(LEN(IF(_xlfn.ISFORMULA(F!I60),_xlfn.FORMULATEXT(F!I60),F!I60))-LEN(SUBSTITUTE(IF(_xlfn.ISFORMULA(F!I60),_xlfn.FORMULATEXT(F!I60),F!I60),"""",""))&gt;LEN(IF(_xlfn.ISFORMULA('#_F'!I60),_xlfn.FORMULATEXT('#_F'!I60),'#_F'!I60))-LEN(SUBSTITUTE(IF(_xlfn.ISFORMULA('#_F'!I60),_xlfn.FORMULATEXT('#_F'!I60),'#_F'!I60),"""","")),TRUE,FALSE),"HardQuoteMsg",IF(LEN(IF(_xlfn.ISFORMULA(F!I60),_xlfn.FORMULATEXT(F!I60),F!I60))-LEN(SUBSTITUTE(IF(_xlfn.ISFORMULA(F!I60),_xlfn.FORMULATEXT(F!I60),F!I60),"$",""))&lt;LEN(IF(_xlfn.ISFORMULA('#_F'!I60),_xlfn.FORMULATEXT('#_F'!I60),'#_F'!I60))-LEN(SUBSTITUTE(IF(_xlfn.ISFORMULA('#_F'!I60),_xlfn.FORMULATEXT('#_F'!I60),'#_F'!I60),"$","")),TRUE,FALSE),"MissingAbsMsg",_xlfn.IFS(ISTEXT('#_F'!I60),FALSE,ISLOGICAL('#_F'!I60),FALSE,SUBSTITUTE(CELL("format",'#_F'!I60),"-","")=SUBSTITUTE(CELL("format",F!I60),"-",""),FALSE,CELL("format",'#_F'!I60)="G",FALSE,AND(CELL("format",'#_F'!I60)="F0",CELL("format",F!I60)="G"),FALSE,TRUE,IFERROR(IF(MATCH(CELL("format",'#_F'!I60),FormatCodes_SFX!$A$4:$A$53,0)&gt;0,TRUE),FALSE),TRUE,TRUE),"FormatMsg",TRUE,"PerfectMsg")</f>
        <v>PerfectMsg</v>
      </c>
      <c r="J60" s="170" t="str">
        <f ca="1">_xlfn.IFS(ISBLANK(F!J60),"",IF(NOT(ISNA('#_F'!J60)),IF(ISNA(F!J60),TRUE,FALSE),FALSE),"StuNAMsg",IF(AND(ISNA('#_F'!J60),ISNA(F!J60)),TRUE,FALSE),"PerfectMsg",IF(NOT(ISERROR('#_F'!J60)),IF(ISERROR(F!J60),TRUE,FALSE),FALSE),"StuErrorMsg",IF(TYPE('#_F'!J60)&lt;&gt;TYPE(F!J60),TRUE,FALSE),"WrongTypeMsg",IF(_xlfn.ISFORMULA('#_F'!J60),IF(NOT(_xlfn.ISFORMULA(F!J60)),TRUE),FALSE),"MissingFormulaMsg",IF(NOT(AND(ISNUMBER(FIND("[",_xlfn.FORMULATEXT('#_F'!J60))),ISNUMBER(FIND("!",_xlfn.FORMULATEXT('#_F'!J60))))),AND(ISNUMBER(FIND("[",_xlfn.FORMULATEXT(F!J60))),ISNUMBER(FIND("!",_xlfn.FORMULATEXT(F!J60)))),FALSE),"ExternalRefsMsg",IF(ISNUMBER('#_F'!J60),IF(ABS('#_F'!J60-F!J60)&gt;0.00001,TRUE,FALSE),IF('#_F'!J60&lt;&gt;F!J60,TRUE,FALSE)),IF(ISNUMBER('#_F'!J60),IF('#_F'!J60&gt;F!J60,"TooLow","TooHigh"),"WrongAnswer"),NOT(_xlfn.ISFORMULA('#_F'!J60)),IF(_xlfn.IFS(ISTEXT('#_F'!J60),FALSE,ISLOGICAL('#_F'!J60),FALSE,SUBSTITUTE(CELL("format",'#_F'!J60),"-","")=SUBSTITUTE(CELL("format",F!J60),"-",""),FALSE,CELL("format",'#_F'!J60)="G",FALSE,AND(CELL("format",'#_F'!J60)="F0",CELL("format",F!J60)="G"),FALSE,TRUE,IFERROR(IF(MATCH(CELL("format",'#_F'!J60)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60),_xlfn.FORMULATEXT(F!J60),F!J60),"9","#"),"8","#"),"7","#"),"6","#"),"5","#"),"4","#"),"3","#"),"2","#"),"1","#"),"0","#"),"$","")," ",""),",","@"),"&gt;","@"),"&lt;","@"),"=","@"),")","@"),"(","@"),"^","@"),"/","@"),"+","@"),"*","@"),"-","@"))-LEN(SUBSTITUTE(SUBSTITUTE(SUBSTITUTE(SUBSTITUTE(SUBSTITUTE(SUBSTITUTE(SUBSTITUTE(SUBSTITUTE(SUBSTITUTE(SUBSTITUTE(SUBSTITUTE(SUBSTITUTE(SUBSTITUTE(SUBSTITUTE(SUBSTITUTE(SUBSTITUTE(SUBSTITUTE(SUBSTITUTE(SUBSTITUTE(SUBSTITUTE(SUBSTITUTE(SUBSTITUTE(SUBSTITUTE(SUBSTITUTE(IF(_xlfn.ISFORMULA(F!J60),_xlfn.FORMULATEXT(F!J60),F!J60),"9","#"),"8","#"),"7","#"),"6","#"),"5","#"),"4","#"),"3","#"),"2","#"),"1","#"),"0","#"),"$","")," ",""),",","@"),"&gt;","@"),"&lt;","@"),"=","@"),")","@"),"(","@"),"^","@"),"/","@"),"+","@"),"*","@"),"-","@"),"@#","")))/2&gt;(LEN(SUBSTITUTE(SUBSTITUTE(SUBSTITUTE(SUBSTITUTE(SUBSTITUTE(SUBSTITUTE(SUBSTITUTE(SUBSTITUTE(SUBSTITUTE(SUBSTITUTE(SUBSTITUTE(SUBSTITUTE(SUBSTITUTE(SUBSTITUTE(SUBSTITUTE(SUBSTITUTE(SUBSTITUTE(SUBSTITUTE(SUBSTITUTE(SUBSTITUTE(SUBSTITUTE(SUBSTITUTE(SUBSTITUTE(IF(_xlfn.ISFORMULA('#_F'!J60),_xlfn.FORMULATEXT('#_F'!J60),'#_F'!J60),"9","#"),"8","#"),"7","#"),"6","#"),"5","#"),"4","#"),"3","#"),"2","#"),"1","#"),"0","#"),"$","")," ",""),",","@"),"&gt;","@"),"&lt;","@"),"=","@"),")","@"),"(","@"),"^","@"),"/","@"),"+","@"),"*","@"),"-","@"))-LEN(SUBSTITUTE(SUBSTITUTE(SUBSTITUTE(SUBSTITUTE(SUBSTITUTE(SUBSTITUTE(SUBSTITUTE(SUBSTITUTE(SUBSTITUTE(SUBSTITUTE(SUBSTITUTE(SUBSTITUTE(SUBSTITUTE(SUBSTITUTE(SUBSTITUTE(SUBSTITUTE(SUBSTITUTE(SUBSTITUTE(SUBSTITUTE(SUBSTITUTE(SUBSTITUTE(SUBSTITUTE(SUBSTITUTE(SUBSTITUTE(IF(_xlfn.ISFORMULA('#_F'!J60),_xlfn.FORMULATEXT('#_F'!J60),'#_F'!J60),"9","#"),"8","#"),"7","#"),"6","#"),"5","#"),"4","#"),"3","#"),"2","#"),"1","#"),"0","#"),"$","")," ",""),",","@"),"&gt;","@"),"&lt;","@"),"=","@"),")","@"),"(","@"),"^","@"),"/","@"),"+","@"),"*","@"),"-","@"),"@#","")))/2,TRUE,FALSE),"HardCodeMsg",IF(LEN(IF(_xlfn.ISFORMULA(F!J60),_xlfn.FORMULATEXT(F!J60),F!J60))-LEN(SUBSTITUTE(IF(_xlfn.ISFORMULA(F!J60),_xlfn.FORMULATEXT(F!J60),F!J60),"""",""))&gt;LEN(IF(_xlfn.ISFORMULA('#_F'!J60),_xlfn.FORMULATEXT('#_F'!J60),'#_F'!J60))-LEN(SUBSTITUTE(IF(_xlfn.ISFORMULA('#_F'!J60),_xlfn.FORMULATEXT('#_F'!J60),'#_F'!J60),"""","")),TRUE,FALSE),"HardQuoteMsg",IF(LEN(IF(_xlfn.ISFORMULA(F!J60),_xlfn.FORMULATEXT(F!J60),F!J60))-LEN(SUBSTITUTE(IF(_xlfn.ISFORMULA(F!J60),_xlfn.FORMULATEXT(F!J60),F!J60),"$",""))&lt;LEN(IF(_xlfn.ISFORMULA('#_F'!J60),_xlfn.FORMULATEXT('#_F'!J60),'#_F'!J60))-LEN(SUBSTITUTE(IF(_xlfn.ISFORMULA('#_F'!J60),_xlfn.FORMULATEXT('#_F'!J60),'#_F'!J60),"$","")),TRUE,FALSE),"MissingAbsMsg",_xlfn.IFS(ISTEXT('#_F'!J60),FALSE,ISLOGICAL('#_F'!J60),FALSE,SUBSTITUTE(CELL("format",'#_F'!J60),"-","")=SUBSTITUTE(CELL("format",F!J60),"-",""),FALSE,CELL("format",'#_F'!J60)="G",FALSE,AND(CELL("format",'#_F'!J60)="F0",CELL("format",F!J60)="G"),FALSE,TRUE,IFERROR(IF(MATCH(CELL("format",'#_F'!J60),FormatCodes_SFX!$A$4:$A$53,0)&gt;0,TRUE),FALSE),TRUE,TRUE),"FormatMsg",TRUE,"PerfectMsg")</f>
        <v>PerfectMsg</v>
      </c>
      <c r="K60" s="170" t="str">
        <f ca="1">_xlfn.IFS(ISBLANK(F!K60),"",IF(NOT(ISNA('#_F'!K60)),IF(ISNA(F!K60),TRUE,FALSE),FALSE),"StuNAMsg",IF(AND(ISNA('#_F'!K60),ISNA(F!K60)),TRUE,FALSE),"PerfectMsg",IF(NOT(ISERROR('#_F'!K60)),IF(ISERROR(F!K60),TRUE,FALSE),FALSE),"StuErrorMsg",IF(TYPE('#_F'!K60)&lt;&gt;TYPE(F!K60),TRUE,FALSE),"WrongTypeMsg",IF(_xlfn.ISFORMULA('#_F'!K60),IF(NOT(_xlfn.ISFORMULA(F!K60)),TRUE),FALSE),"MissingFormulaMsg",IF(NOT(AND(ISNUMBER(FIND("[",_xlfn.FORMULATEXT('#_F'!K60))),ISNUMBER(FIND("!",_xlfn.FORMULATEXT('#_F'!K60))))),AND(ISNUMBER(FIND("[",_xlfn.FORMULATEXT(F!K60))),ISNUMBER(FIND("!",_xlfn.FORMULATEXT(F!K60)))),FALSE),"ExternalRefsMsg",IF(ISNUMBER('#_F'!K60),IF(ABS('#_F'!K60-F!K60)&gt;0.00001,TRUE,FALSE),IF('#_F'!K60&lt;&gt;F!K60,TRUE,FALSE)),IF(ISNUMBER('#_F'!K60),IF('#_F'!K60&gt;F!K60,"TooLow","TooHigh"),"WrongAnswer"),NOT(_xlfn.ISFORMULA('#_F'!K60)),IF(_xlfn.IFS(ISTEXT('#_F'!K60),FALSE,ISLOGICAL('#_F'!K60),FALSE,SUBSTITUTE(CELL("format",'#_F'!K60),"-","")=SUBSTITUTE(CELL("format",F!K60),"-",""),FALSE,CELL("format",'#_F'!K60)="G",FALSE,AND(CELL("format",'#_F'!K60)="F0",CELL("format",F!K60)="G"),FALSE,TRUE,IFERROR(IF(MATCH(CELL("format",'#_F'!K60)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60),_xlfn.FORMULATEXT(F!K60),F!K60),"9","#"),"8","#"),"7","#"),"6","#"),"5","#"),"4","#"),"3","#"),"2","#"),"1","#"),"0","#"),"$","")," ",""),",","@"),"&gt;","@"),"&lt;","@"),"=","@"),")","@"),"(","@"),"^","@"),"/","@"),"+","@"),"*","@"),"-","@"))-LEN(SUBSTITUTE(SUBSTITUTE(SUBSTITUTE(SUBSTITUTE(SUBSTITUTE(SUBSTITUTE(SUBSTITUTE(SUBSTITUTE(SUBSTITUTE(SUBSTITUTE(SUBSTITUTE(SUBSTITUTE(SUBSTITUTE(SUBSTITUTE(SUBSTITUTE(SUBSTITUTE(SUBSTITUTE(SUBSTITUTE(SUBSTITUTE(SUBSTITUTE(SUBSTITUTE(SUBSTITUTE(SUBSTITUTE(SUBSTITUTE(IF(_xlfn.ISFORMULA(F!K60),_xlfn.FORMULATEXT(F!K60),F!K60),"9","#"),"8","#"),"7","#"),"6","#"),"5","#"),"4","#"),"3","#"),"2","#"),"1","#"),"0","#"),"$","")," ",""),",","@"),"&gt;","@"),"&lt;","@"),"=","@"),")","@"),"(","@"),"^","@"),"/","@"),"+","@"),"*","@"),"-","@"),"@#","")))/2&gt;(LEN(SUBSTITUTE(SUBSTITUTE(SUBSTITUTE(SUBSTITUTE(SUBSTITUTE(SUBSTITUTE(SUBSTITUTE(SUBSTITUTE(SUBSTITUTE(SUBSTITUTE(SUBSTITUTE(SUBSTITUTE(SUBSTITUTE(SUBSTITUTE(SUBSTITUTE(SUBSTITUTE(SUBSTITUTE(SUBSTITUTE(SUBSTITUTE(SUBSTITUTE(SUBSTITUTE(SUBSTITUTE(SUBSTITUTE(IF(_xlfn.ISFORMULA('#_F'!K60),_xlfn.FORMULATEXT('#_F'!K60),'#_F'!K60),"9","#"),"8","#"),"7","#"),"6","#"),"5","#"),"4","#"),"3","#"),"2","#"),"1","#"),"0","#"),"$","")," ",""),",","@"),"&gt;","@"),"&lt;","@"),"=","@"),")","@"),"(","@"),"^","@"),"/","@"),"+","@"),"*","@"),"-","@"))-LEN(SUBSTITUTE(SUBSTITUTE(SUBSTITUTE(SUBSTITUTE(SUBSTITUTE(SUBSTITUTE(SUBSTITUTE(SUBSTITUTE(SUBSTITUTE(SUBSTITUTE(SUBSTITUTE(SUBSTITUTE(SUBSTITUTE(SUBSTITUTE(SUBSTITUTE(SUBSTITUTE(SUBSTITUTE(SUBSTITUTE(SUBSTITUTE(SUBSTITUTE(SUBSTITUTE(SUBSTITUTE(SUBSTITUTE(SUBSTITUTE(IF(_xlfn.ISFORMULA('#_F'!K60),_xlfn.FORMULATEXT('#_F'!K60),'#_F'!K60),"9","#"),"8","#"),"7","#"),"6","#"),"5","#"),"4","#"),"3","#"),"2","#"),"1","#"),"0","#"),"$","")," ",""),",","@"),"&gt;","@"),"&lt;","@"),"=","@"),")","@"),"(","@"),"^","@"),"/","@"),"+","@"),"*","@"),"-","@"),"@#","")))/2,TRUE,FALSE),"HardCodeMsg",IF(LEN(IF(_xlfn.ISFORMULA(F!K60),_xlfn.FORMULATEXT(F!K60),F!K60))-LEN(SUBSTITUTE(IF(_xlfn.ISFORMULA(F!K60),_xlfn.FORMULATEXT(F!K60),F!K60),"""",""))&gt;LEN(IF(_xlfn.ISFORMULA('#_F'!K60),_xlfn.FORMULATEXT('#_F'!K60),'#_F'!K60))-LEN(SUBSTITUTE(IF(_xlfn.ISFORMULA('#_F'!K60),_xlfn.FORMULATEXT('#_F'!K60),'#_F'!K60),"""","")),TRUE,FALSE),"HardQuoteMsg",IF(LEN(IF(_xlfn.ISFORMULA(F!K60),_xlfn.FORMULATEXT(F!K60),F!K60))-LEN(SUBSTITUTE(IF(_xlfn.ISFORMULA(F!K60),_xlfn.FORMULATEXT(F!K60),F!K60),"$",""))&lt;LEN(IF(_xlfn.ISFORMULA('#_F'!K60),_xlfn.FORMULATEXT('#_F'!K60),'#_F'!K60))-LEN(SUBSTITUTE(IF(_xlfn.ISFORMULA('#_F'!K60),_xlfn.FORMULATEXT('#_F'!K60),'#_F'!K60),"$","")),TRUE,FALSE),"MissingAbsMsg",_xlfn.IFS(ISTEXT('#_F'!K60),FALSE,ISLOGICAL('#_F'!K60),FALSE,SUBSTITUTE(CELL("format",'#_F'!K60),"-","")=SUBSTITUTE(CELL("format",F!K60),"-",""),FALSE,CELL("format",'#_F'!K60)="G",FALSE,AND(CELL("format",'#_F'!K60)="F0",CELL("format",F!K60)="G"),FALSE,TRUE,IFERROR(IF(MATCH(CELL("format",'#_F'!K60),FormatCodes_SFX!$A$4:$A$53,0)&gt;0,TRUE),FALSE),TRUE,TRUE),"FormatMsg",TRUE,"PerfectMsg")</f>
        <v>PerfectMsg</v>
      </c>
      <c r="L60" s="231" t="str">
        <f ca="1">_xlfn.IFS(ISBLANK(F!L60),"",IF(NOT(ISNA('#_F'!L60)),IF(ISNA(F!L60),TRUE,FALSE),FALSE),"StuNAMsg",IF(AND(ISNA('#_F'!L60),ISNA(F!L60)),TRUE,FALSE),"PerfectMsg",IF(NOT(ISERROR('#_F'!L60)),IF(ISERROR(F!L60),TRUE,FALSE),FALSE),"StuErrorMsg",IF(TYPE('#_F'!L60)&lt;&gt;TYPE(F!L60),TRUE,FALSE),"WrongTypeMsg",IF(_xlfn.ISFORMULA('#_F'!L60),IF(NOT(_xlfn.ISFORMULA(F!L60)),TRUE),FALSE),"MissingFormulaMsg",IF(NOT(AND(ISNUMBER(FIND("[",_xlfn.FORMULATEXT('#_F'!L60))),ISNUMBER(FIND("!",_xlfn.FORMULATEXT('#_F'!L60))))),AND(ISNUMBER(FIND("[",_xlfn.FORMULATEXT(F!L60))),ISNUMBER(FIND("!",_xlfn.FORMULATEXT(F!L60)))),FALSE),"ExternalRefsMsg",IF(ISNUMBER('#_F'!L60),IF(ABS('#_F'!L60-F!L60)&gt;0.00001,TRUE,FALSE),IF('#_F'!L60&lt;&gt;F!L60,TRUE,FALSE)),IF(ISNUMBER('#_F'!L60),IF('#_F'!L60&gt;F!L60,"TooLow","TooHigh"),"WrongAnswer"),NOT(_xlfn.ISFORMULA('#_F'!L60)),IF(_xlfn.IFS(ISTEXT('#_F'!L60),FALSE,ISLOGICAL('#_F'!L60),FALSE,SUBSTITUTE(CELL("format",'#_F'!L60),"-","")=SUBSTITUTE(CELL("format",F!L60),"-",""),FALSE,CELL("format",'#_F'!L60)="G",FALSE,AND(CELL("format",'#_F'!L60)="F0",CELL("format",F!L60)="G"),FALSE,TRUE,IFERROR(IF(MATCH(CELL("format",'#_F'!L60)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60),_xlfn.FORMULATEXT(F!L60),F!L60),"9","#"),"8","#"),"7","#"),"6","#"),"5","#"),"4","#"),"3","#"),"2","#"),"1","#"),"0","#"),"$","")," ",""),",","@"),"&gt;","@"),"&lt;","@"),"=","@"),")","@"),"(","@"),"^","@"),"/","@"),"+","@"),"*","@"),"-","@"))-LEN(SUBSTITUTE(SUBSTITUTE(SUBSTITUTE(SUBSTITUTE(SUBSTITUTE(SUBSTITUTE(SUBSTITUTE(SUBSTITUTE(SUBSTITUTE(SUBSTITUTE(SUBSTITUTE(SUBSTITUTE(SUBSTITUTE(SUBSTITUTE(SUBSTITUTE(SUBSTITUTE(SUBSTITUTE(SUBSTITUTE(SUBSTITUTE(SUBSTITUTE(SUBSTITUTE(SUBSTITUTE(SUBSTITUTE(SUBSTITUTE(IF(_xlfn.ISFORMULA(F!L60),_xlfn.FORMULATEXT(F!L60),F!L60),"9","#"),"8","#"),"7","#"),"6","#"),"5","#"),"4","#"),"3","#"),"2","#"),"1","#"),"0","#"),"$","")," ",""),",","@"),"&gt;","@"),"&lt;","@"),"=","@"),")","@"),"(","@"),"^","@"),"/","@"),"+","@"),"*","@"),"-","@"),"@#","")))/2&gt;(LEN(SUBSTITUTE(SUBSTITUTE(SUBSTITUTE(SUBSTITUTE(SUBSTITUTE(SUBSTITUTE(SUBSTITUTE(SUBSTITUTE(SUBSTITUTE(SUBSTITUTE(SUBSTITUTE(SUBSTITUTE(SUBSTITUTE(SUBSTITUTE(SUBSTITUTE(SUBSTITUTE(SUBSTITUTE(SUBSTITUTE(SUBSTITUTE(SUBSTITUTE(SUBSTITUTE(SUBSTITUTE(SUBSTITUTE(IF(_xlfn.ISFORMULA('#_F'!L60),_xlfn.FORMULATEXT('#_F'!L60),'#_F'!L60),"9","#"),"8","#"),"7","#"),"6","#"),"5","#"),"4","#"),"3","#"),"2","#"),"1","#"),"0","#"),"$","")," ",""),",","@"),"&gt;","@"),"&lt;","@"),"=","@"),")","@"),"(","@"),"^","@"),"/","@"),"+","@"),"*","@"),"-","@"))-LEN(SUBSTITUTE(SUBSTITUTE(SUBSTITUTE(SUBSTITUTE(SUBSTITUTE(SUBSTITUTE(SUBSTITUTE(SUBSTITUTE(SUBSTITUTE(SUBSTITUTE(SUBSTITUTE(SUBSTITUTE(SUBSTITUTE(SUBSTITUTE(SUBSTITUTE(SUBSTITUTE(SUBSTITUTE(SUBSTITUTE(SUBSTITUTE(SUBSTITUTE(SUBSTITUTE(SUBSTITUTE(SUBSTITUTE(SUBSTITUTE(IF(_xlfn.ISFORMULA('#_F'!L60),_xlfn.FORMULATEXT('#_F'!L60),'#_F'!L60),"9","#"),"8","#"),"7","#"),"6","#"),"5","#"),"4","#"),"3","#"),"2","#"),"1","#"),"0","#"),"$","")," ",""),",","@"),"&gt;","@"),"&lt;","@"),"=","@"),")","@"),"(","@"),"^","@"),"/","@"),"+","@"),"*","@"),"-","@"),"@#","")))/2,TRUE,FALSE),"HardCodeMsg",IF(LEN(IF(_xlfn.ISFORMULA(F!L60),_xlfn.FORMULATEXT(F!L60),F!L60))-LEN(SUBSTITUTE(IF(_xlfn.ISFORMULA(F!L60),_xlfn.FORMULATEXT(F!L60),F!L60),"""",""))&gt;LEN(IF(_xlfn.ISFORMULA('#_F'!L60),_xlfn.FORMULATEXT('#_F'!L60),'#_F'!L60))-LEN(SUBSTITUTE(IF(_xlfn.ISFORMULA('#_F'!L60),_xlfn.FORMULATEXT('#_F'!L60),'#_F'!L60),"""","")),TRUE,FALSE),"HardQuoteMsg",IF(LEN(IF(_xlfn.ISFORMULA(F!L60),_xlfn.FORMULATEXT(F!L60),F!L60))-LEN(SUBSTITUTE(IF(_xlfn.ISFORMULA(F!L60),_xlfn.FORMULATEXT(F!L60),F!L60),"$",""))&lt;LEN(IF(_xlfn.ISFORMULA('#_F'!L60),_xlfn.FORMULATEXT('#_F'!L60),'#_F'!L60))-LEN(SUBSTITUTE(IF(_xlfn.ISFORMULA('#_F'!L60),_xlfn.FORMULATEXT('#_F'!L60),'#_F'!L60),"$","")),TRUE,FALSE),"MissingAbsMsg",_xlfn.IFS(ISTEXT('#_F'!L60),FALSE,ISLOGICAL('#_F'!L60),FALSE,SUBSTITUTE(CELL("format",'#_F'!L60),"-","")=SUBSTITUTE(CELL("format",F!L60),"-",""),FALSE,CELL("format",'#_F'!L60)="G",FALSE,AND(CELL("format",'#_F'!L60)="F0",CELL("format",F!L60)="G"),FALSE,TRUE,IFERROR(IF(MATCH(CELL("format",'#_F'!L60),FormatCodes_SFX!$A$4:$A$53,0)&gt;0,TRUE),FALSE),TRUE,TRUE),"FormatMsg",TRUE,"PerfectMsg")</f>
        <v>PerfectMsg</v>
      </c>
      <c r="N60" s="233">
        <v>0</v>
      </c>
      <c r="O60" s="233">
        <v>0</v>
      </c>
      <c r="P60" s="233">
        <v>0</v>
      </c>
      <c r="R60" s="233">
        <v>0</v>
      </c>
      <c r="S60" s="233">
        <v>0</v>
      </c>
      <c r="T60" s="233">
        <v>0</v>
      </c>
      <c r="V60" s="170">
        <v>0</v>
      </c>
      <c r="W60" s="233">
        <v>0</v>
      </c>
      <c r="X60" s="233">
        <v>0</v>
      </c>
      <c r="Z60" s="233">
        <v>0</v>
      </c>
      <c r="AA60" s="233">
        <v>0</v>
      </c>
      <c r="AB60" s="233">
        <v>0</v>
      </c>
    </row>
    <row r="61" spans="3:28" x14ac:dyDescent="0.15">
      <c r="C61" s="233">
        <v>0</v>
      </c>
      <c r="D61" s="233">
        <v>0</v>
      </c>
      <c r="E61" s="233">
        <v>0</v>
      </c>
      <c r="F61" s="233">
        <v>0</v>
      </c>
      <c r="G61" s="170" t="str">
        <f ca="1">_xlfn.IFS(ISBLANK(F!G61),"",IF(NOT(ISNA('#_F'!G61)),IF(ISNA(F!G61),TRUE,FALSE),FALSE),"StuNAMsg",IF(AND(ISNA('#_F'!G61),ISNA(F!G61)),TRUE,FALSE),"PerfectMsg",IF(NOT(ISERROR('#_F'!G61)),IF(ISERROR(F!G61),TRUE,FALSE),FALSE),"StuErrorMsg",IF(TYPE('#_F'!G61)&lt;&gt;TYPE(F!G61),TRUE,FALSE),"WrongTypeMsg",IF(_xlfn.ISFORMULA('#_F'!G61),IF(NOT(_xlfn.ISFORMULA(F!G61)),TRUE),FALSE),"MissingFormulaMsg",IF(NOT(AND(ISNUMBER(FIND("[",_xlfn.FORMULATEXT('#_F'!G61))),ISNUMBER(FIND("!",_xlfn.FORMULATEXT('#_F'!G61))))),AND(ISNUMBER(FIND("[",_xlfn.FORMULATEXT(F!G61))),ISNUMBER(FIND("!",_xlfn.FORMULATEXT(F!G61)))),FALSE),"ExternalRefsMsg",IF(ISNUMBER('#_F'!G61),IF(ABS('#_F'!G61-F!G61)&gt;0.00001,TRUE,FALSE),IF('#_F'!G61&lt;&gt;F!G61,TRUE,FALSE)),IF(ISNUMBER('#_F'!G61),IF('#_F'!G61&gt;F!G61,"TooLow","TooHigh"),"WrongAnswer"),NOT(_xlfn.ISFORMULA('#_F'!G61)),IF(_xlfn.IFS(ISTEXT('#_F'!G61),FALSE,ISLOGICAL('#_F'!G61),FALSE,SUBSTITUTE(CELL("format",'#_F'!G61),"-","")=SUBSTITUTE(CELL("format",F!G61),"-",""),FALSE,CELL("format",'#_F'!G61)="G",FALSE,AND(CELL("format",'#_F'!G61)="F0",CELL("format",F!G61)="G"),FALSE,TRUE,IFERROR(IF(MATCH(CELL("format",'#_F'!G61)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61),_xlfn.FORMULATEXT(F!G61),F!G61),"9","#"),"8","#"),"7","#"),"6","#"),"5","#"),"4","#"),"3","#"),"2","#"),"1","#"),"0","#"),"$","")," ",""),",","@"),"&gt;","@"),"&lt;","@"),"=","@"),")","@"),"(","@"),"^","@"),"/","@"),"+","@"),"*","@"),"-","@"))-LEN(SUBSTITUTE(SUBSTITUTE(SUBSTITUTE(SUBSTITUTE(SUBSTITUTE(SUBSTITUTE(SUBSTITUTE(SUBSTITUTE(SUBSTITUTE(SUBSTITUTE(SUBSTITUTE(SUBSTITUTE(SUBSTITUTE(SUBSTITUTE(SUBSTITUTE(SUBSTITUTE(SUBSTITUTE(SUBSTITUTE(SUBSTITUTE(SUBSTITUTE(SUBSTITUTE(SUBSTITUTE(SUBSTITUTE(SUBSTITUTE(IF(_xlfn.ISFORMULA(F!G61),_xlfn.FORMULATEXT(F!G61),F!G61),"9","#"),"8","#"),"7","#"),"6","#"),"5","#"),"4","#"),"3","#"),"2","#"),"1","#"),"0","#"),"$","")," ",""),",","@"),"&gt;","@"),"&lt;","@"),"=","@"),")","@"),"(","@"),"^","@"),"/","@"),"+","@"),"*","@"),"-","@"),"@#","")))/2&gt;(LEN(SUBSTITUTE(SUBSTITUTE(SUBSTITUTE(SUBSTITUTE(SUBSTITUTE(SUBSTITUTE(SUBSTITUTE(SUBSTITUTE(SUBSTITUTE(SUBSTITUTE(SUBSTITUTE(SUBSTITUTE(SUBSTITUTE(SUBSTITUTE(SUBSTITUTE(SUBSTITUTE(SUBSTITUTE(SUBSTITUTE(SUBSTITUTE(SUBSTITUTE(SUBSTITUTE(SUBSTITUTE(SUBSTITUTE(IF(_xlfn.ISFORMULA('#_F'!G61),_xlfn.FORMULATEXT('#_F'!G61),'#_F'!G61),"9","#"),"8","#"),"7","#"),"6","#"),"5","#"),"4","#"),"3","#"),"2","#"),"1","#"),"0","#"),"$","")," ",""),",","@"),"&gt;","@"),"&lt;","@"),"=","@"),")","@"),"(","@"),"^","@"),"/","@"),"+","@"),"*","@"),"-","@"))-LEN(SUBSTITUTE(SUBSTITUTE(SUBSTITUTE(SUBSTITUTE(SUBSTITUTE(SUBSTITUTE(SUBSTITUTE(SUBSTITUTE(SUBSTITUTE(SUBSTITUTE(SUBSTITUTE(SUBSTITUTE(SUBSTITUTE(SUBSTITUTE(SUBSTITUTE(SUBSTITUTE(SUBSTITUTE(SUBSTITUTE(SUBSTITUTE(SUBSTITUTE(SUBSTITUTE(SUBSTITUTE(SUBSTITUTE(SUBSTITUTE(IF(_xlfn.ISFORMULA('#_F'!G61),_xlfn.FORMULATEXT('#_F'!G61),'#_F'!G61),"9","#"),"8","#"),"7","#"),"6","#"),"5","#"),"4","#"),"3","#"),"2","#"),"1","#"),"0","#"),"$","")," ",""),",","@"),"&gt;","@"),"&lt;","@"),"=","@"),")","@"),"(","@"),"^","@"),"/","@"),"+","@"),"*","@"),"-","@"),"@#","")))/2,TRUE,FALSE),"HardCodeMsg",IF(LEN(IF(_xlfn.ISFORMULA(F!G61),_xlfn.FORMULATEXT(F!G61),F!G61))-LEN(SUBSTITUTE(IF(_xlfn.ISFORMULA(F!G61),_xlfn.FORMULATEXT(F!G61),F!G61),"""",""))&gt;LEN(IF(_xlfn.ISFORMULA('#_F'!G61),_xlfn.FORMULATEXT('#_F'!G61),'#_F'!G61))-LEN(SUBSTITUTE(IF(_xlfn.ISFORMULA('#_F'!G61),_xlfn.FORMULATEXT('#_F'!G61),'#_F'!G61),"""","")),TRUE,FALSE),"HardQuoteMsg",IF(LEN(IF(_xlfn.ISFORMULA(F!G61),_xlfn.FORMULATEXT(F!G61),F!G61))-LEN(SUBSTITUTE(IF(_xlfn.ISFORMULA(F!G61),_xlfn.FORMULATEXT(F!G61),F!G61),"$",""))&lt;LEN(IF(_xlfn.ISFORMULA('#_F'!G61),_xlfn.FORMULATEXT('#_F'!G61),'#_F'!G61))-LEN(SUBSTITUTE(IF(_xlfn.ISFORMULA('#_F'!G61),_xlfn.FORMULATEXT('#_F'!G61),'#_F'!G61),"$","")),TRUE,FALSE),"MissingAbsMsg",_xlfn.IFS(ISTEXT('#_F'!G61),FALSE,ISLOGICAL('#_F'!G61),FALSE,SUBSTITUTE(CELL("format",'#_F'!G61),"-","")=SUBSTITUTE(CELL("format",F!G61),"-",""),FALSE,CELL("format",'#_F'!G61)="G",FALSE,AND(CELL("format",'#_F'!G61)="F0",CELL("format",F!G61)="G"),FALSE,TRUE,IFERROR(IF(MATCH(CELL("format",'#_F'!G61),FormatCodes_SFX!$A$4:$A$53,0)&gt;0,TRUE),FALSE),TRUE,TRUE),"FormatMsg",TRUE,"PerfectMsg")</f>
        <v>PerfectMsg</v>
      </c>
      <c r="H61" s="170" t="str">
        <f ca="1">_xlfn.IFS(ISBLANK(F!H61),"",IF(NOT(ISNA('#_F'!H61)),IF(ISNA(F!H61),TRUE,FALSE),FALSE),"StuNAMsg",IF(AND(ISNA('#_F'!H61),ISNA(F!H61)),TRUE,FALSE),"PerfectMsg",IF(NOT(ISERROR('#_F'!H61)),IF(ISERROR(F!H61),TRUE,FALSE),FALSE),"StuErrorMsg",IF(TYPE('#_F'!H61)&lt;&gt;TYPE(F!H61),TRUE,FALSE),"WrongTypeMsg",IF(_xlfn.ISFORMULA('#_F'!H61),IF(NOT(_xlfn.ISFORMULA(F!H61)),TRUE),FALSE),"MissingFormulaMsg",IF(NOT(AND(ISNUMBER(FIND("[",_xlfn.FORMULATEXT('#_F'!H61))),ISNUMBER(FIND("!",_xlfn.FORMULATEXT('#_F'!H61))))),AND(ISNUMBER(FIND("[",_xlfn.FORMULATEXT(F!H61))),ISNUMBER(FIND("!",_xlfn.FORMULATEXT(F!H61)))),FALSE),"ExternalRefsMsg",IF(ISNUMBER('#_F'!H61),IF(ABS('#_F'!H61-F!H61)&gt;0.00001,TRUE,FALSE),IF('#_F'!H61&lt;&gt;F!H61,TRUE,FALSE)),IF(ISNUMBER('#_F'!H61),IF('#_F'!H61&gt;F!H61,"TooLow","TooHigh"),"WrongAnswer"),NOT(_xlfn.ISFORMULA('#_F'!H61)),IF(_xlfn.IFS(ISTEXT('#_F'!H61),FALSE,ISLOGICAL('#_F'!H61),FALSE,SUBSTITUTE(CELL("format",'#_F'!H61),"-","")=SUBSTITUTE(CELL("format",F!H61),"-",""),FALSE,CELL("format",'#_F'!H61)="G",FALSE,AND(CELL("format",'#_F'!H61)="F0",CELL("format",F!H61)="G"),FALSE,TRUE,IFERROR(IF(MATCH(CELL("format",'#_F'!H61)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61),_xlfn.FORMULATEXT(F!H61),F!H61),"9","#"),"8","#"),"7","#"),"6","#"),"5","#"),"4","#"),"3","#"),"2","#"),"1","#"),"0","#"),"$","")," ",""),",","@"),"&gt;","@"),"&lt;","@"),"=","@"),")","@"),"(","@"),"^","@"),"/","@"),"+","@"),"*","@"),"-","@"))-LEN(SUBSTITUTE(SUBSTITUTE(SUBSTITUTE(SUBSTITUTE(SUBSTITUTE(SUBSTITUTE(SUBSTITUTE(SUBSTITUTE(SUBSTITUTE(SUBSTITUTE(SUBSTITUTE(SUBSTITUTE(SUBSTITUTE(SUBSTITUTE(SUBSTITUTE(SUBSTITUTE(SUBSTITUTE(SUBSTITUTE(SUBSTITUTE(SUBSTITUTE(SUBSTITUTE(SUBSTITUTE(SUBSTITUTE(SUBSTITUTE(IF(_xlfn.ISFORMULA(F!H61),_xlfn.FORMULATEXT(F!H61),F!H61),"9","#"),"8","#"),"7","#"),"6","#"),"5","#"),"4","#"),"3","#"),"2","#"),"1","#"),"0","#"),"$","")," ",""),",","@"),"&gt;","@"),"&lt;","@"),"=","@"),")","@"),"(","@"),"^","@"),"/","@"),"+","@"),"*","@"),"-","@"),"@#","")))/2&gt;(LEN(SUBSTITUTE(SUBSTITUTE(SUBSTITUTE(SUBSTITUTE(SUBSTITUTE(SUBSTITUTE(SUBSTITUTE(SUBSTITUTE(SUBSTITUTE(SUBSTITUTE(SUBSTITUTE(SUBSTITUTE(SUBSTITUTE(SUBSTITUTE(SUBSTITUTE(SUBSTITUTE(SUBSTITUTE(SUBSTITUTE(SUBSTITUTE(SUBSTITUTE(SUBSTITUTE(SUBSTITUTE(SUBSTITUTE(IF(_xlfn.ISFORMULA('#_F'!H61),_xlfn.FORMULATEXT('#_F'!H61),'#_F'!H61),"9","#"),"8","#"),"7","#"),"6","#"),"5","#"),"4","#"),"3","#"),"2","#"),"1","#"),"0","#"),"$","")," ",""),",","@"),"&gt;","@"),"&lt;","@"),"=","@"),")","@"),"(","@"),"^","@"),"/","@"),"+","@"),"*","@"),"-","@"))-LEN(SUBSTITUTE(SUBSTITUTE(SUBSTITUTE(SUBSTITUTE(SUBSTITUTE(SUBSTITUTE(SUBSTITUTE(SUBSTITUTE(SUBSTITUTE(SUBSTITUTE(SUBSTITUTE(SUBSTITUTE(SUBSTITUTE(SUBSTITUTE(SUBSTITUTE(SUBSTITUTE(SUBSTITUTE(SUBSTITUTE(SUBSTITUTE(SUBSTITUTE(SUBSTITUTE(SUBSTITUTE(SUBSTITUTE(SUBSTITUTE(IF(_xlfn.ISFORMULA('#_F'!H61),_xlfn.FORMULATEXT('#_F'!H61),'#_F'!H61),"9","#"),"8","#"),"7","#"),"6","#"),"5","#"),"4","#"),"3","#"),"2","#"),"1","#"),"0","#"),"$","")," ",""),",","@"),"&gt;","@"),"&lt;","@"),"=","@"),")","@"),"(","@"),"^","@"),"/","@"),"+","@"),"*","@"),"-","@"),"@#","")))/2,TRUE,FALSE),"HardCodeMsg",IF(LEN(IF(_xlfn.ISFORMULA(F!H61),_xlfn.FORMULATEXT(F!H61),F!H61))-LEN(SUBSTITUTE(IF(_xlfn.ISFORMULA(F!H61),_xlfn.FORMULATEXT(F!H61),F!H61),"""",""))&gt;LEN(IF(_xlfn.ISFORMULA('#_F'!H61),_xlfn.FORMULATEXT('#_F'!H61),'#_F'!H61))-LEN(SUBSTITUTE(IF(_xlfn.ISFORMULA('#_F'!H61),_xlfn.FORMULATEXT('#_F'!H61),'#_F'!H61),"""","")),TRUE,FALSE),"HardQuoteMsg",IF(LEN(IF(_xlfn.ISFORMULA(F!H61),_xlfn.FORMULATEXT(F!H61),F!H61))-LEN(SUBSTITUTE(IF(_xlfn.ISFORMULA(F!H61),_xlfn.FORMULATEXT(F!H61),F!H61),"$",""))&lt;LEN(IF(_xlfn.ISFORMULA('#_F'!H61),_xlfn.FORMULATEXT('#_F'!H61),'#_F'!H61))-LEN(SUBSTITUTE(IF(_xlfn.ISFORMULA('#_F'!H61),_xlfn.FORMULATEXT('#_F'!H61),'#_F'!H61),"$","")),TRUE,FALSE),"MissingAbsMsg",_xlfn.IFS(ISTEXT('#_F'!H61),FALSE,ISLOGICAL('#_F'!H61),FALSE,SUBSTITUTE(CELL("format",'#_F'!H61),"-","")=SUBSTITUTE(CELL("format",F!H61),"-",""),FALSE,CELL("format",'#_F'!H61)="G",FALSE,AND(CELL("format",'#_F'!H61)="F0",CELL("format",F!H61)="G"),FALSE,TRUE,IFERROR(IF(MATCH(CELL("format",'#_F'!H61),FormatCodes_SFX!$A$4:$A$53,0)&gt;0,TRUE),FALSE),TRUE,TRUE),"FormatMsg",TRUE,"PerfectMsg")</f>
        <v>PerfectMsg</v>
      </c>
      <c r="I61" s="170" t="str">
        <f ca="1">_xlfn.IFS(ISBLANK(F!I61),"",IF(NOT(ISNA('#_F'!I61)),IF(ISNA(F!I61),TRUE,FALSE),FALSE),"StuNAMsg",IF(AND(ISNA('#_F'!I61),ISNA(F!I61)),TRUE,FALSE),"PerfectMsg",IF(NOT(ISERROR('#_F'!I61)),IF(ISERROR(F!I61),TRUE,FALSE),FALSE),"StuErrorMsg",IF(TYPE('#_F'!I61)&lt;&gt;TYPE(F!I61),TRUE,FALSE),"WrongTypeMsg",IF(_xlfn.ISFORMULA('#_F'!I61),IF(NOT(_xlfn.ISFORMULA(F!I61)),TRUE),FALSE),"MissingFormulaMsg",IF(NOT(AND(ISNUMBER(FIND("[",_xlfn.FORMULATEXT('#_F'!I61))),ISNUMBER(FIND("!",_xlfn.FORMULATEXT('#_F'!I61))))),AND(ISNUMBER(FIND("[",_xlfn.FORMULATEXT(F!I61))),ISNUMBER(FIND("!",_xlfn.FORMULATEXT(F!I61)))),FALSE),"ExternalRefsMsg",IF(ISNUMBER('#_F'!I61),IF(ABS('#_F'!I61-F!I61)&gt;0.00001,TRUE,FALSE),IF('#_F'!I61&lt;&gt;F!I61,TRUE,FALSE)),IF(ISNUMBER('#_F'!I61),IF('#_F'!I61&gt;F!I61,"TooLow","TooHigh"),"WrongAnswer"),NOT(_xlfn.ISFORMULA('#_F'!I61)),IF(_xlfn.IFS(ISTEXT('#_F'!I61),FALSE,ISLOGICAL('#_F'!I61),FALSE,SUBSTITUTE(CELL("format",'#_F'!I61),"-","")=SUBSTITUTE(CELL("format",F!I61),"-",""),FALSE,CELL("format",'#_F'!I61)="G",FALSE,AND(CELL("format",'#_F'!I61)="F0",CELL("format",F!I61)="G"),FALSE,TRUE,IFERROR(IF(MATCH(CELL("format",'#_F'!I61)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61),_xlfn.FORMULATEXT(F!I61),F!I61),"9","#"),"8","#"),"7","#"),"6","#"),"5","#"),"4","#"),"3","#"),"2","#"),"1","#"),"0","#"),"$","")," ",""),",","@"),"&gt;","@"),"&lt;","@"),"=","@"),")","@"),"(","@"),"^","@"),"/","@"),"+","@"),"*","@"),"-","@"))-LEN(SUBSTITUTE(SUBSTITUTE(SUBSTITUTE(SUBSTITUTE(SUBSTITUTE(SUBSTITUTE(SUBSTITUTE(SUBSTITUTE(SUBSTITUTE(SUBSTITUTE(SUBSTITUTE(SUBSTITUTE(SUBSTITUTE(SUBSTITUTE(SUBSTITUTE(SUBSTITUTE(SUBSTITUTE(SUBSTITUTE(SUBSTITUTE(SUBSTITUTE(SUBSTITUTE(SUBSTITUTE(SUBSTITUTE(SUBSTITUTE(IF(_xlfn.ISFORMULA(F!I61),_xlfn.FORMULATEXT(F!I61),F!I61),"9","#"),"8","#"),"7","#"),"6","#"),"5","#"),"4","#"),"3","#"),"2","#"),"1","#"),"0","#"),"$","")," ",""),",","@"),"&gt;","@"),"&lt;","@"),"=","@"),")","@"),"(","@"),"^","@"),"/","@"),"+","@"),"*","@"),"-","@"),"@#","")))/2&gt;(LEN(SUBSTITUTE(SUBSTITUTE(SUBSTITUTE(SUBSTITUTE(SUBSTITUTE(SUBSTITUTE(SUBSTITUTE(SUBSTITUTE(SUBSTITUTE(SUBSTITUTE(SUBSTITUTE(SUBSTITUTE(SUBSTITUTE(SUBSTITUTE(SUBSTITUTE(SUBSTITUTE(SUBSTITUTE(SUBSTITUTE(SUBSTITUTE(SUBSTITUTE(SUBSTITUTE(SUBSTITUTE(SUBSTITUTE(IF(_xlfn.ISFORMULA('#_F'!I61),_xlfn.FORMULATEXT('#_F'!I61),'#_F'!I61),"9","#"),"8","#"),"7","#"),"6","#"),"5","#"),"4","#"),"3","#"),"2","#"),"1","#"),"0","#"),"$","")," ",""),",","@"),"&gt;","@"),"&lt;","@"),"=","@"),")","@"),"(","@"),"^","@"),"/","@"),"+","@"),"*","@"),"-","@"))-LEN(SUBSTITUTE(SUBSTITUTE(SUBSTITUTE(SUBSTITUTE(SUBSTITUTE(SUBSTITUTE(SUBSTITUTE(SUBSTITUTE(SUBSTITUTE(SUBSTITUTE(SUBSTITUTE(SUBSTITUTE(SUBSTITUTE(SUBSTITUTE(SUBSTITUTE(SUBSTITUTE(SUBSTITUTE(SUBSTITUTE(SUBSTITUTE(SUBSTITUTE(SUBSTITUTE(SUBSTITUTE(SUBSTITUTE(SUBSTITUTE(IF(_xlfn.ISFORMULA('#_F'!I61),_xlfn.FORMULATEXT('#_F'!I61),'#_F'!I61),"9","#"),"8","#"),"7","#"),"6","#"),"5","#"),"4","#"),"3","#"),"2","#"),"1","#"),"0","#"),"$","")," ",""),",","@"),"&gt;","@"),"&lt;","@"),"=","@"),")","@"),"(","@"),"^","@"),"/","@"),"+","@"),"*","@"),"-","@"),"@#","")))/2,TRUE,FALSE),"HardCodeMsg",IF(LEN(IF(_xlfn.ISFORMULA(F!I61),_xlfn.FORMULATEXT(F!I61),F!I61))-LEN(SUBSTITUTE(IF(_xlfn.ISFORMULA(F!I61),_xlfn.FORMULATEXT(F!I61),F!I61),"""",""))&gt;LEN(IF(_xlfn.ISFORMULA('#_F'!I61),_xlfn.FORMULATEXT('#_F'!I61),'#_F'!I61))-LEN(SUBSTITUTE(IF(_xlfn.ISFORMULA('#_F'!I61),_xlfn.FORMULATEXT('#_F'!I61),'#_F'!I61),"""","")),TRUE,FALSE),"HardQuoteMsg",IF(LEN(IF(_xlfn.ISFORMULA(F!I61),_xlfn.FORMULATEXT(F!I61),F!I61))-LEN(SUBSTITUTE(IF(_xlfn.ISFORMULA(F!I61),_xlfn.FORMULATEXT(F!I61),F!I61),"$",""))&lt;LEN(IF(_xlfn.ISFORMULA('#_F'!I61),_xlfn.FORMULATEXT('#_F'!I61),'#_F'!I61))-LEN(SUBSTITUTE(IF(_xlfn.ISFORMULA('#_F'!I61),_xlfn.FORMULATEXT('#_F'!I61),'#_F'!I61),"$","")),TRUE,FALSE),"MissingAbsMsg",_xlfn.IFS(ISTEXT('#_F'!I61),FALSE,ISLOGICAL('#_F'!I61),FALSE,SUBSTITUTE(CELL("format",'#_F'!I61),"-","")=SUBSTITUTE(CELL("format",F!I61),"-",""),FALSE,CELL("format",'#_F'!I61)="G",FALSE,AND(CELL("format",'#_F'!I61)="F0",CELL("format",F!I61)="G"),FALSE,TRUE,IFERROR(IF(MATCH(CELL("format",'#_F'!I61),FormatCodes_SFX!$A$4:$A$53,0)&gt;0,TRUE),FALSE),TRUE,TRUE),"FormatMsg",TRUE,"PerfectMsg")</f>
        <v>PerfectMsg</v>
      </c>
      <c r="J61" s="170" t="str">
        <f ca="1">_xlfn.IFS(ISBLANK(F!J61),"",IF(NOT(ISNA('#_F'!J61)),IF(ISNA(F!J61),TRUE,FALSE),FALSE),"StuNAMsg",IF(AND(ISNA('#_F'!J61),ISNA(F!J61)),TRUE,FALSE),"PerfectMsg",IF(NOT(ISERROR('#_F'!J61)),IF(ISERROR(F!J61),TRUE,FALSE),FALSE),"StuErrorMsg",IF(TYPE('#_F'!J61)&lt;&gt;TYPE(F!J61),TRUE,FALSE),"WrongTypeMsg",IF(_xlfn.ISFORMULA('#_F'!J61),IF(NOT(_xlfn.ISFORMULA(F!J61)),TRUE),FALSE),"MissingFormulaMsg",IF(NOT(AND(ISNUMBER(FIND("[",_xlfn.FORMULATEXT('#_F'!J61))),ISNUMBER(FIND("!",_xlfn.FORMULATEXT('#_F'!J61))))),AND(ISNUMBER(FIND("[",_xlfn.FORMULATEXT(F!J61))),ISNUMBER(FIND("!",_xlfn.FORMULATEXT(F!J61)))),FALSE),"ExternalRefsMsg",IF(ISNUMBER('#_F'!J61),IF(ABS('#_F'!J61-F!J61)&gt;0.00001,TRUE,FALSE),IF('#_F'!J61&lt;&gt;F!J61,TRUE,FALSE)),IF(ISNUMBER('#_F'!J61),IF('#_F'!J61&gt;F!J61,"TooLow","TooHigh"),"WrongAnswer"),NOT(_xlfn.ISFORMULA('#_F'!J61)),IF(_xlfn.IFS(ISTEXT('#_F'!J61),FALSE,ISLOGICAL('#_F'!J61),FALSE,SUBSTITUTE(CELL("format",'#_F'!J61),"-","")=SUBSTITUTE(CELL("format",F!J61),"-",""),FALSE,CELL("format",'#_F'!J61)="G",FALSE,AND(CELL("format",'#_F'!J61)="F0",CELL("format",F!J61)="G"),FALSE,TRUE,IFERROR(IF(MATCH(CELL("format",'#_F'!J61)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61),_xlfn.FORMULATEXT(F!J61),F!J61),"9","#"),"8","#"),"7","#"),"6","#"),"5","#"),"4","#"),"3","#"),"2","#"),"1","#"),"0","#"),"$","")," ",""),",","@"),"&gt;","@"),"&lt;","@"),"=","@"),")","@"),"(","@"),"^","@"),"/","@"),"+","@"),"*","@"),"-","@"))-LEN(SUBSTITUTE(SUBSTITUTE(SUBSTITUTE(SUBSTITUTE(SUBSTITUTE(SUBSTITUTE(SUBSTITUTE(SUBSTITUTE(SUBSTITUTE(SUBSTITUTE(SUBSTITUTE(SUBSTITUTE(SUBSTITUTE(SUBSTITUTE(SUBSTITUTE(SUBSTITUTE(SUBSTITUTE(SUBSTITUTE(SUBSTITUTE(SUBSTITUTE(SUBSTITUTE(SUBSTITUTE(SUBSTITUTE(SUBSTITUTE(IF(_xlfn.ISFORMULA(F!J61),_xlfn.FORMULATEXT(F!J61),F!J61),"9","#"),"8","#"),"7","#"),"6","#"),"5","#"),"4","#"),"3","#"),"2","#"),"1","#"),"0","#"),"$","")," ",""),",","@"),"&gt;","@"),"&lt;","@"),"=","@"),")","@"),"(","@"),"^","@"),"/","@"),"+","@"),"*","@"),"-","@"),"@#","")))/2&gt;(LEN(SUBSTITUTE(SUBSTITUTE(SUBSTITUTE(SUBSTITUTE(SUBSTITUTE(SUBSTITUTE(SUBSTITUTE(SUBSTITUTE(SUBSTITUTE(SUBSTITUTE(SUBSTITUTE(SUBSTITUTE(SUBSTITUTE(SUBSTITUTE(SUBSTITUTE(SUBSTITUTE(SUBSTITUTE(SUBSTITUTE(SUBSTITUTE(SUBSTITUTE(SUBSTITUTE(SUBSTITUTE(SUBSTITUTE(IF(_xlfn.ISFORMULA('#_F'!J61),_xlfn.FORMULATEXT('#_F'!J61),'#_F'!J61),"9","#"),"8","#"),"7","#"),"6","#"),"5","#"),"4","#"),"3","#"),"2","#"),"1","#"),"0","#"),"$","")," ",""),",","@"),"&gt;","@"),"&lt;","@"),"=","@"),")","@"),"(","@"),"^","@"),"/","@"),"+","@"),"*","@"),"-","@"))-LEN(SUBSTITUTE(SUBSTITUTE(SUBSTITUTE(SUBSTITUTE(SUBSTITUTE(SUBSTITUTE(SUBSTITUTE(SUBSTITUTE(SUBSTITUTE(SUBSTITUTE(SUBSTITUTE(SUBSTITUTE(SUBSTITUTE(SUBSTITUTE(SUBSTITUTE(SUBSTITUTE(SUBSTITUTE(SUBSTITUTE(SUBSTITUTE(SUBSTITUTE(SUBSTITUTE(SUBSTITUTE(SUBSTITUTE(SUBSTITUTE(IF(_xlfn.ISFORMULA('#_F'!J61),_xlfn.FORMULATEXT('#_F'!J61),'#_F'!J61),"9","#"),"8","#"),"7","#"),"6","#"),"5","#"),"4","#"),"3","#"),"2","#"),"1","#"),"0","#"),"$","")," ",""),",","@"),"&gt;","@"),"&lt;","@"),"=","@"),")","@"),"(","@"),"^","@"),"/","@"),"+","@"),"*","@"),"-","@"),"@#","")))/2,TRUE,FALSE),"HardCodeMsg",IF(LEN(IF(_xlfn.ISFORMULA(F!J61),_xlfn.FORMULATEXT(F!J61),F!J61))-LEN(SUBSTITUTE(IF(_xlfn.ISFORMULA(F!J61),_xlfn.FORMULATEXT(F!J61),F!J61),"""",""))&gt;LEN(IF(_xlfn.ISFORMULA('#_F'!J61),_xlfn.FORMULATEXT('#_F'!J61),'#_F'!J61))-LEN(SUBSTITUTE(IF(_xlfn.ISFORMULA('#_F'!J61),_xlfn.FORMULATEXT('#_F'!J61),'#_F'!J61),"""","")),TRUE,FALSE),"HardQuoteMsg",IF(LEN(IF(_xlfn.ISFORMULA(F!J61),_xlfn.FORMULATEXT(F!J61),F!J61))-LEN(SUBSTITUTE(IF(_xlfn.ISFORMULA(F!J61),_xlfn.FORMULATEXT(F!J61),F!J61),"$",""))&lt;LEN(IF(_xlfn.ISFORMULA('#_F'!J61),_xlfn.FORMULATEXT('#_F'!J61),'#_F'!J61))-LEN(SUBSTITUTE(IF(_xlfn.ISFORMULA('#_F'!J61),_xlfn.FORMULATEXT('#_F'!J61),'#_F'!J61),"$","")),TRUE,FALSE),"MissingAbsMsg",_xlfn.IFS(ISTEXT('#_F'!J61),FALSE,ISLOGICAL('#_F'!J61),FALSE,SUBSTITUTE(CELL("format",'#_F'!J61),"-","")=SUBSTITUTE(CELL("format",F!J61),"-",""),FALSE,CELL("format",'#_F'!J61)="G",FALSE,AND(CELL("format",'#_F'!J61)="F0",CELL("format",F!J61)="G"),FALSE,TRUE,IFERROR(IF(MATCH(CELL("format",'#_F'!J61),FormatCodes_SFX!$A$4:$A$53,0)&gt;0,TRUE),FALSE),TRUE,TRUE),"FormatMsg",TRUE,"PerfectMsg")</f>
        <v>PerfectMsg</v>
      </c>
      <c r="K61" s="170" t="str">
        <f ca="1">_xlfn.IFS(ISBLANK(F!K61),"",IF(NOT(ISNA('#_F'!K61)),IF(ISNA(F!K61),TRUE,FALSE),FALSE),"StuNAMsg",IF(AND(ISNA('#_F'!K61),ISNA(F!K61)),TRUE,FALSE),"PerfectMsg",IF(NOT(ISERROR('#_F'!K61)),IF(ISERROR(F!K61),TRUE,FALSE),FALSE),"StuErrorMsg",IF(TYPE('#_F'!K61)&lt;&gt;TYPE(F!K61),TRUE,FALSE),"WrongTypeMsg",IF(_xlfn.ISFORMULA('#_F'!K61),IF(NOT(_xlfn.ISFORMULA(F!K61)),TRUE),FALSE),"MissingFormulaMsg",IF(NOT(AND(ISNUMBER(FIND("[",_xlfn.FORMULATEXT('#_F'!K61))),ISNUMBER(FIND("!",_xlfn.FORMULATEXT('#_F'!K61))))),AND(ISNUMBER(FIND("[",_xlfn.FORMULATEXT(F!K61))),ISNUMBER(FIND("!",_xlfn.FORMULATEXT(F!K61)))),FALSE),"ExternalRefsMsg",IF(ISNUMBER('#_F'!K61),IF(ABS('#_F'!K61-F!K61)&gt;0.00001,TRUE,FALSE),IF('#_F'!K61&lt;&gt;F!K61,TRUE,FALSE)),IF(ISNUMBER('#_F'!K61),IF('#_F'!K61&gt;F!K61,"TooLow","TooHigh"),"WrongAnswer"),NOT(_xlfn.ISFORMULA('#_F'!K61)),IF(_xlfn.IFS(ISTEXT('#_F'!K61),FALSE,ISLOGICAL('#_F'!K61),FALSE,SUBSTITUTE(CELL("format",'#_F'!K61),"-","")=SUBSTITUTE(CELL("format",F!K61),"-",""),FALSE,CELL("format",'#_F'!K61)="G",FALSE,AND(CELL("format",'#_F'!K61)="F0",CELL("format",F!K61)="G"),FALSE,TRUE,IFERROR(IF(MATCH(CELL("format",'#_F'!K61)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61),_xlfn.FORMULATEXT(F!K61),F!K61),"9","#"),"8","#"),"7","#"),"6","#"),"5","#"),"4","#"),"3","#"),"2","#"),"1","#"),"0","#"),"$","")," ",""),",","@"),"&gt;","@"),"&lt;","@"),"=","@"),")","@"),"(","@"),"^","@"),"/","@"),"+","@"),"*","@"),"-","@"))-LEN(SUBSTITUTE(SUBSTITUTE(SUBSTITUTE(SUBSTITUTE(SUBSTITUTE(SUBSTITUTE(SUBSTITUTE(SUBSTITUTE(SUBSTITUTE(SUBSTITUTE(SUBSTITUTE(SUBSTITUTE(SUBSTITUTE(SUBSTITUTE(SUBSTITUTE(SUBSTITUTE(SUBSTITUTE(SUBSTITUTE(SUBSTITUTE(SUBSTITUTE(SUBSTITUTE(SUBSTITUTE(SUBSTITUTE(SUBSTITUTE(IF(_xlfn.ISFORMULA(F!K61),_xlfn.FORMULATEXT(F!K61),F!K61),"9","#"),"8","#"),"7","#"),"6","#"),"5","#"),"4","#"),"3","#"),"2","#"),"1","#"),"0","#"),"$","")," ",""),",","@"),"&gt;","@"),"&lt;","@"),"=","@"),")","@"),"(","@"),"^","@"),"/","@"),"+","@"),"*","@"),"-","@"),"@#","")))/2&gt;(LEN(SUBSTITUTE(SUBSTITUTE(SUBSTITUTE(SUBSTITUTE(SUBSTITUTE(SUBSTITUTE(SUBSTITUTE(SUBSTITUTE(SUBSTITUTE(SUBSTITUTE(SUBSTITUTE(SUBSTITUTE(SUBSTITUTE(SUBSTITUTE(SUBSTITUTE(SUBSTITUTE(SUBSTITUTE(SUBSTITUTE(SUBSTITUTE(SUBSTITUTE(SUBSTITUTE(SUBSTITUTE(SUBSTITUTE(IF(_xlfn.ISFORMULA('#_F'!K61),_xlfn.FORMULATEXT('#_F'!K61),'#_F'!K61),"9","#"),"8","#"),"7","#"),"6","#"),"5","#"),"4","#"),"3","#"),"2","#"),"1","#"),"0","#"),"$","")," ",""),",","@"),"&gt;","@"),"&lt;","@"),"=","@"),")","@"),"(","@"),"^","@"),"/","@"),"+","@"),"*","@"),"-","@"))-LEN(SUBSTITUTE(SUBSTITUTE(SUBSTITUTE(SUBSTITUTE(SUBSTITUTE(SUBSTITUTE(SUBSTITUTE(SUBSTITUTE(SUBSTITUTE(SUBSTITUTE(SUBSTITUTE(SUBSTITUTE(SUBSTITUTE(SUBSTITUTE(SUBSTITUTE(SUBSTITUTE(SUBSTITUTE(SUBSTITUTE(SUBSTITUTE(SUBSTITUTE(SUBSTITUTE(SUBSTITUTE(SUBSTITUTE(SUBSTITUTE(IF(_xlfn.ISFORMULA('#_F'!K61),_xlfn.FORMULATEXT('#_F'!K61),'#_F'!K61),"9","#"),"8","#"),"7","#"),"6","#"),"5","#"),"4","#"),"3","#"),"2","#"),"1","#"),"0","#"),"$","")," ",""),",","@"),"&gt;","@"),"&lt;","@"),"=","@"),")","@"),"(","@"),"^","@"),"/","@"),"+","@"),"*","@"),"-","@"),"@#","")))/2,TRUE,FALSE),"HardCodeMsg",IF(LEN(IF(_xlfn.ISFORMULA(F!K61),_xlfn.FORMULATEXT(F!K61),F!K61))-LEN(SUBSTITUTE(IF(_xlfn.ISFORMULA(F!K61),_xlfn.FORMULATEXT(F!K61),F!K61),"""",""))&gt;LEN(IF(_xlfn.ISFORMULA('#_F'!K61),_xlfn.FORMULATEXT('#_F'!K61),'#_F'!K61))-LEN(SUBSTITUTE(IF(_xlfn.ISFORMULA('#_F'!K61),_xlfn.FORMULATEXT('#_F'!K61),'#_F'!K61),"""","")),TRUE,FALSE),"HardQuoteMsg",IF(LEN(IF(_xlfn.ISFORMULA(F!K61),_xlfn.FORMULATEXT(F!K61),F!K61))-LEN(SUBSTITUTE(IF(_xlfn.ISFORMULA(F!K61),_xlfn.FORMULATEXT(F!K61),F!K61),"$",""))&lt;LEN(IF(_xlfn.ISFORMULA('#_F'!K61),_xlfn.FORMULATEXT('#_F'!K61),'#_F'!K61))-LEN(SUBSTITUTE(IF(_xlfn.ISFORMULA('#_F'!K61),_xlfn.FORMULATEXT('#_F'!K61),'#_F'!K61),"$","")),TRUE,FALSE),"MissingAbsMsg",_xlfn.IFS(ISTEXT('#_F'!K61),FALSE,ISLOGICAL('#_F'!K61),FALSE,SUBSTITUTE(CELL("format",'#_F'!K61),"-","")=SUBSTITUTE(CELL("format",F!K61),"-",""),FALSE,CELL("format",'#_F'!K61)="G",FALSE,AND(CELL("format",'#_F'!K61)="F0",CELL("format",F!K61)="G"),FALSE,TRUE,IFERROR(IF(MATCH(CELL("format",'#_F'!K61),FormatCodes_SFX!$A$4:$A$53,0)&gt;0,TRUE),FALSE),TRUE,TRUE),"FormatMsg",TRUE,"PerfectMsg")</f>
        <v>PerfectMsg</v>
      </c>
      <c r="L61" s="231" t="str">
        <f ca="1">_xlfn.IFS(ISBLANK(F!L61),"",IF(NOT(ISNA('#_F'!L61)),IF(ISNA(F!L61),TRUE,FALSE),FALSE),"StuNAMsg",IF(AND(ISNA('#_F'!L61),ISNA(F!L61)),TRUE,FALSE),"PerfectMsg",IF(NOT(ISERROR('#_F'!L61)),IF(ISERROR(F!L61),TRUE,FALSE),FALSE),"StuErrorMsg",IF(TYPE('#_F'!L61)&lt;&gt;TYPE(F!L61),TRUE,FALSE),"WrongTypeMsg",IF(_xlfn.ISFORMULA('#_F'!L61),IF(NOT(_xlfn.ISFORMULA(F!L61)),TRUE),FALSE),"MissingFormulaMsg",IF(NOT(AND(ISNUMBER(FIND("[",_xlfn.FORMULATEXT('#_F'!L61))),ISNUMBER(FIND("!",_xlfn.FORMULATEXT('#_F'!L61))))),AND(ISNUMBER(FIND("[",_xlfn.FORMULATEXT(F!L61))),ISNUMBER(FIND("!",_xlfn.FORMULATEXT(F!L61)))),FALSE),"ExternalRefsMsg",IF(ISNUMBER('#_F'!L61),IF(ABS('#_F'!L61-F!L61)&gt;0.00001,TRUE,FALSE),IF('#_F'!L61&lt;&gt;F!L61,TRUE,FALSE)),IF(ISNUMBER('#_F'!L61),IF('#_F'!L61&gt;F!L61,"TooLow","TooHigh"),"WrongAnswer"),NOT(_xlfn.ISFORMULA('#_F'!L61)),IF(_xlfn.IFS(ISTEXT('#_F'!L61),FALSE,ISLOGICAL('#_F'!L61),FALSE,SUBSTITUTE(CELL("format",'#_F'!L61),"-","")=SUBSTITUTE(CELL("format",F!L61),"-",""),FALSE,CELL("format",'#_F'!L61)="G",FALSE,AND(CELL("format",'#_F'!L61)="F0",CELL("format",F!L61)="G"),FALSE,TRUE,IFERROR(IF(MATCH(CELL("format",'#_F'!L61)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61),_xlfn.FORMULATEXT(F!L61),F!L61),"9","#"),"8","#"),"7","#"),"6","#"),"5","#"),"4","#"),"3","#"),"2","#"),"1","#"),"0","#"),"$","")," ",""),",","@"),"&gt;","@"),"&lt;","@"),"=","@"),")","@"),"(","@"),"^","@"),"/","@"),"+","@"),"*","@"),"-","@"))-LEN(SUBSTITUTE(SUBSTITUTE(SUBSTITUTE(SUBSTITUTE(SUBSTITUTE(SUBSTITUTE(SUBSTITUTE(SUBSTITUTE(SUBSTITUTE(SUBSTITUTE(SUBSTITUTE(SUBSTITUTE(SUBSTITUTE(SUBSTITUTE(SUBSTITUTE(SUBSTITUTE(SUBSTITUTE(SUBSTITUTE(SUBSTITUTE(SUBSTITUTE(SUBSTITUTE(SUBSTITUTE(SUBSTITUTE(SUBSTITUTE(IF(_xlfn.ISFORMULA(F!L61),_xlfn.FORMULATEXT(F!L61),F!L61),"9","#"),"8","#"),"7","#"),"6","#"),"5","#"),"4","#"),"3","#"),"2","#"),"1","#"),"0","#"),"$","")," ",""),",","@"),"&gt;","@"),"&lt;","@"),"=","@"),")","@"),"(","@"),"^","@"),"/","@"),"+","@"),"*","@"),"-","@"),"@#","")))/2&gt;(LEN(SUBSTITUTE(SUBSTITUTE(SUBSTITUTE(SUBSTITUTE(SUBSTITUTE(SUBSTITUTE(SUBSTITUTE(SUBSTITUTE(SUBSTITUTE(SUBSTITUTE(SUBSTITUTE(SUBSTITUTE(SUBSTITUTE(SUBSTITUTE(SUBSTITUTE(SUBSTITUTE(SUBSTITUTE(SUBSTITUTE(SUBSTITUTE(SUBSTITUTE(SUBSTITUTE(SUBSTITUTE(SUBSTITUTE(IF(_xlfn.ISFORMULA('#_F'!L61),_xlfn.FORMULATEXT('#_F'!L61),'#_F'!L61),"9","#"),"8","#"),"7","#"),"6","#"),"5","#"),"4","#"),"3","#"),"2","#"),"1","#"),"0","#"),"$","")," ",""),",","@"),"&gt;","@"),"&lt;","@"),"=","@"),")","@"),"(","@"),"^","@"),"/","@"),"+","@"),"*","@"),"-","@"))-LEN(SUBSTITUTE(SUBSTITUTE(SUBSTITUTE(SUBSTITUTE(SUBSTITUTE(SUBSTITUTE(SUBSTITUTE(SUBSTITUTE(SUBSTITUTE(SUBSTITUTE(SUBSTITUTE(SUBSTITUTE(SUBSTITUTE(SUBSTITUTE(SUBSTITUTE(SUBSTITUTE(SUBSTITUTE(SUBSTITUTE(SUBSTITUTE(SUBSTITUTE(SUBSTITUTE(SUBSTITUTE(SUBSTITUTE(SUBSTITUTE(IF(_xlfn.ISFORMULA('#_F'!L61),_xlfn.FORMULATEXT('#_F'!L61),'#_F'!L61),"9","#"),"8","#"),"7","#"),"6","#"),"5","#"),"4","#"),"3","#"),"2","#"),"1","#"),"0","#"),"$","")," ",""),",","@"),"&gt;","@"),"&lt;","@"),"=","@"),")","@"),"(","@"),"^","@"),"/","@"),"+","@"),"*","@"),"-","@"),"@#","")))/2,TRUE,FALSE),"HardCodeMsg",IF(LEN(IF(_xlfn.ISFORMULA(F!L61),_xlfn.FORMULATEXT(F!L61),F!L61))-LEN(SUBSTITUTE(IF(_xlfn.ISFORMULA(F!L61),_xlfn.FORMULATEXT(F!L61),F!L61),"""",""))&gt;LEN(IF(_xlfn.ISFORMULA('#_F'!L61),_xlfn.FORMULATEXT('#_F'!L61),'#_F'!L61))-LEN(SUBSTITUTE(IF(_xlfn.ISFORMULA('#_F'!L61),_xlfn.FORMULATEXT('#_F'!L61),'#_F'!L61),"""","")),TRUE,FALSE),"HardQuoteMsg",IF(LEN(IF(_xlfn.ISFORMULA(F!L61),_xlfn.FORMULATEXT(F!L61),F!L61))-LEN(SUBSTITUTE(IF(_xlfn.ISFORMULA(F!L61),_xlfn.FORMULATEXT(F!L61),F!L61),"$",""))&lt;LEN(IF(_xlfn.ISFORMULA('#_F'!L61),_xlfn.FORMULATEXT('#_F'!L61),'#_F'!L61))-LEN(SUBSTITUTE(IF(_xlfn.ISFORMULA('#_F'!L61),_xlfn.FORMULATEXT('#_F'!L61),'#_F'!L61),"$","")),TRUE,FALSE),"MissingAbsMsg",_xlfn.IFS(ISTEXT('#_F'!L61),FALSE,ISLOGICAL('#_F'!L61),FALSE,SUBSTITUTE(CELL("format",'#_F'!L61),"-","")=SUBSTITUTE(CELL("format",F!L61),"-",""),FALSE,CELL("format",'#_F'!L61)="G",FALSE,AND(CELL("format",'#_F'!L61)="F0",CELL("format",F!L61)="G"),FALSE,TRUE,IFERROR(IF(MATCH(CELL("format",'#_F'!L61),FormatCodes_SFX!$A$4:$A$53,0)&gt;0,TRUE),FALSE),TRUE,TRUE),"FormatMsg",TRUE,"PerfectMsg")</f>
        <v>PerfectMsg</v>
      </c>
      <c r="N61" s="233">
        <v>0</v>
      </c>
      <c r="O61" s="233">
        <v>0</v>
      </c>
      <c r="P61" s="233">
        <v>0</v>
      </c>
      <c r="R61" s="233">
        <v>0</v>
      </c>
      <c r="S61" s="233">
        <v>0</v>
      </c>
      <c r="T61" s="233">
        <v>0</v>
      </c>
      <c r="V61" s="233">
        <v>0</v>
      </c>
      <c r="W61" s="233">
        <v>0</v>
      </c>
      <c r="X61" s="233">
        <v>0</v>
      </c>
      <c r="Z61" s="233">
        <v>0</v>
      </c>
      <c r="AA61" s="233">
        <v>0</v>
      </c>
      <c r="AB61" s="233">
        <v>0</v>
      </c>
    </row>
    <row r="62" spans="3:28" x14ac:dyDescent="0.15">
      <c r="C62" s="233">
        <v>0</v>
      </c>
      <c r="D62" s="233">
        <v>0</v>
      </c>
      <c r="E62" s="233">
        <v>0</v>
      </c>
      <c r="F62" s="233">
        <v>0</v>
      </c>
      <c r="G62" s="170" t="str">
        <f ca="1">_xlfn.IFS(ISBLANK(F!G62),"",IF(NOT(ISNA('#_F'!G62)),IF(ISNA(F!G62),TRUE,FALSE),FALSE),"StuNAMsg",IF(AND(ISNA('#_F'!G62),ISNA(F!G62)),TRUE,FALSE),"PerfectMsg",IF(NOT(ISERROR('#_F'!G62)),IF(ISERROR(F!G62),TRUE,FALSE),FALSE),"StuErrorMsg",IF(TYPE('#_F'!G62)&lt;&gt;TYPE(F!G62),TRUE,FALSE),"WrongTypeMsg",IF(_xlfn.ISFORMULA('#_F'!G62),IF(NOT(_xlfn.ISFORMULA(F!G62)),TRUE),FALSE),"MissingFormulaMsg",IF(NOT(AND(ISNUMBER(FIND("[",_xlfn.FORMULATEXT('#_F'!G62))),ISNUMBER(FIND("!",_xlfn.FORMULATEXT('#_F'!G62))))),AND(ISNUMBER(FIND("[",_xlfn.FORMULATEXT(F!G62))),ISNUMBER(FIND("!",_xlfn.FORMULATEXT(F!G62)))),FALSE),"ExternalRefsMsg",IF(ISNUMBER('#_F'!G62),IF(ABS('#_F'!G62-F!G62)&gt;0.00001,TRUE,FALSE),IF('#_F'!G62&lt;&gt;F!G62,TRUE,FALSE)),IF(ISNUMBER('#_F'!G62),IF('#_F'!G62&gt;F!G62,"TooLow","TooHigh"),"WrongAnswer"),NOT(_xlfn.ISFORMULA('#_F'!G62)),IF(_xlfn.IFS(ISTEXT('#_F'!G62),FALSE,ISLOGICAL('#_F'!G62),FALSE,SUBSTITUTE(CELL("format",'#_F'!G62),"-","")=SUBSTITUTE(CELL("format",F!G62),"-",""),FALSE,CELL("format",'#_F'!G62)="G",FALSE,AND(CELL("format",'#_F'!G62)="F0",CELL("format",F!G62)="G"),FALSE,TRUE,IFERROR(IF(MATCH(CELL("format",'#_F'!G62)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62),_xlfn.FORMULATEXT(F!G62),F!G62),"9","#"),"8","#"),"7","#"),"6","#"),"5","#"),"4","#"),"3","#"),"2","#"),"1","#"),"0","#"),"$","")," ",""),",","@"),"&gt;","@"),"&lt;","@"),"=","@"),")","@"),"(","@"),"^","@"),"/","@"),"+","@"),"*","@"),"-","@"))-LEN(SUBSTITUTE(SUBSTITUTE(SUBSTITUTE(SUBSTITUTE(SUBSTITUTE(SUBSTITUTE(SUBSTITUTE(SUBSTITUTE(SUBSTITUTE(SUBSTITUTE(SUBSTITUTE(SUBSTITUTE(SUBSTITUTE(SUBSTITUTE(SUBSTITUTE(SUBSTITUTE(SUBSTITUTE(SUBSTITUTE(SUBSTITUTE(SUBSTITUTE(SUBSTITUTE(SUBSTITUTE(SUBSTITUTE(SUBSTITUTE(IF(_xlfn.ISFORMULA(F!G62),_xlfn.FORMULATEXT(F!G62),F!G62),"9","#"),"8","#"),"7","#"),"6","#"),"5","#"),"4","#"),"3","#"),"2","#"),"1","#"),"0","#"),"$","")," ",""),",","@"),"&gt;","@"),"&lt;","@"),"=","@"),")","@"),"(","@"),"^","@"),"/","@"),"+","@"),"*","@"),"-","@"),"@#","")))/2&gt;(LEN(SUBSTITUTE(SUBSTITUTE(SUBSTITUTE(SUBSTITUTE(SUBSTITUTE(SUBSTITUTE(SUBSTITUTE(SUBSTITUTE(SUBSTITUTE(SUBSTITUTE(SUBSTITUTE(SUBSTITUTE(SUBSTITUTE(SUBSTITUTE(SUBSTITUTE(SUBSTITUTE(SUBSTITUTE(SUBSTITUTE(SUBSTITUTE(SUBSTITUTE(SUBSTITUTE(SUBSTITUTE(SUBSTITUTE(IF(_xlfn.ISFORMULA('#_F'!G62),_xlfn.FORMULATEXT('#_F'!G62),'#_F'!G62),"9","#"),"8","#"),"7","#"),"6","#"),"5","#"),"4","#"),"3","#"),"2","#"),"1","#"),"0","#"),"$","")," ",""),",","@"),"&gt;","@"),"&lt;","@"),"=","@"),")","@"),"(","@"),"^","@"),"/","@"),"+","@"),"*","@"),"-","@"))-LEN(SUBSTITUTE(SUBSTITUTE(SUBSTITUTE(SUBSTITUTE(SUBSTITUTE(SUBSTITUTE(SUBSTITUTE(SUBSTITUTE(SUBSTITUTE(SUBSTITUTE(SUBSTITUTE(SUBSTITUTE(SUBSTITUTE(SUBSTITUTE(SUBSTITUTE(SUBSTITUTE(SUBSTITUTE(SUBSTITUTE(SUBSTITUTE(SUBSTITUTE(SUBSTITUTE(SUBSTITUTE(SUBSTITUTE(SUBSTITUTE(IF(_xlfn.ISFORMULA('#_F'!G62),_xlfn.FORMULATEXT('#_F'!G62),'#_F'!G62),"9","#"),"8","#"),"7","#"),"6","#"),"5","#"),"4","#"),"3","#"),"2","#"),"1","#"),"0","#"),"$","")," ",""),",","@"),"&gt;","@"),"&lt;","@"),"=","@"),")","@"),"(","@"),"^","@"),"/","@"),"+","@"),"*","@"),"-","@"),"@#","")))/2,TRUE,FALSE),"HardCodeMsg",IF(LEN(IF(_xlfn.ISFORMULA(F!G62),_xlfn.FORMULATEXT(F!G62),F!G62))-LEN(SUBSTITUTE(IF(_xlfn.ISFORMULA(F!G62),_xlfn.FORMULATEXT(F!G62),F!G62),"""",""))&gt;LEN(IF(_xlfn.ISFORMULA('#_F'!G62),_xlfn.FORMULATEXT('#_F'!G62),'#_F'!G62))-LEN(SUBSTITUTE(IF(_xlfn.ISFORMULA('#_F'!G62),_xlfn.FORMULATEXT('#_F'!G62),'#_F'!G62),"""","")),TRUE,FALSE),"HardQuoteMsg",IF(LEN(IF(_xlfn.ISFORMULA(F!G62),_xlfn.FORMULATEXT(F!G62),F!G62))-LEN(SUBSTITUTE(IF(_xlfn.ISFORMULA(F!G62),_xlfn.FORMULATEXT(F!G62),F!G62),"$",""))&lt;LEN(IF(_xlfn.ISFORMULA('#_F'!G62),_xlfn.FORMULATEXT('#_F'!G62),'#_F'!G62))-LEN(SUBSTITUTE(IF(_xlfn.ISFORMULA('#_F'!G62),_xlfn.FORMULATEXT('#_F'!G62),'#_F'!G62),"$","")),TRUE,FALSE),"MissingAbsMsg",_xlfn.IFS(ISTEXT('#_F'!G62),FALSE,ISLOGICAL('#_F'!G62),FALSE,SUBSTITUTE(CELL("format",'#_F'!G62),"-","")=SUBSTITUTE(CELL("format",F!G62),"-",""),FALSE,CELL("format",'#_F'!G62)="G",FALSE,AND(CELL("format",'#_F'!G62)="F0",CELL("format",F!G62)="G"),FALSE,TRUE,IFERROR(IF(MATCH(CELL("format",'#_F'!G62),FormatCodes_SFX!$A$4:$A$53,0)&gt;0,TRUE),FALSE),TRUE,TRUE),"FormatMsg",TRUE,"PerfectMsg")</f>
        <v>PerfectMsg</v>
      </c>
      <c r="H62" s="170" t="str">
        <f ca="1">_xlfn.IFS(ISBLANK(F!H62),"",IF(NOT(ISNA('#_F'!H62)),IF(ISNA(F!H62),TRUE,FALSE),FALSE),"StuNAMsg",IF(AND(ISNA('#_F'!H62),ISNA(F!H62)),TRUE,FALSE),"PerfectMsg",IF(NOT(ISERROR('#_F'!H62)),IF(ISERROR(F!H62),TRUE,FALSE),FALSE),"StuErrorMsg",IF(TYPE('#_F'!H62)&lt;&gt;TYPE(F!H62),TRUE,FALSE),"WrongTypeMsg",IF(_xlfn.ISFORMULA('#_F'!H62),IF(NOT(_xlfn.ISFORMULA(F!H62)),TRUE),FALSE),"MissingFormulaMsg",IF(NOT(AND(ISNUMBER(FIND("[",_xlfn.FORMULATEXT('#_F'!H62))),ISNUMBER(FIND("!",_xlfn.FORMULATEXT('#_F'!H62))))),AND(ISNUMBER(FIND("[",_xlfn.FORMULATEXT(F!H62))),ISNUMBER(FIND("!",_xlfn.FORMULATEXT(F!H62)))),FALSE),"ExternalRefsMsg",IF(ISNUMBER('#_F'!H62),IF(ABS('#_F'!H62-F!H62)&gt;0.00001,TRUE,FALSE),IF('#_F'!H62&lt;&gt;F!H62,TRUE,FALSE)),IF(ISNUMBER('#_F'!H62),IF('#_F'!H62&gt;F!H62,"TooLow","TooHigh"),"WrongAnswer"),NOT(_xlfn.ISFORMULA('#_F'!H62)),IF(_xlfn.IFS(ISTEXT('#_F'!H62),FALSE,ISLOGICAL('#_F'!H62),FALSE,SUBSTITUTE(CELL("format",'#_F'!H62),"-","")=SUBSTITUTE(CELL("format",F!H62),"-",""),FALSE,CELL("format",'#_F'!H62)="G",FALSE,AND(CELL("format",'#_F'!H62)="F0",CELL("format",F!H62)="G"),FALSE,TRUE,IFERROR(IF(MATCH(CELL("format",'#_F'!H62)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62),_xlfn.FORMULATEXT(F!H62),F!H62),"9","#"),"8","#"),"7","#"),"6","#"),"5","#"),"4","#"),"3","#"),"2","#"),"1","#"),"0","#"),"$","")," ",""),",","@"),"&gt;","@"),"&lt;","@"),"=","@"),")","@"),"(","@"),"^","@"),"/","@"),"+","@"),"*","@"),"-","@"))-LEN(SUBSTITUTE(SUBSTITUTE(SUBSTITUTE(SUBSTITUTE(SUBSTITUTE(SUBSTITUTE(SUBSTITUTE(SUBSTITUTE(SUBSTITUTE(SUBSTITUTE(SUBSTITUTE(SUBSTITUTE(SUBSTITUTE(SUBSTITUTE(SUBSTITUTE(SUBSTITUTE(SUBSTITUTE(SUBSTITUTE(SUBSTITUTE(SUBSTITUTE(SUBSTITUTE(SUBSTITUTE(SUBSTITUTE(SUBSTITUTE(IF(_xlfn.ISFORMULA(F!H62),_xlfn.FORMULATEXT(F!H62),F!H62),"9","#"),"8","#"),"7","#"),"6","#"),"5","#"),"4","#"),"3","#"),"2","#"),"1","#"),"0","#"),"$","")," ",""),",","@"),"&gt;","@"),"&lt;","@"),"=","@"),")","@"),"(","@"),"^","@"),"/","@"),"+","@"),"*","@"),"-","@"),"@#","")))/2&gt;(LEN(SUBSTITUTE(SUBSTITUTE(SUBSTITUTE(SUBSTITUTE(SUBSTITUTE(SUBSTITUTE(SUBSTITUTE(SUBSTITUTE(SUBSTITUTE(SUBSTITUTE(SUBSTITUTE(SUBSTITUTE(SUBSTITUTE(SUBSTITUTE(SUBSTITUTE(SUBSTITUTE(SUBSTITUTE(SUBSTITUTE(SUBSTITUTE(SUBSTITUTE(SUBSTITUTE(SUBSTITUTE(SUBSTITUTE(IF(_xlfn.ISFORMULA('#_F'!H62),_xlfn.FORMULATEXT('#_F'!H62),'#_F'!H62),"9","#"),"8","#"),"7","#"),"6","#"),"5","#"),"4","#"),"3","#"),"2","#"),"1","#"),"0","#"),"$","")," ",""),",","@"),"&gt;","@"),"&lt;","@"),"=","@"),")","@"),"(","@"),"^","@"),"/","@"),"+","@"),"*","@"),"-","@"))-LEN(SUBSTITUTE(SUBSTITUTE(SUBSTITUTE(SUBSTITUTE(SUBSTITUTE(SUBSTITUTE(SUBSTITUTE(SUBSTITUTE(SUBSTITUTE(SUBSTITUTE(SUBSTITUTE(SUBSTITUTE(SUBSTITUTE(SUBSTITUTE(SUBSTITUTE(SUBSTITUTE(SUBSTITUTE(SUBSTITUTE(SUBSTITUTE(SUBSTITUTE(SUBSTITUTE(SUBSTITUTE(SUBSTITUTE(SUBSTITUTE(IF(_xlfn.ISFORMULA('#_F'!H62),_xlfn.FORMULATEXT('#_F'!H62),'#_F'!H62),"9","#"),"8","#"),"7","#"),"6","#"),"5","#"),"4","#"),"3","#"),"2","#"),"1","#"),"0","#"),"$","")," ",""),",","@"),"&gt;","@"),"&lt;","@"),"=","@"),")","@"),"(","@"),"^","@"),"/","@"),"+","@"),"*","@"),"-","@"),"@#","")))/2,TRUE,FALSE),"HardCodeMsg",IF(LEN(IF(_xlfn.ISFORMULA(F!H62),_xlfn.FORMULATEXT(F!H62),F!H62))-LEN(SUBSTITUTE(IF(_xlfn.ISFORMULA(F!H62),_xlfn.FORMULATEXT(F!H62),F!H62),"""",""))&gt;LEN(IF(_xlfn.ISFORMULA('#_F'!H62),_xlfn.FORMULATEXT('#_F'!H62),'#_F'!H62))-LEN(SUBSTITUTE(IF(_xlfn.ISFORMULA('#_F'!H62),_xlfn.FORMULATEXT('#_F'!H62),'#_F'!H62),"""","")),TRUE,FALSE),"HardQuoteMsg",IF(LEN(IF(_xlfn.ISFORMULA(F!H62),_xlfn.FORMULATEXT(F!H62),F!H62))-LEN(SUBSTITUTE(IF(_xlfn.ISFORMULA(F!H62),_xlfn.FORMULATEXT(F!H62),F!H62),"$",""))&lt;LEN(IF(_xlfn.ISFORMULA('#_F'!H62),_xlfn.FORMULATEXT('#_F'!H62),'#_F'!H62))-LEN(SUBSTITUTE(IF(_xlfn.ISFORMULA('#_F'!H62),_xlfn.FORMULATEXT('#_F'!H62),'#_F'!H62),"$","")),TRUE,FALSE),"MissingAbsMsg",_xlfn.IFS(ISTEXT('#_F'!H62),FALSE,ISLOGICAL('#_F'!H62),FALSE,SUBSTITUTE(CELL("format",'#_F'!H62),"-","")=SUBSTITUTE(CELL("format",F!H62),"-",""),FALSE,CELL("format",'#_F'!H62)="G",FALSE,AND(CELL("format",'#_F'!H62)="F0",CELL("format",F!H62)="G"),FALSE,TRUE,IFERROR(IF(MATCH(CELL("format",'#_F'!H62),FormatCodes_SFX!$A$4:$A$53,0)&gt;0,TRUE),FALSE),TRUE,TRUE),"FormatMsg",TRUE,"PerfectMsg")</f>
        <v>PerfectMsg</v>
      </c>
      <c r="I62" s="170" t="str">
        <f ca="1">_xlfn.IFS(ISBLANK(F!I62),"",IF(NOT(ISNA('#_F'!I62)),IF(ISNA(F!I62),TRUE,FALSE),FALSE),"StuNAMsg",IF(AND(ISNA('#_F'!I62),ISNA(F!I62)),TRUE,FALSE),"PerfectMsg",IF(NOT(ISERROR('#_F'!I62)),IF(ISERROR(F!I62),TRUE,FALSE),FALSE),"StuErrorMsg",IF(TYPE('#_F'!I62)&lt;&gt;TYPE(F!I62),TRUE,FALSE),"WrongTypeMsg",IF(_xlfn.ISFORMULA('#_F'!I62),IF(NOT(_xlfn.ISFORMULA(F!I62)),TRUE),FALSE),"MissingFormulaMsg",IF(NOT(AND(ISNUMBER(FIND("[",_xlfn.FORMULATEXT('#_F'!I62))),ISNUMBER(FIND("!",_xlfn.FORMULATEXT('#_F'!I62))))),AND(ISNUMBER(FIND("[",_xlfn.FORMULATEXT(F!I62))),ISNUMBER(FIND("!",_xlfn.FORMULATEXT(F!I62)))),FALSE),"ExternalRefsMsg",IF(ISNUMBER('#_F'!I62),IF(ABS('#_F'!I62-F!I62)&gt;0.00001,TRUE,FALSE),IF('#_F'!I62&lt;&gt;F!I62,TRUE,FALSE)),IF(ISNUMBER('#_F'!I62),IF('#_F'!I62&gt;F!I62,"TooLow","TooHigh"),"WrongAnswer"),NOT(_xlfn.ISFORMULA('#_F'!I62)),IF(_xlfn.IFS(ISTEXT('#_F'!I62),FALSE,ISLOGICAL('#_F'!I62),FALSE,SUBSTITUTE(CELL("format",'#_F'!I62),"-","")=SUBSTITUTE(CELL("format",F!I62),"-",""),FALSE,CELL("format",'#_F'!I62)="G",FALSE,AND(CELL("format",'#_F'!I62)="F0",CELL("format",F!I62)="G"),FALSE,TRUE,IFERROR(IF(MATCH(CELL("format",'#_F'!I62)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62),_xlfn.FORMULATEXT(F!I62),F!I62),"9","#"),"8","#"),"7","#"),"6","#"),"5","#"),"4","#"),"3","#"),"2","#"),"1","#"),"0","#"),"$","")," ",""),",","@"),"&gt;","@"),"&lt;","@"),"=","@"),")","@"),"(","@"),"^","@"),"/","@"),"+","@"),"*","@"),"-","@"))-LEN(SUBSTITUTE(SUBSTITUTE(SUBSTITUTE(SUBSTITUTE(SUBSTITUTE(SUBSTITUTE(SUBSTITUTE(SUBSTITUTE(SUBSTITUTE(SUBSTITUTE(SUBSTITUTE(SUBSTITUTE(SUBSTITUTE(SUBSTITUTE(SUBSTITUTE(SUBSTITUTE(SUBSTITUTE(SUBSTITUTE(SUBSTITUTE(SUBSTITUTE(SUBSTITUTE(SUBSTITUTE(SUBSTITUTE(SUBSTITUTE(IF(_xlfn.ISFORMULA(F!I62),_xlfn.FORMULATEXT(F!I62),F!I62),"9","#"),"8","#"),"7","#"),"6","#"),"5","#"),"4","#"),"3","#"),"2","#"),"1","#"),"0","#"),"$","")," ",""),",","@"),"&gt;","@"),"&lt;","@"),"=","@"),")","@"),"(","@"),"^","@"),"/","@"),"+","@"),"*","@"),"-","@"),"@#","")))/2&gt;(LEN(SUBSTITUTE(SUBSTITUTE(SUBSTITUTE(SUBSTITUTE(SUBSTITUTE(SUBSTITUTE(SUBSTITUTE(SUBSTITUTE(SUBSTITUTE(SUBSTITUTE(SUBSTITUTE(SUBSTITUTE(SUBSTITUTE(SUBSTITUTE(SUBSTITUTE(SUBSTITUTE(SUBSTITUTE(SUBSTITUTE(SUBSTITUTE(SUBSTITUTE(SUBSTITUTE(SUBSTITUTE(SUBSTITUTE(IF(_xlfn.ISFORMULA('#_F'!I62),_xlfn.FORMULATEXT('#_F'!I62),'#_F'!I62),"9","#"),"8","#"),"7","#"),"6","#"),"5","#"),"4","#"),"3","#"),"2","#"),"1","#"),"0","#"),"$","")," ",""),",","@"),"&gt;","@"),"&lt;","@"),"=","@"),")","@"),"(","@"),"^","@"),"/","@"),"+","@"),"*","@"),"-","@"))-LEN(SUBSTITUTE(SUBSTITUTE(SUBSTITUTE(SUBSTITUTE(SUBSTITUTE(SUBSTITUTE(SUBSTITUTE(SUBSTITUTE(SUBSTITUTE(SUBSTITUTE(SUBSTITUTE(SUBSTITUTE(SUBSTITUTE(SUBSTITUTE(SUBSTITUTE(SUBSTITUTE(SUBSTITUTE(SUBSTITUTE(SUBSTITUTE(SUBSTITUTE(SUBSTITUTE(SUBSTITUTE(SUBSTITUTE(SUBSTITUTE(IF(_xlfn.ISFORMULA('#_F'!I62),_xlfn.FORMULATEXT('#_F'!I62),'#_F'!I62),"9","#"),"8","#"),"7","#"),"6","#"),"5","#"),"4","#"),"3","#"),"2","#"),"1","#"),"0","#"),"$","")," ",""),",","@"),"&gt;","@"),"&lt;","@"),"=","@"),")","@"),"(","@"),"^","@"),"/","@"),"+","@"),"*","@"),"-","@"),"@#","")))/2,TRUE,FALSE),"HardCodeMsg",IF(LEN(IF(_xlfn.ISFORMULA(F!I62),_xlfn.FORMULATEXT(F!I62),F!I62))-LEN(SUBSTITUTE(IF(_xlfn.ISFORMULA(F!I62),_xlfn.FORMULATEXT(F!I62),F!I62),"""",""))&gt;LEN(IF(_xlfn.ISFORMULA('#_F'!I62),_xlfn.FORMULATEXT('#_F'!I62),'#_F'!I62))-LEN(SUBSTITUTE(IF(_xlfn.ISFORMULA('#_F'!I62),_xlfn.FORMULATEXT('#_F'!I62),'#_F'!I62),"""","")),TRUE,FALSE),"HardQuoteMsg",IF(LEN(IF(_xlfn.ISFORMULA(F!I62),_xlfn.FORMULATEXT(F!I62),F!I62))-LEN(SUBSTITUTE(IF(_xlfn.ISFORMULA(F!I62),_xlfn.FORMULATEXT(F!I62),F!I62),"$",""))&lt;LEN(IF(_xlfn.ISFORMULA('#_F'!I62),_xlfn.FORMULATEXT('#_F'!I62),'#_F'!I62))-LEN(SUBSTITUTE(IF(_xlfn.ISFORMULA('#_F'!I62),_xlfn.FORMULATEXT('#_F'!I62),'#_F'!I62),"$","")),TRUE,FALSE),"MissingAbsMsg",_xlfn.IFS(ISTEXT('#_F'!I62),FALSE,ISLOGICAL('#_F'!I62),FALSE,SUBSTITUTE(CELL("format",'#_F'!I62),"-","")=SUBSTITUTE(CELL("format",F!I62),"-",""),FALSE,CELL("format",'#_F'!I62)="G",FALSE,AND(CELL("format",'#_F'!I62)="F0",CELL("format",F!I62)="G"),FALSE,TRUE,IFERROR(IF(MATCH(CELL("format",'#_F'!I62),FormatCodes_SFX!$A$4:$A$53,0)&gt;0,TRUE),FALSE),TRUE,TRUE),"FormatMsg",TRUE,"PerfectMsg")</f>
        <v>PerfectMsg</v>
      </c>
      <c r="J62" s="170" t="str">
        <f ca="1">_xlfn.IFS(ISBLANK(F!J62),"",IF(NOT(ISNA('#_F'!J62)),IF(ISNA(F!J62),TRUE,FALSE),FALSE),"StuNAMsg",IF(AND(ISNA('#_F'!J62),ISNA(F!J62)),TRUE,FALSE),"PerfectMsg",IF(NOT(ISERROR('#_F'!J62)),IF(ISERROR(F!J62),TRUE,FALSE),FALSE),"StuErrorMsg",IF(TYPE('#_F'!J62)&lt;&gt;TYPE(F!J62),TRUE,FALSE),"WrongTypeMsg",IF(_xlfn.ISFORMULA('#_F'!J62),IF(NOT(_xlfn.ISFORMULA(F!J62)),TRUE),FALSE),"MissingFormulaMsg",IF(NOT(AND(ISNUMBER(FIND("[",_xlfn.FORMULATEXT('#_F'!J62))),ISNUMBER(FIND("!",_xlfn.FORMULATEXT('#_F'!J62))))),AND(ISNUMBER(FIND("[",_xlfn.FORMULATEXT(F!J62))),ISNUMBER(FIND("!",_xlfn.FORMULATEXT(F!J62)))),FALSE),"ExternalRefsMsg",IF(ISNUMBER('#_F'!J62),IF(ABS('#_F'!J62-F!J62)&gt;0.00001,TRUE,FALSE),IF('#_F'!J62&lt;&gt;F!J62,TRUE,FALSE)),IF(ISNUMBER('#_F'!J62),IF('#_F'!J62&gt;F!J62,"TooLow","TooHigh"),"WrongAnswer"),NOT(_xlfn.ISFORMULA('#_F'!J62)),IF(_xlfn.IFS(ISTEXT('#_F'!J62),FALSE,ISLOGICAL('#_F'!J62),FALSE,SUBSTITUTE(CELL("format",'#_F'!J62),"-","")=SUBSTITUTE(CELL("format",F!J62),"-",""),FALSE,CELL("format",'#_F'!J62)="G",FALSE,AND(CELL("format",'#_F'!J62)="F0",CELL("format",F!J62)="G"),FALSE,TRUE,IFERROR(IF(MATCH(CELL("format",'#_F'!J62)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62),_xlfn.FORMULATEXT(F!J62),F!J62),"9","#"),"8","#"),"7","#"),"6","#"),"5","#"),"4","#"),"3","#"),"2","#"),"1","#"),"0","#"),"$","")," ",""),",","@"),"&gt;","@"),"&lt;","@"),"=","@"),")","@"),"(","@"),"^","@"),"/","@"),"+","@"),"*","@"),"-","@"))-LEN(SUBSTITUTE(SUBSTITUTE(SUBSTITUTE(SUBSTITUTE(SUBSTITUTE(SUBSTITUTE(SUBSTITUTE(SUBSTITUTE(SUBSTITUTE(SUBSTITUTE(SUBSTITUTE(SUBSTITUTE(SUBSTITUTE(SUBSTITUTE(SUBSTITUTE(SUBSTITUTE(SUBSTITUTE(SUBSTITUTE(SUBSTITUTE(SUBSTITUTE(SUBSTITUTE(SUBSTITUTE(SUBSTITUTE(SUBSTITUTE(IF(_xlfn.ISFORMULA(F!J62),_xlfn.FORMULATEXT(F!J62),F!J62),"9","#"),"8","#"),"7","#"),"6","#"),"5","#"),"4","#"),"3","#"),"2","#"),"1","#"),"0","#"),"$","")," ",""),",","@"),"&gt;","@"),"&lt;","@"),"=","@"),")","@"),"(","@"),"^","@"),"/","@"),"+","@"),"*","@"),"-","@"),"@#","")))/2&gt;(LEN(SUBSTITUTE(SUBSTITUTE(SUBSTITUTE(SUBSTITUTE(SUBSTITUTE(SUBSTITUTE(SUBSTITUTE(SUBSTITUTE(SUBSTITUTE(SUBSTITUTE(SUBSTITUTE(SUBSTITUTE(SUBSTITUTE(SUBSTITUTE(SUBSTITUTE(SUBSTITUTE(SUBSTITUTE(SUBSTITUTE(SUBSTITUTE(SUBSTITUTE(SUBSTITUTE(SUBSTITUTE(SUBSTITUTE(IF(_xlfn.ISFORMULA('#_F'!J62),_xlfn.FORMULATEXT('#_F'!J62),'#_F'!J62),"9","#"),"8","#"),"7","#"),"6","#"),"5","#"),"4","#"),"3","#"),"2","#"),"1","#"),"0","#"),"$","")," ",""),",","@"),"&gt;","@"),"&lt;","@"),"=","@"),")","@"),"(","@"),"^","@"),"/","@"),"+","@"),"*","@"),"-","@"))-LEN(SUBSTITUTE(SUBSTITUTE(SUBSTITUTE(SUBSTITUTE(SUBSTITUTE(SUBSTITUTE(SUBSTITUTE(SUBSTITUTE(SUBSTITUTE(SUBSTITUTE(SUBSTITUTE(SUBSTITUTE(SUBSTITUTE(SUBSTITUTE(SUBSTITUTE(SUBSTITUTE(SUBSTITUTE(SUBSTITUTE(SUBSTITUTE(SUBSTITUTE(SUBSTITUTE(SUBSTITUTE(SUBSTITUTE(SUBSTITUTE(IF(_xlfn.ISFORMULA('#_F'!J62),_xlfn.FORMULATEXT('#_F'!J62),'#_F'!J62),"9","#"),"8","#"),"7","#"),"6","#"),"5","#"),"4","#"),"3","#"),"2","#"),"1","#"),"0","#"),"$","")," ",""),",","@"),"&gt;","@"),"&lt;","@"),"=","@"),")","@"),"(","@"),"^","@"),"/","@"),"+","@"),"*","@"),"-","@"),"@#","")))/2,TRUE,FALSE),"HardCodeMsg",IF(LEN(IF(_xlfn.ISFORMULA(F!J62),_xlfn.FORMULATEXT(F!J62),F!J62))-LEN(SUBSTITUTE(IF(_xlfn.ISFORMULA(F!J62),_xlfn.FORMULATEXT(F!J62),F!J62),"""",""))&gt;LEN(IF(_xlfn.ISFORMULA('#_F'!J62),_xlfn.FORMULATEXT('#_F'!J62),'#_F'!J62))-LEN(SUBSTITUTE(IF(_xlfn.ISFORMULA('#_F'!J62),_xlfn.FORMULATEXT('#_F'!J62),'#_F'!J62),"""","")),TRUE,FALSE),"HardQuoteMsg",IF(LEN(IF(_xlfn.ISFORMULA(F!J62),_xlfn.FORMULATEXT(F!J62),F!J62))-LEN(SUBSTITUTE(IF(_xlfn.ISFORMULA(F!J62),_xlfn.FORMULATEXT(F!J62),F!J62),"$",""))&lt;LEN(IF(_xlfn.ISFORMULA('#_F'!J62),_xlfn.FORMULATEXT('#_F'!J62),'#_F'!J62))-LEN(SUBSTITUTE(IF(_xlfn.ISFORMULA('#_F'!J62),_xlfn.FORMULATEXT('#_F'!J62),'#_F'!J62),"$","")),TRUE,FALSE),"MissingAbsMsg",_xlfn.IFS(ISTEXT('#_F'!J62),FALSE,ISLOGICAL('#_F'!J62),FALSE,SUBSTITUTE(CELL("format",'#_F'!J62),"-","")=SUBSTITUTE(CELL("format",F!J62),"-",""),FALSE,CELL("format",'#_F'!J62)="G",FALSE,AND(CELL("format",'#_F'!J62)="F0",CELL("format",F!J62)="G"),FALSE,TRUE,IFERROR(IF(MATCH(CELL("format",'#_F'!J62),FormatCodes_SFX!$A$4:$A$53,0)&gt;0,TRUE),FALSE),TRUE,TRUE),"FormatMsg",TRUE,"PerfectMsg")</f>
        <v>PerfectMsg</v>
      </c>
      <c r="K62" s="170" t="str">
        <f ca="1">_xlfn.IFS(ISBLANK(F!K62),"",IF(NOT(ISNA('#_F'!K62)),IF(ISNA(F!K62),TRUE,FALSE),FALSE),"StuNAMsg",IF(AND(ISNA('#_F'!K62),ISNA(F!K62)),TRUE,FALSE),"PerfectMsg",IF(NOT(ISERROR('#_F'!K62)),IF(ISERROR(F!K62),TRUE,FALSE),FALSE),"StuErrorMsg",IF(TYPE('#_F'!K62)&lt;&gt;TYPE(F!K62),TRUE,FALSE),"WrongTypeMsg",IF(_xlfn.ISFORMULA('#_F'!K62),IF(NOT(_xlfn.ISFORMULA(F!K62)),TRUE),FALSE),"MissingFormulaMsg",IF(NOT(AND(ISNUMBER(FIND("[",_xlfn.FORMULATEXT('#_F'!K62))),ISNUMBER(FIND("!",_xlfn.FORMULATEXT('#_F'!K62))))),AND(ISNUMBER(FIND("[",_xlfn.FORMULATEXT(F!K62))),ISNUMBER(FIND("!",_xlfn.FORMULATEXT(F!K62)))),FALSE),"ExternalRefsMsg",IF(ISNUMBER('#_F'!K62),IF(ABS('#_F'!K62-F!K62)&gt;0.00001,TRUE,FALSE),IF('#_F'!K62&lt;&gt;F!K62,TRUE,FALSE)),IF(ISNUMBER('#_F'!K62),IF('#_F'!K62&gt;F!K62,"TooLow","TooHigh"),"WrongAnswer"),NOT(_xlfn.ISFORMULA('#_F'!K62)),IF(_xlfn.IFS(ISTEXT('#_F'!K62),FALSE,ISLOGICAL('#_F'!K62),FALSE,SUBSTITUTE(CELL("format",'#_F'!K62),"-","")=SUBSTITUTE(CELL("format",F!K62),"-",""),FALSE,CELL("format",'#_F'!K62)="G",FALSE,AND(CELL("format",'#_F'!K62)="F0",CELL("format",F!K62)="G"),FALSE,TRUE,IFERROR(IF(MATCH(CELL("format",'#_F'!K62)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62),_xlfn.FORMULATEXT(F!K62),F!K62),"9","#"),"8","#"),"7","#"),"6","#"),"5","#"),"4","#"),"3","#"),"2","#"),"1","#"),"0","#"),"$","")," ",""),",","@"),"&gt;","@"),"&lt;","@"),"=","@"),")","@"),"(","@"),"^","@"),"/","@"),"+","@"),"*","@"),"-","@"))-LEN(SUBSTITUTE(SUBSTITUTE(SUBSTITUTE(SUBSTITUTE(SUBSTITUTE(SUBSTITUTE(SUBSTITUTE(SUBSTITUTE(SUBSTITUTE(SUBSTITUTE(SUBSTITUTE(SUBSTITUTE(SUBSTITUTE(SUBSTITUTE(SUBSTITUTE(SUBSTITUTE(SUBSTITUTE(SUBSTITUTE(SUBSTITUTE(SUBSTITUTE(SUBSTITUTE(SUBSTITUTE(SUBSTITUTE(SUBSTITUTE(IF(_xlfn.ISFORMULA(F!K62),_xlfn.FORMULATEXT(F!K62),F!K62),"9","#"),"8","#"),"7","#"),"6","#"),"5","#"),"4","#"),"3","#"),"2","#"),"1","#"),"0","#"),"$","")," ",""),",","@"),"&gt;","@"),"&lt;","@"),"=","@"),")","@"),"(","@"),"^","@"),"/","@"),"+","@"),"*","@"),"-","@"),"@#","")))/2&gt;(LEN(SUBSTITUTE(SUBSTITUTE(SUBSTITUTE(SUBSTITUTE(SUBSTITUTE(SUBSTITUTE(SUBSTITUTE(SUBSTITUTE(SUBSTITUTE(SUBSTITUTE(SUBSTITUTE(SUBSTITUTE(SUBSTITUTE(SUBSTITUTE(SUBSTITUTE(SUBSTITUTE(SUBSTITUTE(SUBSTITUTE(SUBSTITUTE(SUBSTITUTE(SUBSTITUTE(SUBSTITUTE(SUBSTITUTE(IF(_xlfn.ISFORMULA('#_F'!K62),_xlfn.FORMULATEXT('#_F'!K62),'#_F'!K62),"9","#"),"8","#"),"7","#"),"6","#"),"5","#"),"4","#"),"3","#"),"2","#"),"1","#"),"0","#"),"$","")," ",""),",","@"),"&gt;","@"),"&lt;","@"),"=","@"),")","@"),"(","@"),"^","@"),"/","@"),"+","@"),"*","@"),"-","@"))-LEN(SUBSTITUTE(SUBSTITUTE(SUBSTITUTE(SUBSTITUTE(SUBSTITUTE(SUBSTITUTE(SUBSTITUTE(SUBSTITUTE(SUBSTITUTE(SUBSTITUTE(SUBSTITUTE(SUBSTITUTE(SUBSTITUTE(SUBSTITUTE(SUBSTITUTE(SUBSTITUTE(SUBSTITUTE(SUBSTITUTE(SUBSTITUTE(SUBSTITUTE(SUBSTITUTE(SUBSTITUTE(SUBSTITUTE(SUBSTITUTE(IF(_xlfn.ISFORMULA('#_F'!K62),_xlfn.FORMULATEXT('#_F'!K62),'#_F'!K62),"9","#"),"8","#"),"7","#"),"6","#"),"5","#"),"4","#"),"3","#"),"2","#"),"1","#"),"0","#"),"$","")," ",""),",","@"),"&gt;","@"),"&lt;","@"),"=","@"),")","@"),"(","@"),"^","@"),"/","@"),"+","@"),"*","@"),"-","@"),"@#","")))/2,TRUE,FALSE),"HardCodeMsg",IF(LEN(IF(_xlfn.ISFORMULA(F!K62),_xlfn.FORMULATEXT(F!K62),F!K62))-LEN(SUBSTITUTE(IF(_xlfn.ISFORMULA(F!K62),_xlfn.FORMULATEXT(F!K62),F!K62),"""",""))&gt;LEN(IF(_xlfn.ISFORMULA('#_F'!K62),_xlfn.FORMULATEXT('#_F'!K62),'#_F'!K62))-LEN(SUBSTITUTE(IF(_xlfn.ISFORMULA('#_F'!K62),_xlfn.FORMULATEXT('#_F'!K62),'#_F'!K62),"""","")),TRUE,FALSE),"HardQuoteMsg",IF(LEN(IF(_xlfn.ISFORMULA(F!K62),_xlfn.FORMULATEXT(F!K62),F!K62))-LEN(SUBSTITUTE(IF(_xlfn.ISFORMULA(F!K62),_xlfn.FORMULATEXT(F!K62),F!K62),"$",""))&lt;LEN(IF(_xlfn.ISFORMULA('#_F'!K62),_xlfn.FORMULATEXT('#_F'!K62),'#_F'!K62))-LEN(SUBSTITUTE(IF(_xlfn.ISFORMULA('#_F'!K62),_xlfn.FORMULATEXT('#_F'!K62),'#_F'!K62),"$","")),TRUE,FALSE),"MissingAbsMsg",_xlfn.IFS(ISTEXT('#_F'!K62),FALSE,ISLOGICAL('#_F'!K62),FALSE,SUBSTITUTE(CELL("format",'#_F'!K62),"-","")=SUBSTITUTE(CELL("format",F!K62),"-",""),FALSE,CELL("format",'#_F'!K62)="G",FALSE,AND(CELL("format",'#_F'!K62)="F0",CELL("format",F!K62)="G"),FALSE,TRUE,IFERROR(IF(MATCH(CELL("format",'#_F'!K62),FormatCodes_SFX!$A$4:$A$53,0)&gt;0,TRUE),FALSE),TRUE,TRUE),"FormatMsg",TRUE,"PerfectMsg")</f>
        <v>PerfectMsg</v>
      </c>
      <c r="L62" s="231" t="str">
        <f ca="1">_xlfn.IFS(ISBLANK(F!L62),"",IF(NOT(ISNA('#_F'!L62)),IF(ISNA(F!L62),TRUE,FALSE),FALSE),"StuNAMsg",IF(AND(ISNA('#_F'!L62),ISNA(F!L62)),TRUE,FALSE),"PerfectMsg",IF(NOT(ISERROR('#_F'!L62)),IF(ISERROR(F!L62),TRUE,FALSE),FALSE),"StuErrorMsg",IF(TYPE('#_F'!L62)&lt;&gt;TYPE(F!L62),TRUE,FALSE),"WrongTypeMsg",IF(_xlfn.ISFORMULA('#_F'!L62),IF(NOT(_xlfn.ISFORMULA(F!L62)),TRUE),FALSE),"MissingFormulaMsg",IF(NOT(AND(ISNUMBER(FIND("[",_xlfn.FORMULATEXT('#_F'!L62))),ISNUMBER(FIND("!",_xlfn.FORMULATEXT('#_F'!L62))))),AND(ISNUMBER(FIND("[",_xlfn.FORMULATEXT(F!L62))),ISNUMBER(FIND("!",_xlfn.FORMULATEXT(F!L62)))),FALSE),"ExternalRefsMsg",IF(ISNUMBER('#_F'!L62),IF(ABS('#_F'!L62-F!L62)&gt;0.00001,TRUE,FALSE),IF('#_F'!L62&lt;&gt;F!L62,TRUE,FALSE)),IF(ISNUMBER('#_F'!L62),IF('#_F'!L62&gt;F!L62,"TooLow","TooHigh"),"WrongAnswer"),NOT(_xlfn.ISFORMULA('#_F'!L62)),IF(_xlfn.IFS(ISTEXT('#_F'!L62),FALSE,ISLOGICAL('#_F'!L62),FALSE,SUBSTITUTE(CELL("format",'#_F'!L62),"-","")=SUBSTITUTE(CELL("format",F!L62),"-",""),FALSE,CELL("format",'#_F'!L62)="G",FALSE,AND(CELL("format",'#_F'!L62)="F0",CELL("format",F!L62)="G"),FALSE,TRUE,IFERROR(IF(MATCH(CELL("format",'#_F'!L62)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62),_xlfn.FORMULATEXT(F!L62),F!L62),"9","#"),"8","#"),"7","#"),"6","#"),"5","#"),"4","#"),"3","#"),"2","#"),"1","#"),"0","#"),"$","")," ",""),",","@"),"&gt;","@"),"&lt;","@"),"=","@"),")","@"),"(","@"),"^","@"),"/","@"),"+","@"),"*","@"),"-","@"))-LEN(SUBSTITUTE(SUBSTITUTE(SUBSTITUTE(SUBSTITUTE(SUBSTITUTE(SUBSTITUTE(SUBSTITUTE(SUBSTITUTE(SUBSTITUTE(SUBSTITUTE(SUBSTITUTE(SUBSTITUTE(SUBSTITUTE(SUBSTITUTE(SUBSTITUTE(SUBSTITUTE(SUBSTITUTE(SUBSTITUTE(SUBSTITUTE(SUBSTITUTE(SUBSTITUTE(SUBSTITUTE(SUBSTITUTE(SUBSTITUTE(IF(_xlfn.ISFORMULA(F!L62),_xlfn.FORMULATEXT(F!L62),F!L62),"9","#"),"8","#"),"7","#"),"6","#"),"5","#"),"4","#"),"3","#"),"2","#"),"1","#"),"0","#"),"$","")," ",""),",","@"),"&gt;","@"),"&lt;","@"),"=","@"),")","@"),"(","@"),"^","@"),"/","@"),"+","@"),"*","@"),"-","@"),"@#","")))/2&gt;(LEN(SUBSTITUTE(SUBSTITUTE(SUBSTITUTE(SUBSTITUTE(SUBSTITUTE(SUBSTITUTE(SUBSTITUTE(SUBSTITUTE(SUBSTITUTE(SUBSTITUTE(SUBSTITUTE(SUBSTITUTE(SUBSTITUTE(SUBSTITUTE(SUBSTITUTE(SUBSTITUTE(SUBSTITUTE(SUBSTITUTE(SUBSTITUTE(SUBSTITUTE(SUBSTITUTE(SUBSTITUTE(SUBSTITUTE(IF(_xlfn.ISFORMULA('#_F'!L62),_xlfn.FORMULATEXT('#_F'!L62),'#_F'!L62),"9","#"),"8","#"),"7","#"),"6","#"),"5","#"),"4","#"),"3","#"),"2","#"),"1","#"),"0","#"),"$","")," ",""),",","@"),"&gt;","@"),"&lt;","@"),"=","@"),")","@"),"(","@"),"^","@"),"/","@"),"+","@"),"*","@"),"-","@"))-LEN(SUBSTITUTE(SUBSTITUTE(SUBSTITUTE(SUBSTITUTE(SUBSTITUTE(SUBSTITUTE(SUBSTITUTE(SUBSTITUTE(SUBSTITUTE(SUBSTITUTE(SUBSTITUTE(SUBSTITUTE(SUBSTITUTE(SUBSTITUTE(SUBSTITUTE(SUBSTITUTE(SUBSTITUTE(SUBSTITUTE(SUBSTITUTE(SUBSTITUTE(SUBSTITUTE(SUBSTITUTE(SUBSTITUTE(SUBSTITUTE(IF(_xlfn.ISFORMULA('#_F'!L62),_xlfn.FORMULATEXT('#_F'!L62),'#_F'!L62),"9","#"),"8","#"),"7","#"),"6","#"),"5","#"),"4","#"),"3","#"),"2","#"),"1","#"),"0","#"),"$","")," ",""),",","@"),"&gt;","@"),"&lt;","@"),"=","@"),")","@"),"(","@"),"^","@"),"/","@"),"+","@"),"*","@"),"-","@"),"@#","")))/2,TRUE,FALSE),"HardCodeMsg",IF(LEN(IF(_xlfn.ISFORMULA(F!L62),_xlfn.FORMULATEXT(F!L62),F!L62))-LEN(SUBSTITUTE(IF(_xlfn.ISFORMULA(F!L62),_xlfn.FORMULATEXT(F!L62),F!L62),"""",""))&gt;LEN(IF(_xlfn.ISFORMULA('#_F'!L62),_xlfn.FORMULATEXT('#_F'!L62),'#_F'!L62))-LEN(SUBSTITUTE(IF(_xlfn.ISFORMULA('#_F'!L62),_xlfn.FORMULATEXT('#_F'!L62),'#_F'!L62),"""","")),TRUE,FALSE),"HardQuoteMsg",IF(LEN(IF(_xlfn.ISFORMULA(F!L62),_xlfn.FORMULATEXT(F!L62),F!L62))-LEN(SUBSTITUTE(IF(_xlfn.ISFORMULA(F!L62),_xlfn.FORMULATEXT(F!L62),F!L62),"$",""))&lt;LEN(IF(_xlfn.ISFORMULA('#_F'!L62),_xlfn.FORMULATEXT('#_F'!L62),'#_F'!L62))-LEN(SUBSTITUTE(IF(_xlfn.ISFORMULA('#_F'!L62),_xlfn.FORMULATEXT('#_F'!L62),'#_F'!L62),"$","")),TRUE,FALSE),"MissingAbsMsg",_xlfn.IFS(ISTEXT('#_F'!L62),FALSE,ISLOGICAL('#_F'!L62),FALSE,SUBSTITUTE(CELL("format",'#_F'!L62),"-","")=SUBSTITUTE(CELL("format",F!L62),"-",""),FALSE,CELL("format",'#_F'!L62)="G",FALSE,AND(CELL("format",'#_F'!L62)="F0",CELL("format",F!L62)="G"),FALSE,TRUE,IFERROR(IF(MATCH(CELL("format",'#_F'!L62),FormatCodes_SFX!$A$4:$A$53,0)&gt;0,TRUE),FALSE),TRUE,TRUE),"FormatMsg",TRUE,"PerfectMsg")</f>
        <v>PerfectMsg</v>
      </c>
      <c r="N62" s="233">
        <v>0</v>
      </c>
      <c r="O62" s="233">
        <v>0</v>
      </c>
      <c r="P62" s="233">
        <v>0</v>
      </c>
      <c r="R62" s="170">
        <v>0</v>
      </c>
      <c r="S62" s="233">
        <v>0</v>
      </c>
      <c r="T62" s="233">
        <v>0</v>
      </c>
      <c r="V62" s="233">
        <v>0</v>
      </c>
      <c r="W62" s="233">
        <v>0</v>
      </c>
      <c r="X62" s="233">
        <v>0</v>
      </c>
      <c r="Z62" s="233">
        <v>0</v>
      </c>
      <c r="AA62" s="233">
        <v>0</v>
      </c>
      <c r="AB62" s="233">
        <v>0</v>
      </c>
    </row>
    <row r="63" spans="3:28" x14ac:dyDescent="0.15">
      <c r="C63" s="233">
        <v>0</v>
      </c>
      <c r="D63" s="233">
        <v>0</v>
      </c>
      <c r="E63" s="233">
        <v>0</v>
      </c>
      <c r="F63" s="233">
        <v>0</v>
      </c>
      <c r="G63" s="170" t="str">
        <f ca="1">_xlfn.IFS(ISBLANK(F!G63),"",IF(NOT(ISNA('#_F'!G63)),IF(ISNA(F!G63),TRUE,FALSE),FALSE),"StuNAMsg",IF(AND(ISNA('#_F'!G63),ISNA(F!G63)),TRUE,FALSE),"PerfectMsg",IF(NOT(ISERROR('#_F'!G63)),IF(ISERROR(F!G63),TRUE,FALSE),FALSE),"StuErrorMsg",IF(TYPE('#_F'!G63)&lt;&gt;TYPE(F!G63),TRUE,FALSE),"WrongTypeMsg",IF(_xlfn.ISFORMULA('#_F'!G63),IF(NOT(_xlfn.ISFORMULA(F!G63)),TRUE),FALSE),"MissingFormulaMsg",IF(NOT(AND(ISNUMBER(FIND("[",_xlfn.FORMULATEXT('#_F'!G63))),ISNUMBER(FIND("!",_xlfn.FORMULATEXT('#_F'!G63))))),AND(ISNUMBER(FIND("[",_xlfn.FORMULATEXT(F!G63))),ISNUMBER(FIND("!",_xlfn.FORMULATEXT(F!G63)))),FALSE),"ExternalRefsMsg",IF(ISNUMBER('#_F'!G63),IF(ABS('#_F'!G63-F!G63)&gt;0.00001,TRUE,FALSE),IF('#_F'!G63&lt;&gt;F!G63,TRUE,FALSE)),IF(ISNUMBER('#_F'!G63),IF('#_F'!G63&gt;F!G63,"TooLow","TooHigh"),"WrongAnswer"),NOT(_xlfn.ISFORMULA('#_F'!G63)),IF(_xlfn.IFS(ISTEXT('#_F'!G63),FALSE,ISLOGICAL('#_F'!G63),FALSE,SUBSTITUTE(CELL("format",'#_F'!G63),"-","")=SUBSTITUTE(CELL("format",F!G63),"-",""),FALSE,CELL("format",'#_F'!G63)="G",FALSE,AND(CELL("format",'#_F'!G63)="F0",CELL("format",F!G63)="G"),FALSE,TRUE,IFERROR(IF(MATCH(CELL("format",'#_F'!G63)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63),_xlfn.FORMULATEXT(F!G63),F!G63),"9","#"),"8","#"),"7","#"),"6","#"),"5","#"),"4","#"),"3","#"),"2","#"),"1","#"),"0","#"),"$","")," ",""),",","@"),"&gt;","@"),"&lt;","@"),"=","@"),")","@"),"(","@"),"^","@"),"/","@"),"+","@"),"*","@"),"-","@"))-LEN(SUBSTITUTE(SUBSTITUTE(SUBSTITUTE(SUBSTITUTE(SUBSTITUTE(SUBSTITUTE(SUBSTITUTE(SUBSTITUTE(SUBSTITUTE(SUBSTITUTE(SUBSTITUTE(SUBSTITUTE(SUBSTITUTE(SUBSTITUTE(SUBSTITUTE(SUBSTITUTE(SUBSTITUTE(SUBSTITUTE(SUBSTITUTE(SUBSTITUTE(SUBSTITUTE(SUBSTITUTE(SUBSTITUTE(SUBSTITUTE(IF(_xlfn.ISFORMULA(F!G63),_xlfn.FORMULATEXT(F!G63),F!G63),"9","#"),"8","#"),"7","#"),"6","#"),"5","#"),"4","#"),"3","#"),"2","#"),"1","#"),"0","#"),"$","")," ",""),",","@"),"&gt;","@"),"&lt;","@"),"=","@"),")","@"),"(","@"),"^","@"),"/","@"),"+","@"),"*","@"),"-","@"),"@#","")))/2&gt;(LEN(SUBSTITUTE(SUBSTITUTE(SUBSTITUTE(SUBSTITUTE(SUBSTITUTE(SUBSTITUTE(SUBSTITUTE(SUBSTITUTE(SUBSTITUTE(SUBSTITUTE(SUBSTITUTE(SUBSTITUTE(SUBSTITUTE(SUBSTITUTE(SUBSTITUTE(SUBSTITUTE(SUBSTITUTE(SUBSTITUTE(SUBSTITUTE(SUBSTITUTE(SUBSTITUTE(SUBSTITUTE(SUBSTITUTE(IF(_xlfn.ISFORMULA('#_F'!G63),_xlfn.FORMULATEXT('#_F'!G63),'#_F'!G63),"9","#"),"8","#"),"7","#"),"6","#"),"5","#"),"4","#"),"3","#"),"2","#"),"1","#"),"0","#"),"$","")," ",""),",","@"),"&gt;","@"),"&lt;","@"),"=","@"),")","@"),"(","@"),"^","@"),"/","@"),"+","@"),"*","@"),"-","@"))-LEN(SUBSTITUTE(SUBSTITUTE(SUBSTITUTE(SUBSTITUTE(SUBSTITUTE(SUBSTITUTE(SUBSTITUTE(SUBSTITUTE(SUBSTITUTE(SUBSTITUTE(SUBSTITUTE(SUBSTITUTE(SUBSTITUTE(SUBSTITUTE(SUBSTITUTE(SUBSTITUTE(SUBSTITUTE(SUBSTITUTE(SUBSTITUTE(SUBSTITUTE(SUBSTITUTE(SUBSTITUTE(SUBSTITUTE(SUBSTITUTE(IF(_xlfn.ISFORMULA('#_F'!G63),_xlfn.FORMULATEXT('#_F'!G63),'#_F'!G63),"9","#"),"8","#"),"7","#"),"6","#"),"5","#"),"4","#"),"3","#"),"2","#"),"1","#"),"0","#"),"$","")," ",""),",","@"),"&gt;","@"),"&lt;","@"),"=","@"),")","@"),"(","@"),"^","@"),"/","@"),"+","@"),"*","@"),"-","@"),"@#","")))/2,TRUE,FALSE),"HardCodeMsg",IF(LEN(IF(_xlfn.ISFORMULA(F!G63),_xlfn.FORMULATEXT(F!G63),F!G63))-LEN(SUBSTITUTE(IF(_xlfn.ISFORMULA(F!G63),_xlfn.FORMULATEXT(F!G63),F!G63),"""",""))&gt;LEN(IF(_xlfn.ISFORMULA('#_F'!G63),_xlfn.FORMULATEXT('#_F'!G63),'#_F'!G63))-LEN(SUBSTITUTE(IF(_xlfn.ISFORMULA('#_F'!G63),_xlfn.FORMULATEXT('#_F'!G63),'#_F'!G63),"""","")),TRUE,FALSE),"HardQuoteMsg",IF(LEN(IF(_xlfn.ISFORMULA(F!G63),_xlfn.FORMULATEXT(F!G63),F!G63))-LEN(SUBSTITUTE(IF(_xlfn.ISFORMULA(F!G63),_xlfn.FORMULATEXT(F!G63),F!G63),"$",""))&lt;LEN(IF(_xlfn.ISFORMULA('#_F'!G63),_xlfn.FORMULATEXT('#_F'!G63),'#_F'!G63))-LEN(SUBSTITUTE(IF(_xlfn.ISFORMULA('#_F'!G63),_xlfn.FORMULATEXT('#_F'!G63),'#_F'!G63),"$","")),TRUE,FALSE),"MissingAbsMsg",_xlfn.IFS(ISTEXT('#_F'!G63),FALSE,ISLOGICAL('#_F'!G63),FALSE,SUBSTITUTE(CELL("format",'#_F'!G63),"-","")=SUBSTITUTE(CELL("format",F!G63),"-",""),FALSE,CELL("format",'#_F'!G63)="G",FALSE,AND(CELL("format",'#_F'!G63)="F0",CELL("format",F!G63)="G"),FALSE,TRUE,IFERROR(IF(MATCH(CELL("format",'#_F'!G63),FormatCodes_SFX!$A$4:$A$53,0)&gt;0,TRUE),FALSE),TRUE,TRUE),"FormatMsg",TRUE,"PerfectMsg")</f>
        <v>PerfectMsg</v>
      </c>
      <c r="H63" s="170" t="str">
        <f ca="1">_xlfn.IFS(ISBLANK(F!H63),"",IF(NOT(ISNA('#_F'!H63)),IF(ISNA(F!H63),TRUE,FALSE),FALSE),"StuNAMsg",IF(AND(ISNA('#_F'!H63),ISNA(F!H63)),TRUE,FALSE),"PerfectMsg",IF(NOT(ISERROR('#_F'!H63)),IF(ISERROR(F!H63),TRUE,FALSE),FALSE),"StuErrorMsg",IF(TYPE('#_F'!H63)&lt;&gt;TYPE(F!H63),TRUE,FALSE),"WrongTypeMsg",IF(_xlfn.ISFORMULA('#_F'!H63),IF(NOT(_xlfn.ISFORMULA(F!H63)),TRUE),FALSE),"MissingFormulaMsg",IF(NOT(AND(ISNUMBER(FIND("[",_xlfn.FORMULATEXT('#_F'!H63))),ISNUMBER(FIND("!",_xlfn.FORMULATEXT('#_F'!H63))))),AND(ISNUMBER(FIND("[",_xlfn.FORMULATEXT(F!H63))),ISNUMBER(FIND("!",_xlfn.FORMULATEXT(F!H63)))),FALSE),"ExternalRefsMsg",IF(ISNUMBER('#_F'!H63),IF(ABS('#_F'!H63-F!H63)&gt;0.00001,TRUE,FALSE),IF('#_F'!H63&lt;&gt;F!H63,TRUE,FALSE)),IF(ISNUMBER('#_F'!H63),IF('#_F'!H63&gt;F!H63,"TooLow","TooHigh"),"WrongAnswer"),NOT(_xlfn.ISFORMULA('#_F'!H63)),IF(_xlfn.IFS(ISTEXT('#_F'!H63),FALSE,ISLOGICAL('#_F'!H63),FALSE,SUBSTITUTE(CELL("format",'#_F'!H63),"-","")=SUBSTITUTE(CELL("format",F!H63),"-",""),FALSE,CELL("format",'#_F'!H63)="G",FALSE,AND(CELL("format",'#_F'!H63)="F0",CELL("format",F!H63)="G"),FALSE,TRUE,IFERROR(IF(MATCH(CELL("format",'#_F'!H63)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63),_xlfn.FORMULATEXT(F!H63),F!H63),"9","#"),"8","#"),"7","#"),"6","#"),"5","#"),"4","#"),"3","#"),"2","#"),"1","#"),"0","#"),"$","")," ",""),",","@"),"&gt;","@"),"&lt;","@"),"=","@"),")","@"),"(","@"),"^","@"),"/","@"),"+","@"),"*","@"),"-","@"))-LEN(SUBSTITUTE(SUBSTITUTE(SUBSTITUTE(SUBSTITUTE(SUBSTITUTE(SUBSTITUTE(SUBSTITUTE(SUBSTITUTE(SUBSTITUTE(SUBSTITUTE(SUBSTITUTE(SUBSTITUTE(SUBSTITUTE(SUBSTITUTE(SUBSTITUTE(SUBSTITUTE(SUBSTITUTE(SUBSTITUTE(SUBSTITUTE(SUBSTITUTE(SUBSTITUTE(SUBSTITUTE(SUBSTITUTE(SUBSTITUTE(IF(_xlfn.ISFORMULA(F!H63),_xlfn.FORMULATEXT(F!H63),F!H63),"9","#"),"8","#"),"7","#"),"6","#"),"5","#"),"4","#"),"3","#"),"2","#"),"1","#"),"0","#"),"$","")," ",""),",","@"),"&gt;","@"),"&lt;","@"),"=","@"),")","@"),"(","@"),"^","@"),"/","@"),"+","@"),"*","@"),"-","@"),"@#","")))/2&gt;(LEN(SUBSTITUTE(SUBSTITUTE(SUBSTITUTE(SUBSTITUTE(SUBSTITUTE(SUBSTITUTE(SUBSTITUTE(SUBSTITUTE(SUBSTITUTE(SUBSTITUTE(SUBSTITUTE(SUBSTITUTE(SUBSTITUTE(SUBSTITUTE(SUBSTITUTE(SUBSTITUTE(SUBSTITUTE(SUBSTITUTE(SUBSTITUTE(SUBSTITUTE(SUBSTITUTE(SUBSTITUTE(SUBSTITUTE(IF(_xlfn.ISFORMULA('#_F'!H63),_xlfn.FORMULATEXT('#_F'!H63),'#_F'!H63),"9","#"),"8","#"),"7","#"),"6","#"),"5","#"),"4","#"),"3","#"),"2","#"),"1","#"),"0","#"),"$","")," ",""),",","@"),"&gt;","@"),"&lt;","@"),"=","@"),")","@"),"(","@"),"^","@"),"/","@"),"+","@"),"*","@"),"-","@"))-LEN(SUBSTITUTE(SUBSTITUTE(SUBSTITUTE(SUBSTITUTE(SUBSTITUTE(SUBSTITUTE(SUBSTITUTE(SUBSTITUTE(SUBSTITUTE(SUBSTITUTE(SUBSTITUTE(SUBSTITUTE(SUBSTITUTE(SUBSTITUTE(SUBSTITUTE(SUBSTITUTE(SUBSTITUTE(SUBSTITUTE(SUBSTITUTE(SUBSTITUTE(SUBSTITUTE(SUBSTITUTE(SUBSTITUTE(SUBSTITUTE(IF(_xlfn.ISFORMULA('#_F'!H63),_xlfn.FORMULATEXT('#_F'!H63),'#_F'!H63),"9","#"),"8","#"),"7","#"),"6","#"),"5","#"),"4","#"),"3","#"),"2","#"),"1","#"),"0","#"),"$","")," ",""),",","@"),"&gt;","@"),"&lt;","@"),"=","@"),")","@"),"(","@"),"^","@"),"/","@"),"+","@"),"*","@"),"-","@"),"@#","")))/2,TRUE,FALSE),"HardCodeMsg",IF(LEN(IF(_xlfn.ISFORMULA(F!H63),_xlfn.FORMULATEXT(F!H63),F!H63))-LEN(SUBSTITUTE(IF(_xlfn.ISFORMULA(F!H63),_xlfn.FORMULATEXT(F!H63),F!H63),"""",""))&gt;LEN(IF(_xlfn.ISFORMULA('#_F'!H63),_xlfn.FORMULATEXT('#_F'!H63),'#_F'!H63))-LEN(SUBSTITUTE(IF(_xlfn.ISFORMULA('#_F'!H63),_xlfn.FORMULATEXT('#_F'!H63),'#_F'!H63),"""","")),TRUE,FALSE),"HardQuoteMsg",IF(LEN(IF(_xlfn.ISFORMULA(F!H63),_xlfn.FORMULATEXT(F!H63),F!H63))-LEN(SUBSTITUTE(IF(_xlfn.ISFORMULA(F!H63),_xlfn.FORMULATEXT(F!H63),F!H63),"$",""))&lt;LEN(IF(_xlfn.ISFORMULA('#_F'!H63),_xlfn.FORMULATEXT('#_F'!H63),'#_F'!H63))-LEN(SUBSTITUTE(IF(_xlfn.ISFORMULA('#_F'!H63),_xlfn.FORMULATEXT('#_F'!H63),'#_F'!H63),"$","")),TRUE,FALSE),"MissingAbsMsg",_xlfn.IFS(ISTEXT('#_F'!H63),FALSE,ISLOGICAL('#_F'!H63),FALSE,SUBSTITUTE(CELL("format",'#_F'!H63),"-","")=SUBSTITUTE(CELL("format",F!H63),"-",""),FALSE,CELL("format",'#_F'!H63)="G",FALSE,AND(CELL("format",'#_F'!H63)="F0",CELL("format",F!H63)="G"),FALSE,TRUE,IFERROR(IF(MATCH(CELL("format",'#_F'!H63),FormatCodes_SFX!$A$4:$A$53,0)&gt;0,TRUE),FALSE),TRUE,TRUE),"FormatMsg",TRUE,"PerfectMsg")</f>
        <v>PerfectMsg</v>
      </c>
      <c r="I63" s="170" t="str">
        <f ca="1">_xlfn.IFS(ISBLANK(F!I63),"",IF(NOT(ISNA('#_F'!I63)),IF(ISNA(F!I63),TRUE,FALSE),FALSE),"StuNAMsg",IF(AND(ISNA('#_F'!I63),ISNA(F!I63)),TRUE,FALSE),"PerfectMsg",IF(NOT(ISERROR('#_F'!I63)),IF(ISERROR(F!I63),TRUE,FALSE),FALSE),"StuErrorMsg",IF(TYPE('#_F'!I63)&lt;&gt;TYPE(F!I63),TRUE,FALSE),"WrongTypeMsg",IF(_xlfn.ISFORMULA('#_F'!I63),IF(NOT(_xlfn.ISFORMULA(F!I63)),TRUE),FALSE),"MissingFormulaMsg",IF(NOT(AND(ISNUMBER(FIND("[",_xlfn.FORMULATEXT('#_F'!I63))),ISNUMBER(FIND("!",_xlfn.FORMULATEXT('#_F'!I63))))),AND(ISNUMBER(FIND("[",_xlfn.FORMULATEXT(F!I63))),ISNUMBER(FIND("!",_xlfn.FORMULATEXT(F!I63)))),FALSE),"ExternalRefsMsg",IF(ISNUMBER('#_F'!I63),IF(ABS('#_F'!I63-F!I63)&gt;0.00001,TRUE,FALSE),IF('#_F'!I63&lt;&gt;F!I63,TRUE,FALSE)),IF(ISNUMBER('#_F'!I63),IF('#_F'!I63&gt;F!I63,"TooLow","TooHigh"),"WrongAnswer"),NOT(_xlfn.ISFORMULA('#_F'!I63)),IF(_xlfn.IFS(ISTEXT('#_F'!I63),FALSE,ISLOGICAL('#_F'!I63),FALSE,SUBSTITUTE(CELL("format",'#_F'!I63),"-","")=SUBSTITUTE(CELL("format",F!I63),"-",""),FALSE,CELL("format",'#_F'!I63)="G",FALSE,AND(CELL("format",'#_F'!I63)="F0",CELL("format",F!I63)="G"),FALSE,TRUE,IFERROR(IF(MATCH(CELL("format",'#_F'!I63)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63),_xlfn.FORMULATEXT(F!I63),F!I63),"9","#"),"8","#"),"7","#"),"6","#"),"5","#"),"4","#"),"3","#"),"2","#"),"1","#"),"0","#"),"$","")," ",""),",","@"),"&gt;","@"),"&lt;","@"),"=","@"),")","@"),"(","@"),"^","@"),"/","@"),"+","@"),"*","@"),"-","@"))-LEN(SUBSTITUTE(SUBSTITUTE(SUBSTITUTE(SUBSTITUTE(SUBSTITUTE(SUBSTITUTE(SUBSTITUTE(SUBSTITUTE(SUBSTITUTE(SUBSTITUTE(SUBSTITUTE(SUBSTITUTE(SUBSTITUTE(SUBSTITUTE(SUBSTITUTE(SUBSTITUTE(SUBSTITUTE(SUBSTITUTE(SUBSTITUTE(SUBSTITUTE(SUBSTITUTE(SUBSTITUTE(SUBSTITUTE(SUBSTITUTE(IF(_xlfn.ISFORMULA(F!I63),_xlfn.FORMULATEXT(F!I63),F!I63),"9","#"),"8","#"),"7","#"),"6","#"),"5","#"),"4","#"),"3","#"),"2","#"),"1","#"),"0","#"),"$","")," ",""),",","@"),"&gt;","@"),"&lt;","@"),"=","@"),")","@"),"(","@"),"^","@"),"/","@"),"+","@"),"*","@"),"-","@"),"@#","")))/2&gt;(LEN(SUBSTITUTE(SUBSTITUTE(SUBSTITUTE(SUBSTITUTE(SUBSTITUTE(SUBSTITUTE(SUBSTITUTE(SUBSTITUTE(SUBSTITUTE(SUBSTITUTE(SUBSTITUTE(SUBSTITUTE(SUBSTITUTE(SUBSTITUTE(SUBSTITUTE(SUBSTITUTE(SUBSTITUTE(SUBSTITUTE(SUBSTITUTE(SUBSTITUTE(SUBSTITUTE(SUBSTITUTE(SUBSTITUTE(IF(_xlfn.ISFORMULA('#_F'!I63),_xlfn.FORMULATEXT('#_F'!I63),'#_F'!I63),"9","#"),"8","#"),"7","#"),"6","#"),"5","#"),"4","#"),"3","#"),"2","#"),"1","#"),"0","#"),"$","")," ",""),",","@"),"&gt;","@"),"&lt;","@"),"=","@"),")","@"),"(","@"),"^","@"),"/","@"),"+","@"),"*","@"),"-","@"))-LEN(SUBSTITUTE(SUBSTITUTE(SUBSTITUTE(SUBSTITUTE(SUBSTITUTE(SUBSTITUTE(SUBSTITUTE(SUBSTITUTE(SUBSTITUTE(SUBSTITUTE(SUBSTITUTE(SUBSTITUTE(SUBSTITUTE(SUBSTITUTE(SUBSTITUTE(SUBSTITUTE(SUBSTITUTE(SUBSTITUTE(SUBSTITUTE(SUBSTITUTE(SUBSTITUTE(SUBSTITUTE(SUBSTITUTE(SUBSTITUTE(IF(_xlfn.ISFORMULA('#_F'!I63),_xlfn.FORMULATEXT('#_F'!I63),'#_F'!I63),"9","#"),"8","#"),"7","#"),"6","#"),"5","#"),"4","#"),"3","#"),"2","#"),"1","#"),"0","#"),"$","")," ",""),",","@"),"&gt;","@"),"&lt;","@"),"=","@"),")","@"),"(","@"),"^","@"),"/","@"),"+","@"),"*","@"),"-","@"),"@#","")))/2,TRUE,FALSE),"HardCodeMsg",IF(LEN(IF(_xlfn.ISFORMULA(F!I63),_xlfn.FORMULATEXT(F!I63),F!I63))-LEN(SUBSTITUTE(IF(_xlfn.ISFORMULA(F!I63),_xlfn.FORMULATEXT(F!I63),F!I63),"""",""))&gt;LEN(IF(_xlfn.ISFORMULA('#_F'!I63),_xlfn.FORMULATEXT('#_F'!I63),'#_F'!I63))-LEN(SUBSTITUTE(IF(_xlfn.ISFORMULA('#_F'!I63),_xlfn.FORMULATEXT('#_F'!I63),'#_F'!I63),"""","")),TRUE,FALSE),"HardQuoteMsg",IF(LEN(IF(_xlfn.ISFORMULA(F!I63),_xlfn.FORMULATEXT(F!I63),F!I63))-LEN(SUBSTITUTE(IF(_xlfn.ISFORMULA(F!I63),_xlfn.FORMULATEXT(F!I63),F!I63),"$",""))&lt;LEN(IF(_xlfn.ISFORMULA('#_F'!I63),_xlfn.FORMULATEXT('#_F'!I63),'#_F'!I63))-LEN(SUBSTITUTE(IF(_xlfn.ISFORMULA('#_F'!I63),_xlfn.FORMULATEXT('#_F'!I63),'#_F'!I63),"$","")),TRUE,FALSE),"MissingAbsMsg",_xlfn.IFS(ISTEXT('#_F'!I63),FALSE,ISLOGICAL('#_F'!I63),FALSE,SUBSTITUTE(CELL("format",'#_F'!I63),"-","")=SUBSTITUTE(CELL("format",F!I63),"-",""),FALSE,CELL("format",'#_F'!I63)="G",FALSE,AND(CELL("format",'#_F'!I63)="F0",CELL("format",F!I63)="G"),FALSE,TRUE,IFERROR(IF(MATCH(CELL("format",'#_F'!I63),FormatCodes_SFX!$A$4:$A$53,0)&gt;0,TRUE),FALSE),TRUE,TRUE),"FormatMsg",TRUE,"PerfectMsg")</f>
        <v>PerfectMsg</v>
      </c>
      <c r="J63" s="170" t="str">
        <f ca="1">_xlfn.IFS(ISBLANK(F!J63),"",IF(NOT(ISNA('#_F'!J63)),IF(ISNA(F!J63),TRUE,FALSE),FALSE),"StuNAMsg",IF(AND(ISNA('#_F'!J63),ISNA(F!J63)),TRUE,FALSE),"PerfectMsg",IF(NOT(ISERROR('#_F'!J63)),IF(ISERROR(F!J63),TRUE,FALSE),FALSE),"StuErrorMsg",IF(TYPE('#_F'!J63)&lt;&gt;TYPE(F!J63),TRUE,FALSE),"WrongTypeMsg",IF(_xlfn.ISFORMULA('#_F'!J63),IF(NOT(_xlfn.ISFORMULA(F!J63)),TRUE),FALSE),"MissingFormulaMsg",IF(NOT(AND(ISNUMBER(FIND("[",_xlfn.FORMULATEXT('#_F'!J63))),ISNUMBER(FIND("!",_xlfn.FORMULATEXT('#_F'!J63))))),AND(ISNUMBER(FIND("[",_xlfn.FORMULATEXT(F!J63))),ISNUMBER(FIND("!",_xlfn.FORMULATEXT(F!J63)))),FALSE),"ExternalRefsMsg",IF(ISNUMBER('#_F'!J63),IF(ABS('#_F'!J63-F!J63)&gt;0.00001,TRUE,FALSE),IF('#_F'!J63&lt;&gt;F!J63,TRUE,FALSE)),IF(ISNUMBER('#_F'!J63),IF('#_F'!J63&gt;F!J63,"TooLow","TooHigh"),"WrongAnswer"),NOT(_xlfn.ISFORMULA('#_F'!J63)),IF(_xlfn.IFS(ISTEXT('#_F'!J63),FALSE,ISLOGICAL('#_F'!J63),FALSE,SUBSTITUTE(CELL("format",'#_F'!J63),"-","")=SUBSTITUTE(CELL("format",F!J63),"-",""),FALSE,CELL("format",'#_F'!J63)="G",FALSE,AND(CELL("format",'#_F'!J63)="F0",CELL("format",F!J63)="G"),FALSE,TRUE,IFERROR(IF(MATCH(CELL("format",'#_F'!J63)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63),_xlfn.FORMULATEXT(F!J63),F!J63),"9","#"),"8","#"),"7","#"),"6","#"),"5","#"),"4","#"),"3","#"),"2","#"),"1","#"),"0","#"),"$","")," ",""),",","@"),"&gt;","@"),"&lt;","@"),"=","@"),")","@"),"(","@"),"^","@"),"/","@"),"+","@"),"*","@"),"-","@"))-LEN(SUBSTITUTE(SUBSTITUTE(SUBSTITUTE(SUBSTITUTE(SUBSTITUTE(SUBSTITUTE(SUBSTITUTE(SUBSTITUTE(SUBSTITUTE(SUBSTITUTE(SUBSTITUTE(SUBSTITUTE(SUBSTITUTE(SUBSTITUTE(SUBSTITUTE(SUBSTITUTE(SUBSTITUTE(SUBSTITUTE(SUBSTITUTE(SUBSTITUTE(SUBSTITUTE(SUBSTITUTE(SUBSTITUTE(SUBSTITUTE(IF(_xlfn.ISFORMULA(F!J63),_xlfn.FORMULATEXT(F!J63),F!J63),"9","#"),"8","#"),"7","#"),"6","#"),"5","#"),"4","#"),"3","#"),"2","#"),"1","#"),"0","#"),"$","")," ",""),",","@"),"&gt;","@"),"&lt;","@"),"=","@"),")","@"),"(","@"),"^","@"),"/","@"),"+","@"),"*","@"),"-","@"),"@#","")))/2&gt;(LEN(SUBSTITUTE(SUBSTITUTE(SUBSTITUTE(SUBSTITUTE(SUBSTITUTE(SUBSTITUTE(SUBSTITUTE(SUBSTITUTE(SUBSTITUTE(SUBSTITUTE(SUBSTITUTE(SUBSTITUTE(SUBSTITUTE(SUBSTITUTE(SUBSTITUTE(SUBSTITUTE(SUBSTITUTE(SUBSTITUTE(SUBSTITUTE(SUBSTITUTE(SUBSTITUTE(SUBSTITUTE(SUBSTITUTE(IF(_xlfn.ISFORMULA('#_F'!J63),_xlfn.FORMULATEXT('#_F'!J63),'#_F'!J63),"9","#"),"8","#"),"7","#"),"6","#"),"5","#"),"4","#"),"3","#"),"2","#"),"1","#"),"0","#"),"$","")," ",""),",","@"),"&gt;","@"),"&lt;","@"),"=","@"),")","@"),"(","@"),"^","@"),"/","@"),"+","@"),"*","@"),"-","@"))-LEN(SUBSTITUTE(SUBSTITUTE(SUBSTITUTE(SUBSTITUTE(SUBSTITUTE(SUBSTITUTE(SUBSTITUTE(SUBSTITUTE(SUBSTITUTE(SUBSTITUTE(SUBSTITUTE(SUBSTITUTE(SUBSTITUTE(SUBSTITUTE(SUBSTITUTE(SUBSTITUTE(SUBSTITUTE(SUBSTITUTE(SUBSTITUTE(SUBSTITUTE(SUBSTITUTE(SUBSTITUTE(SUBSTITUTE(SUBSTITUTE(IF(_xlfn.ISFORMULA('#_F'!J63),_xlfn.FORMULATEXT('#_F'!J63),'#_F'!J63),"9","#"),"8","#"),"7","#"),"6","#"),"5","#"),"4","#"),"3","#"),"2","#"),"1","#"),"0","#"),"$","")," ",""),",","@"),"&gt;","@"),"&lt;","@"),"=","@"),")","@"),"(","@"),"^","@"),"/","@"),"+","@"),"*","@"),"-","@"),"@#","")))/2,TRUE,FALSE),"HardCodeMsg",IF(LEN(IF(_xlfn.ISFORMULA(F!J63),_xlfn.FORMULATEXT(F!J63),F!J63))-LEN(SUBSTITUTE(IF(_xlfn.ISFORMULA(F!J63),_xlfn.FORMULATEXT(F!J63),F!J63),"""",""))&gt;LEN(IF(_xlfn.ISFORMULA('#_F'!J63),_xlfn.FORMULATEXT('#_F'!J63),'#_F'!J63))-LEN(SUBSTITUTE(IF(_xlfn.ISFORMULA('#_F'!J63),_xlfn.FORMULATEXT('#_F'!J63),'#_F'!J63),"""","")),TRUE,FALSE),"HardQuoteMsg",IF(LEN(IF(_xlfn.ISFORMULA(F!J63),_xlfn.FORMULATEXT(F!J63),F!J63))-LEN(SUBSTITUTE(IF(_xlfn.ISFORMULA(F!J63),_xlfn.FORMULATEXT(F!J63),F!J63),"$",""))&lt;LEN(IF(_xlfn.ISFORMULA('#_F'!J63),_xlfn.FORMULATEXT('#_F'!J63),'#_F'!J63))-LEN(SUBSTITUTE(IF(_xlfn.ISFORMULA('#_F'!J63),_xlfn.FORMULATEXT('#_F'!J63),'#_F'!J63),"$","")),TRUE,FALSE),"MissingAbsMsg",_xlfn.IFS(ISTEXT('#_F'!J63),FALSE,ISLOGICAL('#_F'!J63),FALSE,SUBSTITUTE(CELL("format",'#_F'!J63),"-","")=SUBSTITUTE(CELL("format",F!J63),"-",""),FALSE,CELL("format",'#_F'!J63)="G",FALSE,AND(CELL("format",'#_F'!J63)="F0",CELL("format",F!J63)="G"),FALSE,TRUE,IFERROR(IF(MATCH(CELL("format",'#_F'!J63),FormatCodes_SFX!$A$4:$A$53,0)&gt;0,TRUE),FALSE),TRUE,TRUE),"FormatMsg",TRUE,"PerfectMsg")</f>
        <v>PerfectMsg</v>
      </c>
      <c r="K63" s="170" t="str">
        <f ca="1">_xlfn.IFS(ISBLANK(F!K63),"",IF(NOT(ISNA('#_F'!K63)),IF(ISNA(F!K63),TRUE,FALSE),FALSE),"StuNAMsg",IF(AND(ISNA('#_F'!K63),ISNA(F!K63)),TRUE,FALSE),"PerfectMsg",IF(NOT(ISERROR('#_F'!K63)),IF(ISERROR(F!K63),TRUE,FALSE),FALSE),"StuErrorMsg",IF(TYPE('#_F'!K63)&lt;&gt;TYPE(F!K63),TRUE,FALSE),"WrongTypeMsg",IF(_xlfn.ISFORMULA('#_F'!K63),IF(NOT(_xlfn.ISFORMULA(F!K63)),TRUE),FALSE),"MissingFormulaMsg",IF(NOT(AND(ISNUMBER(FIND("[",_xlfn.FORMULATEXT('#_F'!K63))),ISNUMBER(FIND("!",_xlfn.FORMULATEXT('#_F'!K63))))),AND(ISNUMBER(FIND("[",_xlfn.FORMULATEXT(F!K63))),ISNUMBER(FIND("!",_xlfn.FORMULATEXT(F!K63)))),FALSE),"ExternalRefsMsg",IF(ISNUMBER('#_F'!K63),IF(ABS('#_F'!K63-F!K63)&gt;0.00001,TRUE,FALSE),IF('#_F'!K63&lt;&gt;F!K63,TRUE,FALSE)),IF(ISNUMBER('#_F'!K63),IF('#_F'!K63&gt;F!K63,"TooLow","TooHigh"),"WrongAnswer"),NOT(_xlfn.ISFORMULA('#_F'!K63)),IF(_xlfn.IFS(ISTEXT('#_F'!K63),FALSE,ISLOGICAL('#_F'!K63),FALSE,SUBSTITUTE(CELL("format",'#_F'!K63),"-","")=SUBSTITUTE(CELL("format",F!K63),"-",""),FALSE,CELL("format",'#_F'!K63)="G",FALSE,AND(CELL("format",'#_F'!K63)="F0",CELL("format",F!K63)="G"),FALSE,TRUE,IFERROR(IF(MATCH(CELL("format",'#_F'!K63)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63),_xlfn.FORMULATEXT(F!K63),F!K63),"9","#"),"8","#"),"7","#"),"6","#"),"5","#"),"4","#"),"3","#"),"2","#"),"1","#"),"0","#"),"$","")," ",""),",","@"),"&gt;","@"),"&lt;","@"),"=","@"),")","@"),"(","@"),"^","@"),"/","@"),"+","@"),"*","@"),"-","@"))-LEN(SUBSTITUTE(SUBSTITUTE(SUBSTITUTE(SUBSTITUTE(SUBSTITUTE(SUBSTITUTE(SUBSTITUTE(SUBSTITUTE(SUBSTITUTE(SUBSTITUTE(SUBSTITUTE(SUBSTITUTE(SUBSTITUTE(SUBSTITUTE(SUBSTITUTE(SUBSTITUTE(SUBSTITUTE(SUBSTITUTE(SUBSTITUTE(SUBSTITUTE(SUBSTITUTE(SUBSTITUTE(SUBSTITUTE(SUBSTITUTE(IF(_xlfn.ISFORMULA(F!K63),_xlfn.FORMULATEXT(F!K63),F!K63),"9","#"),"8","#"),"7","#"),"6","#"),"5","#"),"4","#"),"3","#"),"2","#"),"1","#"),"0","#"),"$","")," ",""),",","@"),"&gt;","@"),"&lt;","@"),"=","@"),")","@"),"(","@"),"^","@"),"/","@"),"+","@"),"*","@"),"-","@"),"@#","")))/2&gt;(LEN(SUBSTITUTE(SUBSTITUTE(SUBSTITUTE(SUBSTITUTE(SUBSTITUTE(SUBSTITUTE(SUBSTITUTE(SUBSTITUTE(SUBSTITUTE(SUBSTITUTE(SUBSTITUTE(SUBSTITUTE(SUBSTITUTE(SUBSTITUTE(SUBSTITUTE(SUBSTITUTE(SUBSTITUTE(SUBSTITUTE(SUBSTITUTE(SUBSTITUTE(SUBSTITUTE(SUBSTITUTE(SUBSTITUTE(IF(_xlfn.ISFORMULA('#_F'!K63),_xlfn.FORMULATEXT('#_F'!K63),'#_F'!K63),"9","#"),"8","#"),"7","#"),"6","#"),"5","#"),"4","#"),"3","#"),"2","#"),"1","#"),"0","#"),"$","")," ",""),",","@"),"&gt;","@"),"&lt;","@"),"=","@"),")","@"),"(","@"),"^","@"),"/","@"),"+","@"),"*","@"),"-","@"))-LEN(SUBSTITUTE(SUBSTITUTE(SUBSTITUTE(SUBSTITUTE(SUBSTITUTE(SUBSTITUTE(SUBSTITUTE(SUBSTITUTE(SUBSTITUTE(SUBSTITUTE(SUBSTITUTE(SUBSTITUTE(SUBSTITUTE(SUBSTITUTE(SUBSTITUTE(SUBSTITUTE(SUBSTITUTE(SUBSTITUTE(SUBSTITUTE(SUBSTITUTE(SUBSTITUTE(SUBSTITUTE(SUBSTITUTE(SUBSTITUTE(IF(_xlfn.ISFORMULA('#_F'!K63),_xlfn.FORMULATEXT('#_F'!K63),'#_F'!K63),"9","#"),"8","#"),"7","#"),"6","#"),"5","#"),"4","#"),"3","#"),"2","#"),"1","#"),"0","#"),"$","")," ",""),",","@"),"&gt;","@"),"&lt;","@"),"=","@"),")","@"),"(","@"),"^","@"),"/","@"),"+","@"),"*","@"),"-","@"),"@#","")))/2,TRUE,FALSE),"HardCodeMsg",IF(LEN(IF(_xlfn.ISFORMULA(F!K63),_xlfn.FORMULATEXT(F!K63),F!K63))-LEN(SUBSTITUTE(IF(_xlfn.ISFORMULA(F!K63),_xlfn.FORMULATEXT(F!K63),F!K63),"""",""))&gt;LEN(IF(_xlfn.ISFORMULA('#_F'!K63),_xlfn.FORMULATEXT('#_F'!K63),'#_F'!K63))-LEN(SUBSTITUTE(IF(_xlfn.ISFORMULA('#_F'!K63),_xlfn.FORMULATEXT('#_F'!K63),'#_F'!K63),"""","")),TRUE,FALSE),"HardQuoteMsg",IF(LEN(IF(_xlfn.ISFORMULA(F!K63),_xlfn.FORMULATEXT(F!K63),F!K63))-LEN(SUBSTITUTE(IF(_xlfn.ISFORMULA(F!K63),_xlfn.FORMULATEXT(F!K63),F!K63),"$",""))&lt;LEN(IF(_xlfn.ISFORMULA('#_F'!K63),_xlfn.FORMULATEXT('#_F'!K63),'#_F'!K63))-LEN(SUBSTITUTE(IF(_xlfn.ISFORMULA('#_F'!K63),_xlfn.FORMULATEXT('#_F'!K63),'#_F'!K63),"$","")),TRUE,FALSE),"MissingAbsMsg",_xlfn.IFS(ISTEXT('#_F'!K63),FALSE,ISLOGICAL('#_F'!K63),FALSE,SUBSTITUTE(CELL("format",'#_F'!K63),"-","")=SUBSTITUTE(CELL("format",F!K63),"-",""),FALSE,CELL("format",'#_F'!K63)="G",FALSE,AND(CELL("format",'#_F'!K63)="F0",CELL("format",F!K63)="G"),FALSE,TRUE,IFERROR(IF(MATCH(CELL("format",'#_F'!K63),FormatCodes_SFX!$A$4:$A$53,0)&gt;0,TRUE),FALSE),TRUE,TRUE),"FormatMsg",TRUE,"PerfectMsg")</f>
        <v>PerfectMsg</v>
      </c>
      <c r="L63" s="231" t="str">
        <f ca="1">_xlfn.IFS(ISBLANK(F!L63),"",IF(NOT(ISNA('#_F'!L63)),IF(ISNA(F!L63),TRUE,FALSE),FALSE),"StuNAMsg",IF(AND(ISNA('#_F'!L63),ISNA(F!L63)),TRUE,FALSE),"PerfectMsg",IF(NOT(ISERROR('#_F'!L63)),IF(ISERROR(F!L63),TRUE,FALSE),FALSE),"StuErrorMsg",IF(TYPE('#_F'!L63)&lt;&gt;TYPE(F!L63),TRUE,FALSE),"WrongTypeMsg",IF(_xlfn.ISFORMULA('#_F'!L63),IF(NOT(_xlfn.ISFORMULA(F!L63)),TRUE),FALSE),"MissingFormulaMsg",IF(NOT(AND(ISNUMBER(FIND("[",_xlfn.FORMULATEXT('#_F'!L63))),ISNUMBER(FIND("!",_xlfn.FORMULATEXT('#_F'!L63))))),AND(ISNUMBER(FIND("[",_xlfn.FORMULATEXT(F!L63))),ISNUMBER(FIND("!",_xlfn.FORMULATEXT(F!L63)))),FALSE),"ExternalRefsMsg",IF(ISNUMBER('#_F'!L63),IF(ABS('#_F'!L63-F!L63)&gt;0.00001,TRUE,FALSE),IF('#_F'!L63&lt;&gt;F!L63,TRUE,FALSE)),IF(ISNUMBER('#_F'!L63),IF('#_F'!L63&gt;F!L63,"TooLow","TooHigh"),"WrongAnswer"),NOT(_xlfn.ISFORMULA('#_F'!L63)),IF(_xlfn.IFS(ISTEXT('#_F'!L63),FALSE,ISLOGICAL('#_F'!L63),FALSE,SUBSTITUTE(CELL("format",'#_F'!L63),"-","")=SUBSTITUTE(CELL("format",F!L63),"-",""),FALSE,CELL("format",'#_F'!L63)="G",FALSE,AND(CELL("format",'#_F'!L63)="F0",CELL("format",F!L63)="G"),FALSE,TRUE,IFERROR(IF(MATCH(CELL("format",'#_F'!L63)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63),_xlfn.FORMULATEXT(F!L63),F!L63),"9","#"),"8","#"),"7","#"),"6","#"),"5","#"),"4","#"),"3","#"),"2","#"),"1","#"),"0","#"),"$","")," ",""),",","@"),"&gt;","@"),"&lt;","@"),"=","@"),")","@"),"(","@"),"^","@"),"/","@"),"+","@"),"*","@"),"-","@"))-LEN(SUBSTITUTE(SUBSTITUTE(SUBSTITUTE(SUBSTITUTE(SUBSTITUTE(SUBSTITUTE(SUBSTITUTE(SUBSTITUTE(SUBSTITUTE(SUBSTITUTE(SUBSTITUTE(SUBSTITUTE(SUBSTITUTE(SUBSTITUTE(SUBSTITUTE(SUBSTITUTE(SUBSTITUTE(SUBSTITUTE(SUBSTITUTE(SUBSTITUTE(SUBSTITUTE(SUBSTITUTE(SUBSTITUTE(SUBSTITUTE(IF(_xlfn.ISFORMULA(F!L63),_xlfn.FORMULATEXT(F!L63),F!L63),"9","#"),"8","#"),"7","#"),"6","#"),"5","#"),"4","#"),"3","#"),"2","#"),"1","#"),"0","#"),"$","")," ",""),",","@"),"&gt;","@"),"&lt;","@"),"=","@"),")","@"),"(","@"),"^","@"),"/","@"),"+","@"),"*","@"),"-","@"),"@#","")))/2&gt;(LEN(SUBSTITUTE(SUBSTITUTE(SUBSTITUTE(SUBSTITUTE(SUBSTITUTE(SUBSTITUTE(SUBSTITUTE(SUBSTITUTE(SUBSTITUTE(SUBSTITUTE(SUBSTITUTE(SUBSTITUTE(SUBSTITUTE(SUBSTITUTE(SUBSTITUTE(SUBSTITUTE(SUBSTITUTE(SUBSTITUTE(SUBSTITUTE(SUBSTITUTE(SUBSTITUTE(SUBSTITUTE(SUBSTITUTE(IF(_xlfn.ISFORMULA('#_F'!L63),_xlfn.FORMULATEXT('#_F'!L63),'#_F'!L63),"9","#"),"8","#"),"7","#"),"6","#"),"5","#"),"4","#"),"3","#"),"2","#"),"1","#"),"0","#"),"$","")," ",""),",","@"),"&gt;","@"),"&lt;","@"),"=","@"),")","@"),"(","@"),"^","@"),"/","@"),"+","@"),"*","@"),"-","@"))-LEN(SUBSTITUTE(SUBSTITUTE(SUBSTITUTE(SUBSTITUTE(SUBSTITUTE(SUBSTITUTE(SUBSTITUTE(SUBSTITUTE(SUBSTITUTE(SUBSTITUTE(SUBSTITUTE(SUBSTITUTE(SUBSTITUTE(SUBSTITUTE(SUBSTITUTE(SUBSTITUTE(SUBSTITUTE(SUBSTITUTE(SUBSTITUTE(SUBSTITUTE(SUBSTITUTE(SUBSTITUTE(SUBSTITUTE(SUBSTITUTE(IF(_xlfn.ISFORMULA('#_F'!L63),_xlfn.FORMULATEXT('#_F'!L63),'#_F'!L63),"9","#"),"8","#"),"7","#"),"6","#"),"5","#"),"4","#"),"3","#"),"2","#"),"1","#"),"0","#"),"$","")," ",""),",","@"),"&gt;","@"),"&lt;","@"),"=","@"),")","@"),"(","@"),"^","@"),"/","@"),"+","@"),"*","@"),"-","@"),"@#","")))/2,TRUE,FALSE),"HardCodeMsg",IF(LEN(IF(_xlfn.ISFORMULA(F!L63),_xlfn.FORMULATEXT(F!L63),F!L63))-LEN(SUBSTITUTE(IF(_xlfn.ISFORMULA(F!L63),_xlfn.FORMULATEXT(F!L63),F!L63),"""",""))&gt;LEN(IF(_xlfn.ISFORMULA('#_F'!L63),_xlfn.FORMULATEXT('#_F'!L63),'#_F'!L63))-LEN(SUBSTITUTE(IF(_xlfn.ISFORMULA('#_F'!L63),_xlfn.FORMULATEXT('#_F'!L63),'#_F'!L63),"""","")),TRUE,FALSE),"HardQuoteMsg",IF(LEN(IF(_xlfn.ISFORMULA(F!L63),_xlfn.FORMULATEXT(F!L63),F!L63))-LEN(SUBSTITUTE(IF(_xlfn.ISFORMULA(F!L63),_xlfn.FORMULATEXT(F!L63),F!L63),"$",""))&lt;LEN(IF(_xlfn.ISFORMULA('#_F'!L63),_xlfn.FORMULATEXT('#_F'!L63),'#_F'!L63))-LEN(SUBSTITUTE(IF(_xlfn.ISFORMULA('#_F'!L63),_xlfn.FORMULATEXT('#_F'!L63),'#_F'!L63),"$","")),TRUE,FALSE),"MissingAbsMsg",_xlfn.IFS(ISTEXT('#_F'!L63),FALSE,ISLOGICAL('#_F'!L63),FALSE,SUBSTITUTE(CELL("format",'#_F'!L63),"-","")=SUBSTITUTE(CELL("format",F!L63),"-",""),FALSE,CELL("format",'#_F'!L63)="G",FALSE,AND(CELL("format",'#_F'!L63)="F0",CELL("format",F!L63)="G"),FALSE,TRUE,IFERROR(IF(MATCH(CELL("format",'#_F'!L63),FormatCodes_SFX!$A$4:$A$53,0)&gt;0,TRUE),FALSE),TRUE,TRUE),"FormatMsg",TRUE,"PerfectMsg")</f>
        <v>PerfectMsg</v>
      </c>
      <c r="N63" s="233">
        <v>0</v>
      </c>
      <c r="O63" s="233">
        <v>0</v>
      </c>
      <c r="P63" s="233">
        <v>0</v>
      </c>
      <c r="R63" s="233">
        <v>0</v>
      </c>
      <c r="S63" s="233">
        <v>0</v>
      </c>
      <c r="T63" s="233">
        <v>0</v>
      </c>
      <c r="V63" s="233">
        <v>0</v>
      </c>
      <c r="W63" s="233">
        <v>0</v>
      </c>
      <c r="X63" s="233">
        <v>0</v>
      </c>
      <c r="Z63" s="233">
        <v>0</v>
      </c>
      <c r="AA63" s="233">
        <v>0</v>
      </c>
      <c r="AB63" s="233">
        <v>0</v>
      </c>
    </row>
    <row r="64" spans="3:28" x14ac:dyDescent="0.15">
      <c r="C64" s="233">
        <v>0</v>
      </c>
      <c r="D64" s="233">
        <v>0</v>
      </c>
      <c r="E64" s="233">
        <v>0</v>
      </c>
      <c r="F64" s="233">
        <v>0</v>
      </c>
      <c r="G64" s="170" t="str">
        <f ca="1">_xlfn.IFS(ISBLANK(F!G64),"",IF(NOT(ISNA('#_F'!G64)),IF(ISNA(F!G64),TRUE,FALSE),FALSE),"StuNAMsg",IF(AND(ISNA('#_F'!G64),ISNA(F!G64)),TRUE,FALSE),"PerfectMsg",IF(NOT(ISERROR('#_F'!G64)),IF(ISERROR(F!G64),TRUE,FALSE),FALSE),"StuErrorMsg",IF(TYPE('#_F'!G64)&lt;&gt;TYPE(F!G64),TRUE,FALSE),"WrongTypeMsg",IF(_xlfn.ISFORMULA('#_F'!G64),IF(NOT(_xlfn.ISFORMULA(F!G64)),TRUE),FALSE),"MissingFormulaMsg",IF(NOT(AND(ISNUMBER(FIND("[",_xlfn.FORMULATEXT('#_F'!G64))),ISNUMBER(FIND("!",_xlfn.FORMULATEXT('#_F'!G64))))),AND(ISNUMBER(FIND("[",_xlfn.FORMULATEXT(F!G64))),ISNUMBER(FIND("!",_xlfn.FORMULATEXT(F!G64)))),FALSE),"ExternalRefsMsg",IF(ISNUMBER('#_F'!G64),IF(ABS('#_F'!G64-F!G64)&gt;0.00001,TRUE,FALSE),IF('#_F'!G64&lt;&gt;F!G64,TRUE,FALSE)),IF(ISNUMBER('#_F'!G64),IF('#_F'!G64&gt;F!G64,"TooLow","TooHigh"),"WrongAnswer"),NOT(_xlfn.ISFORMULA('#_F'!G64)),IF(_xlfn.IFS(ISTEXT('#_F'!G64),FALSE,ISLOGICAL('#_F'!G64),FALSE,SUBSTITUTE(CELL("format",'#_F'!G64),"-","")=SUBSTITUTE(CELL("format",F!G64),"-",""),FALSE,CELL("format",'#_F'!G64)="G",FALSE,AND(CELL("format",'#_F'!G64)="F0",CELL("format",F!G64)="G"),FALSE,TRUE,IFERROR(IF(MATCH(CELL("format",'#_F'!G64)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64),_xlfn.FORMULATEXT(F!G64),F!G64),"9","#"),"8","#"),"7","#"),"6","#"),"5","#"),"4","#"),"3","#"),"2","#"),"1","#"),"0","#"),"$","")," ",""),",","@"),"&gt;","@"),"&lt;","@"),"=","@"),")","@"),"(","@"),"^","@"),"/","@"),"+","@"),"*","@"),"-","@"))-LEN(SUBSTITUTE(SUBSTITUTE(SUBSTITUTE(SUBSTITUTE(SUBSTITUTE(SUBSTITUTE(SUBSTITUTE(SUBSTITUTE(SUBSTITUTE(SUBSTITUTE(SUBSTITUTE(SUBSTITUTE(SUBSTITUTE(SUBSTITUTE(SUBSTITUTE(SUBSTITUTE(SUBSTITUTE(SUBSTITUTE(SUBSTITUTE(SUBSTITUTE(SUBSTITUTE(SUBSTITUTE(SUBSTITUTE(SUBSTITUTE(IF(_xlfn.ISFORMULA(F!G64),_xlfn.FORMULATEXT(F!G64),F!G64),"9","#"),"8","#"),"7","#"),"6","#"),"5","#"),"4","#"),"3","#"),"2","#"),"1","#"),"0","#"),"$","")," ",""),",","@"),"&gt;","@"),"&lt;","@"),"=","@"),")","@"),"(","@"),"^","@"),"/","@"),"+","@"),"*","@"),"-","@"),"@#","")))/2&gt;(LEN(SUBSTITUTE(SUBSTITUTE(SUBSTITUTE(SUBSTITUTE(SUBSTITUTE(SUBSTITUTE(SUBSTITUTE(SUBSTITUTE(SUBSTITUTE(SUBSTITUTE(SUBSTITUTE(SUBSTITUTE(SUBSTITUTE(SUBSTITUTE(SUBSTITUTE(SUBSTITUTE(SUBSTITUTE(SUBSTITUTE(SUBSTITUTE(SUBSTITUTE(SUBSTITUTE(SUBSTITUTE(SUBSTITUTE(IF(_xlfn.ISFORMULA('#_F'!G64),_xlfn.FORMULATEXT('#_F'!G64),'#_F'!G64),"9","#"),"8","#"),"7","#"),"6","#"),"5","#"),"4","#"),"3","#"),"2","#"),"1","#"),"0","#"),"$","")," ",""),",","@"),"&gt;","@"),"&lt;","@"),"=","@"),")","@"),"(","@"),"^","@"),"/","@"),"+","@"),"*","@"),"-","@"))-LEN(SUBSTITUTE(SUBSTITUTE(SUBSTITUTE(SUBSTITUTE(SUBSTITUTE(SUBSTITUTE(SUBSTITUTE(SUBSTITUTE(SUBSTITUTE(SUBSTITUTE(SUBSTITUTE(SUBSTITUTE(SUBSTITUTE(SUBSTITUTE(SUBSTITUTE(SUBSTITUTE(SUBSTITUTE(SUBSTITUTE(SUBSTITUTE(SUBSTITUTE(SUBSTITUTE(SUBSTITUTE(SUBSTITUTE(SUBSTITUTE(IF(_xlfn.ISFORMULA('#_F'!G64),_xlfn.FORMULATEXT('#_F'!G64),'#_F'!G64),"9","#"),"8","#"),"7","#"),"6","#"),"5","#"),"4","#"),"3","#"),"2","#"),"1","#"),"0","#"),"$","")," ",""),",","@"),"&gt;","@"),"&lt;","@"),"=","@"),")","@"),"(","@"),"^","@"),"/","@"),"+","@"),"*","@"),"-","@"),"@#","")))/2,TRUE,FALSE),"HardCodeMsg",IF(LEN(IF(_xlfn.ISFORMULA(F!G64),_xlfn.FORMULATEXT(F!G64),F!G64))-LEN(SUBSTITUTE(IF(_xlfn.ISFORMULA(F!G64),_xlfn.FORMULATEXT(F!G64),F!G64),"""",""))&gt;LEN(IF(_xlfn.ISFORMULA('#_F'!G64),_xlfn.FORMULATEXT('#_F'!G64),'#_F'!G64))-LEN(SUBSTITUTE(IF(_xlfn.ISFORMULA('#_F'!G64),_xlfn.FORMULATEXT('#_F'!G64),'#_F'!G64),"""","")),TRUE,FALSE),"HardQuoteMsg",IF(LEN(IF(_xlfn.ISFORMULA(F!G64),_xlfn.FORMULATEXT(F!G64),F!G64))-LEN(SUBSTITUTE(IF(_xlfn.ISFORMULA(F!G64),_xlfn.FORMULATEXT(F!G64),F!G64),"$",""))&lt;LEN(IF(_xlfn.ISFORMULA('#_F'!G64),_xlfn.FORMULATEXT('#_F'!G64),'#_F'!G64))-LEN(SUBSTITUTE(IF(_xlfn.ISFORMULA('#_F'!G64),_xlfn.FORMULATEXT('#_F'!G64),'#_F'!G64),"$","")),TRUE,FALSE),"MissingAbsMsg",_xlfn.IFS(ISTEXT('#_F'!G64),FALSE,ISLOGICAL('#_F'!G64),FALSE,SUBSTITUTE(CELL("format",'#_F'!G64),"-","")=SUBSTITUTE(CELL("format",F!G64),"-",""),FALSE,CELL("format",'#_F'!G64)="G",FALSE,AND(CELL("format",'#_F'!G64)="F0",CELL("format",F!G64)="G"),FALSE,TRUE,IFERROR(IF(MATCH(CELL("format",'#_F'!G64),FormatCodes_SFX!$A$4:$A$53,0)&gt;0,TRUE),FALSE),TRUE,TRUE),"FormatMsg",TRUE,"PerfectMsg")</f>
        <v>PerfectMsg</v>
      </c>
      <c r="H64" s="170" t="str">
        <f ca="1">_xlfn.IFS(ISBLANK(F!H64),"",IF(NOT(ISNA('#_F'!H64)),IF(ISNA(F!H64),TRUE,FALSE),FALSE),"StuNAMsg",IF(AND(ISNA('#_F'!H64),ISNA(F!H64)),TRUE,FALSE),"PerfectMsg",IF(NOT(ISERROR('#_F'!H64)),IF(ISERROR(F!H64),TRUE,FALSE),FALSE),"StuErrorMsg",IF(TYPE('#_F'!H64)&lt;&gt;TYPE(F!H64),TRUE,FALSE),"WrongTypeMsg",IF(_xlfn.ISFORMULA('#_F'!H64),IF(NOT(_xlfn.ISFORMULA(F!H64)),TRUE),FALSE),"MissingFormulaMsg",IF(NOT(AND(ISNUMBER(FIND("[",_xlfn.FORMULATEXT('#_F'!H64))),ISNUMBER(FIND("!",_xlfn.FORMULATEXT('#_F'!H64))))),AND(ISNUMBER(FIND("[",_xlfn.FORMULATEXT(F!H64))),ISNUMBER(FIND("!",_xlfn.FORMULATEXT(F!H64)))),FALSE),"ExternalRefsMsg",IF(ISNUMBER('#_F'!H64),IF(ABS('#_F'!H64-F!H64)&gt;0.00001,TRUE,FALSE),IF('#_F'!H64&lt;&gt;F!H64,TRUE,FALSE)),IF(ISNUMBER('#_F'!H64),IF('#_F'!H64&gt;F!H64,"TooLow","TooHigh"),"WrongAnswer"),NOT(_xlfn.ISFORMULA('#_F'!H64)),IF(_xlfn.IFS(ISTEXT('#_F'!H64),FALSE,ISLOGICAL('#_F'!H64),FALSE,SUBSTITUTE(CELL("format",'#_F'!H64),"-","")=SUBSTITUTE(CELL("format",F!H64),"-",""),FALSE,CELL("format",'#_F'!H64)="G",FALSE,AND(CELL("format",'#_F'!H64)="F0",CELL("format",F!H64)="G"),FALSE,TRUE,IFERROR(IF(MATCH(CELL("format",'#_F'!H64)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64),_xlfn.FORMULATEXT(F!H64),F!H64),"9","#"),"8","#"),"7","#"),"6","#"),"5","#"),"4","#"),"3","#"),"2","#"),"1","#"),"0","#"),"$","")," ",""),",","@"),"&gt;","@"),"&lt;","@"),"=","@"),")","@"),"(","@"),"^","@"),"/","@"),"+","@"),"*","@"),"-","@"))-LEN(SUBSTITUTE(SUBSTITUTE(SUBSTITUTE(SUBSTITUTE(SUBSTITUTE(SUBSTITUTE(SUBSTITUTE(SUBSTITUTE(SUBSTITUTE(SUBSTITUTE(SUBSTITUTE(SUBSTITUTE(SUBSTITUTE(SUBSTITUTE(SUBSTITUTE(SUBSTITUTE(SUBSTITUTE(SUBSTITUTE(SUBSTITUTE(SUBSTITUTE(SUBSTITUTE(SUBSTITUTE(SUBSTITUTE(SUBSTITUTE(IF(_xlfn.ISFORMULA(F!H64),_xlfn.FORMULATEXT(F!H64),F!H64),"9","#"),"8","#"),"7","#"),"6","#"),"5","#"),"4","#"),"3","#"),"2","#"),"1","#"),"0","#"),"$","")," ",""),",","@"),"&gt;","@"),"&lt;","@"),"=","@"),")","@"),"(","@"),"^","@"),"/","@"),"+","@"),"*","@"),"-","@"),"@#","")))/2&gt;(LEN(SUBSTITUTE(SUBSTITUTE(SUBSTITUTE(SUBSTITUTE(SUBSTITUTE(SUBSTITUTE(SUBSTITUTE(SUBSTITUTE(SUBSTITUTE(SUBSTITUTE(SUBSTITUTE(SUBSTITUTE(SUBSTITUTE(SUBSTITUTE(SUBSTITUTE(SUBSTITUTE(SUBSTITUTE(SUBSTITUTE(SUBSTITUTE(SUBSTITUTE(SUBSTITUTE(SUBSTITUTE(SUBSTITUTE(IF(_xlfn.ISFORMULA('#_F'!H64),_xlfn.FORMULATEXT('#_F'!H64),'#_F'!H64),"9","#"),"8","#"),"7","#"),"6","#"),"5","#"),"4","#"),"3","#"),"2","#"),"1","#"),"0","#"),"$","")," ",""),",","@"),"&gt;","@"),"&lt;","@"),"=","@"),")","@"),"(","@"),"^","@"),"/","@"),"+","@"),"*","@"),"-","@"))-LEN(SUBSTITUTE(SUBSTITUTE(SUBSTITUTE(SUBSTITUTE(SUBSTITUTE(SUBSTITUTE(SUBSTITUTE(SUBSTITUTE(SUBSTITUTE(SUBSTITUTE(SUBSTITUTE(SUBSTITUTE(SUBSTITUTE(SUBSTITUTE(SUBSTITUTE(SUBSTITUTE(SUBSTITUTE(SUBSTITUTE(SUBSTITUTE(SUBSTITUTE(SUBSTITUTE(SUBSTITUTE(SUBSTITUTE(SUBSTITUTE(IF(_xlfn.ISFORMULA('#_F'!H64),_xlfn.FORMULATEXT('#_F'!H64),'#_F'!H64),"9","#"),"8","#"),"7","#"),"6","#"),"5","#"),"4","#"),"3","#"),"2","#"),"1","#"),"0","#"),"$","")," ",""),",","@"),"&gt;","@"),"&lt;","@"),"=","@"),")","@"),"(","@"),"^","@"),"/","@"),"+","@"),"*","@"),"-","@"),"@#","")))/2,TRUE,FALSE),"HardCodeMsg",IF(LEN(IF(_xlfn.ISFORMULA(F!H64),_xlfn.FORMULATEXT(F!H64),F!H64))-LEN(SUBSTITUTE(IF(_xlfn.ISFORMULA(F!H64),_xlfn.FORMULATEXT(F!H64),F!H64),"""",""))&gt;LEN(IF(_xlfn.ISFORMULA('#_F'!H64),_xlfn.FORMULATEXT('#_F'!H64),'#_F'!H64))-LEN(SUBSTITUTE(IF(_xlfn.ISFORMULA('#_F'!H64),_xlfn.FORMULATEXT('#_F'!H64),'#_F'!H64),"""","")),TRUE,FALSE),"HardQuoteMsg",IF(LEN(IF(_xlfn.ISFORMULA(F!H64),_xlfn.FORMULATEXT(F!H64),F!H64))-LEN(SUBSTITUTE(IF(_xlfn.ISFORMULA(F!H64),_xlfn.FORMULATEXT(F!H64),F!H64),"$",""))&lt;LEN(IF(_xlfn.ISFORMULA('#_F'!H64),_xlfn.FORMULATEXT('#_F'!H64),'#_F'!H64))-LEN(SUBSTITUTE(IF(_xlfn.ISFORMULA('#_F'!H64),_xlfn.FORMULATEXT('#_F'!H64),'#_F'!H64),"$","")),TRUE,FALSE),"MissingAbsMsg",_xlfn.IFS(ISTEXT('#_F'!H64),FALSE,ISLOGICAL('#_F'!H64),FALSE,SUBSTITUTE(CELL("format",'#_F'!H64),"-","")=SUBSTITUTE(CELL("format",F!H64),"-",""),FALSE,CELL("format",'#_F'!H64)="G",FALSE,AND(CELL("format",'#_F'!H64)="F0",CELL("format",F!H64)="G"),FALSE,TRUE,IFERROR(IF(MATCH(CELL("format",'#_F'!H64),FormatCodes_SFX!$A$4:$A$53,0)&gt;0,TRUE),FALSE),TRUE,TRUE),"FormatMsg",TRUE,"PerfectMsg")</f>
        <v>PerfectMsg</v>
      </c>
      <c r="I64" s="170" t="str">
        <f ca="1">_xlfn.IFS(ISBLANK(F!I64),"",IF(NOT(ISNA('#_F'!I64)),IF(ISNA(F!I64),TRUE,FALSE),FALSE),"StuNAMsg",IF(AND(ISNA('#_F'!I64),ISNA(F!I64)),TRUE,FALSE),"PerfectMsg",IF(NOT(ISERROR('#_F'!I64)),IF(ISERROR(F!I64),TRUE,FALSE),FALSE),"StuErrorMsg",IF(TYPE('#_F'!I64)&lt;&gt;TYPE(F!I64),TRUE,FALSE),"WrongTypeMsg",IF(_xlfn.ISFORMULA('#_F'!I64),IF(NOT(_xlfn.ISFORMULA(F!I64)),TRUE),FALSE),"MissingFormulaMsg",IF(NOT(AND(ISNUMBER(FIND("[",_xlfn.FORMULATEXT('#_F'!I64))),ISNUMBER(FIND("!",_xlfn.FORMULATEXT('#_F'!I64))))),AND(ISNUMBER(FIND("[",_xlfn.FORMULATEXT(F!I64))),ISNUMBER(FIND("!",_xlfn.FORMULATEXT(F!I64)))),FALSE),"ExternalRefsMsg",IF(ISNUMBER('#_F'!I64),IF(ABS('#_F'!I64-F!I64)&gt;0.00001,TRUE,FALSE),IF('#_F'!I64&lt;&gt;F!I64,TRUE,FALSE)),IF(ISNUMBER('#_F'!I64),IF('#_F'!I64&gt;F!I64,"TooLow","TooHigh"),"WrongAnswer"),NOT(_xlfn.ISFORMULA('#_F'!I64)),IF(_xlfn.IFS(ISTEXT('#_F'!I64),FALSE,ISLOGICAL('#_F'!I64),FALSE,SUBSTITUTE(CELL("format",'#_F'!I64),"-","")=SUBSTITUTE(CELL("format",F!I64),"-",""),FALSE,CELL("format",'#_F'!I64)="G",FALSE,AND(CELL("format",'#_F'!I64)="F0",CELL("format",F!I64)="G"),FALSE,TRUE,IFERROR(IF(MATCH(CELL("format",'#_F'!I64)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64),_xlfn.FORMULATEXT(F!I64),F!I64),"9","#"),"8","#"),"7","#"),"6","#"),"5","#"),"4","#"),"3","#"),"2","#"),"1","#"),"0","#"),"$","")," ",""),",","@"),"&gt;","@"),"&lt;","@"),"=","@"),")","@"),"(","@"),"^","@"),"/","@"),"+","@"),"*","@"),"-","@"))-LEN(SUBSTITUTE(SUBSTITUTE(SUBSTITUTE(SUBSTITUTE(SUBSTITUTE(SUBSTITUTE(SUBSTITUTE(SUBSTITUTE(SUBSTITUTE(SUBSTITUTE(SUBSTITUTE(SUBSTITUTE(SUBSTITUTE(SUBSTITUTE(SUBSTITUTE(SUBSTITUTE(SUBSTITUTE(SUBSTITUTE(SUBSTITUTE(SUBSTITUTE(SUBSTITUTE(SUBSTITUTE(SUBSTITUTE(SUBSTITUTE(IF(_xlfn.ISFORMULA(F!I64),_xlfn.FORMULATEXT(F!I64),F!I64),"9","#"),"8","#"),"7","#"),"6","#"),"5","#"),"4","#"),"3","#"),"2","#"),"1","#"),"0","#"),"$","")," ",""),",","@"),"&gt;","@"),"&lt;","@"),"=","@"),")","@"),"(","@"),"^","@"),"/","@"),"+","@"),"*","@"),"-","@"),"@#","")))/2&gt;(LEN(SUBSTITUTE(SUBSTITUTE(SUBSTITUTE(SUBSTITUTE(SUBSTITUTE(SUBSTITUTE(SUBSTITUTE(SUBSTITUTE(SUBSTITUTE(SUBSTITUTE(SUBSTITUTE(SUBSTITUTE(SUBSTITUTE(SUBSTITUTE(SUBSTITUTE(SUBSTITUTE(SUBSTITUTE(SUBSTITUTE(SUBSTITUTE(SUBSTITUTE(SUBSTITUTE(SUBSTITUTE(SUBSTITUTE(IF(_xlfn.ISFORMULA('#_F'!I64),_xlfn.FORMULATEXT('#_F'!I64),'#_F'!I64),"9","#"),"8","#"),"7","#"),"6","#"),"5","#"),"4","#"),"3","#"),"2","#"),"1","#"),"0","#"),"$","")," ",""),",","@"),"&gt;","@"),"&lt;","@"),"=","@"),")","@"),"(","@"),"^","@"),"/","@"),"+","@"),"*","@"),"-","@"))-LEN(SUBSTITUTE(SUBSTITUTE(SUBSTITUTE(SUBSTITUTE(SUBSTITUTE(SUBSTITUTE(SUBSTITUTE(SUBSTITUTE(SUBSTITUTE(SUBSTITUTE(SUBSTITUTE(SUBSTITUTE(SUBSTITUTE(SUBSTITUTE(SUBSTITUTE(SUBSTITUTE(SUBSTITUTE(SUBSTITUTE(SUBSTITUTE(SUBSTITUTE(SUBSTITUTE(SUBSTITUTE(SUBSTITUTE(SUBSTITUTE(IF(_xlfn.ISFORMULA('#_F'!I64),_xlfn.FORMULATEXT('#_F'!I64),'#_F'!I64),"9","#"),"8","#"),"7","#"),"6","#"),"5","#"),"4","#"),"3","#"),"2","#"),"1","#"),"0","#"),"$","")," ",""),",","@"),"&gt;","@"),"&lt;","@"),"=","@"),")","@"),"(","@"),"^","@"),"/","@"),"+","@"),"*","@"),"-","@"),"@#","")))/2,TRUE,FALSE),"HardCodeMsg",IF(LEN(IF(_xlfn.ISFORMULA(F!I64),_xlfn.FORMULATEXT(F!I64),F!I64))-LEN(SUBSTITUTE(IF(_xlfn.ISFORMULA(F!I64),_xlfn.FORMULATEXT(F!I64),F!I64),"""",""))&gt;LEN(IF(_xlfn.ISFORMULA('#_F'!I64),_xlfn.FORMULATEXT('#_F'!I64),'#_F'!I64))-LEN(SUBSTITUTE(IF(_xlfn.ISFORMULA('#_F'!I64),_xlfn.FORMULATEXT('#_F'!I64),'#_F'!I64),"""","")),TRUE,FALSE),"HardQuoteMsg",IF(LEN(IF(_xlfn.ISFORMULA(F!I64),_xlfn.FORMULATEXT(F!I64),F!I64))-LEN(SUBSTITUTE(IF(_xlfn.ISFORMULA(F!I64),_xlfn.FORMULATEXT(F!I64),F!I64),"$",""))&lt;LEN(IF(_xlfn.ISFORMULA('#_F'!I64),_xlfn.FORMULATEXT('#_F'!I64),'#_F'!I64))-LEN(SUBSTITUTE(IF(_xlfn.ISFORMULA('#_F'!I64),_xlfn.FORMULATEXT('#_F'!I64),'#_F'!I64),"$","")),TRUE,FALSE),"MissingAbsMsg",_xlfn.IFS(ISTEXT('#_F'!I64),FALSE,ISLOGICAL('#_F'!I64),FALSE,SUBSTITUTE(CELL("format",'#_F'!I64),"-","")=SUBSTITUTE(CELL("format",F!I64),"-",""),FALSE,CELL("format",'#_F'!I64)="G",FALSE,AND(CELL("format",'#_F'!I64)="F0",CELL("format",F!I64)="G"),FALSE,TRUE,IFERROR(IF(MATCH(CELL("format",'#_F'!I64),FormatCodes_SFX!$A$4:$A$53,0)&gt;0,TRUE),FALSE),TRUE,TRUE),"FormatMsg",TRUE,"PerfectMsg")</f>
        <v>PerfectMsg</v>
      </c>
      <c r="J64" s="170" t="str">
        <f ca="1">_xlfn.IFS(ISBLANK(F!J64),"",IF(NOT(ISNA('#_F'!J64)),IF(ISNA(F!J64),TRUE,FALSE),FALSE),"StuNAMsg",IF(AND(ISNA('#_F'!J64),ISNA(F!J64)),TRUE,FALSE),"PerfectMsg",IF(NOT(ISERROR('#_F'!J64)),IF(ISERROR(F!J64),TRUE,FALSE),FALSE),"StuErrorMsg",IF(TYPE('#_F'!J64)&lt;&gt;TYPE(F!J64),TRUE,FALSE),"WrongTypeMsg",IF(_xlfn.ISFORMULA('#_F'!J64),IF(NOT(_xlfn.ISFORMULA(F!J64)),TRUE),FALSE),"MissingFormulaMsg",IF(NOT(AND(ISNUMBER(FIND("[",_xlfn.FORMULATEXT('#_F'!J64))),ISNUMBER(FIND("!",_xlfn.FORMULATEXT('#_F'!J64))))),AND(ISNUMBER(FIND("[",_xlfn.FORMULATEXT(F!J64))),ISNUMBER(FIND("!",_xlfn.FORMULATEXT(F!J64)))),FALSE),"ExternalRefsMsg",IF(ISNUMBER('#_F'!J64),IF(ABS('#_F'!J64-F!J64)&gt;0.00001,TRUE,FALSE),IF('#_F'!J64&lt;&gt;F!J64,TRUE,FALSE)),IF(ISNUMBER('#_F'!J64),IF('#_F'!J64&gt;F!J64,"TooLow","TooHigh"),"WrongAnswer"),NOT(_xlfn.ISFORMULA('#_F'!J64)),IF(_xlfn.IFS(ISTEXT('#_F'!J64),FALSE,ISLOGICAL('#_F'!J64),FALSE,SUBSTITUTE(CELL("format",'#_F'!J64),"-","")=SUBSTITUTE(CELL("format",F!J64),"-",""),FALSE,CELL("format",'#_F'!J64)="G",FALSE,AND(CELL("format",'#_F'!J64)="F0",CELL("format",F!J64)="G"),FALSE,TRUE,IFERROR(IF(MATCH(CELL("format",'#_F'!J64)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64),_xlfn.FORMULATEXT(F!J64),F!J64),"9","#"),"8","#"),"7","#"),"6","#"),"5","#"),"4","#"),"3","#"),"2","#"),"1","#"),"0","#"),"$","")," ",""),",","@"),"&gt;","@"),"&lt;","@"),"=","@"),")","@"),"(","@"),"^","@"),"/","@"),"+","@"),"*","@"),"-","@"))-LEN(SUBSTITUTE(SUBSTITUTE(SUBSTITUTE(SUBSTITUTE(SUBSTITUTE(SUBSTITUTE(SUBSTITUTE(SUBSTITUTE(SUBSTITUTE(SUBSTITUTE(SUBSTITUTE(SUBSTITUTE(SUBSTITUTE(SUBSTITUTE(SUBSTITUTE(SUBSTITUTE(SUBSTITUTE(SUBSTITUTE(SUBSTITUTE(SUBSTITUTE(SUBSTITUTE(SUBSTITUTE(SUBSTITUTE(SUBSTITUTE(IF(_xlfn.ISFORMULA(F!J64),_xlfn.FORMULATEXT(F!J64),F!J64),"9","#"),"8","#"),"7","#"),"6","#"),"5","#"),"4","#"),"3","#"),"2","#"),"1","#"),"0","#"),"$","")," ",""),",","@"),"&gt;","@"),"&lt;","@"),"=","@"),")","@"),"(","@"),"^","@"),"/","@"),"+","@"),"*","@"),"-","@"),"@#","")))/2&gt;(LEN(SUBSTITUTE(SUBSTITUTE(SUBSTITUTE(SUBSTITUTE(SUBSTITUTE(SUBSTITUTE(SUBSTITUTE(SUBSTITUTE(SUBSTITUTE(SUBSTITUTE(SUBSTITUTE(SUBSTITUTE(SUBSTITUTE(SUBSTITUTE(SUBSTITUTE(SUBSTITUTE(SUBSTITUTE(SUBSTITUTE(SUBSTITUTE(SUBSTITUTE(SUBSTITUTE(SUBSTITUTE(SUBSTITUTE(IF(_xlfn.ISFORMULA('#_F'!J64),_xlfn.FORMULATEXT('#_F'!J64),'#_F'!J64),"9","#"),"8","#"),"7","#"),"6","#"),"5","#"),"4","#"),"3","#"),"2","#"),"1","#"),"0","#"),"$","")," ",""),",","@"),"&gt;","@"),"&lt;","@"),"=","@"),")","@"),"(","@"),"^","@"),"/","@"),"+","@"),"*","@"),"-","@"))-LEN(SUBSTITUTE(SUBSTITUTE(SUBSTITUTE(SUBSTITUTE(SUBSTITUTE(SUBSTITUTE(SUBSTITUTE(SUBSTITUTE(SUBSTITUTE(SUBSTITUTE(SUBSTITUTE(SUBSTITUTE(SUBSTITUTE(SUBSTITUTE(SUBSTITUTE(SUBSTITUTE(SUBSTITUTE(SUBSTITUTE(SUBSTITUTE(SUBSTITUTE(SUBSTITUTE(SUBSTITUTE(SUBSTITUTE(SUBSTITUTE(IF(_xlfn.ISFORMULA('#_F'!J64),_xlfn.FORMULATEXT('#_F'!J64),'#_F'!J64),"9","#"),"8","#"),"7","#"),"6","#"),"5","#"),"4","#"),"3","#"),"2","#"),"1","#"),"0","#"),"$","")," ",""),",","@"),"&gt;","@"),"&lt;","@"),"=","@"),")","@"),"(","@"),"^","@"),"/","@"),"+","@"),"*","@"),"-","@"),"@#","")))/2,TRUE,FALSE),"HardCodeMsg",IF(LEN(IF(_xlfn.ISFORMULA(F!J64),_xlfn.FORMULATEXT(F!J64),F!J64))-LEN(SUBSTITUTE(IF(_xlfn.ISFORMULA(F!J64),_xlfn.FORMULATEXT(F!J64),F!J64),"""",""))&gt;LEN(IF(_xlfn.ISFORMULA('#_F'!J64),_xlfn.FORMULATEXT('#_F'!J64),'#_F'!J64))-LEN(SUBSTITUTE(IF(_xlfn.ISFORMULA('#_F'!J64),_xlfn.FORMULATEXT('#_F'!J64),'#_F'!J64),"""","")),TRUE,FALSE),"HardQuoteMsg",IF(LEN(IF(_xlfn.ISFORMULA(F!J64),_xlfn.FORMULATEXT(F!J64),F!J64))-LEN(SUBSTITUTE(IF(_xlfn.ISFORMULA(F!J64),_xlfn.FORMULATEXT(F!J64),F!J64),"$",""))&lt;LEN(IF(_xlfn.ISFORMULA('#_F'!J64),_xlfn.FORMULATEXT('#_F'!J64),'#_F'!J64))-LEN(SUBSTITUTE(IF(_xlfn.ISFORMULA('#_F'!J64),_xlfn.FORMULATEXT('#_F'!J64),'#_F'!J64),"$","")),TRUE,FALSE),"MissingAbsMsg",_xlfn.IFS(ISTEXT('#_F'!J64),FALSE,ISLOGICAL('#_F'!J64),FALSE,SUBSTITUTE(CELL("format",'#_F'!J64),"-","")=SUBSTITUTE(CELL("format",F!J64),"-",""),FALSE,CELL("format",'#_F'!J64)="G",FALSE,AND(CELL("format",'#_F'!J64)="F0",CELL("format",F!J64)="G"),FALSE,TRUE,IFERROR(IF(MATCH(CELL("format",'#_F'!J64),FormatCodes_SFX!$A$4:$A$53,0)&gt;0,TRUE),FALSE),TRUE,TRUE),"FormatMsg",TRUE,"PerfectMsg")</f>
        <v>PerfectMsg</v>
      </c>
      <c r="K64" s="170" t="str">
        <f ca="1">_xlfn.IFS(ISBLANK(F!K64),"",IF(NOT(ISNA('#_F'!K64)),IF(ISNA(F!K64),TRUE,FALSE),FALSE),"StuNAMsg",IF(AND(ISNA('#_F'!K64),ISNA(F!K64)),TRUE,FALSE),"PerfectMsg",IF(NOT(ISERROR('#_F'!K64)),IF(ISERROR(F!K64),TRUE,FALSE),FALSE),"StuErrorMsg",IF(TYPE('#_F'!K64)&lt;&gt;TYPE(F!K64),TRUE,FALSE),"WrongTypeMsg",IF(_xlfn.ISFORMULA('#_F'!K64),IF(NOT(_xlfn.ISFORMULA(F!K64)),TRUE),FALSE),"MissingFormulaMsg",IF(NOT(AND(ISNUMBER(FIND("[",_xlfn.FORMULATEXT('#_F'!K64))),ISNUMBER(FIND("!",_xlfn.FORMULATEXT('#_F'!K64))))),AND(ISNUMBER(FIND("[",_xlfn.FORMULATEXT(F!K64))),ISNUMBER(FIND("!",_xlfn.FORMULATEXT(F!K64)))),FALSE),"ExternalRefsMsg",IF(ISNUMBER('#_F'!K64),IF(ABS('#_F'!K64-F!K64)&gt;0.00001,TRUE,FALSE),IF('#_F'!K64&lt;&gt;F!K64,TRUE,FALSE)),IF(ISNUMBER('#_F'!K64),IF('#_F'!K64&gt;F!K64,"TooLow","TooHigh"),"WrongAnswer"),NOT(_xlfn.ISFORMULA('#_F'!K64)),IF(_xlfn.IFS(ISTEXT('#_F'!K64),FALSE,ISLOGICAL('#_F'!K64),FALSE,SUBSTITUTE(CELL("format",'#_F'!K64),"-","")=SUBSTITUTE(CELL("format",F!K64),"-",""),FALSE,CELL("format",'#_F'!K64)="G",FALSE,AND(CELL("format",'#_F'!K64)="F0",CELL("format",F!K64)="G"),FALSE,TRUE,IFERROR(IF(MATCH(CELL("format",'#_F'!K64)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64),_xlfn.FORMULATEXT(F!K64),F!K64),"9","#"),"8","#"),"7","#"),"6","#"),"5","#"),"4","#"),"3","#"),"2","#"),"1","#"),"0","#"),"$","")," ",""),",","@"),"&gt;","@"),"&lt;","@"),"=","@"),")","@"),"(","@"),"^","@"),"/","@"),"+","@"),"*","@"),"-","@"))-LEN(SUBSTITUTE(SUBSTITUTE(SUBSTITUTE(SUBSTITUTE(SUBSTITUTE(SUBSTITUTE(SUBSTITUTE(SUBSTITUTE(SUBSTITUTE(SUBSTITUTE(SUBSTITUTE(SUBSTITUTE(SUBSTITUTE(SUBSTITUTE(SUBSTITUTE(SUBSTITUTE(SUBSTITUTE(SUBSTITUTE(SUBSTITUTE(SUBSTITUTE(SUBSTITUTE(SUBSTITUTE(SUBSTITUTE(SUBSTITUTE(IF(_xlfn.ISFORMULA(F!K64),_xlfn.FORMULATEXT(F!K64),F!K64),"9","#"),"8","#"),"7","#"),"6","#"),"5","#"),"4","#"),"3","#"),"2","#"),"1","#"),"0","#"),"$","")," ",""),",","@"),"&gt;","@"),"&lt;","@"),"=","@"),")","@"),"(","@"),"^","@"),"/","@"),"+","@"),"*","@"),"-","@"),"@#","")))/2&gt;(LEN(SUBSTITUTE(SUBSTITUTE(SUBSTITUTE(SUBSTITUTE(SUBSTITUTE(SUBSTITUTE(SUBSTITUTE(SUBSTITUTE(SUBSTITUTE(SUBSTITUTE(SUBSTITUTE(SUBSTITUTE(SUBSTITUTE(SUBSTITUTE(SUBSTITUTE(SUBSTITUTE(SUBSTITUTE(SUBSTITUTE(SUBSTITUTE(SUBSTITUTE(SUBSTITUTE(SUBSTITUTE(SUBSTITUTE(IF(_xlfn.ISFORMULA('#_F'!K64),_xlfn.FORMULATEXT('#_F'!K64),'#_F'!K64),"9","#"),"8","#"),"7","#"),"6","#"),"5","#"),"4","#"),"3","#"),"2","#"),"1","#"),"0","#"),"$","")," ",""),",","@"),"&gt;","@"),"&lt;","@"),"=","@"),")","@"),"(","@"),"^","@"),"/","@"),"+","@"),"*","@"),"-","@"))-LEN(SUBSTITUTE(SUBSTITUTE(SUBSTITUTE(SUBSTITUTE(SUBSTITUTE(SUBSTITUTE(SUBSTITUTE(SUBSTITUTE(SUBSTITUTE(SUBSTITUTE(SUBSTITUTE(SUBSTITUTE(SUBSTITUTE(SUBSTITUTE(SUBSTITUTE(SUBSTITUTE(SUBSTITUTE(SUBSTITUTE(SUBSTITUTE(SUBSTITUTE(SUBSTITUTE(SUBSTITUTE(SUBSTITUTE(SUBSTITUTE(IF(_xlfn.ISFORMULA('#_F'!K64),_xlfn.FORMULATEXT('#_F'!K64),'#_F'!K64),"9","#"),"8","#"),"7","#"),"6","#"),"5","#"),"4","#"),"3","#"),"2","#"),"1","#"),"0","#"),"$","")," ",""),",","@"),"&gt;","@"),"&lt;","@"),"=","@"),")","@"),"(","@"),"^","@"),"/","@"),"+","@"),"*","@"),"-","@"),"@#","")))/2,TRUE,FALSE),"HardCodeMsg",IF(LEN(IF(_xlfn.ISFORMULA(F!K64),_xlfn.FORMULATEXT(F!K64),F!K64))-LEN(SUBSTITUTE(IF(_xlfn.ISFORMULA(F!K64),_xlfn.FORMULATEXT(F!K64),F!K64),"""",""))&gt;LEN(IF(_xlfn.ISFORMULA('#_F'!K64),_xlfn.FORMULATEXT('#_F'!K64),'#_F'!K64))-LEN(SUBSTITUTE(IF(_xlfn.ISFORMULA('#_F'!K64),_xlfn.FORMULATEXT('#_F'!K64),'#_F'!K64),"""","")),TRUE,FALSE),"HardQuoteMsg",IF(LEN(IF(_xlfn.ISFORMULA(F!K64),_xlfn.FORMULATEXT(F!K64),F!K64))-LEN(SUBSTITUTE(IF(_xlfn.ISFORMULA(F!K64),_xlfn.FORMULATEXT(F!K64),F!K64),"$",""))&lt;LEN(IF(_xlfn.ISFORMULA('#_F'!K64),_xlfn.FORMULATEXT('#_F'!K64),'#_F'!K64))-LEN(SUBSTITUTE(IF(_xlfn.ISFORMULA('#_F'!K64),_xlfn.FORMULATEXT('#_F'!K64),'#_F'!K64),"$","")),TRUE,FALSE),"MissingAbsMsg",_xlfn.IFS(ISTEXT('#_F'!K64),FALSE,ISLOGICAL('#_F'!K64),FALSE,SUBSTITUTE(CELL("format",'#_F'!K64),"-","")=SUBSTITUTE(CELL("format",F!K64),"-",""),FALSE,CELL("format",'#_F'!K64)="G",FALSE,AND(CELL("format",'#_F'!K64)="F0",CELL("format",F!K64)="G"),FALSE,TRUE,IFERROR(IF(MATCH(CELL("format",'#_F'!K64),FormatCodes_SFX!$A$4:$A$53,0)&gt;0,TRUE),FALSE),TRUE,TRUE),"FormatMsg",TRUE,"PerfectMsg")</f>
        <v>PerfectMsg</v>
      </c>
      <c r="L64" s="231" t="str">
        <f ca="1">_xlfn.IFS(ISBLANK(F!L64),"",IF(NOT(ISNA('#_F'!L64)),IF(ISNA(F!L64),TRUE,FALSE),FALSE),"StuNAMsg",IF(AND(ISNA('#_F'!L64),ISNA(F!L64)),TRUE,FALSE),"PerfectMsg",IF(NOT(ISERROR('#_F'!L64)),IF(ISERROR(F!L64),TRUE,FALSE),FALSE),"StuErrorMsg",IF(TYPE('#_F'!L64)&lt;&gt;TYPE(F!L64),TRUE,FALSE),"WrongTypeMsg",IF(_xlfn.ISFORMULA('#_F'!L64),IF(NOT(_xlfn.ISFORMULA(F!L64)),TRUE),FALSE),"MissingFormulaMsg",IF(NOT(AND(ISNUMBER(FIND("[",_xlfn.FORMULATEXT('#_F'!L64))),ISNUMBER(FIND("!",_xlfn.FORMULATEXT('#_F'!L64))))),AND(ISNUMBER(FIND("[",_xlfn.FORMULATEXT(F!L64))),ISNUMBER(FIND("!",_xlfn.FORMULATEXT(F!L64)))),FALSE),"ExternalRefsMsg",IF(ISNUMBER('#_F'!L64),IF(ABS('#_F'!L64-F!L64)&gt;0.00001,TRUE,FALSE),IF('#_F'!L64&lt;&gt;F!L64,TRUE,FALSE)),IF(ISNUMBER('#_F'!L64),IF('#_F'!L64&gt;F!L64,"TooLow","TooHigh"),"WrongAnswer"),NOT(_xlfn.ISFORMULA('#_F'!L64)),IF(_xlfn.IFS(ISTEXT('#_F'!L64),FALSE,ISLOGICAL('#_F'!L64),FALSE,SUBSTITUTE(CELL("format",'#_F'!L64),"-","")=SUBSTITUTE(CELL("format",F!L64),"-",""),FALSE,CELL("format",'#_F'!L64)="G",FALSE,AND(CELL("format",'#_F'!L64)="F0",CELL("format",F!L64)="G"),FALSE,TRUE,IFERROR(IF(MATCH(CELL("format",'#_F'!L64)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64),_xlfn.FORMULATEXT(F!L64),F!L64),"9","#"),"8","#"),"7","#"),"6","#"),"5","#"),"4","#"),"3","#"),"2","#"),"1","#"),"0","#"),"$","")," ",""),",","@"),"&gt;","@"),"&lt;","@"),"=","@"),")","@"),"(","@"),"^","@"),"/","@"),"+","@"),"*","@"),"-","@"))-LEN(SUBSTITUTE(SUBSTITUTE(SUBSTITUTE(SUBSTITUTE(SUBSTITUTE(SUBSTITUTE(SUBSTITUTE(SUBSTITUTE(SUBSTITUTE(SUBSTITUTE(SUBSTITUTE(SUBSTITUTE(SUBSTITUTE(SUBSTITUTE(SUBSTITUTE(SUBSTITUTE(SUBSTITUTE(SUBSTITUTE(SUBSTITUTE(SUBSTITUTE(SUBSTITUTE(SUBSTITUTE(SUBSTITUTE(SUBSTITUTE(IF(_xlfn.ISFORMULA(F!L64),_xlfn.FORMULATEXT(F!L64),F!L64),"9","#"),"8","#"),"7","#"),"6","#"),"5","#"),"4","#"),"3","#"),"2","#"),"1","#"),"0","#"),"$","")," ",""),",","@"),"&gt;","@"),"&lt;","@"),"=","@"),")","@"),"(","@"),"^","@"),"/","@"),"+","@"),"*","@"),"-","@"),"@#","")))/2&gt;(LEN(SUBSTITUTE(SUBSTITUTE(SUBSTITUTE(SUBSTITUTE(SUBSTITUTE(SUBSTITUTE(SUBSTITUTE(SUBSTITUTE(SUBSTITUTE(SUBSTITUTE(SUBSTITUTE(SUBSTITUTE(SUBSTITUTE(SUBSTITUTE(SUBSTITUTE(SUBSTITUTE(SUBSTITUTE(SUBSTITUTE(SUBSTITUTE(SUBSTITUTE(SUBSTITUTE(SUBSTITUTE(SUBSTITUTE(IF(_xlfn.ISFORMULA('#_F'!L64),_xlfn.FORMULATEXT('#_F'!L64),'#_F'!L64),"9","#"),"8","#"),"7","#"),"6","#"),"5","#"),"4","#"),"3","#"),"2","#"),"1","#"),"0","#"),"$","")," ",""),",","@"),"&gt;","@"),"&lt;","@"),"=","@"),")","@"),"(","@"),"^","@"),"/","@"),"+","@"),"*","@"),"-","@"))-LEN(SUBSTITUTE(SUBSTITUTE(SUBSTITUTE(SUBSTITUTE(SUBSTITUTE(SUBSTITUTE(SUBSTITUTE(SUBSTITUTE(SUBSTITUTE(SUBSTITUTE(SUBSTITUTE(SUBSTITUTE(SUBSTITUTE(SUBSTITUTE(SUBSTITUTE(SUBSTITUTE(SUBSTITUTE(SUBSTITUTE(SUBSTITUTE(SUBSTITUTE(SUBSTITUTE(SUBSTITUTE(SUBSTITUTE(SUBSTITUTE(IF(_xlfn.ISFORMULA('#_F'!L64),_xlfn.FORMULATEXT('#_F'!L64),'#_F'!L64),"9","#"),"8","#"),"7","#"),"6","#"),"5","#"),"4","#"),"3","#"),"2","#"),"1","#"),"0","#"),"$","")," ",""),",","@"),"&gt;","@"),"&lt;","@"),"=","@"),")","@"),"(","@"),"^","@"),"/","@"),"+","@"),"*","@"),"-","@"),"@#","")))/2,TRUE,FALSE),"HardCodeMsg",IF(LEN(IF(_xlfn.ISFORMULA(F!L64),_xlfn.FORMULATEXT(F!L64),F!L64))-LEN(SUBSTITUTE(IF(_xlfn.ISFORMULA(F!L64),_xlfn.FORMULATEXT(F!L64),F!L64),"""",""))&gt;LEN(IF(_xlfn.ISFORMULA('#_F'!L64),_xlfn.FORMULATEXT('#_F'!L64),'#_F'!L64))-LEN(SUBSTITUTE(IF(_xlfn.ISFORMULA('#_F'!L64),_xlfn.FORMULATEXT('#_F'!L64),'#_F'!L64),"""","")),TRUE,FALSE),"HardQuoteMsg",IF(LEN(IF(_xlfn.ISFORMULA(F!L64),_xlfn.FORMULATEXT(F!L64),F!L64))-LEN(SUBSTITUTE(IF(_xlfn.ISFORMULA(F!L64),_xlfn.FORMULATEXT(F!L64),F!L64),"$",""))&lt;LEN(IF(_xlfn.ISFORMULA('#_F'!L64),_xlfn.FORMULATEXT('#_F'!L64),'#_F'!L64))-LEN(SUBSTITUTE(IF(_xlfn.ISFORMULA('#_F'!L64),_xlfn.FORMULATEXT('#_F'!L64),'#_F'!L64),"$","")),TRUE,FALSE),"MissingAbsMsg",_xlfn.IFS(ISTEXT('#_F'!L64),FALSE,ISLOGICAL('#_F'!L64),FALSE,SUBSTITUTE(CELL("format",'#_F'!L64),"-","")=SUBSTITUTE(CELL("format",F!L64),"-",""),FALSE,CELL("format",'#_F'!L64)="G",FALSE,AND(CELL("format",'#_F'!L64)="F0",CELL("format",F!L64)="G"),FALSE,TRUE,IFERROR(IF(MATCH(CELL("format",'#_F'!L64),FormatCodes_SFX!$A$4:$A$53,0)&gt;0,TRUE),FALSE),TRUE,TRUE),"FormatMsg",TRUE,"PerfectMsg")</f>
        <v>PerfectMsg</v>
      </c>
      <c r="N64" s="233">
        <v>0</v>
      </c>
      <c r="O64" s="233">
        <v>0</v>
      </c>
      <c r="P64" s="233">
        <v>0</v>
      </c>
      <c r="R64" s="233">
        <v>0</v>
      </c>
      <c r="S64" s="233">
        <v>0</v>
      </c>
      <c r="T64" s="233">
        <v>0</v>
      </c>
      <c r="V64" s="233">
        <v>0</v>
      </c>
      <c r="W64" s="233">
        <v>0</v>
      </c>
      <c r="X64" s="233">
        <v>0</v>
      </c>
      <c r="Z64" s="233">
        <v>0</v>
      </c>
      <c r="AA64" s="233">
        <v>0</v>
      </c>
      <c r="AB64" s="233">
        <v>0</v>
      </c>
    </row>
    <row r="65" spans="3:28" x14ac:dyDescent="0.15">
      <c r="C65" s="170">
        <v>0</v>
      </c>
      <c r="D65" s="233">
        <v>0</v>
      </c>
      <c r="E65" s="233">
        <v>0</v>
      </c>
      <c r="F65" s="233">
        <v>0</v>
      </c>
      <c r="G65" s="170" t="str">
        <f ca="1">_xlfn.IFS(ISBLANK(F!G65),"",IF(NOT(ISNA('#_F'!G65)),IF(ISNA(F!G65),TRUE,FALSE),FALSE),"StuNAMsg",IF(AND(ISNA('#_F'!G65),ISNA(F!G65)),TRUE,FALSE),"PerfectMsg",IF(NOT(ISERROR('#_F'!G65)),IF(ISERROR(F!G65),TRUE,FALSE),FALSE),"StuErrorMsg",IF(TYPE('#_F'!G65)&lt;&gt;TYPE(F!G65),TRUE,FALSE),"WrongTypeMsg",IF(_xlfn.ISFORMULA('#_F'!G65),IF(NOT(_xlfn.ISFORMULA(F!G65)),TRUE),FALSE),"MissingFormulaMsg",IF(NOT(AND(ISNUMBER(FIND("[",_xlfn.FORMULATEXT('#_F'!G65))),ISNUMBER(FIND("!",_xlfn.FORMULATEXT('#_F'!G65))))),AND(ISNUMBER(FIND("[",_xlfn.FORMULATEXT(F!G65))),ISNUMBER(FIND("!",_xlfn.FORMULATEXT(F!G65)))),FALSE),"ExternalRefsMsg",IF(ISNUMBER('#_F'!G65),IF(ABS('#_F'!G65-F!G65)&gt;0.00001,TRUE,FALSE),IF('#_F'!G65&lt;&gt;F!G65,TRUE,FALSE)),IF(ISNUMBER('#_F'!G65),IF('#_F'!G65&gt;F!G65,"TooLow","TooHigh"),"WrongAnswer"),NOT(_xlfn.ISFORMULA('#_F'!G65)),IF(_xlfn.IFS(ISTEXT('#_F'!G65),FALSE,ISLOGICAL('#_F'!G65),FALSE,SUBSTITUTE(CELL("format",'#_F'!G65),"-","")=SUBSTITUTE(CELL("format",F!G65),"-",""),FALSE,CELL("format",'#_F'!G65)="G",FALSE,AND(CELL("format",'#_F'!G65)="F0",CELL("format",F!G65)="G"),FALSE,TRUE,IFERROR(IF(MATCH(CELL("format",'#_F'!G65)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65),_xlfn.FORMULATEXT(F!G65),F!G65),"9","#"),"8","#"),"7","#"),"6","#"),"5","#"),"4","#"),"3","#"),"2","#"),"1","#"),"0","#"),"$","")," ",""),",","@"),"&gt;","@"),"&lt;","@"),"=","@"),")","@"),"(","@"),"^","@"),"/","@"),"+","@"),"*","@"),"-","@"))-LEN(SUBSTITUTE(SUBSTITUTE(SUBSTITUTE(SUBSTITUTE(SUBSTITUTE(SUBSTITUTE(SUBSTITUTE(SUBSTITUTE(SUBSTITUTE(SUBSTITUTE(SUBSTITUTE(SUBSTITUTE(SUBSTITUTE(SUBSTITUTE(SUBSTITUTE(SUBSTITUTE(SUBSTITUTE(SUBSTITUTE(SUBSTITUTE(SUBSTITUTE(SUBSTITUTE(SUBSTITUTE(SUBSTITUTE(SUBSTITUTE(IF(_xlfn.ISFORMULA(F!G65),_xlfn.FORMULATEXT(F!G65),F!G65),"9","#"),"8","#"),"7","#"),"6","#"),"5","#"),"4","#"),"3","#"),"2","#"),"1","#"),"0","#"),"$","")," ",""),",","@"),"&gt;","@"),"&lt;","@"),"=","@"),")","@"),"(","@"),"^","@"),"/","@"),"+","@"),"*","@"),"-","@"),"@#","")))/2&gt;(LEN(SUBSTITUTE(SUBSTITUTE(SUBSTITUTE(SUBSTITUTE(SUBSTITUTE(SUBSTITUTE(SUBSTITUTE(SUBSTITUTE(SUBSTITUTE(SUBSTITUTE(SUBSTITUTE(SUBSTITUTE(SUBSTITUTE(SUBSTITUTE(SUBSTITUTE(SUBSTITUTE(SUBSTITUTE(SUBSTITUTE(SUBSTITUTE(SUBSTITUTE(SUBSTITUTE(SUBSTITUTE(SUBSTITUTE(IF(_xlfn.ISFORMULA('#_F'!G65),_xlfn.FORMULATEXT('#_F'!G65),'#_F'!G65),"9","#"),"8","#"),"7","#"),"6","#"),"5","#"),"4","#"),"3","#"),"2","#"),"1","#"),"0","#"),"$","")," ",""),",","@"),"&gt;","@"),"&lt;","@"),"=","@"),")","@"),"(","@"),"^","@"),"/","@"),"+","@"),"*","@"),"-","@"))-LEN(SUBSTITUTE(SUBSTITUTE(SUBSTITUTE(SUBSTITUTE(SUBSTITUTE(SUBSTITUTE(SUBSTITUTE(SUBSTITUTE(SUBSTITUTE(SUBSTITUTE(SUBSTITUTE(SUBSTITUTE(SUBSTITUTE(SUBSTITUTE(SUBSTITUTE(SUBSTITUTE(SUBSTITUTE(SUBSTITUTE(SUBSTITUTE(SUBSTITUTE(SUBSTITUTE(SUBSTITUTE(SUBSTITUTE(SUBSTITUTE(IF(_xlfn.ISFORMULA('#_F'!G65),_xlfn.FORMULATEXT('#_F'!G65),'#_F'!G65),"9","#"),"8","#"),"7","#"),"6","#"),"5","#"),"4","#"),"3","#"),"2","#"),"1","#"),"0","#"),"$","")," ",""),",","@"),"&gt;","@"),"&lt;","@"),"=","@"),")","@"),"(","@"),"^","@"),"/","@"),"+","@"),"*","@"),"-","@"),"@#","")))/2,TRUE,FALSE),"HardCodeMsg",IF(LEN(IF(_xlfn.ISFORMULA(F!G65),_xlfn.FORMULATEXT(F!G65),F!G65))-LEN(SUBSTITUTE(IF(_xlfn.ISFORMULA(F!G65),_xlfn.FORMULATEXT(F!G65),F!G65),"""",""))&gt;LEN(IF(_xlfn.ISFORMULA('#_F'!G65),_xlfn.FORMULATEXT('#_F'!G65),'#_F'!G65))-LEN(SUBSTITUTE(IF(_xlfn.ISFORMULA('#_F'!G65),_xlfn.FORMULATEXT('#_F'!G65),'#_F'!G65),"""","")),TRUE,FALSE),"HardQuoteMsg",IF(LEN(IF(_xlfn.ISFORMULA(F!G65),_xlfn.FORMULATEXT(F!G65),F!G65))-LEN(SUBSTITUTE(IF(_xlfn.ISFORMULA(F!G65),_xlfn.FORMULATEXT(F!G65),F!G65),"$",""))&lt;LEN(IF(_xlfn.ISFORMULA('#_F'!G65),_xlfn.FORMULATEXT('#_F'!G65),'#_F'!G65))-LEN(SUBSTITUTE(IF(_xlfn.ISFORMULA('#_F'!G65),_xlfn.FORMULATEXT('#_F'!G65),'#_F'!G65),"$","")),TRUE,FALSE),"MissingAbsMsg",_xlfn.IFS(ISTEXT('#_F'!G65),FALSE,ISLOGICAL('#_F'!G65),FALSE,SUBSTITUTE(CELL("format",'#_F'!G65),"-","")=SUBSTITUTE(CELL("format",F!G65),"-",""),FALSE,CELL("format",'#_F'!G65)="G",FALSE,AND(CELL("format",'#_F'!G65)="F0",CELL("format",F!G65)="G"),FALSE,TRUE,IFERROR(IF(MATCH(CELL("format",'#_F'!G65),FormatCodes_SFX!$A$4:$A$53,0)&gt;0,TRUE),FALSE),TRUE,TRUE),"FormatMsg",TRUE,"PerfectMsg")</f>
        <v>PerfectMsg</v>
      </c>
      <c r="H65" s="170" t="str">
        <f ca="1">_xlfn.IFS(ISBLANK(F!H65),"",IF(NOT(ISNA('#_F'!H65)),IF(ISNA(F!H65),TRUE,FALSE),FALSE),"StuNAMsg",IF(AND(ISNA('#_F'!H65),ISNA(F!H65)),TRUE,FALSE),"PerfectMsg",IF(NOT(ISERROR('#_F'!H65)),IF(ISERROR(F!H65),TRUE,FALSE),FALSE),"StuErrorMsg",IF(TYPE('#_F'!H65)&lt;&gt;TYPE(F!H65),TRUE,FALSE),"WrongTypeMsg",IF(_xlfn.ISFORMULA('#_F'!H65),IF(NOT(_xlfn.ISFORMULA(F!H65)),TRUE),FALSE),"MissingFormulaMsg",IF(NOT(AND(ISNUMBER(FIND("[",_xlfn.FORMULATEXT('#_F'!H65))),ISNUMBER(FIND("!",_xlfn.FORMULATEXT('#_F'!H65))))),AND(ISNUMBER(FIND("[",_xlfn.FORMULATEXT(F!H65))),ISNUMBER(FIND("!",_xlfn.FORMULATEXT(F!H65)))),FALSE),"ExternalRefsMsg",IF(ISNUMBER('#_F'!H65),IF(ABS('#_F'!H65-F!H65)&gt;0.00001,TRUE,FALSE),IF('#_F'!H65&lt;&gt;F!H65,TRUE,FALSE)),IF(ISNUMBER('#_F'!H65),IF('#_F'!H65&gt;F!H65,"TooLow","TooHigh"),"WrongAnswer"),NOT(_xlfn.ISFORMULA('#_F'!H65)),IF(_xlfn.IFS(ISTEXT('#_F'!H65),FALSE,ISLOGICAL('#_F'!H65),FALSE,SUBSTITUTE(CELL("format",'#_F'!H65),"-","")=SUBSTITUTE(CELL("format",F!H65),"-",""),FALSE,CELL("format",'#_F'!H65)="G",FALSE,AND(CELL("format",'#_F'!H65)="F0",CELL("format",F!H65)="G"),FALSE,TRUE,IFERROR(IF(MATCH(CELL("format",'#_F'!H65)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65),_xlfn.FORMULATEXT(F!H65),F!H65),"9","#"),"8","#"),"7","#"),"6","#"),"5","#"),"4","#"),"3","#"),"2","#"),"1","#"),"0","#"),"$","")," ",""),",","@"),"&gt;","@"),"&lt;","@"),"=","@"),")","@"),"(","@"),"^","@"),"/","@"),"+","@"),"*","@"),"-","@"))-LEN(SUBSTITUTE(SUBSTITUTE(SUBSTITUTE(SUBSTITUTE(SUBSTITUTE(SUBSTITUTE(SUBSTITUTE(SUBSTITUTE(SUBSTITUTE(SUBSTITUTE(SUBSTITUTE(SUBSTITUTE(SUBSTITUTE(SUBSTITUTE(SUBSTITUTE(SUBSTITUTE(SUBSTITUTE(SUBSTITUTE(SUBSTITUTE(SUBSTITUTE(SUBSTITUTE(SUBSTITUTE(SUBSTITUTE(SUBSTITUTE(IF(_xlfn.ISFORMULA(F!H65),_xlfn.FORMULATEXT(F!H65),F!H65),"9","#"),"8","#"),"7","#"),"6","#"),"5","#"),"4","#"),"3","#"),"2","#"),"1","#"),"0","#"),"$","")," ",""),",","@"),"&gt;","@"),"&lt;","@"),"=","@"),")","@"),"(","@"),"^","@"),"/","@"),"+","@"),"*","@"),"-","@"),"@#","")))/2&gt;(LEN(SUBSTITUTE(SUBSTITUTE(SUBSTITUTE(SUBSTITUTE(SUBSTITUTE(SUBSTITUTE(SUBSTITUTE(SUBSTITUTE(SUBSTITUTE(SUBSTITUTE(SUBSTITUTE(SUBSTITUTE(SUBSTITUTE(SUBSTITUTE(SUBSTITUTE(SUBSTITUTE(SUBSTITUTE(SUBSTITUTE(SUBSTITUTE(SUBSTITUTE(SUBSTITUTE(SUBSTITUTE(SUBSTITUTE(IF(_xlfn.ISFORMULA('#_F'!H65),_xlfn.FORMULATEXT('#_F'!H65),'#_F'!H65),"9","#"),"8","#"),"7","#"),"6","#"),"5","#"),"4","#"),"3","#"),"2","#"),"1","#"),"0","#"),"$","")," ",""),",","@"),"&gt;","@"),"&lt;","@"),"=","@"),")","@"),"(","@"),"^","@"),"/","@"),"+","@"),"*","@"),"-","@"))-LEN(SUBSTITUTE(SUBSTITUTE(SUBSTITUTE(SUBSTITUTE(SUBSTITUTE(SUBSTITUTE(SUBSTITUTE(SUBSTITUTE(SUBSTITUTE(SUBSTITUTE(SUBSTITUTE(SUBSTITUTE(SUBSTITUTE(SUBSTITUTE(SUBSTITUTE(SUBSTITUTE(SUBSTITUTE(SUBSTITUTE(SUBSTITUTE(SUBSTITUTE(SUBSTITUTE(SUBSTITUTE(SUBSTITUTE(SUBSTITUTE(IF(_xlfn.ISFORMULA('#_F'!H65),_xlfn.FORMULATEXT('#_F'!H65),'#_F'!H65),"9","#"),"8","#"),"7","#"),"6","#"),"5","#"),"4","#"),"3","#"),"2","#"),"1","#"),"0","#"),"$","")," ",""),",","@"),"&gt;","@"),"&lt;","@"),"=","@"),")","@"),"(","@"),"^","@"),"/","@"),"+","@"),"*","@"),"-","@"),"@#","")))/2,TRUE,FALSE),"HardCodeMsg",IF(LEN(IF(_xlfn.ISFORMULA(F!H65),_xlfn.FORMULATEXT(F!H65),F!H65))-LEN(SUBSTITUTE(IF(_xlfn.ISFORMULA(F!H65),_xlfn.FORMULATEXT(F!H65),F!H65),"""",""))&gt;LEN(IF(_xlfn.ISFORMULA('#_F'!H65),_xlfn.FORMULATEXT('#_F'!H65),'#_F'!H65))-LEN(SUBSTITUTE(IF(_xlfn.ISFORMULA('#_F'!H65),_xlfn.FORMULATEXT('#_F'!H65),'#_F'!H65),"""","")),TRUE,FALSE),"HardQuoteMsg",IF(LEN(IF(_xlfn.ISFORMULA(F!H65),_xlfn.FORMULATEXT(F!H65),F!H65))-LEN(SUBSTITUTE(IF(_xlfn.ISFORMULA(F!H65),_xlfn.FORMULATEXT(F!H65),F!H65),"$",""))&lt;LEN(IF(_xlfn.ISFORMULA('#_F'!H65),_xlfn.FORMULATEXT('#_F'!H65),'#_F'!H65))-LEN(SUBSTITUTE(IF(_xlfn.ISFORMULA('#_F'!H65),_xlfn.FORMULATEXT('#_F'!H65),'#_F'!H65),"$","")),TRUE,FALSE),"MissingAbsMsg",_xlfn.IFS(ISTEXT('#_F'!H65),FALSE,ISLOGICAL('#_F'!H65),FALSE,SUBSTITUTE(CELL("format",'#_F'!H65),"-","")=SUBSTITUTE(CELL("format",F!H65),"-",""),FALSE,CELL("format",'#_F'!H65)="G",FALSE,AND(CELL("format",'#_F'!H65)="F0",CELL("format",F!H65)="G"),FALSE,TRUE,IFERROR(IF(MATCH(CELL("format",'#_F'!H65),FormatCodes_SFX!$A$4:$A$53,0)&gt;0,TRUE),FALSE),TRUE,TRUE),"FormatMsg",TRUE,"PerfectMsg")</f>
        <v>PerfectMsg</v>
      </c>
      <c r="I65" s="170" t="str">
        <f ca="1">_xlfn.IFS(ISBLANK(F!I65),"",IF(NOT(ISNA('#_F'!I65)),IF(ISNA(F!I65),TRUE,FALSE),FALSE),"StuNAMsg",IF(AND(ISNA('#_F'!I65),ISNA(F!I65)),TRUE,FALSE),"PerfectMsg",IF(NOT(ISERROR('#_F'!I65)),IF(ISERROR(F!I65),TRUE,FALSE),FALSE),"StuErrorMsg",IF(TYPE('#_F'!I65)&lt;&gt;TYPE(F!I65),TRUE,FALSE),"WrongTypeMsg",IF(_xlfn.ISFORMULA('#_F'!I65),IF(NOT(_xlfn.ISFORMULA(F!I65)),TRUE),FALSE),"MissingFormulaMsg",IF(NOT(AND(ISNUMBER(FIND("[",_xlfn.FORMULATEXT('#_F'!I65))),ISNUMBER(FIND("!",_xlfn.FORMULATEXT('#_F'!I65))))),AND(ISNUMBER(FIND("[",_xlfn.FORMULATEXT(F!I65))),ISNUMBER(FIND("!",_xlfn.FORMULATEXT(F!I65)))),FALSE),"ExternalRefsMsg",IF(ISNUMBER('#_F'!I65),IF(ABS('#_F'!I65-F!I65)&gt;0.00001,TRUE,FALSE),IF('#_F'!I65&lt;&gt;F!I65,TRUE,FALSE)),IF(ISNUMBER('#_F'!I65),IF('#_F'!I65&gt;F!I65,"TooLow","TooHigh"),"WrongAnswer"),NOT(_xlfn.ISFORMULA('#_F'!I65)),IF(_xlfn.IFS(ISTEXT('#_F'!I65),FALSE,ISLOGICAL('#_F'!I65),FALSE,SUBSTITUTE(CELL("format",'#_F'!I65),"-","")=SUBSTITUTE(CELL("format",F!I65),"-",""),FALSE,CELL("format",'#_F'!I65)="G",FALSE,AND(CELL("format",'#_F'!I65)="F0",CELL("format",F!I65)="G"),FALSE,TRUE,IFERROR(IF(MATCH(CELL("format",'#_F'!I65)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65),_xlfn.FORMULATEXT(F!I65),F!I65),"9","#"),"8","#"),"7","#"),"6","#"),"5","#"),"4","#"),"3","#"),"2","#"),"1","#"),"0","#"),"$","")," ",""),",","@"),"&gt;","@"),"&lt;","@"),"=","@"),")","@"),"(","@"),"^","@"),"/","@"),"+","@"),"*","@"),"-","@"))-LEN(SUBSTITUTE(SUBSTITUTE(SUBSTITUTE(SUBSTITUTE(SUBSTITUTE(SUBSTITUTE(SUBSTITUTE(SUBSTITUTE(SUBSTITUTE(SUBSTITUTE(SUBSTITUTE(SUBSTITUTE(SUBSTITUTE(SUBSTITUTE(SUBSTITUTE(SUBSTITUTE(SUBSTITUTE(SUBSTITUTE(SUBSTITUTE(SUBSTITUTE(SUBSTITUTE(SUBSTITUTE(SUBSTITUTE(SUBSTITUTE(IF(_xlfn.ISFORMULA(F!I65),_xlfn.FORMULATEXT(F!I65),F!I65),"9","#"),"8","#"),"7","#"),"6","#"),"5","#"),"4","#"),"3","#"),"2","#"),"1","#"),"0","#"),"$","")," ",""),",","@"),"&gt;","@"),"&lt;","@"),"=","@"),")","@"),"(","@"),"^","@"),"/","@"),"+","@"),"*","@"),"-","@"),"@#","")))/2&gt;(LEN(SUBSTITUTE(SUBSTITUTE(SUBSTITUTE(SUBSTITUTE(SUBSTITUTE(SUBSTITUTE(SUBSTITUTE(SUBSTITUTE(SUBSTITUTE(SUBSTITUTE(SUBSTITUTE(SUBSTITUTE(SUBSTITUTE(SUBSTITUTE(SUBSTITUTE(SUBSTITUTE(SUBSTITUTE(SUBSTITUTE(SUBSTITUTE(SUBSTITUTE(SUBSTITUTE(SUBSTITUTE(SUBSTITUTE(IF(_xlfn.ISFORMULA('#_F'!I65),_xlfn.FORMULATEXT('#_F'!I65),'#_F'!I65),"9","#"),"8","#"),"7","#"),"6","#"),"5","#"),"4","#"),"3","#"),"2","#"),"1","#"),"0","#"),"$","")," ",""),",","@"),"&gt;","@"),"&lt;","@"),"=","@"),")","@"),"(","@"),"^","@"),"/","@"),"+","@"),"*","@"),"-","@"))-LEN(SUBSTITUTE(SUBSTITUTE(SUBSTITUTE(SUBSTITUTE(SUBSTITUTE(SUBSTITUTE(SUBSTITUTE(SUBSTITUTE(SUBSTITUTE(SUBSTITUTE(SUBSTITUTE(SUBSTITUTE(SUBSTITUTE(SUBSTITUTE(SUBSTITUTE(SUBSTITUTE(SUBSTITUTE(SUBSTITUTE(SUBSTITUTE(SUBSTITUTE(SUBSTITUTE(SUBSTITUTE(SUBSTITUTE(SUBSTITUTE(IF(_xlfn.ISFORMULA('#_F'!I65),_xlfn.FORMULATEXT('#_F'!I65),'#_F'!I65),"9","#"),"8","#"),"7","#"),"6","#"),"5","#"),"4","#"),"3","#"),"2","#"),"1","#"),"0","#"),"$","")," ",""),",","@"),"&gt;","@"),"&lt;","@"),"=","@"),")","@"),"(","@"),"^","@"),"/","@"),"+","@"),"*","@"),"-","@"),"@#","")))/2,TRUE,FALSE),"HardCodeMsg",IF(LEN(IF(_xlfn.ISFORMULA(F!I65),_xlfn.FORMULATEXT(F!I65),F!I65))-LEN(SUBSTITUTE(IF(_xlfn.ISFORMULA(F!I65),_xlfn.FORMULATEXT(F!I65),F!I65),"""",""))&gt;LEN(IF(_xlfn.ISFORMULA('#_F'!I65),_xlfn.FORMULATEXT('#_F'!I65),'#_F'!I65))-LEN(SUBSTITUTE(IF(_xlfn.ISFORMULA('#_F'!I65),_xlfn.FORMULATEXT('#_F'!I65),'#_F'!I65),"""","")),TRUE,FALSE),"HardQuoteMsg",IF(LEN(IF(_xlfn.ISFORMULA(F!I65),_xlfn.FORMULATEXT(F!I65),F!I65))-LEN(SUBSTITUTE(IF(_xlfn.ISFORMULA(F!I65),_xlfn.FORMULATEXT(F!I65),F!I65),"$",""))&lt;LEN(IF(_xlfn.ISFORMULA('#_F'!I65),_xlfn.FORMULATEXT('#_F'!I65),'#_F'!I65))-LEN(SUBSTITUTE(IF(_xlfn.ISFORMULA('#_F'!I65),_xlfn.FORMULATEXT('#_F'!I65),'#_F'!I65),"$","")),TRUE,FALSE),"MissingAbsMsg",_xlfn.IFS(ISTEXT('#_F'!I65),FALSE,ISLOGICAL('#_F'!I65),FALSE,SUBSTITUTE(CELL("format",'#_F'!I65),"-","")=SUBSTITUTE(CELL("format",F!I65),"-",""),FALSE,CELL("format",'#_F'!I65)="G",FALSE,AND(CELL("format",'#_F'!I65)="F0",CELL("format",F!I65)="G"),FALSE,TRUE,IFERROR(IF(MATCH(CELL("format",'#_F'!I65),FormatCodes_SFX!$A$4:$A$53,0)&gt;0,TRUE),FALSE),TRUE,TRUE),"FormatMsg",TRUE,"PerfectMsg")</f>
        <v>PerfectMsg</v>
      </c>
      <c r="J65" s="170" t="str">
        <f ca="1">_xlfn.IFS(ISBLANK(F!J65),"",IF(NOT(ISNA('#_F'!J65)),IF(ISNA(F!J65),TRUE,FALSE),FALSE),"StuNAMsg",IF(AND(ISNA('#_F'!J65),ISNA(F!J65)),TRUE,FALSE),"PerfectMsg",IF(NOT(ISERROR('#_F'!J65)),IF(ISERROR(F!J65),TRUE,FALSE),FALSE),"StuErrorMsg",IF(TYPE('#_F'!J65)&lt;&gt;TYPE(F!J65),TRUE,FALSE),"WrongTypeMsg",IF(_xlfn.ISFORMULA('#_F'!J65),IF(NOT(_xlfn.ISFORMULA(F!J65)),TRUE),FALSE),"MissingFormulaMsg",IF(NOT(AND(ISNUMBER(FIND("[",_xlfn.FORMULATEXT('#_F'!J65))),ISNUMBER(FIND("!",_xlfn.FORMULATEXT('#_F'!J65))))),AND(ISNUMBER(FIND("[",_xlfn.FORMULATEXT(F!J65))),ISNUMBER(FIND("!",_xlfn.FORMULATEXT(F!J65)))),FALSE),"ExternalRefsMsg",IF(ISNUMBER('#_F'!J65),IF(ABS('#_F'!J65-F!J65)&gt;0.00001,TRUE,FALSE),IF('#_F'!J65&lt;&gt;F!J65,TRUE,FALSE)),IF(ISNUMBER('#_F'!J65),IF('#_F'!J65&gt;F!J65,"TooLow","TooHigh"),"WrongAnswer"),NOT(_xlfn.ISFORMULA('#_F'!J65)),IF(_xlfn.IFS(ISTEXT('#_F'!J65),FALSE,ISLOGICAL('#_F'!J65),FALSE,SUBSTITUTE(CELL("format",'#_F'!J65),"-","")=SUBSTITUTE(CELL("format",F!J65),"-",""),FALSE,CELL("format",'#_F'!J65)="G",FALSE,AND(CELL("format",'#_F'!J65)="F0",CELL("format",F!J65)="G"),FALSE,TRUE,IFERROR(IF(MATCH(CELL("format",'#_F'!J65)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65),_xlfn.FORMULATEXT(F!J65),F!J65),"9","#"),"8","#"),"7","#"),"6","#"),"5","#"),"4","#"),"3","#"),"2","#"),"1","#"),"0","#"),"$","")," ",""),",","@"),"&gt;","@"),"&lt;","@"),"=","@"),")","@"),"(","@"),"^","@"),"/","@"),"+","@"),"*","@"),"-","@"))-LEN(SUBSTITUTE(SUBSTITUTE(SUBSTITUTE(SUBSTITUTE(SUBSTITUTE(SUBSTITUTE(SUBSTITUTE(SUBSTITUTE(SUBSTITUTE(SUBSTITUTE(SUBSTITUTE(SUBSTITUTE(SUBSTITUTE(SUBSTITUTE(SUBSTITUTE(SUBSTITUTE(SUBSTITUTE(SUBSTITUTE(SUBSTITUTE(SUBSTITUTE(SUBSTITUTE(SUBSTITUTE(SUBSTITUTE(SUBSTITUTE(IF(_xlfn.ISFORMULA(F!J65),_xlfn.FORMULATEXT(F!J65),F!J65),"9","#"),"8","#"),"7","#"),"6","#"),"5","#"),"4","#"),"3","#"),"2","#"),"1","#"),"0","#"),"$","")," ",""),",","@"),"&gt;","@"),"&lt;","@"),"=","@"),")","@"),"(","@"),"^","@"),"/","@"),"+","@"),"*","@"),"-","@"),"@#","")))/2&gt;(LEN(SUBSTITUTE(SUBSTITUTE(SUBSTITUTE(SUBSTITUTE(SUBSTITUTE(SUBSTITUTE(SUBSTITUTE(SUBSTITUTE(SUBSTITUTE(SUBSTITUTE(SUBSTITUTE(SUBSTITUTE(SUBSTITUTE(SUBSTITUTE(SUBSTITUTE(SUBSTITUTE(SUBSTITUTE(SUBSTITUTE(SUBSTITUTE(SUBSTITUTE(SUBSTITUTE(SUBSTITUTE(SUBSTITUTE(IF(_xlfn.ISFORMULA('#_F'!J65),_xlfn.FORMULATEXT('#_F'!J65),'#_F'!J65),"9","#"),"8","#"),"7","#"),"6","#"),"5","#"),"4","#"),"3","#"),"2","#"),"1","#"),"0","#"),"$","")," ",""),",","@"),"&gt;","@"),"&lt;","@"),"=","@"),")","@"),"(","@"),"^","@"),"/","@"),"+","@"),"*","@"),"-","@"))-LEN(SUBSTITUTE(SUBSTITUTE(SUBSTITUTE(SUBSTITUTE(SUBSTITUTE(SUBSTITUTE(SUBSTITUTE(SUBSTITUTE(SUBSTITUTE(SUBSTITUTE(SUBSTITUTE(SUBSTITUTE(SUBSTITUTE(SUBSTITUTE(SUBSTITUTE(SUBSTITUTE(SUBSTITUTE(SUBSTITUTE(SUBSTITUTE(SUBSTITUTE(SUBSTITUTE(SUBSTITUTE(SUBSTITUTE(SUBSTITUTE(IF(_xlfn.ISFORMULA('#_F'!J65),_xlfn.FORMULATEXT('#_F'!J65),'#_F'!J65),"9","#"),"8","#"),"7","#"),"6","#"),"5","#"),"4","#"),"3","#"),"2","#"),"1","#"),"0","#"),"$","")," ",""),",","@"),"&gt;","@"),"&lt;","@"),"=","@"),")","@"),"(","@"),"^","@"),"/","@"),"+","@"),"*","@"),"-","@"),"@#","")))/2,TRUE,FALSE),"HardCodeMsg",IF(LEN(IF(_xlfn.ISFORMULA(F!J65),_xlfn.FORMULATEXT(F!J65),F!J65))-LEN(SUBSTITUTE(IF(_xlfn.ISFORMULA(F!J65),_xlfn.FORMULATEXT(F!J65),F!J65),"""",""))&gt;LEN(IF(_xlfn.ISFORMULA('#_F'!J65),_xlfn.FORMULATEXT('#_F'!J65),'#_F'!J65))-LEN(SUBSTITUTE(IF(_xlfn.ISFORMULA('#_F'!J65),_xlfn.FORMULATEXT('#_F'!J65),'#_F'!J65),"""","")),TRUE,FALSE),"HardQuoteMsg",IF(LEN(IF(_xlfn.ISFORMULA(F!J65),_xlfn.FORMULATEXT(F!J65),F!J65))-LEN(SUBSTITUTE(IF(_xlfn.ISFORMULA(F!J65),_xlfn.FORMULATEXT(F!J65),F!J65),"$",""))&lt;LEN(IF(_xlfn.ISFORMULA('#_F'!J65),_xlfn.FORMULATEXT('#_F'!J65),'#_F'!J65))-LEN(SUBSTITUTE(IF(_xlfn.ISFORMULA('#_F'!J65),_xlfn.FORMULATEXT('#_F'!J65),'#_F'!J65),"$","")),TRUE,FALSE),"MissingAbsMsg",_xlfn.IFS(ISTEXT('#_F'!J65),FALSE,ISLOGICAL('#_F'!J65),FALSE,SUBSTITUTE(CELL("format",'#_F'!J65),"-","")=SUBSTITUTE(CELL("format",F!J65),"-",""),FALSE,CELL("format",'#_F'!J65)="G",FALSE,AND(CELL("format",'#_F'!J65)="F0",CELL("format",F!J65)="G"),FALSE,TRUE,IFERROR(IF(MATCH(CELL("format",'#_F'!J65),FormatCodes_SFX!$A$4:$A$53,0)&gt;0,TRUE),FALSE),TRUE,TRUE),"FormatMsg",TRUE,"PerfectMsg")</f>
        <v>PerfectMsg</v>
      </c>
      <c r="K65" s="170" t="str">
        <f ca="1">_xlfn.IFS(ISBLANK(F!K65),"",IF(NOT(ISNA('#_F'!K65)),IF(ISNA(F!K65),TRUE,FALSE),FALSE),"StuNAMsg",IF(AND(ISNA('#_F'!K65),ISNA(F!K65)),TRUE,FALSE),"PerfectMsg",IF(NOT(ISERROR('#_F'!K65)),IF(ISERROR(F!K65),TRUE,FALSE),FALSE),"StuErrorMsg",IF(TYPE('#_F'!K65)&lt;&gt;TYPE(F!K65),TRUE,FALSE),"WrongTypeMsg",IF(_xlfn.ISFORMULA('#_F'!K65),IF(NOT(_xlfn.ISFORMULA(F!K65)),TRUE),FALSE),"MissingFormulaMsg",IF(NOT(AND(ISNUMBER(FIND("[",_xlfn.FORMULATEXT('#_F'!K65))),ISNUMBER(FIND("!",_xlfn.FORMULATEXT('#_F'!K65))))),AND(ISNUMBER(FIND("[",_xlfn.FORMULATEXT(F!K65))),ISNUMBER(FIND("!",_xlfn.FORMULATEXT(F!K65)))),FALSE),"ExternalRefsMsg",IF(ISNUMBER('#_F'!K65),IF(ABS('#_F'!K65-F!K65)&gt;0.00001,TRUE,FALSE),IF('#_F'!K65&lt;&gt;F!K65,TRUE,FALSE)),IF(ISNUMBER('#_F'!K65),IF('#_F'!K65&gt;F!K65,"TooLow","TooHigh"),"WrongAnswer"),NOT(_xlfn.ISFORMULA('#_F'!K65)),IF(_xlfn.IFS(ISTEXT('#_F'!K65),FALSE,ISLOGICAL('#_F'!K65),FALSE,SUBSTITUTE(CELL("format",'#_F'!K65),"-","")=SUBSTITUTE(CELL("format",F!K65),"-",""),FALSE,CELL("format",'#_F'!K65)="G",FALSE,AND(CELL("format",'#_F'!K65)="F0",CELL("format",F!K65)="G"),FALSE,TRUE,IFERROR(IF(MATCH(CELL("format",'#_F'!K65)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65),_xlfn.FORMULATEXT(F!K65),F!K65),"9","#"),"8","#"),"7","#"),"6","#"),"5","#"),"4","#"),"3","#"),"2","#"),"1","#"),"0","#"),"$","")," ",""),",","@"),"&gt;","@"),"&lt;","@"),"=","@"),")","@"),"(","@"),"^","@"),"/","@"),"+","@"),"*","@"),"-","@"))-LEN(SUBSTITUTE(SUBSTITUTE(SUBSTITUTE(SUBSTITUTE(SUBSTITUTE(SUBSTITUTE(SUBSTITUTE(SUBSTITUTE(SUBSTITUTE(SUBSTITUTE(SUBSTITUTE(SUBSTITUTE(SUBSTITUTE(SUBSTITUTE(SUBSTITUTE(SUBSTITUTE(SUBSTITUTE(SUBSTITUTE(SUBSTITUTE(SUBSTITUTE(SUBSTITUTE(SUBSTITUTE(SUBSTITUTE(SUBSTITUTE(IF(_xlfn.ISFORMULA(F!K65),_xlfn.FORMULATEXT(F!K65),F!K65),"9","#"),"8","#"),"7","#"),"6","#"),"5","#"),"4","#"),"3","#"),"2","#"),"1","#"),"0","#"),"$","")," ",""),",","@"),"&gt;","@"),"&lt;","@"),"=","@"),")","@"),"(","@"),"^","@"),"/","@"),"+","@"),"*","@"),"-","@"),"@#","")))/2&gt;(LEN(SUBSTITUTE(SUBSTITUTE(SUBSTITUTE(SUBSTITUTE(SUBSTITUTE(SUBSTITUTE(SUBSTITUTE(SUBSTITUTE(SUBSTITUTE(SUBSTITUTE(SUBSTITUTE(SUBSTITUTE(SUBSTITUTE(SUBSTITUTE(SUBSTITUTE(SUBSTITUTE(SUBSTITUTE(SUBSTITUTE(SUBSTITUTE(SUBSTITUTE(SUBSTITUTE(SUBSTITUTE(SUBSTITUTE(IF(_xlfn.ISFORMULA('#_F'!K65),_xlfn.FORMULATEXT('#_F'!K65),'#_F'!K65),"9","#"),"8","#"),"7","#"),"6","#"),"5","#"),"4","#"),"3","#"),"2","#"),"1","#"),"0","#"),"$","")," ",""),",","@"),"&gt;","@"),"&lt;","@"),"=","@"),")","@"),"(","@"),"^","@"),"/","@"),"+","@"),"*","@"),"-","@"))-LEN(SUBSTITUTE(SUBSTITUTE(SUBSTITUTE(SUBSTITUTE(SUBSTITUTE(SUBSTITUTE(SUBSTITUTE(SUBSTITUTE(SUBSTITUTE(SUBSTITUTE(SUBSTITUTE(SUBSTITUTE(SUBSTITUTE(SUBSTITUTE(SUBSTITUTE(SUBSTITUTE(SUBSTITUTE(SUBSTITUTE(SUBSTITUTE(SUBSTITUTE(SUBSTITUTE(SUBSTITUTE(SUBSTITUTE(SUBSTITUTE(IF(_xlfn.ISFORMULA('#_F'!K65),_xlfn.FORMULATEXT('#_F'!K65),'#_F'!K65),"9","#"),"8","#"),"7","#"),"6","#"),"5","#"),"4","#"),"3","#"),"2","#"),"1","#"),"0","#"),"$","")," ",""),",","@"),"&gt;","@"),"&lt;","@"),"=","@"),")","@"),"(","@"),"^","@"),"/","@"),"+","@"),"*","@"),"-","@"),"@#","")))/2,TRUE,FALSE),"HardCodeMsg",IF(LEN(IF(_xlfn.ISFORMULA(F!K65),_xlfn.FORMULATEXT(F!K65),F!K65))-LEN(SUBSTITUTE(IF(_xlfn.ISFORMULA(F!K65),_xlfn.FORMULATEXT(F!K65),F!K65),"""",""))&gt;LEN(IF(_xlfn.ISFORMULA('#_F'!K65),_xlfn.FORMULATEXT('#_F'!K65),'#_F'!K65))-LEN(SUBSTITUTE(IF(_xlfn.ISFORMULA('#_F'!K65),_xlfn.FORMULATEXT('#_F'!K65),'#_F'!K65),"""","")),TRUE,FALSE),"HardQuoteMsg",IF(LEN(IF(_xlfn.ISFORMULA(F!K65),_xlfn.FORMULATEXT(F!K65),F!K65))-LEN(SUBSTITUTE(IF(_xlfn.ISFORMULA(F!K65),_xlfn.FORMULATEXT(F!K65),F!K65),"$",""))&lt;LEN(IF(_xlfn.ISFORMULA('#_F'!K65),_xlfn.FORMULATEXT('#_F'!K65),'#_F'!K65))-LEN(SUBSTITUTE(IF(_xlfn.ISFORMULA('#_F'!K65),_xlfn.FORMULATEXT('#_F'!K65),'#_F'!K65),"$","")),TRUE,FALSE),"MissingAbsMsg",_xlfn.IFS(ISTEXT('#_F'!K65),FALSE,ISLOGICAL('#_F'!K65),FALSE,SUBSTITUTE(CELL("format",'#_F'!K65),"-","")=SUBSTITUTE(CELL("format",F!K65),"-",""),FALSE,CELL("format",'#_F'!K65)="G",FALSE,AND(CELL("format",'#_F'!K65)="F0",CELL("format",F!K65)="G"),FALSE,TRUE,IFERROR(IF(MATCH(CELL("format",'#_F'!K65),FormatCodes_SFX!$A$4:$A$53,0)&gt;0,TRUE),FALSE),TRUE,TRUE),"FormatMsg",TRUE,"PerfectMsg")</f>
        <v>PerfectMsg</v>
      </c>
      <c r="L65" s="231" t="str">
        <f ca="1">_xlfn.IFS(ISBLANK(F!L65),"",IF(NOT(ISNA('#_F'!L65)),IF(ISNA(F!L65),TRUE,FALSE),FALSE),"StuNAMsg",IF(AND(ISNA('#_F'!L65),ISNA(F!L65)),TRUE,FALSE),"PerfectMsg",IF(NOT(ISERROR('#_F'!L65)),IF(ISERROR(F!L65),TRUE,FALSE),FALSE),"StuErrorMsg",IF(TYPE('#_F'!L65)&lt;&gt;TYPE(F!L65),TRUE,FALSE),"WrongTypeMsg",IF(_xlfn.ISFORMULA('#_F'!L65),IF(NOT(_xlfn.ISFORMULA(F!L65)),TRUE),FALSE),"MissingFormulaMsg",IF(NOT(AND(ISNUMBER(FIND("[",_xlfn.FORMULATEXT('#_F'!L65))),ISNUMBER(FIND("!",_xlfn.FORMULATEXT('#_F'!L65))))),AND(ISNUMBER(FIND("[",_xlfn.FORMULATEXT(F!L65))),ISNUMBER(FIND("!",_xlfn.FORMULATEXT(F!L65)))),FALSE),"ExternalRefsMsg",IF(ISNUMBER('#_F'!L65),IF(ABS('#_F'!L65-F!L65)&gt;0.00001,TRUE,FALSE),IF('#_F'!L65&lt;&gt;F!L65,TRUE,FALSE)),IF(ISNUMBER('#_F'!L65),IF('#_F'!L65&gt;F!L65,"TooLow","TooHigh"),"WrongAnswer"),NOT(_xlfn.ISFORMULA('#_F'!L65)),IF(_xlfn.IFS(ISTEXT('#_F'!L65),FALSE,ISLOGICAL('#_F'!L65),FALSE,SUBSTITUTE(CELL("format",'#_F'!L65),"-","")=SUBSTITUTE(CELL("format",F!L65),"-",""),FALSE,CELL("format",'#_F'!L65)="G",FALSE,AND(CELL("format",'#_F'!L65)="F0",CELL("format",F!L65)="G"),FALSE,TRUE,IFERROR(IF(MATCH(CELL("format",'#_F'!L65)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65),_xlfn.FORMULATEXT(F!L65),F!L65),"9","#"),"8","#"),"7","#"),"6","#"),"5","#"),"4","#"),"3","#"),"2","#"),"1","#"),"0","#"),"$","")," ",""),",","@"),"&gt;","@"),"&lt;","@"),"=","@"),")","@"),"(","@"),"^","@"),"/","@"),"+","@"),"*","@"),"-","@"))-LEN(SUBSTITUTE(SUBSTITUTE(SUBSTITUTE(SUBSTITUTE(SUBSTITUTE(SUBSTITUTE(SUBSTITUTE(SUBSTITUTE(SUBSTITUTE(SUBSTITUTE(SUBSTITUTE(SUBSTITUTE(SUBSTITUTE(SUBSTITUTE(SUBSTITUTE(SUBSTITUTE(SUBSTITUTE(SUBSTITUTE(SUBSTITUTE(SUBSTITUTE(SUBSTITUTE(SUBSTITUTE(SUBSTITUTE(SUBSTITUTE(IF(_xlfn.ISFORMULA(F!L65),_xlfn.FORMULATEXT(F!L65),F!L65),"9","#"),"8","#"),"7","#"),"6","#"),"5","#"),"4","#"),"3","#"),"2","#"),"1","#"),"0","#"),"$","")," ",""),",","@"),"&gt;","@"),"&lt;","@"),"=","@"),")","@"),"(","@"),"^","@"),"/","@"),"+","@"),"*","@"),"-","@"),"@#","")))/2&gt;(LEN(SUBSTITUTE(SUBSTITUTE(SUBSTITUTE(SUBSTITUTE(SUBSTITUTE(SUBSTITUTE(SUBSTITUTE(SUBSTITUTE(SUBSTITUTE(SUBSTITUTE(SUBSTITUTE(SUBSTITUTE(SUBSTITUTE(SUBSTITUTE(SUBSTITUTE(SUBSTITUTE(SUBSTITUTE(SUBSTITUTE(SUBSTITUTE(SUBSTITUTE(SUBSTITUTE(SUBSTITUTE(SUBSTITUTE(IF(_xlfn.ISFORMULA('#_F'!L65),_xlfn.FORMULATEXT('#_F'!L65),'#_F'!L65),"9","#"),"8","#"),"7","#"),"6","#"),"5","#"),"4","#"),"3","#"),"2","#"),"1","#"),"0","#"),"$","")," ",""),",","@"),"&gt;","@"),"&lt;","@"),"=","@"),")","@"),"(","@"),"^","@"),"/","@"),"+","@"),"*","@"),"-","@"))-LEN(SUBSTITUTE(SUBSTITUTE(SUBSTITUTE(SUBSTITUTE(SUBSTITUTE(SUBSTITUTE(SUBSTITUTE(SUBSTITUTE(SUBSTITUTE(SUBSTITUTE(SUBSTITUTE(SUBSTITUTE(SUBSTITUTE(SUBSTITUTE(SUBSTITUTE(SUBSTITUTE(SUBSTITUTE(SUBSTITUTE(SUBSTITUTE(SUBSTITUTE(SUBSTITUTE(SUBSTITUTE(SUBSTITUTE(SUBSTITUTE(IF(_xlfn.ISFORMULA('#_F'!L65),_xlfn.FORMULATEXT('#_F'!L65),'#_F'!L65),"9","#"),"8","#"),"7","#"),"6","#"),"5","#"),"4","#"),"3","#"),"2","#"),"1","#"),"0","#"),"$","")," ",""),",","@"),"&gt;","@"),"&lt;","@"),"=","@"),")","@"),"(","@"),"^","@"),"/","@"),"+","@"),"*","@"),"-","@"),"@#","")))/2,TRUE,FALSE),"HardCodeMsg",IF(LEN(IF(_xlfn.ISFORMULA(F!L65),_xlfn.FORMULATEXT(F!L65),F!L65))-LEN(SUBSTITUTE(IF(_xlfn.ISFORMULA(F!L65),_xlfn.FORMULATEXT(F!L65),F!L65),"""",""))&gt;LEN(IF(_xlfn.ISFORMULA('#_F'!L65),_xlfn.FORMULATEXT('#_F'!L65),'#_F'!L65))-LEN(SUBSTITUTE(IF(_xlfn.ISFORMULA('#_F'!L65),_xlfn.FORMULATEXT('#_F'!L65),'#_F'!L65),"""","")),TRUE,FALSE),"HardQuoteMsg",IF(LEN(IF(_xlfn.ISFORMULA(F!L65),_xlfn.FORMULATEXT(F!L65),F!L65))-LEN(SUBSTITUTE(IF(_xlfn.ISFORMULA(F!L65),_xlfn.FORMULATEXT(F!L65),F!L65),"$",""))&lt;LEN(IF(_xlfn.ISFORMULA('#_F'!L65),_xlfn.FORMULATEXT('#_F'!L65),'#_F'!L65))-LEN(SUBSTITUTE(IF(_xlfn.ISFORMULA('#_F'!L65),_xlfn.FORMULATEXT('#_F'!L65),'#_F'!L65),"$","")),TRUE,FALSE),"MissingAbsMsg",_xlfn.IFS(ISTEXT('#_F'!L65),FALSE,ISLOGICAL('#_F'!L65),FALSE,SUBSTITUTE(CELL("format",'#_F'!L65),"-","")=SUBSTITUTE(CELL("format",F!L65),"-",""),FALSE,CELL("format",'#_F'!L65)="G",FALSE,AND(CELL("format",'#_F'!L65)="F0",CELL("format",F!L65)="G"),FALSE,TRUE,IFERROR(IF(MATCH(CELL("format",'#_F'!L65),FormatCodes_SFX!$A$4:$A$53,0)&gt;0,TRUE),FALSE),TRUE,TRUE),"FormatMsg",TRUE,"PerfectMsg")</f>
        <v>PerfectMsg</v>
      </c>
      <c r="N65" s="170">
        <v>0</v>
      </c>
      <c r="O65" s="233">
        <v>0</v>
      </c>
      <c r="P65" s="233">
        <v>0</v>
      </c>
      <c r="R65" s="233">
        <v>0</v>
      </c>
      <c r="S65" s="233">
        <v>0</v>
      </c>
      <c r="T65" s="233">
        <v>0</v>
      </c>
      <c r="V65" s="233">
        <v>0</v>
      </c>
      <c r="W65" s="233">
        <v>0</v>
      </c>
      <c r="X65" s="233">
        <v>0</v>
      </c>
      <c r="Z65" s="233">
        <v>0</v>
      </c>
      <c r="AA65" s="233">
        <v>0</v>
      </c>
      <c r="AB65" s="233">
        <v>0</v>
      </c>
    </row>
    <row r="66" spans="3:28" x14ac:dyDescent="0.15">
      <c r="C66" s="233">
        <v>0</v>
      </c>
      <c r="D66" s="233">
        <v>0</v>
      </c>
      <c r="E66" s="233">
        <v>0</v>
      </c>
      <c r="F66" s="233">
        <v>0</v>
      </c>
      <c r="G66" s="170" t="str">
        <f ca="1">_xlfn.IFS(ISBLANK(F!G66),"",IF(NOT(ISNA('#_F'!G66)),IF(ISNA(F!G66),TRUE,FALSE),FALSE),"StuNAMsg",IF(AND(ISNA('#_F'!G66),ISNA(F!G66)),TRUE,FALSE),"PerfectMsg",IF(NOT(ISERROR('#_F'!G66)),IF(ISERROR(F!G66),TRUE,FALSE),FALSE),"StuErrorMsg",IF(TYPE('#_F'!G66)&lt;&gt;TYPE(F!G66),TRUE,FALSE),"WrongTypeMsg",IF(_xlfn.ISFORMULA('#_F'!G66),IF(NOT(_xlfn.ISFORMULA(F!G66)),TRUE),FALSE),"MissingFormulaMsg",IF(NOT(AND(ISNUMBER(FIND("[",_xlfn.FORMULATEXT('#_F'!G66))),ISNUMBER(FIND("!",_xlfn.FORMULATEXT('#_F'!G66))))),AND(ISNUMBER(FIND("[",_xlfn.FORMULATEXT(F!G66))),ISNUMBER(FIND("!",_xlfn.FORMULATEXT(F!G66)))),FALSE),"ExternalRefsMsg",IF(ISNUMBER('#_F'!G66),IF(ABS('#_F'!G66-F!G66)&gt;0.00001,TRUE,FALSE),IF('#_F'!G66&lt;&gt;F!G66,TRUE,FALSE)),IF(ISNUMBER('#_F'!G66),IF('#_F'!G66&gt;F!G66,"TooLow","TooHigh"),"WrongAnswer"),NOT(_xlfn.ISFORMULA('#_F'!G66)),IF(_xlfn.IFS(ISTEXT('#_F'!G66),FALSE,ISLOGICAL('#_F'!G66),FALSE,SUBSTITUTE(CELL("format",'#_F'!G66),"-","")=SUBSTITUTE(CELL("format",F!G66),"-",""),FALSE,CELL("format",'#_F'!G66)="G",FALSE,AND(CELL("format",'#_F'!G66)="F0",CELL("format",F!G66)="G"),FALSE,TRUE,IFERROR(IF(MATCH(CELL("format",'#_F'!G66)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66),_xlfn.FORMULATEXT(F!G66),F!G66),"9","#"),"8","#"),"7","#"),"6","#"),"5","#"),"4","#"),"3","#"),"2","#"),"1","#"),"0","#"),"$","")," ",""),",","@"),"&gt;","@"),"&lt;","@"),"=","@"),")","@"),"(","@"),"^","@"),"/","@"),"+","@"),"*","@"),"-","@"))-LEN(SUBSTITUTE(SUBSTITUTE(SUBSTITUTE(SUBSTITUTE(SUBSTITUTE(SUBSTITUTE(SUBSTITUTE(SUBSTITUTE(SUBSTITUTE(SUBSTITUTE(SUBSTITUTE(SUBSTITUTE(SUBSTITUTE(SUBSTITUTE(SUBSTITUTE(SUBSTITUTE(SUBSTITUTE(SUBSTITUTE(SUBSTITUTE(SUBSTITUTE(SUBSTITUTE(SUBSTITUTE(SUBSTITUTE(SUBSTITUTE(IF(_xlfn.ISFORMULA(F!G66),_xlfn.FORMULATEXT(F!G66),F!G66),"9","#"),"8","#"),"7","#"),"6","#"),"5","#"),"4","#"),"3","#"),"2","#"),"1","#"),"0","#"),"$","")," ",""),",","@"),"&gt;","@"),"&lt;","@"),"=","@"),")","@"),"(","@"),"^","@"),"/","@"),"+","@"),"*","@"),"-","@"),"@#","")))/2&gt;(LEN(SUBSTITUTE(SUBSTITUTE(SUBSTITUTE(SUBSTITUTE(SUBSTITUTE(SUBSTITUTE(SUBSTITUTE(SUBSTITUTE(SUBSTITUTE(SUBSTITUTE(SUBSTITUTE(SUBSTITUTE(SUBSTITUTE(SUBSTITUTE(SUBSTITUTE(SUBSTITUTE(SUBSTITUTE(SUBSTITUTE(SUBSTITUTE(SUBSTITUTE(SUBSTITUTE(SUBSTITUTE(SUBSTITUTE(IF(_xlfn.ISFORMULA('#_F'!G66),_xlfn.FORMULATEXT('#_F'!G66),'#_F'!G66),"9","#"),"8","#"),"7","#"),"6","#"),"5","#"),"4","#"),"3","#"),"2","#"),"1","#"),"0","#"),"$","")," ",""),",","@"),"&gt;","@"),"&lt;","@"),"=","@"),")","@"),"(","@"),"^","@"),"/","@"),"+","@"),"*","@"),"-","@"))-LEN(SUBSTITUTE(SUBSTITUTE(SUBSTITUTE(SUBSTITUTE(SUBSTITUTE(SUBSTITUTE(SUBSTITUTE(SUBSTITUTE(SUBSTITUTE(SUBSTITUTE(SUBSTITUTE(SUBSTITUTE(SUBSTITUTE(SUBSTITUTE(SUBSTITUTE(SUBSTITUTE(SUBSTITUTE(SUBSTITUTE(SUBSTITUTE(SUBSTITUTE(SUBSTITUTE(SUBSTITUTE(SUBSTITUTE(SUBSTITUTE(IF(_xlfn.ISFORMULA('#_F'!G66),_xlfn.FORMULATEXT('#_F'!G66),'#_F'!G66),"9","#"),"8","#"),"7","#"),"6","#"),"5","#"),"4","#"),"3","#"),"2","#"),"1","#"),"0","#"),"$","")," ",""),",","@"),"&gt;","@"),"&lt;","@"),"=","@"),")","@"),"(","@"),"^","@"),"/","@"),"+","@"),"*","@"),"-","@"),"@#","")))/2,TRUE,FALSE),"HardCodeMsg",IF(LEN(IF(_xlfn.ISFORMULA(F!G66),_xlfn.FORMULATEXT(F!G66),F!G66))-LEN(SUBSTITUTE(IF(_xlfn.ISFORMULA(F!G66),_xlfn.FORMULATEXT(F!G66),F!G66),"""",""))&gt;LEN(IF(_xlfn.ISFORMULA('#_F'!G66),_xlfn.FORMULATEXT('#_F'!G66),'#_F'!G66))-LEN(SUBSTITUTE(IF(_xlfn.ISFORMULA('#_F'!G66),_xlfn.FORMULATEXT('#_F'!G66),'#_F'!G66),"""","")),TRUE,FALSE),"HardQuoteMsg",IF(LEN(IF(_xlfn.ISFORMULA(F!G66),_xlfn.FORMULATEXT(F!G66),F!G66))-LEN(SUBSTITUTE(IF(_xlfn.ISFORMULA(F!G66),_xlfn.FORMULATEXT(F!G66),F!G66),"$",""))&lt;LEN(IF(_xlfn.ISFORMULA('#_F'!G66),_xlfn.FORMULATEXT('#_F'!G66),'#_F'!G66))-LEN(SUBSTITUTE(IF(_xlfn.ISFORMULA('#_F'!G66),_xlfn.FORMULATEXT('#_F'!G66),'#_F'!G66),"$","")),TRUE,FALSE),"MissingAbsMsg",_xlfn.IFS(ISTEXT('#_F'!G66),FALSE,ISLOGICAL('#_F'!G66),FALSE,SUBSTITUTE(CELL("format",'#_F'!G66),"-","")=SUBSTITUTE(CELL("format",F!G66),"-",""),FALSE,CELL("format",'#_F'!G66)="G",FALSE,AND(CELL("format",'#_F'!G66)="F0",CELL("format",F!G66)="G"),FALSE,TRUE,IFERROR(IF(MATCH(CELL("format",'#_F'!G66),FormatCodes_SFX!$A$4:$A$53,0)&gt;0,TRUE),FALSE),TRUE,TRUE),"FormatMsg",TRUE,"PerfectMsg")</f>
        <v>PerfectMsg</v>
      </c>
      <c r="H66" s="170" t="str">
        <f ca="1">_xlfn.IFS(ISBLANK(F!H66),"",IF(NOT(ISNA('#_F'!H66)),IF(ISNA(F!H66),TRUE,FALSE),FALSE),"StuNAMsg",IF(AND(ISNA('#_F'!H66),ISNA(F!H66)),TRUE,FALSE),"PerfectMsg",IF(NOT(ISERROR('#_F'!H66)),IF(ISERROR(F!H66),TRUE,FALSE),FALSE),"StuErrorMsg",IF(TYPE('#_F'!H66)&lt;&gt;TYPE(F!H66),TRUE,FALSE),"WrongTypeMsg",IF(_xlfn.ISFORMULA('#_F'!H66),IF(NOT(_xlfn.ISFORMULA(F!H66)),TRUE),FALSE),"MissingFormulaMsg",IF(NOT(AND(ISNUMBER(FIND("[",_xlfn.FORMULATEXT('#_F'!H66))),ISNUMBER(FIND("!",_xlfn.FORMULATEXT('#_F'!H66))))),AND(ISNUMBER(FIND("[",_xlfn.FORMULATEXT(F!H66))),ISNUMBER(FIND("!",_xlfn.FORMULATEXT(F!H66)))),FALSE),"ExternalRefsMsg",IF(ISNUMBER('#_F'!H66),IF(ABS('#_F'!H66-F!H66)&gt;0.00001,TRUE,FALSE),IF('#_F'!H66&lt;&gt;F!H66,TRUE,FALSE)),IF(ISNUMBER('#_F'!H66),IF('#_F'!H66&gt;F!H66,"TooLow","TooHigh"),"WrongAnswer"),NOT(_xlfn.ISFORMULA('#_F'!H66)),IF(_xlfn.IFS(ISTEXT('#_F'!H66),FALSE,ISLOGICAL('#_F'!H66),FALSE,SUBSTITUTE(CELL("format",'#_F'!H66),"-","")=SUBSTITUTE(CELL("format",F!H66),"-",""),FALSE,CELL("format",'#_F'!H66)="G",FALSE,AND(CELL("format",'#_F'!H66)="F0",CELL("format",F!H66)="G"),FALSE,TRUE,IFERROR(IF(MATCH(CELL("format",'#_F'!H66)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66),_xlfn.FORMULATEXT(F!H66),F!H66),"9","#"),"8","#"),"7","#"),"6","#"),"5","#"),"4","#"),"3","#"),"2","#"),"1","#"),"0","#"),"$","")," ",""),",","@"),"&gt;","@"),"&lt;","@"),"=","@"),")","@"),"(","@"),"^","@"),"/","@"),"+","@"),"*","@"),"-","@"))-LEN(SUBSTITUTE(SUBSTITUTE(SUBSTITUTE(SUBSTITUTE(SUBSTITUTE(SUBSTITUTE(SUBSTITUTE(SUBSTITUTE(SUBSTITUTE(SUBSTITUTE(SUBSTITUTE(SUBSTITUTE(SUBSTITUTE(SUBSTITUTE(SUBSTITUTE(SUBSTITUTE(SUBSTITUTE(SUBSTITUTE(SUBSTITUTE(SUBSTITUTE(SUBSTITUTE(SUBSTITUTE(SUBSTITUTE(SUBSTITUTE(IF(_xlfn.ISFORMULA(F!H66),_xlfn.FORMULATEXT(F!H66),F!H66),"9","#"),"8","#"),"7","#"),"6","#"),"5","#"),"4","#"),"3","#"),"2","#"),"1","#"),"0","#"),"$","")," ",""),",","@"),"&gt;","@"),"&lt;","@"),"=","@"),")","@"),"(","@"),"^","@"),"/","@"),"+","@"),"*","@"),"-","@"),"@#","")))/2&gt;(LEN(SUBSTITUTE(SUBSTITUTE(SUBSTITUTE(SUBSTITUTE(SUBSTITUTE(SUBSTITUTE(SUBSTITUTE(SUBSTITUTE(SUBSTITUTE(SUBSTITUTE(SUBSTITUTE(SUBSTITUTE(SUBSTITUTE(SUBSTITUTE(SUBSTITUTE(SUBSTITUTE(SUBSTITUTE(SUBSTITUTE(SUBSTITUTE(SUBSTITUTE(SUBSTITUTE(SUBSTITUTE(SUBSTITUTE(IF(_xlfn.ISFORMULA('#_F'!H66),_xlfn.FORMULATEXT('#_F'!H66),'#_F'!H66),"9","#"),"8","#"),"7","#"),"6","#"),"5","#"),"4","#"),"3","#"),"2","#"),"1","#"),"0","#"),"$","")," ",""),",","@"),"&gt;","@"),"&lt;","@"),"=","@"),")","@"),"(","@"),"^","@"),"/","@"),"+","@"),"*","@"),"-","@"))-LEN(SUBSTITUTE(SUBSTITUTE(SUBSTITUTE(SUBSTITUTE(SUBSTITUTE(SUBSTITUTE(SUBSTITUTE(SUBSTITUTE(SUBSTITUTE(SUBSTITUTE(SUBSTITUTE(SUBSTITUTE(SUBSTITUTE(SUBSTITUTE(SUBSTITUTE(SUBSTITUTE(SUBSTITUTE(SUBSTITUTE(SUBSTITUTE(SUBSTITUTE(SUBSTITUTE(SUBSTITUTE(SUBSTITUTE(SUBSTITUTE(IF(_xlfn.ISFORMULA('#_F'!H66),_xlfn.FORMULATEXT('#_F'!H66),'#_F'!H66),"9","#"),"8","#"),"7","#"),"6","#"),"5","#"),"4","#"),"3","#"),"2","#"),"1","#"),"0","#"),"$","")," ",""),",","@"),"&gt;","@"),"&lt;","@"),"=","@"),")","@"),"(","@"),"^","@"),"/","@"),"+","@"),"*","@"),"-","@"),"@#","")))/2,TRUE,FALSE),"HardCodeMsg",IF(LEN(IF(_xlfn.ISFORMULA(F!H66),_xlfn.FORMULATEXT(F!H66),F!H66))-LEN(SUBSTITUTE(IF(_xlfn.ISFORMULA(F!H66),_xlfn.FORMULATEXT(F!H66),F!H66),"""",""))&gt;LEN(IF(_xlfn.ISFORMULA('#_F'!H66),_xlfn.FORMULATEXT('#_F'!H66),'#_F'!H66))-LEN(SUBSTITUTE(IF(_xlfn.ISFORMULA('#_F'!H66),_xlfn.FORMULATEXT('#_F'!H66),'#_F'!H66),"""","")),TRUE,FALSE),"HardQuoteMsg",IF(LEN(IF(_xlfn.ISFORMULA(F!H66),_xlfn.FORMULATEXT(F!H66),F!H66))-LEN(SUBSTITUTE(IF(_xlfn.ISFORMULA(F!H66),_xlfn.FORMULATEXT(F!H66),F!H66),"$",""))&lt;LEN(IF(_xlfn.ISFORMULA('#_F'!H66),_xlfn.FORMULATEXT('#_F'!H66),'#_F'!H66))-LEN(SUBSTITUTE(IF(_xlfn.ISFORMULA('#_F'!H66),_xlfn.FORMULATEXT('#_F'!H66),'#_F'!H66),"$","")),TRUE,FALSE),"MissingAbsMsg",_xlfn.IFS(ISTEXT('#_F'!H66),FALSE,ISLOGICAL('#_F'!H66),FALSE,SUBSTITUTE(CELL("format",'#_F'!H66),"-","")=SUBSTITUTE(CELL("format",F!H66),"-",""),FALSE,CELL("format",'#_F'!H66)="G",FALSE,AND(CELL("format",'#_F'!H66)="F0",CELL("format",F!H66)="G"),FALSE,TRUE,IFERROR(IF(MATCH(CELL("format",'#_F'!H66),FormatCodes_SFX!$A$4:$A$53,0)&gt;0,TRUE),FALSE),TRUE,TRUE),"FormatMsg",TRUE,"PerfectMsg")</f>
        <v>PerfectMsg</v>
      </c>
      <c r="I66" s="170" t="str">
        <f ca="1">_xlfn.IFS(ISBLANK(F!I66),"",IF(NOT(ISNA('#_F'!I66)),IF(ISNA(F!I66),TRUE,FALSE),FALSE),"StuNAMsg",IF(AND(ISNA('#_F'!I66),ISNA(F!I66)),TRUE,FALSE),"PerfectMsg",IF(NOT(ISERROR('#_F'!I66)),IF(ISERROR(F!I66),TRUE,FALSE),FALSE),"StuErrorMsg",IF(TYPE('#_F'!I66)&lt;&gt;TYPE(F!I66),TRUE,FALSE),"WrongTypeMsg",IF(_xlfn.ISFORMULA('#_F'!I66),IF(NOT(_xlfn.ISFORMULA(F!I66)),TRUE),FALSE),"MissingFormulaMsg",IF(NOT(AND(ISNUMBER(FIND("[",_xlfn.FORMULATEXT('#_F'!I66))),ISNUMBER(FIND("!",_xlfn.FORMULATEXT('#_F'!I66))))),AND(ISNUMBER(FIND("[",_xlfn.FORMULATEXT(F!I66))),ISNUMBER(FIND("!",_xlfn.FORMULATEXT(F!I66)))),FALSE),"ExternalRefsMsg",IF(ISNUMBER('#_F'!I66),IF(ABS('#_F'!I66-F!I66)&gt;0.00001,TRUE,FALSE),IF('#_F'!I66&lt;&gt;F!I66,TRUE,FALSE)),IF(ISNUMBER('#_F'!I66),IF('#_F'!I66&gt;F!I66,"TooLow","TooHigh"),"WrongAnswer"),NOT(_xlfn.ISFORMULA('#_F'!I66)),IF(_xlfn.IFS(ISTEXT('#_F'!I66),FALSE,ISLOGICAL('#_F'!I66),FALSE,SUBSTITUTE(CELL("format",'#_F'!I66),"-","")=SUBSTITUTE(CELL("format",F!I66),"-",""),FALSE,CELL("format",'#_F'!I66)="G",FALSE,AND(CELL("format",'#_F'!I66)="F0",CELL("format",F!I66)="G"),FALSE,TRUE,IFERROR(IF(MATCH(CELL("format",'#_F'!I66)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66),_xlfn.FORMULATEXT(F!I66),F!I66),"9","#"),"8","#"),"7","#"),"6","#"),"5","#"),"4","#"),"3","#"),"2","#"),"1","#"),"0","#"),"$","")," ",""),",","@"),"&gt;","@"),"&lt;","@"),"=","@"),")","@"),"(","@"),"^","@"),"/","@"),"+","@"),"*","@"),"-","@"))-LEN(SUBSTITUTE(SUBSTITUTE(SUBSTITUTE(SUBSTITUTE(SUBSTITUTE(SUBSTITUTE(SUBSTITUTE(SUBSTITUTE(SUBSTITUTE(SUBSTITUTE(SUBSTITUTE(SUBSTITUTE(SUBSTITUTE(SUBSTITUTE(SUBSTITUTE(SUBSTITUTE(SUBSTITUTE(SUBSTITUTE(SUBSTITUTE(SUBSTITUTE(SUBSTITUTE(SUBSTITUTE(SUBSTITUTE(SUBSTITUTE(IF(_xlfn.ISFORMULA(F!I66),_xlfn.FORMULATEXT(F!I66),F!I66),"9","#"),"8","#"),"7","#"),"6","#"),"5","#"),"4","#"),"3","#"),"2","#"),"1","#"),"0","#"),"$","")," ",""),",","@"),"&gt;","@"),"&lt;","@"),"=","@"),")","@"),"(","@"),"^","@"),"/","@"),"+","@"),"*","@"),"-","@"),"@#","")))/2&gt;(LEN(SUBSTITUTE(SUBSTITUTE(SUBSTITUTE(SUBSTITUTE(SUBSTITUTE(SUBSTITUTE(SUBSTITUTE(SUBSTITUTE(SUBSTITUTE(SUBSTITUTE(SUBSTITUTE(SUBSTITUTE(SUBSTITUTE(SUBSTITUTE(SUBSTITUTE(SUBSTITUTE(SUBSTITUTE(SUBSTITUTE(SUBSTITUTE(SUBSTITUTE(SUBSTITUTE(SUBSTITUTE(SUBSTITUTE(IF(_xlfn.ISFORMULA('#_F'!I66),_xlfn.FORMULATEXT('#_F'!I66),'#_F'!I66),"9","#"),"8","#"),"7","#"),"6","#"),"5","#"),"4","#"),"3","#"),"2","#"),"1","#"),"0","#"),"$","")," ",""),",","@"),"&gt;","@"),"&lt;","@"),"=","@"),")","@"),"(","@"),"^","@"),"/","@"),"+","@"),"*","@"),"-","@"))-LEN(SUBSTITUTE(SUBSTITUTE(SUBSTITUTE(SUBSTITUTE(SUBSTITUTE(SUBSTITUTE(SUBSTITUTE(SUBSTITUTE(SUBSTITUTE(SUBSTITUTE(SUBSTITUTE(SUBSTITUTE(SUBSTITUTE(SUBSTITUTE(SUBSTITUTE(SUBSTITUTE(SUBSTITUTE(SUBSTITUTE(SUBSTITUTE(SUBSTITUTE(SUBSTITUTE(SUBSTITUTE(SUBSTITUTE(SUBSTITUTE(IF(_xlfn.ISFORMULA('#_F'!I66),_xlfn.FORMULATEXT('#_F'!I66),'#_F'!I66),"9","#"),"8","#"),"7","#"),"6","#"),"5","#"),"4","#"),"3","#"),"2","#"),"1","#"),"0","#"),"$","")," ",""),",","@"),"&gt;","@"),"&lt;","@"),"=","@"),")","@"),"(","@"),"^","@"),"/","@"),"+","@"),"*","@"),"-","@"),"@#","")))/2,TRUE,FALSE),"HardCodeMsg",IF(LEN(IF(_xlfn.ISFORMULA(F!I66),_xlfn.FORMULATEXT(F!I66),F!I66))-LEN(SUBSTITUTE(IF(_xlfn.ISFORMULA(F!I66),_xlfn.FORMULATEXT(F!I66),F!I66),"""",""))&gt;LEN(IF(_xlfn.ISFORMULA('#_F'!I66),_xlfn.FORMULATEXT('#_F'!I66),'#_F'!I66))-LEN(SUBSTITUTE(IF(_xlfn.ISFORMULA('#_F'!I66),_xlfn.FORMULATEXT('#_F'!I66),'#_F'!I66),"""","")),TRUE,FALSE),"HardQuoteMsg",IF(LEN(IF(_xlfn.ISFORMULA(F!I66),_xlfn.FORMULATEXT(F!I66),F!I66))-LEN(SUBSTITUTE(IF(_xlfn.ISFORMULA(F!I66),_xlfn.FORMULATEXT(F!I66),F!I66),"$",""))&lt;LEN(IF(_xlfn.ISFORMULA('#_F'!I66),_xlfn.FORMULATEXT('#_F'!I66),'#_F'!I66))-LEN(SUBSTITUTE(IF(_xlfn.ISFORMULA('#_F'!I66),_xlfn.FORMULATEXT('#_F'!I66),'#_F'!I66),"$","")),TRUE,FALSE),"MissingAbsMsg",_xlfn.IFS(ISTEXT('#_F'!I66),FALSE,ISLOGICAL('#_F'!I66),FALSE,SUBSTITUTE(CELL("format",'#_F'!I66),"-","")=SUBSTITUTE(CELL("format",F!I66),"-",""),FALSE,CELL("format",'#_F'!I66)="G",FALSE,AND(CELL("format",'#_F'!I66)="F0",CELL("format",F!I66)="G"),FALSE,TRUE,IFERROR(IF(MATCH(CELL("format",'#_F'!I66),FormatCodes_SFX!$A$4:$A$53,0)&gt;0,TRUE),FALSE),TRUE,TRUE),"FormatMsg",TRUE,"PerfectMsg")</f>
        <v>PerfectMsg</v>
      </c>
      <c r="J66" s="170" t="str">
        <f ca="1">_xlfn.IFS(ISBLANK(F!J66),"",IF(NOT(ISNA('#_F'!J66)),IF(ISNA(F!J66),TRUE,FALSE),FALSE),"StuNAMsg",IF(AND(ISNA('#_F'!J66),ISNA(F!J66)),TRUE,FALSE),"PerfectMsg",IF(NOT(ISERROR('#_F'!J66)),IF(ISERROR(F!J66),TRUE,FALSE),FALSE),"StuErrorMsg",IF(TYPE('#_F'!J66)&lt;&gt;TYPE(F!J66),TRUE,FALSE),"WrongTypeMsg",IF(_xlfn.ISFORMULA('#_F'!J66),IF(NOT(_xlfn.ISFORMULA(F!J66)),TRUE),FALSE),"MissingFormulaMsg",IF(NOT(AND(ISNUMBER(FIND("[",_xlfn.FORMULATEXT('#_F'!J66))),ISNUMBER(FIND("!",_xlfn.FORMULATEXT('#_F'!J66))))),AND(ISNUMBER(FIND("[",_xlfn.FORMULATEXT(F!J66))),ISNUMBER(FIND("!",_xlfn.FORMULATEXT(F!J66)))),FALSE),"ExternalRefsMsg",IF(ISNUMBER('#_F'!J66),IF(ABS('#_F'!J66-F!J66)&gt;0.00001,TRUE,FALSE),IF('#_F'!J66&lt;&gt;F!J66,TRUE,FALSE)),IF(ISNUMBER('#_F'!J66),IF('#_F'!J66&gt;F!J66,"TooLow","TooHigh"),"WrongAnswer"),NOT(_xlfn.ISFORMULA('#_F'!J66)),IF(_xlfn.IFS(ISTEXT('#_F'!J66),FALSE,ISLOGICAL('#_F'!J66),FALSE,SUBSTITUTE(CELL("format",'#_F'!J66),"-","")=SUBSTITUTE(CELL("format",F!J66),"-",""),FALSE,CELL("format",'#_F'!J66)="G",FALSE,AND(CELL("format",'#_F'!J66)="F0",CELL("format",F!J66)="G"),FALSE,TRUE,IFERROR(IF(MATCH(CELL("format",'#_F'!J66)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66),_xlfn.FORMULATEXT(F!J66),F!J66),"9","#"),"8","#"),"7","#"),"6","#"),"5","#"),"4","#"),"3","#"),"2","#"),"1","#"),"0","#"),"$","")," ",""),",","@"),"&gt;","@"),"&lt;","@"),"=","@"),")","@"),"(","@"),"^","@"),"/","@"),"+","@"),"*","@"),"-","@"))-LEN(SUBSTITUTE(SUBSTITUTE(SUBSTITUTE(SUBSTITUTE(SUBSTITUTE(SUBSTITUTE(SUBSTITUTE(SUBSTITUTE(SUBSTITUTE(SUBSTITUTE(SUBSTITUTE(SUBSTITUTE(SUBSTITUTE(SUBSTITUTE(SUBSTITUTE(SUBSTITUTE(SUBSTITUTE(SUBSTITUTE(SUBSTITUTE(SUBSTITUTE(SUBSTITUTE(SUBSTITUTE(SUBSTITUTE(SUBSTITUTE(IF(_xlfn.ISFORMULA(F!J66),_xlfn.FORMULATEXT(F!J66),F!J66),"9","#"),"8","#"),"7","#"),"6","#"),"5","#"),"4","#"),"3","#"),"2","#"),"1","#"),"0","#"),"$","")," ",""),",","@"),"&gt;","@"),"&lt;","@"),"=","@"),")","@"),"(","@"),"^","@"),"/","@"),"+","@"),"*","@"),"-","@"),"@#","")))/2&gt;(LEN(SUBSTITUTE(SUBSTITUTE(SUBSTITUTE(SUBSTITUTE(SUBSTITUTE(SUBSTITUTE(SUBSTITUTE(SUBSTITUTE(SUBSTITUTE(SUBSTITUTE(SUBSTITUTE(SUBSTITUTE(SUBSTITUTE(SUBSTITUTE(SUBSTITUTE(SUBSTITUTE(SUBSTITUTE(SUBSTITUTE(SUBSTITUTE(SUBSTITUTE(SUBSTITUTE(SUBSTITUTE(SUBSTITUTE(IF(_xlfn.ISFORMULA('#_F'!J66),_xlfn.FORMULATEXT('#_F'!J66),'#_F'!J66),"9","#"),"8","#"),"7","#"),"6","#"),"5","#"),"4","#"),"3","#"),"2","#"),"1","#"),"0","#"),"$","")," ",""),",","@"),"&gt;","@"),"&lt;","@"),"=","@"),")","@"),"(","@"),"^","@"),"/","@"),"+","@"),"*","@"),"-","@"))-LEN(SUBSTITUTE(SUBSTITUTE(SUBSTITUTE(SUBSTITUTE(SUBSTITUTE(SUBSTITUTE(SUBSTITUTE(SUBSTITUTE(SUBSTITUTE(SUBSTITUTE(SUBSTITUTE(SUBSTITUTE(SUBSTITUTE(SUBSTITUTE(SUBSTITUTE(SUBSTITUTE(SUBSTITUTE(SUBSTITUTE(SUBSTITUTE(SUBSTITUTE(SUBSTITUTE(SUBSTITUTE(SUBSTITUTE(SUBSTITUTE(IF(_xlfn.ISFORMULA('#_F'!J66),_xlfn.FORMULATEXT('#_F'!J66),'#_F'!J66),"9","#"),"8","#"),"7","#"),"6","#"),"5","#"),"4","#"),"3","#"),"2","#"),"1","#"),"0","#"),"$","")," ",""),",","@"),"&gt;","@"),"&lt;","@"),"=","@"),")","@"),"(","@"),"^","@"),"/","@"),"+","@"),"*","@"),"-","@"),"@#","")))/2,TRUE,FALSE),"HardCodeMsg",IF(LEN(IF(_xlfn.ISFORMULA(F!J66),_xlfn.FORMULATEXT(F!J66),F!J66))-LEN(SUBSTITUTE(IF(_xlfn.ISFORMULA(F!J66),_xlfn.FORMULATEXT(F!J66),F!J66),"""",""))&gt;LEN(IF(_xlfn.ISFORMULA('#_F'!J66),_xlfn.FORMULATEXT('#_F'!J66),'#_F'!J66))-LEN(SUBSTITUTE(IF(_xlfn.ISFORMULA('#_F'!J66),_xlfn.FORMULATEXT('#_F'!J66),'#_F'!J66),"""","")),TRUE,FALSE),"HardQuoteMsg",IF(LEN(IF(_xlfn.ISFORMULA(F!J66),_xlfn.FORMULATEXT(F!J66),F!J66))-LEN(SUBSTITUTE(IF(_xlfn.ISFORMULA(F!J66),_xlfn.FORMULATEXT(F!J66),F!J66),"$",""))&lt;LEN(IF(_xlfn.ISFORMULA('#_F'!J66),_xlfn.FORMULATEXT('#_F'!J66),'#_F'!J66))-LEN(SUBSTITUTE(IF(_xlfn.ISFORMULA('#_F'!J66),_xlfn.FORMULATEXT('#_F'!J66),'#_F'!J66),"$","")),TRUE,FALSE),"MissingAbsMsg",_xlfn.IFS(ISTEXT('#_F'!J66),FALSE,ISLOGICAL('#_F'!J66),FALSE,SUBSTITUTE(CELL("format",'#_F'!J66),"-","")=SUBSTITUTE(CELL("format",F!J66),"-",""),FALSE,CELL("format",'#_F'!J66)="G",FALSE,AND(CELL("format",'#_F'!J66)="F0",CELL("format",F!J66)="G"),FALSE,TRUE,IFERROR(IF(MATCH(CELL("format",'#_F'!J66),FormatCodes_SFX!$A$4:$A$53,0)&gt;0,TRUE),FALSE),TRUE,TRUE),"FormatMsg",TRUE,"PerfectMsg")</f>
        <v>PerfectMsg</v>
      </c>
      <c r="K66" s="170" t="str">
        <f ca="1">_xlfn.IFS(ISBLANK(F!K66),"",IF(NOT(ISNA('#_F'!K66)),IF(ISNA(F!K66),TRUE,FALSE),FALSE),"StuNAMsg",IF(AND(ISNA('#_F'!K66),ISNA(F!K66)),TRUE,FALSE),"PerfectMsg",IF(NOT(ISERROR('#_F'!K66)),IF(ISERROR(F!K66),TRUE,FALSE),FALSE),"StuErrorMsg",IF(TYPE('#_F'!K66)&lt;&gt;TYPE(F!K66),TRUE,FALSE),"WrongTypeMsg",IF(_xlfn.ISFORMULA('#_F'!K66),IF(NOT(_xlfn.ISFORMULA(F!K66)),TRUE),FALSE),"MissingFormulaMsg",IF(NOT(AND(ISNUMBER(FIND("[",_xlfn.FORMULATEXT('#_F'!K66))),ISNUMBER(FIND("!",_xlfn.FORMULATEXT('#_F'!K66))))),AND(ISNUMBER(FIND("[",_xlfn.FORMULATEXT(F!K66))),ISNUMBER(FIND("!",_xlfn.FORMULATEXT(F!K66)))),FALSE),"ExternalRefsMsg",IF(ISNUMBER('#_F'!K66),IF(ABS('#_F'!K66-F!K66)&gt;0.00001,TRUE,FALSE),IF('#_F'!K66&lt;&gt;F!K66,TRUE,FALSE)),IF(ISNUMBER('#_F'!K66),IF('#_F'!K66&gt;F!K66,"TooLow","TooHigh"),"WrongAnswer"),NOT(_xlfn.ISFORMULA('#_F'!K66)),IF(_xlfn.IFS(ISTEXT('#_F'!K66),FALSE,ISLOGICAL('#_F'!K66),FALSE,SUBSTITUTE(CELL("format",'#_F'!K66),"-","")=SUBSTITUTE(CELL("format",F!K66),"-",""),FALSE,CELL("format",'#_F'!K66)="G",FALSE,AND(CELL("format",'#_F'!K66)="F0",CELL("format",F!K66)="G"),FALSE,TRUE,IFERROR(IF(MATCH(CELL("format",'#_F'!K66)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66),_xlfn.FORMULATEXT(F!K66),F!K66),"9","#"),"8","#"),"7","#"),"6","#"),"5","#"),"4","#"),"3","#"),"2","#"),"1","#"),"0","#"),"$","")," ",""),",","@"),"&gt;","@"),"&lt;","@"),"=","@"),")","@"),"(","@"),"^","@"),"/","@"),"+","@"),"*","@"),"-","@"))-LEN(SUBSTITUTE(SUBSTITUTE(SUBSTITUTE(SUBSTITUTE(SUBSTITUTE(SUBSTITUTE(SUBSTITUTE(SUBSTITUTE(SUBSTITUTE(SUBSTITUTE(SUBSTITUTE(SUBSTITUTE(SUBSTITUTE(SUBSTITUTE(SUBSTITUTE(SUBSTITUTE(SUBSTITUTE(SUBSTITUTE(SUBSTITUTE(SUBSTITUTE(SUBSTITUTE(SUBSTITUTE(SUBSTITUTE(SUBSTITUTE(IF(_xlfn.ISFORMULA(F!K66),_xlfn.FORMULATEXT(F!K66),F!K66),"9","#"),"8","#"),"7","#"),"6","#"),"5","#"),"4","#"),"3","#"),"2","#"),"1","#"),"0","#"),"$","")," ",""),",","@"),"&gt;","@"),"&lt;","@"),"=","@"),")","@"),"(","@"),"^","@"),"/","@"),"+","@"),"*","@"),"-","@"),"@#","")))/2&gt;(LEN(SUBSTITUTE(SUBSTITUTE(SUBSTITUTE(SUBSTITUTE(SUBSTITUTE(SUBSTITUTE(SUBSTITUTE(SUBSTITUTE(SUBSTITUTE(SUBSTITUTE(SUBSTITUTE(SUBSTITUTE(SUBSTITUTE(SUBSTITUTE(SUBSTITUTE(SUBSTITUTE(SUBSTITUTE(SUBSTITUTE(SUBSTITUTE(SUBSTITUTE(SUBSTITUTE(SUBSTITUTE(SUBSTITUTE(IF(_xlfn.ISFORMULA('#_F'!K66),_xlfn.FORMULATEXT('#_F'!K66),'#_F'!K66),"9","#"),"8","#"),"7","#"),"6","#"),"5","#"),"4","#"),"3","#"),"2","#"),"1","#"),"0","#"),"$","")," ",""),",","@"),"&gt;","@"),"&lt;","@"),"=","@"),")","@"),"(","@"),"^","@"),"/","@"),"+","@"),"*","@"),"-","@"))-LEN(SUBSTITUTE(SUBSTITUTE(SUBSTITUTE(SUBSTITUTE(SUBSTITUTE(SUBSTITUTE(SUBSTITUTE(SUBSTITUTE(SUBSTITUTE(SUBSTITUTE(SUBSTITUTE(SUBSTITUTE(SUBSTITUTE(SUBSTITUTE(SUBSTITUTE(SUBSTITUTE(SUBSTITUTE(SUBSTITUTE(SUBSTITUTE(SUBSTITUTE(SUBSTITUTE(SUBSTITUTE(SUBSTITUTE(SUBSTITUTE(IF(_xlfn.ISFORMULA('#_F'!K66),_xlfn.FORMULATEXT('#_F'!K66),'#_F'!K66),"9","#"),"8","#"),"7","#"),"6","#"),"5","#"),"4","#"),"3","#"),"2","#"),"1","#"),"0","#"),"$","")," ",""),",","@"),"&gt;","@"),"&lt;","@"),"=","@"),")","@"),"(","@"),"^","@"),"/","@"),"+","@"),"*","@"),"-","@"),"@#","")))/2,TRUE,FALSE),"HardCodeMsg",IF(LEN(IF(_xlfn.ISFORMULA(F!K66),_xlfn.FORMULATEXT(F!K66),F!K66))-LEN(SUBSTITUTE(IF(_xlfn.ISFORMULA(F!K66),_xlfn.FORMULATEXT(F!K66),F!K66),"""",""))&gt;LEN(IF(_xlfn.ISFORMULA('#_F'!K66),_xlfn.FORMULATEXT('#_F'!K66),'#_F'!K66))-LEN(SUBSTITUTE(IF(_xlfn.ISFORMULA('#_F'!K66),_xlfn.FORMULATEXT('#_F'!K66),'#_F'!K66),"""","")),TRUE,FALSE),"HardQuoteMsg",IF(LEN(IF(_xlfn.ISFORMULA(F!K66),_xlfn.FORMULATEXT(F!K66),F!K66))-LEN(SUBSTITUTE(IF(_xlfn.ISFORMULA(F!K66),_xlfn.FORMULATEXT(F!K66),F!K66),"$",""))&lt;LEN(IF(_xlfn.ISFORMULA('#_F'!K66),_xlfn.FORMULATEXT('#_F'!K66),'#_F'!K66))-LEN(SUBSTITUTE(IF(_xlfn.ISFORMULA('#_F'!K66),_xlfn.FORMULATEXT('#_F'!K66),'#_F'!K66),"$","")),TRUE,FALSE),"MissingAbsMsg",_xlfn.IFS(ISTEXT('#_F'!K66),FALSE,ISLOGICAL('#_F'!K66),FALSE,SUBSTITUTE(CELL("format",'#_F'!K66),"-","")=SUBSTITUTE(CELL("format",F!K66),"-",""),FALSE,CELL("format",'#_F'!K66)="G",FALSE,AND(CELL("format",'#_F'!K66)="F0",CELL("format",F!K66)="G"),FALSE,TRUE,IFERROR(IF(MATCH(CELL("format",'#_F'!K66),FormatCodes_SFX!$A$4:$A$53,0)&gt;0,TRUE),FALSE),TRUE,TRUE),"FormatMsg",TRUE,"PerfectMsg")</f>
        <v>PerfectMsg</v>
      </c>
      <c r="L66" s="231" t="str">
        <f ca="1">_xlfn.IFS(ISBLANK(F!L66),"",IF(NOT(ISNA('#_F'!L66)),IF(ISNA(F!L66),TRUE,FALSE),FALSE),"StuNAMsg",IF(AND(ISNA('#_F'!L66),ISNA(F!L66)),TRUE,FALSE),"PerfectMsg",IF(NOT(ISERROR('#_F'!L66)),IF(ISERROR(F!L66),TRUE,FALSE),FALSE),"StuErrorMsg",IF(TYPE('#_F'!L66)&lt;&gt;TYPE(F!L66),TRUE,FALSE),"WrongTypeMsg",IF(_xlfn.ISFORMULA('#_F'!L66),IF(NOT(_xlfn.ISFORMULA(F!L66)),TRUE),FALSE),"MissingFormulaMsg",IF(NOT(AND(ISNUMBER(FIND("[",_xlfn.FORMULATEXT('#_F'!L66))),ISNUMBER(FIND("!",_xlfn.FORMULATEXT('#_F'!L66))))),AND(ISNUMBER(FIND("[",_xlfn.FORMULATEXT(F!L66))),ISNUMBER(FIND("!",_xlfn.FORMULATEXT(F!L66)))),FALSE),"ExternalRefsMsg",IF(ISNUMBER('#_F'!L66),IF(ABS('#_F'!L66-F!L66)&gt;0.00001,TRUE,FALSE),IF('#_F'!L66&lt;&gt;F!L66,TRUE,FALSE)),IF(ISNUMBER('#_F'!L66),IF('#_F'!L66&gt;F!L66,"TooLow","TooHigh"),"WrongAnswer"),NOT(_xlfn.ISFORMULA('#_F'!L66)),IF(_xlfn.IFS(ISTEXT('#_F'!L66),FALSE,ISLOGICAL('#_F'!L66),FALSE,SUBSTITUTE(CELL("format",'#_F'!L66),"-","")=SUBSTITUTE(CELL("format",F!L66),"-",""),FALSE,CELL("format",'#_F'!L66)="G",FALSE,AND(CELL("format",'#_F'!L66)="F0",CELL("format",F!L66)="G"),FALSE,TRUE,IFERROR(IF(MATCH(CELL("format",'#_F'!L66)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66),_xlfn.FORMULATEXT(F!L66),F!L66),"9","#"),"8","#"),"7","#"),"6","#"),"5","#"),"4","#"),"3","#"),"2","#"),"1","#"),"0","#"),"$","")," ",""),",","@"),"&gt;","@"),"&lt;","@"),"=","@"),")","@"),"(","@"),"^","@"),"/","@"),"+","@"),"*","@"),"-","@"))-LEN(SUBSTITUTE(SUBSTITUTE(SUBSTITUTE(SUBSTITUTE(SUBSTITUTE(SUBSTITUTE(SUBSTITUTE(SUBSTITUTE(SUBSTITUTE(SUBSTITUTE(SUBSTITUTE(SUBSTITUTE(SUBSTITUTE(SUBSTITUTE(SUBSTITUTE(SUBSTITUTE(SUBSTITUTE(SUBSTITUTE(SUBSTITUTE(SUBSTITUTE(SUBSTITUTE(SUBSTITUTE(SUBSTITUTE(SUBSTITUTE(IF(_xlfn.ISFORMULA(F!L66),_xlfn.FORMULATEXT(F!L66),F!L66),"9","#"),"8","#"),"7","#"),"6","#"),"5","#"),"4","#"),"3","#"),"2","#"),"1","#"),"0","#"),"$","")," ",""),",","@"),"&gt;","@"),"&lt;","@"),"=","@"),")","@"),"(","@"),"^","@"),"/","@"),"+","@"),"*","@"),"-","@"),"@#","")))/2&gt;(LEN(SUBSTITUTE(SUBSTITUTE(SUBSTITUTE(SUBSTITUTE(SUBSTITUTE(SUBSTITUTE(SUBSTITUTE(SUBSTITUTE(SUBSTITUTE(SUBSTITUTE(SUBSTITUTE(SUBSTITUTE(SUBSTITUTE(SUBSTITUTE(SUBSTITUTE(SUBSTITUTE(SUBSTITUTE(SUBSTITUTE(SUBSTITUTE(SUBSTITUTE(SUBSTITUTE(SUBSTITUTE(SUBSTITUTE(IF(_xlfn.ISFORMULA('#_F'!L66),_xlfn.FORMULATEXT('#_F'!L66),'#_F'!L66),"9","#"),"8","#"),"7","#"),"6","#"),"5","#"),"4","#"),"3","#"),"2","#"),"1","#"),"0","#"),"$","")," ",""),",","@"),"&gt;","@"),"&lt;","@"),"=","@"),")","@"),"(","@"),"^","@"),"/","@"),"+","@"),"*","@"),"-","@"))-LEN(SUBSTITUTE(SUBSTITUTE(SUBSTITUTE(SUBSTITUTE(SUBSTITUTE(SUBSTITUTE(SUBSTITUTE(SUBSTITUTE(SUBSTITUTE(SUBSTITUTE(SUBSTITUTE(SUBSTITUTE(SUBSTITUTE(SUBSTITUTE(SUBSTITUTE(SUBSTITUTE(SUBSTITUTE(SUBSTITUTE(SUBSTITUTE(SUBSTITUTE(SUBSTITUTE(SUBSTITUTE(SUBSTITUTE(SUBSTITUTE(IF(_xlfn.ISFORMULA('#_F'!L66),_xlfn.FORMULATEXT('#_F'!L66),'#_F'!L66),"9","#"),"8","#"),"7","#"),"6","#"),"5","#"),"4","#"),"3","#"),"2","#"),"1","#"),"0","#"),"$","")," ",""),",","@"),"&gt;","@"),"&lt;","@"),"=","@"),")","@"),"(","@"),"^","@"),"/","@"),"+","@"),"*","@"),"-","@"),"@#","")))/2,TRUE,FALSE),"HardCodeMsg",IF(LEN(IF(_xlfn.ISFORMULA(F!L66),_xlfn.FORMULATEXT(F!L66),F!L66))-LEN(SUBSTITUTE(IF(_xlfn.ISFORMULA(F!L66),_xlfn.FORMULATEXT(F!L66),F!L66),"""",""))&gt;LEN(IF(_xlfn.ISFORMULA('#_F'!L66),_xlfn.FORMULATEXT('#_F'!L66),'#_F'!L66))-LEN(SUBSTITUTE(IF(_xlfn.ISFORMULA('#_F'!L66),_xlfn.FORMULATEXT('#_F'!L66),'#_F'!L66),"""","")),TRUE,FALSE),"HardQuoteMsg",IF(LEN(IF(_xlfn.ISFORMULA(F!L66),_xlfn.FORMULATEXT(F!L66),F!L66))-LEN(SUBSTITUTE(IF(_xlfn.ISFORMULA(F!L66),_xlfn.FORMULATEXT(F!L66),F!L66),"$",""))&lt;LEN(IF(_xlfn.ISFORMULA('#_F'!L66),_xlfn.FORMULATEXT('#_F'!L66),'#_F'!L66))-LEN(SUBSTITUTE(IF(_xlfn.ISFORMULA('#_F'!L66),_xlfn.FORMULATEXT('#_F'!L66),'#_F'!L66),"$","")),TRUE,FALSE),"MissingAbsMsg",_xlfn.IFS(ISTEXT('#_F'!L66),FALSE,ISLOGICAL('#_F'!L66),FALSE,SUBSTITUTE(CELL("format",'#_F'!L66),"-","")=SUBSTITUTE(CELL("format",F!L66),"-",""),FALSE,CELL("format",'#_F'!L66)="G",FALSE,AND(CELL("format",'#_F'!L66)="F0",CELL("format",F!L66)="G"),FALSE,TRUE,IFERROR(IF(MATCH(CELL("format",'#_F'!L66),FormatCodes_SFX!$A$4:$A$53,0)&gt;0,TRUE),FALSE),TRUE,TRUE),"FormatMsg",TRUE,"PerfectMsg")</f>
        <v>PerfectMsg</v>
      </c>
      <c r="N66" s="233">
        <v>0</v>
      </c>
      <c r="O66" s="233">
        <v>0</v>
      </c>
      <c r="P66" s="233">
        <v>0</v>
      </c>
      <c r="R66" s="233">
        <v>0</v>
      </c>
      <c r="S66" s="233">
        <v>0</v>
      </c>
      <c r="T66" s="233">
        <v>0</v>
      </c>
      <c r="V66" s="233">
        <v>0</v>
      </c>
      <c r="W66" s="233">
        <v>0</v>
      </c>
      <c r="X66" s="233">
        <v>0</v>
      </c>
      <c r="Z66" s="233">
        <v>0</v>
      </c>
      <c r="AA66" s="233">
        <v>0</v>
      </c>
      <c r="AB66" s="233">
        <v>0</v>
      </c>
    </row>
    <row r="67" spans="3:28" x14ac:dyDescent="0.15">
      <c r="C67" s="233">
        <v>0</v>
      </c>
      <c r="D67" s="233">
        <v>0</v>
      </c>
      <c r="E67" s="233">
        <v>0</v>
      </c>
      <c r="F67" s="233">
        <v>0</v>
      </c>
      <c r="G67" s="170" t="str">
        <f ca="1">_xlfn.IFS(ISBLANK(F!G67),"",IF(NOT(ISNA('#_F'!G67)),IF(ISNA(F!G67),TRUE,FALSE),FALSE),"StuNAMsg",IF(AND(ISNA('#_F'!G67),ISNA(F!G67)),TRUE,FALSE),"PerfectMsg",IF(NOT(ISERROR('#_F'!G67)),IF(ISERROR(F!G67),TRUE,FALSE),FALSE),"StuErrorMsg",IF(TYPE('#_F'!G67)&lt;&gt;TYPE(F!G67),TRUE,FALSE),"WrongTypeMsg",IF(_xlfn.ISFORMULA('#_F'!G67),IF(NOT(_xlfn.ISFORMULA(F!G67)),TRUE),FALSE),"MissingFormulaMsg",IF(NOT(AND(ISNUMBER(FIND("[",_xlfn.FORMULATEXT('#_F'!G67))),ISNUMBER(FIND("!",_xlfn.FORMULATEXT('#_F'!G67))))),AND(ISNUMBER(FIND("[",_xlfn.FORMULATEXT(F!G67))),ISNUMBER(FIND("!",_xlfn.FORMULATEXT(F!G67)))),FALSE),"ExternalRefsMsg",IF(ISNUMBER('#_F'!G67),IF(ABS('#_F'!G67-F!G67)&gt;0.00001,TRUE,FALSE),IF('#_F'!G67&lt;&gt;F!G67,TRUE,FALSE)),IF(ISNUMBER('#_F'!G67),IF('#_F'!G67&gt;F!G67,"TooLow","TooHigh"),"WrongAnswer"),NOT(_xlfn.ISFORMULA('#_F'!G67)),IF(_xlfn.IFS(ISTEXT('#_F'!G67),FALSE,ISLOGICAL('#_F'!G67),FALSE,SUBSTITUTE(CELL("format",'#_F'!G67),"-","")=SUBSTITUTE(CELL("format",F!G67),"-",""),FALSE,CELL("format",'#_F'!G67)="G",FALSE,AND(CELL("format",'#_F'!G67)="F0",CELL("format",F!G67)="G"),FALSE,TRUE,IFERROR(IF(MATCH(CELL("format",'#_F'!G67)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67),_xlfn.FORMULATEXT(F!G67),F!G67),"9","#"),"8","#"),"7","#"),"6","#"),"5","#"),"4","#"),"3","#"),"2","#"),"1","#"),"0","#"),"$","")," ",""),",","@"),"&gt;","@"),"&lt;","@"),"=","@"),")","@"),"(","@"),"^","@"),"/","@"),"+","@"),"*","@"),"-","@"))-LEN(SUBSTITUTE(SUBSTITUTE(SUBSTITUTE(SUBSTITUTE(SUBSTITUTE(SUBSTITUTE(SUBSTITUTE(SUBSTITUTE(SUBSTITUTE(SUBSTITUTE(SUBSTITUTE(SUBSTITUTE(SUBSTITUTE(SUBSTITUTE(SUBSTITUTE(SUBSTITUTE(SUBSTITUTE(SUBSTITUTE(SUBSTITUTE(SUBSTITUTE(SUBSTITUTE(SUBSTITUTE(SUBSTITUTE(SUBSTITUTE(IF(_xlfn.ISFORMULA(F!G67),_xlfn.FORMULATEXT(F!G67),F!G67),"9","#"),"8","#"),"7","#"),"6","#"),"5","#"),"4","#"),"3","#"),"2","#"),"1","#"),"0","#"),"$","")," ",""),",","@"),"&gt;","@"),"&lt;","@"),"=","@"),")","@"),"(","@"),"^","@"),"/","@"),"+","@"),"*","@"),"-","@"),"@#","")))/2&gt;(LEN(SUBSTITUTE(SUBSTITUTE(SUBSTITUTE(SUBSTITUTE(SUBSTITUTE(SUBSTITUTE(SUBSTITUTE(SUBSTITUTE(SUBSTITUTE(SUBSTITUTE(SUBSTITUTE(SUBSTITUTE(SUBSTITUTE(SUBSTITUTE(SUBSTITUTE(SUBSTITUTE(SUBSTITUTE(SUBSTITUTE(SUBSTITUTE(SUBSTITUTE(SUBSTITUTE(SUBSTITUTE(SUBSTITUTE(IF(_xlfn.ISFORMULA('#_F'!G67),_xlfn.FORMULATEXT('#_F'!G67),'#_F'!G67),"9","#"),"8","#"),"7","#"),"6","#"),"5","#"),"4","#"),"3","#"),"2","#"),"1","#"),"0","#"),"$","")," ",""),",","@"),"&gt;","@"),"&lt;","@"),"=","@"),")","@"),"(","@"),"^","@"),"/","@"),"+","@"),"*","@"),"-","@"))-LEN(SUBSTITUTE(SUBSTITUTE(SUBSTITUTE(SUBSTITUTE(SUBSTITUTE(SUBSTITUTE(SUBSTITUTE(SUBSTITUTE(SUBSTITUTE(SUBSTITUTE(SUBSTITUTE(SUBSTITUTE(SUBSTITUTE(SUBSTITUTE(SUBSTITUTE(SUBSTITUTE(SUBSTITUTE(SUBSTITUTE(SUBSTITUTE(SUBSTITUTE(SUBSTITUTE(SUBSTITUTE(SUBSTITUTE(SUBSTITUTE(IF(_xlfn.ISFORMULA('#_F'!G67),_xlfn.FORMULATEXT('#_F'!G67),'#_F'!G67),"9","#"),"8","#"),"7","#"),"6","#"),"5","#"),"4","#"),"3","#"),"2","#"),"1","#"),"0","#"),"$","")," ",""),",","@"),"&gt;","@"),"&lt;","@"),"=","@"),")","@"),"(","@"),"^","@"),"/","@"),"+","@"),"*","@"),"-","@"),"@#","")))/2,TRUE,FALSE),"HardCodeMsg",IF(LEN(IF(_xlfn.ISFORMULA(F!G67),_xlfn.FORMULATEXT(F!G67),F!G67))-LEN(SUBSTITUTE(IF(_xlfn.ISFORMULA(F!G67),_xlfn.FORMULATEXT(F!G67),F!G67),"""",""))&gt;LEN(IF(_xlfn.ISFORMULA('#_F'!G67),_xlfn.FORMULATEXT('#_F'!G67),'#_F'!G67))-LEN(SUBSTITUTE(IF(_xlfn.ISFORMULA('#_F'!G67),_xlfn.FORMULATEXT('#_F'!G67),'#_F'!G67),"""","")),TRUE,FALSE),"HardQuoteMsg",IF(LEN(IF(_xlfn.ISFORMULA(F!G67),_xlfn.FORMULATEXT(F!G67),F!G67))-LEN(SUBSTITUTE(IF(_xlfn.ISFORMULA(F!G67),_xlfn.FORMULATEXT(F!G67),F!G67),"$",""))&lt;LEN(IF(_xlfn.ISFORMULA('#_F'!G67),_xlfn.FORMULATEXT('#_F'!G67),'#_F'!G67))-LEN(SUBSTITUTE(IF(_xlfn.ISFORMULA('#_F'!G67),_xlfn.FORMULATEXT('#_F'!G67),'#_F'!G67),"$","")),TRUE,FALSE),"MissingAbsMsg",_xlfn.IFS(ISTEXT('#_F'!G67),FALSE,ISLOGICAL('#_F'!G67),FALSE,SUBSTITUTE(CELL("format",'#_F'!G67),"-","")=SUBSTITUTE(CELL("format",F!G67),"-",""),FALSE,CELL("format",'#_F'!G67)="G",FALSE,AND(CELL("format",'#_F'!G67)="F0",CELL("format",F!G67)="G"),FALSE,TRUE,IFERROR(IF(MATCH(CELL("format",'#_F'!G67),FormatCodes_SFX!$A$4:$A$53,0)&gt;0,TRUE),FALSE),TRUE,TRUE),"FormatMsg",TRUE,"PerfectMsg")</f>
        <v>PerfectMsg</v>
      </c>
      <c r="H67" s="170" t="str">
        <f ca="1">_xlfn.IFS(ISBLANK(F!H67),"",IF(NOT(ISNA('#_F'!H67)),IF(ISNA(F!H67),TRUE,FALSE),FALSE),"StuNAMsg",IF(AND(ISNA('#_F'!H67),ISNA(F!H67)),TRUE,FALSE),"PerfectMsg",IF(NOT(ISERROR('#_F'!H67)),IF(ISERROR(F!H67),TRUE,FALSE),FALSE),"StuErrorMsg",IF(TYPE('#_F'!H67)&lt;&gt;TYPE(F!H67),TRUE,FALSE),"WrongTypeMsg",IF(_xlfn.ISFORMULA('#_F'!H67),IF(NOT(_xlfn.ISFORMULA(F!H67)),TRUE),FALSE),"MissingFormulaMsg",IF(NOT(AND(ISNUMBER(FIND("[",_xlfn.FORMULATEXT('#_F'!H67))),ISNUMBER(FIND("!",_xlfn.FORMULATEXT('#_F'!H67))))),AND(ISNUMBER(FIND("[",_xlfn.FORMULATEXT(F!H67))),ISNUMBER(FIND("!",_xlfn.FORMULATEXT(F!H67)))),FALSE),"ExternalRefsMsg",IF(ISNUMBER('#_F'!H67),IF(ABS('#_F'!H67-F!H67)&gt;0.00001,TRUE,FALSE),IF('#_F'!H67&lt;&gt;F!H67,TRUE,FALSE)),IF(ISNUMBER('#_F'!H67),IF('#_F'!H67&gt;F!H67,"TooLow","TooHigh"),"WrongAnswer"),NOT(_xlfn.ISFORMULA('#_F'!H67)),IF(_xlfn.IFS(ISTEXT('#_F'!H67),FALSE,ISLOGICAL('#_F'!H67),FALSE,SUBSTITUTE(CELL("format",'#_F'!H67),"-","")=SUBSTITUTE(CELL("format",F!H67),"-",""),FALSE,CELL("format",'#_F'!H67)="G",FALSE,AND(CELL("format",'#_F'!H67)="F0",CELL("format",F!H67)="G"),FALSE,TRUE,IFERROR(IF(MATCH(CELL("format",'#_F'!H67)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67),_xlfn.FORMULATEXT(F!H67),F!H67),"9","#"),"8","#"),"7","#"),"6","#"),"5","#"),"4","#"),"3","#"),"2","#"),"1","#"),"0","#"),"$","")," ",""),",","@"),"&gt;","@"),"&lt;","@"),"=","@"),")","@"),"(","@"),"^","@"),"/","@"),"+","@"),"*","@"),"-","@"))-LEN(SUBSTITUTE(SUBSTITUTE(SUBSTITUTE(SUBSTITUTE(SUBSTITUTE(SUBSTITUTE(SUBSTITUTE(SUBSTITUTE(SUBSTITUTE(SUBSTITUTE(SUBSTITUTE(SUBSTITUTE(SUBSTITUTE(SUBSTITUTE(SUBSTITUTE(SUBSTITUTE(SUBSTITUTE(SUBSTITUTE(SUBSTITUTE(SUBSTITUTE(SUBSTITUTE(SUBSTITUTE(SUBSTITUTE(SUBSTITUTE(IF(_xlfn.ISFORMULA(F!H67),_xlfn.FORMULATEXT(F!H67),F!H67),"9","#"),"8","#"),"7","#"),"6","#"),"5","#"),"4","#"),"3","#"),"2","#"),"1","#"),"0","#"),"$","")," ",""),",","@"),"&gt;","@"),"&lt;","@"),"=","@"),")","@"),"(","@"),"^","@"),"/","@"),"+","@"),"*","@"),"-","@"),"@#","")))/2&gt;(LEN(SUBSTITUTE(SUBSTITUTE(SUBSTITUTE(SUBSTITUTE(SUBSTITUTE(SUBSTITUTE(SUBSTITUTE(SUBSTITUTE(SUBSTITUTE(SUBSTITUTE(SUBSTITUTE(SUBSTITUTE(SUBSTITUTE(SUBSTITUTE(SUBSTITUTE(SUBSTITUTE(SUBSTITUTE(SUBSTITUTE(SUBSTITUTE(SUBSTITUTE(SUBSTITUTE(SUBSTITUTE(SUBSTITUTE(IF(_xlfn.ISFORMULA('#_F'!H67),_xlfn.FORMULATEXT('#_F'!H67),'#_F'!H67),"9","#"),"8","#"),"7","#"),"6","#"),"5","#"),"4","#"),"3","#"),"2","#"),"1","#"),"0","#"),"$","")," ",""),",","@"),"&gt;","@"),"&lt;","@"),"=","@"),")","@"),"(","@"),"^","@"),"/","@"),"+","@"),"*","@"),"-","@"))-LEN(SUBSTITUTE(SUBSTITUTE(SUBSTITUTE(SUBSTITUTE(SUBSTITUTE(SUBSTITUTE(SUBSTITUTE(SUBSTITUTE(SUBSTITUTE(SUBSTITUTE(SUBSTITUTE(SUBSTITUTE(SUBSTITUTE(SUBSTITUTE(SUBSTITUTE(SUBSTITUTE(SUBSTITUTE(SUBSTITUTE(SUBSTITUTE(SUBSTITUTE(SUBSTITUTE(SUBSTITUTE(SUBSTITUTE(SUBSTITUTE(IF(_xlfn.ISFORMULA('#_F'!H67),_xlfn.FORMULATEXT('#_F'!H67),'#_F'!H67),"9","#"),"8","#"),"7","#"),"6","#"),"5","#"),"4","#"),"3","#"),"2","#"),"1","#"),"0","#"),"$","")," ",""),",","@"),"&gt;","@"),"&lt;","@"),"=","@"),")","@"),"(","@"),"^","@"),"/","@"),"+","@"),"*","@"),"-","@"),"@#","")))/2,TRUE,FALSE),"HardCodeMsg",IF(LEN(IF(_xlfn.ISFORMULA(F!H67),_xlfn.FORMULATEXT(F!H67),F!H67))-LEN(SUBSTITUTE(IF(_xlfn.ISFORMULA(F!H67),_xlfn.FORMULATEXT(F!H67),F!H67),"""",""))&gt;LEN(IF(_xlfn.ISFORMULA('#_F'!H67),_xlfn.FORMULATEXT('#_F'!H67),'#_F'!H67))-LEN(SUBSTITUTE(IF(_xlfn.ISFORMULA('#_F'!H67),_xlfn.FORMULATEXT('#_F'!H67),'#_F'!H67),"""","")),TRUE,FALSE),"HardQuoteMsg",IF(LEN(IF(_xlfn.ISFORMULA(F!H67),_xlfn.FORMULATEXT(F!H67),F!H67))-LEN(SUBSTITUTE(IF(_xlfn.ISFORMULA(F!H67),_xlfn.FORMULATEXT(F!H67),F!H67),"$",""))&lt;LEN(IF(_xlfn.ISFORMULA('#_F'!H67),_xlfn.FORMULATEXT('#_F'!H67),'#_F'!H67))-LEN(SUBSTITUTE(IF(_xlfn.ISFORMULA('#_F'!H67),_xlfn.FORMULATEXT('#_F'!H67),'#_F'!H67),"$","")),TRUE,FALSE),"MissingAbsMsg",_xlfn.IFS(ISTEXT('#_F'!H67),FALSE,ISLOGICAL('#_F'!H67),FALSE,SUBSTITUTE(CELL("format",'#_F'!H67),"-","")=SUBSTITUTE(CELL("format",F!H67),"-",""),FALSE,CELL("format",'#_F'!H67)="G",FALSE,AND(CELL("format",'#_F'!H67)="F0",CELL("format",F!H67)="G"),FALSE,TRUE,IFERROR(IF(MATCH(CELL("format",'#_F'!H67),FormatCodes_SFX!$A$4:$A$53,0)&gt;0,TRUE),FALSE),TRUE,TRUE),"FormatMsg",TRUE,"PerfectMsg")</f>
        <v>PerfectMsg</v>
      </c>
      <c r="I67" s="170" t="str">
        <f ca="1">_xlfn.IFS(ISBLANK(F!I67),"",IF(NOT(ISNA('#_F'!I67)),IF(ISNA(F!I67),TRUE,FALSE),FALSE),"StuNAMsg",IF(AND(ISNA('#_F'!I67),ISNA(F!I67)),TRUE,FALSE),"PerfectMsg",IF(NOT(ISERROR('#_F'!I67)),IF(ISERROR(F!I67),TRUE,FALSE),FALSE),"StuErrorMsg",IF(TYPE('#_F'!I67)&lt;&gt;TYPE(F!I67),TRUE,FALSE),"WrongTypeMsg",IF(_xlfn.ISFORMULA('#_F'!I67),IF(NOT(_xlfn.ISFORMULA(F!I67)),TRUE),FALSE),"MissingFormulaMsg",IF(NOT(AND(ISNUMBER(FIND("[",_xlfn.FORMULATEXT('#_F'!I67))),ISNUMBER(FIND("!",_xlfn.FORMULATEXT('#_F'!I67))))),AND(ISNUMBER(FIND("[",_xlfn.FORMULATEXT(F!I67))),ISNUMBER(FIND("!",_xlfn.FORMULATEXT(F!I67)))),FALSE),"ExternalRefsMsg",IF(ISNUMBER('#_F'!I67),IF(ABS('#_F'!I67-F!I67)&gt;0.00001,TRUE,FALSE),IF('#_F'!I67&lt;&gt;F!I67,TRUE,FALSE)),IF(ISNUMBER('#_F'!I67),IF('#_F'!I67&gt;F!I67,"TooLow","TooHigh"),"WrongAnswer"),NOT(_xlfn.ISFORMULA('#_F'!I67)),IF(_xlfn.IFS(ISTEXT('#_F'!I67),FALSE,ISLOGICAL('#_F'!I67),FALSE,SUBSTITUTE(CELL("format",'#_F'!I67),"-","")=SUBSTITUTE(CELL("format",F!I67),"-",""),FALSE,CELL("format",'#_F'!I67)="G",FALSE,AND(CELL("format",'#_F'!I67)="F0",CELL("format",F!I67)="G"),FALSE,TRUE,IFERROR(IF(MATCH(CELL("format",'#_F'!I67)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67),_xlfn.FORMULATEXT(F!I67),F!I67),"9","#"),"8","#"),"7","#"),"6","#"),"5","#"),"4","#"),"3","#"),"2","#"),"1","#"),"0","#"),"$","")," ",""),",","@"),"&gt;","@"),"&lt;","@"),"=","@"),")","@"),"(","@"),"^","@"),"/","@"),"+","@"),"*","@"),"-","@"))-LEN(SUBSTITUTE(SUBSTITUTE(SUBSTITUTE(SUBSTITUTE(SUBSTITUTE(SUBSTITUTE(SUBSTITUTE(SUBSTITUTE(SUBSTITUTE(SUBSTITUTE(SUBSTITUTE(SUBSTITUTE(SUBSTITUTE(SUBSTITUTE(SUBSTITUTE(SUBSTITUTE(SUBSTITUTE(SUBSTITUTE(SUBSTITUTE(SUBSTITUTE(SUBSTITUTE(SUBSTITUTE(SUBSTITUTE(SUBSTITUTE(IF(_xlfn.ISFORMULA(F!I67),_xlfn.FORMULATEXT(F!I67),F!I67),"9","#"),"8","#"),"7","#"),"6","#"),"5","#"),"4","#"),"3","#"),"2","#"),"1","#"),"0","#"),"$","")," ",""),",","@"),"&gt;","@"),"&lt;","@"),"=","@"),")","@"),"(","@"),"^","@"),"/","@"),"+","@"),"*","@"),"-","@"),"@#","")))/2&gt;(LEN(SUBSTITUTE(SUBSTITUTE(SUBSTITUTE(SUBSTITUTE(SUBSTITUTE(SUBSTITUTE(SUBSTITUTE(SUBSTITUTE(SUBSTITUTE(SUBSTITUTE(SUBSTITUTE(SUBSTITUTE(SUBSTITUTE(SUBSTITUTE(SUBSTITUTE(SUBSTITUTE(SUBSTITUTE(SUBSTITUTE(SUBSTITUTE(SUBSTITUTE(SUBSTITUTE(SUBSTITUTE(SUBSTITUTE(IF(_xlfn.ISFORMULA('#_F'!I67),_xlfn.FORMULATEXT('#_F'!I67),'#_F'!I67),"9","#"),"8","#"),"7","#"),"6","#"),"5","#"),"4","#"),"3","#"),"2","#"),"1","#"),"0","#"),"$","")," ",""),",","@"),"&gt;","@"),"&lt;","@"),"=","@"),")","@"),"(","@"),"^","@"),"/","@"),"+","@"),"*","@"),"-","@"))-LEN(SUBSTITUTE(SUBSTITUTE(SUBSTITUTE(SUBSTITUTE(SUBSTITUTE(SUBSTITUTE(SUBSTITUTE(SUBSTITUTE(SUBSTITUTE(SUBSTITUTE(SUBSTITUTE(SUBSTITUTE(SUBSTITUTE(SUBSTITUTE(SUBSTITUTE(SUBSTITUTE(SUBSTITUTE(SUBSTITUTE(SUBSTITUTE(SUBSTITUTE(SUBSTITUTE(SUBSTITUTE(SUBSTITUTE(SUBSTITUTE(IF(_xlfn.ISFORMULA('#_F'!I67),_xlfn.FORMULATEXT('#_F'!I67),'#_F'!I67),"9","#"),"8","#"),"7","#"),"6","#"),"5","#"),"4","#"),"3","#"),"2","#"),"1","#"),"0","#"),"$","")," ",""),",","@"),"&gt;","@"),"&lt;","@"),"=","@"),")","@"),"(","@"),"^","@"),"/","@"),"+","@"),"*","@"),"-","@"),"@#","")))/2,TRUE,FALSE),"HardCodeMsg",IF(LEN(IF(_xlfn.ISFORMULA(F!I67),_xlfn.FORMULATEXT(F!I67),F!I67))-LEN(SUBSTITUTE(IF(_xlfn.ISFORMULA(F!I67),_xlfn.FORMULATEXT(F!I67),F!I67),"""",""))&gt;LEN(IF(_xlfn.ISFORMULA('#_F'!I67),_xlfn.FORMULATEXT('#_F'!I67),'#_F'!I67))-LEN(SUBSTITUTE(IF(_xlfn.ISFORMULA('#_F'!I67),_xlfn.FORMULATEXT('#_F'!I67),'#_F'!I67),"""","")),TRUE,FALSE),"HardQuoteMsg",IF(LEN(IF(_xlfn.ISFORMULA(F!I67),_xlfn.FORMULATEXT(F!I67),F!I67))-LEN(SUBSTITUTE(IF(_xlfn.ISFORMULA(F!I67),_xlfn.FORMULATEXT(F!I67),F!I67),"$",""))&lt;LEN(IF(_xlfn.ISFORMULA('#_F'!I67),_xlfn.FORMULATEXT('#_F'!I67),'#_F'!I67))-LEN(SUBSTITUTE(IF(_xlfn.ISFORMULA('#_F'!I67),_xlfn.FORMULATEXT('#_F'!I67),'#_F'!I67),"$","")),TRUE,FALSE),"MissingAbsMsg",_xlfn.IFS(ISTEXT('#_F'!I67),FALSE,ISLOGICAL('#_F'!I67),FALSE,SUBSTITUTE(CELL("format",'#_F'!I67),"-","")=SUBSTITUTE(CELL("format",F!I67),"-",""),FALSE,CELL("format",'#_F'!I67)="G",FALSE,AND(CELL("format",'#_F'!I67)="F0",CELL("format",F!I67)="G"),FALSE,TRUE,IFERROR(IF(MATCH(CELL("format",'#_F'!I67),FormatCodes_SFX!$A$4:$A$53,0)&gt;0,TRUE),FALSE),TRUE,TRUE),"FormatMsg",TRUE,"PerfectMsg")</f>
        <v>PerfectMsg</v>
      </c>
      <c r="J67" s="170" t="str">
        <f ca="1">_xlfn.IFS(ISBLANK(F!J67),"",IF(NOT(ISNA('#_F'!J67)),IF(ISNA(F!J67),TRUE,FALSE),FALSE),"StuNAMsg",IF(AND(ISNA('#_F'!J67),ISNA(F!J67)),TRUE,FALSE),"PerfectMsg",IF(NOT(ISERROR('#_F'!J67)),IF(ISERROR(F!J67),TRUE,FALSE),FALSE),"StuErrorMsg",IF(TYPE('#_F'!J67)&lt;&gt;TYPE(F!J67),TRUE,FALSE),"WrongTypeMsg",IF(_xlfn.ISFORMULA('#_F'!J67),IF(NOT(_xlfn.ISFORMULA(F!J67)),TRUE),FALSE),"MissingFormulaMsg",IF(NOT(AND(ISNUMBER(FIND("[",_xlfn.FORMULATEXT('#_F'!J67))),ISNUMBER(FIND("!",_xlfn.FORMULATEXT('#_F'!J67))))),AND(ISNUMBER(FIND("[",_xlfn.FORMULATEXT(F!J67))),ISNUMBER(FIND("!",_xlfn.FORMULATEXT(F!J67)))),FALSE),"ExternalRefsMsg",IF(ISNUMBER('#_F'!J67),IF(ABS('#_F'!J67-F!J67)&gt;0.00001,TRUE,FALSE),IF('#_F'!J67&lt;&gt;F!J67,TRUE,FALSE)),IF(ISNUMBER('#_F'!J67),IF('#_F'!J67&gt;F!J67,"TooLow","TooHigh"),"WrongAnswer"),NOT(_xlfn.ISFORMULA('#_F'!J67)),IF(_xlfn.IFS(ISTEXT('#_F'!J67),FALSE,ISLOGICAL('#_F'!J67),FALSE,SUBSTITUTE(CELL("format",'#_F'!J67),"-","")=SUBSTITUTE(CELL("format",F!J67),"-",""),FALSE,CELL("format",'#_F'!J67)="G",FALSE,AND(CELL("format",'#_F'!J67)="F0",CELL("format",F!J67)="G"),FALSE,TRUE,IFERROR(IF(MATCH(CELL("format",'#_F'!J67)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67),_xlfn.FORMULATEXT(F!J67),F!J67),"9","#"),"8","#"),"7","#"),"6","#"),"5","#"),"4","#"),"3","#"),"2","#"),"1","#"),"0","#"),"$","")," ",""),",","@"),"&gt;","@"),"&lt;","@"),"=","@"),")","@"),"(","@"),"^","@"),"/","@"),"+","@"),"*","@"),"-","@"))-LEN(SUBSTITUTE(SUBSTITUTE(SUBSTITUTE(SUBSTITUTE(SUBSTITUTE(SUBSTITUTE(SUBSTITUTE(SUBSTITUTE(SUBSTITUTE(SUBSTITUTE(SUBSTITUTE(SUBSTITUTE(SUBSTITUTE(SUBSTITUTE(SUBSTITUTE(SUBSTITUTE(SUBSTITUTE(SUBSTITUTE(SUBSTITUTE(SUBSTITUTE(SUBSTITUTE(SUBSTITUTE(SUBSTITUTE(SUBSTITUTE(IF(_xlfn.ISFORMULA(F!J67),_xlfn.FORMULATEXT(F!J67),F!J67),"9","#"),"8","#"),"7","#"),"6","#"),"5","#"),"4","#"),"3","#"),"2","#"),"1","#"),"0","#"),"$","")," ",""),",","@"),"&gt;","@"),"&lt;","@"),"=","@"),")","@"),"(","@"),"^","@"),"/","@"),"+","@"),"*","@"),"-","@"),"@#","")))/2&gt;(LEN(SUBSTITUTE(SUBSTITUTE(SUBSTITUTE(SUBSTITUTE(SUBSTITUTE(SUBSTITUTE(SUBSTITUTE(SUBSTITUTE(SUBSTITUTE(SUBSTITUTE(SUBSTITUTE(SUBSTITUTE(SUBSTITUTE(SUBSTITUTE(SUBSTITUTE(SUBSTITUTE(SUBSTITUTE(SUBSTITUTE(SUBSTITUTE(SUBSTITUTE(SUBSTITUTE(SUBSTITUTE(SUBSTITUTE(IF(_xlfn.ISFORMULA('#_F'!J67),_xlfn.FORMULATEXT('#_F'!J67),'#_F'!J67),"9","#"),"8","#"),"7","#"),"6","#"),"5","#"),"4","#"),"3","#"),"2","#"),"1","#"),"0","#"),"$","")," ",""),",","@"),"&gt;","@"),"&lt;","@"),"=","@"),")","@"),"(","@"),"^","@"),"/","@"),"+","@"),"*","@"),"-","@"))-LEN(SUBSTITUTE(SUBSTITUTE(SUBSTITUTE(SUBSTITUTE(SUBSTITUTE(SUBSTITUTE(SUBSTITUTE(SUBSTITUTE(SUBSTITUTE(SUBSTITUTE(SUBSTITUTE(SUBSTITUTE(SUBSTITUTE(SUBSTITUTE(SUBSTITUTE(SUBSTITUTE(SUBSTITUTE(SUBSTITUTE(SUBSTITUTE(SUBSTITUTE(SUBSTITUTE(SUBSTITUTE(SUBSTITUTE(SUBSTITUTE(IF(_xlfn.ISFORMULA('#_F'!J67),_xlfn.FORMULATEXT('#_F'!J67),'#_F'!J67),"9","#"),"8","#"),"7","#"),"6","#"),"5","#"),"4","#"),"3","#"),"2","#"),"1","#"),"0","#"),"$","")," ",""),",","@"),"&gt;","@"),"&lt;","@"),"=","@"),")","@"),"(","@"),"^","@"),"/","@"),"+","@"),"*","@"),"-","@"),"@#","")))/2,TRUE,FALSE),"HardCodeMsg",IF(LEN(IF(_xlfn.ISFORMULA(F!J67),_xlfn.FORMULATEXT(F!J67),F!J67))-LEN(SUBSTITUTE(IF(_xlfn.ISFORMULA(F!J67),_xlfn.FORMULATEXT(F!J67),F!J67),"""",""))&gt;LEN(IF(_xlfn.ISFORMULA('#_F'!J67),_xlfn.FORMULATEXT('#_F'!J67),'#_F'!J67))-LEN(SUBSTITUTE(IF(_xlfn.ISFORMULA('#_F'!J67),_xlfn.FORMULATEXT('#_F'!J67),'#_F'!J67),"""","")),TRUE,FALSE),"HardQuoteMsg",IF(LEN(IF(_xlfn.ISFORMULA(F!J67),_xlfn.FORMULATEXT(F!J67),F!J67))-LEN(SUBSTITUTE(IF(_xlfn.ISFORMULA(F!J67),_xlfn.FORMULATEXT(F!J67),F!J67),"$",""))&lt;LEN(IF(_xlfn.ISFORMULA('#_F'!J67),_xlfn.FORMULATEXT('#_F'!J67),'#_F'!J67))-LEN(SUBSTITUTE(IF(_xlfn.ISFORMULA('#_F'!J67),_xlfn.FORMULATEXT('#_F'!J67),'#_F'!J67),"$","")),TRUE,FALSE),"MissingAbsMsg",_xlfn.IFS(ISTEXT('#_F'!J67),FALSE,ISLOGICAL('#_F'!J67),FALSE,SUBSTITUTE(CELL("format",'#_F'!J67),"-","")=SUBSTITUTE(CELL("format",F!J67),"-",""),FALSE,CELL("format",'#_F'!J67)="G",FALSE,AND(CELL("format",'#_F'!J67)="F0",CELL("format",F!J67)="G"),FALSE,TRUE,IFERROR(IF(MATCH(CELL("format",'#_F'!J67),FormatCodes_SFX!$A$4:$A$53,0)&gt;0,TRUE),FALSE),TRUE,TRUE),"FormatMsg",TRUE,"PerfectMsg")</f>
        <v>PerfectMsg</v>
      </c>
      <c r="K67" s="170" t="str">
        <f ca="1">_xlfn.IFS(ISBLANK(F!K67),"",IF(NOT(ISNA('#_F'!K67)),IF(ISNA(F!K67),TRUE,FALSE),FALSE),"StuNAMsg",IF(AND(ISNA('#_F'!K67),ISNA(F!K67)),TRUE,FALSE),"PerfectMsg",IF(NOT(ISERROR('#_F'!K67)),IF(ISERROR(F!K67),TRUE,FALSE),FALSE),"StuErrorMsg",IF(TYPE('#_F'!K67)&lt;&gt;TYPE(F!K67),TRUE,FALSE),"WrongTypeMsg",IF(_xlfn.ISFORMULA('#_F'!K67),IF(NOT(_xlfn.ISFORMULA(F!K67)),TRUE),FALSE),"MissingFormulaMsg",IF(NOT(AND(ISNUMBER(FIND("[",_xlfn.FORMULATEXT('#_F'!K67))),ISNUMBER(FIND("!",_xlfn.FORMULATEXT('#_F'!K67))))),AND(ISNUMBER(FIND("[",_xlfn.FORMULATEXT(F!K67))),ISNUMBER(FIND("!",_xlfn.FORMULATEXT(F!K67)))),FALSE),"ExternalRefsMsg",IF(ISNUMBER('#_F'!K67),IF(ABS('#_F'!K67-F!K67)&gt;0.00001,TRUE,FALSE),IF('#_F'!K67&lt;&gt;F!K67,TRUE,FALSE)),IF(ISNUMBER('#_F'!K67),IF('#_F'!K67&gt;F!K67,"TooLow","TooHigh"),"WrongAnswer"),NOT(_xlfn.ISFORMULA('#_F'!K67)),IF(_xlfn.IFS(ISTEXT('#_F'!K67),FALSE,ISLOGICAL('#_F'!K67),FALSE,SUBSTITUTE(CELL("format",'#_F'!K67),"-","")=SUBSTITUTE(CELL("format",F!K67),"-",""),FALSE,CELL("format",'#_F'!K67)="G",FALSE,AND(CELL("format",'#_F'!K67)="F0",CELL("format",F!K67)="G"),FALSE,TRUE,IFERROR(IF(MATCH(CELL("format",'#_F'!K67)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67),_xlfn.FORMULATEXT(F!K67),F!K67),"9","#"),"8","#"),"7","#"),"6","#"),"5","#"),"4","#"),"3","#"),"2","#"),"1","#"),"0","#"),"$","")," ",""),",","@"),"&gt;","@"),"&lt;","@"),"=","@"),")","@"),"(","@"),"^","@"),"/","@"),"+","@"),"*","@"),"-","@"))-LEN(SUBSTITUTE(SUBSTITUTE(SUBSTITUTE(SUBSTITUTE(SUBSTITUTE(SUBSTITUTE(SUBSTITUTE(SUBSTITUTE(SUBSTITUTE(SUBSTITUTE(SUBSTITUTE(SUBSTITUTE(SUBSTITUTE(SUBSTITUTE(SUBSTITUTE(SUBSTITUTE(SUBSTITUTE(SUBSTITUTE(SUBSTITUTE(SUBSTITUTE(SUBSTITUTE(SUBSTITUTE(SUBSTITUTE(SUBSTITUTE(IF(_xlfn.ISFORMULA(F!K67),_xlfn.FORMULATEXT(F!K67),F!K67),"9","#"),"8","#"),"7","#"),"6","#"),"5","#"),"4","#"),"3","#"),"2","#"),"1","#"),"0","#"),"$","")," ",""),",","@"),"&gt;","@"),"&lt;","@"),"=","@"),")","@"),"(","@"),"^","@"),"/","@"),"+","@"),"*","@"),"-","@"),"@#","")))/2&gt;(LEN(SUBSTITUTE(SUBSTITUTE(SUBSTITUTE(SUBSTITUTE(SUBSTITUTE(SUBSTITUTE(SUBSTITUTE(SUBSTITUTE(SUBSTITUTE(SUBSTITUTE(SUBSTITUTE(SUBSTITUTE(SUBSTITUTE(SUBSTITUTE(SUBSTITUTE(SUBSTITUTE(SUBSTITUTE(SUBSTITUTE(SUBSTITUTE(SUBSTITUTE(SUBSTITUTE(SUBSTITUTE(SUBSTITUTE(IF(_xlfn.ISFORMULA('#_F'!K67),_xlfn.FORMULATEXT('#_F'!K67),'#_F'!K67),"9","#"),"8","#"),"7","#"),"6","#"),"5","#"),"4","#"),"3","#"),"2","#"),"1","#"),"0","#"),"$","")," ",""),",","@"),"&gt;","@"),"&lt;","@"),"=","@"),")","@"),"(","@"),"^","@"),"/","@"),"+","@"),"*","@"),"-","@"))-LEN(SUBSTITUTE(SUBSTITUTE(SUBSTITUTE(SUBSTITUTE(SUBSTITUTE(SUBSTITUTE(SUBSTITUTE(SUBSTITUTE(SUBSTITUTE(SUBSTITUTE(SUBSTITUTE(SUBSTITUTE(SUBSTITUTE(SUBSTITUTE(SUBSTITUTE(SUBSTITUTE(SUBSTITUTE(SUBSTITUTE(SUBSTITUTE(SUBSTITUTE(SUBSTITUTE(SUBSTITUTE(SUBSTITUTE(SUBSTITUTE(IF(_xlfn.ISFORMULA('#_F'!K67),_xlfn.FORMULATEXT('#_F'!K67),'#_F'!K67),"9","#"),"8","#"),"7","#"),"6","#"),"5","#"),"4","#"),"3","#"),"2","#"),"1","#"),"0","#"),"$","")," ",""),",","@"),"&gt;","@"),"&lt;","@"),"=","@"),")","@"),"(","@"),"^","@"),"/","@"),"+","@"),"*","@"),"-","@"),"@#","")))/2,TRUE,FALSE),"HardCodeMsg",IF(LEN(IF(_xlfn.ISFORMULA(F!K67),_xlfn.FORMULATEXT(F!K67),F!K67))-LEN(SUBSTITUTE(IF(_xlfn.ISFORMULA(F!K67),_xlfn.FORMULATEXT(F!K67),F!K67),"""",""))&gt;LEN(IF(_xlfn.ISFORMULA('#_F'!K67),_xlfn.FORMULATEXT('#_F'!K67),'#_F'!K67))-LEN(SUBSTITUTE(IF(_xlfn.ISFORMULA('#_F'!K67),_xlfn.FORMULATEXT('#_F'!K67),'#_F'!K67),"""","")),TRUE,FALSE),"HardQuoteMsg",IF(LEN(IF(_xlfn.ISFORMULA(F!K67),_xlfn.FORMULATEXT(F!K67),F!K67))-LEN(SUBSTITUTE(IF(_xlfn.ISFORMULA(F!K67),_xlfn.FORMULATEXT(F!K67),F!K67),"$",""))&lt;LEN(IF(_xlfn.ISFORMULA('#_F'!K67),_xlfn.FORMULATEXT('#_F'!K67),'#_F'!K67))-LEN(SUBSTITUTE(IF(_xlfn.ISFORMULA('#_F'!K67),_xlfn.FORMULATEXT('#_F'!K67),'#_F'!K67),"$","")),TRUE,FALSE),"MissingAbsMsg",_xlfn.IFS(ISTEXT('#_F'!K67),FALSE,ISLOGICAL('#_F'!K67),FALSE,SUBSTITUTE(CELL("format",'#_F'!K67),"-","")=SUBSTITUTE(CELL("format",F!K67),"-",""),FALSE,CELL("format",'#_F'!K67)="G",FALSE,AND(CELL("format",'#_F'!K67)="F0",CELL("format",F!K67)="G"),FALSE,TRUE,IFERROR(IF(MATCH(CELL("format",'#_F'!K67),FormatCodes_SFX!$A$4:$A$53,0)&gt;0,TRUE),FALSE),TRUE,TRUE),"FormatMsg",TRUE,"PerfectMsg")</f>
        <v>PerfectMsg</v>
      </c>
      <c r="L67" s="231" t="str">
        <f ca="1">_xlfn.IFS(ISBLANK(F!L67),"",IF(NOT(ISNA('#_F'!L67)),IF(ISNA(F!L67),TRUE,FALSE),FALSE),"StuNAMsg",IF(AND(ISNA('#_F'!L67),ISNA(F!L67)),TRUE,FALSE),"PerfectMsg",IF(NOT(ISERROR('#_F'!L67)),IF(ISERROR(F!L67),TRUE,FALSE),FALSE),"StuErrorMsg",IF(TYPE('#_F'!L67)&lt;&gt;TYPE(F!L67),TRUE,FALSE),"WrongTypeMsg",IF(_xlfn.ISFORMULA('#_F'!L67),IF(NOT(_xlfn.ISFORMULA(F!L67)),TRUE),FALSE),"MissingFormulaMsg",IF(NOT(AND(ISNUMBER(FIND("[",_xlfn.FORMULATEXT('#_F'!L67))),ISNUMBER(FIND("!",_xlfn.FORMULATEXT('#_F'!L67))))),AND(ISNUMBER(FIND("[",_xlfn.FORMULATEXT(F!L67))),ISNUMBER(FIND("!",_xlfn.FORMULATEXT(F!L67)))),FALSE),"ExternalRefsMsg",IF(ISNUMBER('#_F'!L67),IF(ABS('#_F'!L67-F!L67)&gt;0.00001,TRUE,FALSE),IF('#_F'!L67&lt;&gt;F!L67,TRUE,FALSE)),IF(ISNUMBER('#_F'!L67),IF('#_F'!L67&gt;F!L67,"TooLow","TooHigh"),"WrongAnswer"),NOT(_xlfn.ISFORMULA('#_F'!L67)),IF(_xlfn.IFS(ISTEXT('#_F'!L67),FALSE,ISLOGICAL('#_F'!L67),FALSE,SUBSTITUTE(CELL("format",'#_F'!L67),"-","")=SUBSTITUTE(CELL("format",F!L67),"-",""),FALSE,CELL("format",'#_F'!L67)="G",FALSE,AND(CELL("format",'#_F'!L67)="F0",CELL("format",F!L67)="G"),FALSE,TRUE,IFERROR(IF(MATCH(CELL("format",'#_F'!L67)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67),_xlfn.FORMULATEXT(F!L67),F!L67),"9","#"),"8","#"),"7","#"),"6","#"),"5","#"),"4","#"),"3","#"),"2","#"),"1","#"),"0","#"),"$","")," ",""),",","@"),"&gt;","@"),"&lt;","@"),"=","@"),")","@"),"(","@"),"^","@"),"/","@"),"+","@"),"*","@"),"-","@"))-LEN(SUBSTITUTE(SUBSTITUTE(SUBSTITUTE(SUBSTITUTE(SUBSTITUTE(SUBSTITUTE(SUBSTITUTE(SUBSTITUTE(SUBSTITUTE(SUBSTITUTE(SUBSTITUTE(SUBSTITUTE(SUBSTITUTE(SUBSTITUTE(SUBSTITUTE(SUBSTITUTE(SUBSTITUTE(SUBSTITUTE(SUBSTITUTE(SUBSTITUTE(SUBSTITUTE(SUBSTITUTE(SUBSTITUTE(SUBSTITUTE(IF(_xlfn.ISFORMULA(F!L67),_xlfn.FORMULATEXT(F!L67),F!L67),"9","#"),"8","#"),"7","#"),"6","#"),"5","#"),"4","#"),"3","#"),"2","#"),"1","#"),"0","#"),"$","")," ",""),",","@"),"&gt;","@"),"&lt;","@"),"=","@"),")","@"),"(","@"),"^","@"),"/","@"),"+","@"),"*","@"),"-","@"),"@#","")))/2&gt;(LEN(SUBSTITUTE(SUBSTITUTE(SUBSTITUTE(SUBSTITUTE(SUBSTITUTE(SUBSTITUTE(SUBSTITUTE(SUBSTITUTE(SUBSTITUTE(SUBSTITUTE(SUBSTITUTE(SUBSTITUTE(SUBSTITUTE(SUBSTITUTE(SUBSTITUTE(SUBSTITUTE(SUBSTITUTE(SUBSTITUTE(SUBSTITUTE(SUBSTITUTE(SUBSTITUTE(SUBSTITUTE(SUBSTITUTE(IF(_xlfn.ISFORMULA('#_F'!L67),_xlfn.FORMULATEXT('#_F'!L67),'#_F'!L67),"9","#"),"8","#"),"7","#"),"6","#"),"5","#"),"4","#"),"3","#"),"2","#"),"1","#"),"0","#"),"$","")," ",""),",","@"),"&gt;","@"),"&lt;","@"),"=","@"),")","@"),"(","@"),"^","@"),"/","@"),"+","@"),"*","@"),"-","@"))-LEN(SUBSTITUTE(SUBSTITUTE(SUBSTITUTE(SUBSTITUTE(SUBSTITUTE(SUBSTITUTE(SUBSTITUTE(SUBSTITUTE(SUBSTITUTE(SUBSTITUTE(SUBSTITUTE(SUBSTITUTE(SUBSTITUTE(SUBSTITUTE(SUBSTITUTE(SUBSTITUTE(SUBSTITUTE(SUBSTITUTE(SUBSTITUTE(SUBSTITUTE(SUBSTITUTE(SUBSTITUTE(SUBSTITUTE(SUBSTITUTE(IF(_xlfn.ISFORMULA('#_F'!L67),_xlfn.FORMULATEXT('#_F'!L67),'#_F'!L67),"9","#"),"8","#"),"7","#"),"6","#"),"5","#"),"4","#"),"3","#"),"2","#"),"1","#"),"0","#"),"$","")," ",""),",","@"),"&gt;","@"),"&lt;","@"),"=","@"),")","@"),"(","@"),"^","@"),"/","@"),"+","@"),"*","@"),"-","@"),"@#","")))/2,TRUE,FALSE),"HardCodeMsg",IF(LEN(IF(_xlfn.ISFORMULA(F!L67),_xlfn.FORMULATEXT(F!L67),F!L67))-LEN(SUBSTITUTE(IF(_xlfn.ISFORMULA(F!L67),_xlfn.FORMULATEXT(F!L67),F!L67),"""",""))&gt;LEN(IF(_xlfn.ISFORMULA('#_F'!L67),_xlfn.FORMULATEXT('#_F'!L67),'#_F'!L67))-LEN(SUBSTITUTE(IF(_xlfn.ISFORMULA('#_F'!L67),_xlfn.FORMULATEXT('#_F'!L67),'#_F'!L67),"""","")),TRUE,FALSE),"HardQuoteMsg",IF(LEN(IF(_xlfn.ISFORMULA(F!L67),_xlfn.FORMULATEXT(F!L67),F!L67))-LEN(SUBSTITUTE(IF(_xlfn.ISFORMULA(F!L67),_xlfn.FORMULATEXT(F!L67),F!L67),"$",""))&lt;LEN(IF(_xlfn.ISFORMULA('#_F'!L67),_xlfn.FORMULATEXT('#_F'!L67),'#_F'!L67))-LEN(SUBSTITUTE(IF(_xlfn.ISFORMULA('#_F'!L67),_xlfn.FORMULATEXT('#_F'!L67),'#_F'!L67),"$","")),TRUE,FALSE),"MissingAbsMsg",_xlfn.IFS(ISTEXT('#_F'!L67),FALSE,ISLOGICAL('#_F'!L67),FALSE,SUBSTITUTE(CELL("format",'#_F'!L67),"-","")=SUBSTITUTE(CELL("format",F!L67),"-",""),FALSE,CELL("format",'#_F'!L67)="G",FALSE,AND(CELL("format",'#_F'!L67)="F0",CELL("format",F!L67)="G"),FALSE,TRUE,IFERROR(IF(MATCH(CELL("format",'#_F'!L67),FormatCodes_SFX!$A$4:$A$53,0)&gt;0,TRUE),FALSE),TRUE,TRUE),"FormatMsg",TRUE,"PerfectMsg")</f>
        <v>PerfectMsg</v>
      </c>
      <c r="N67" s="233">
        <v>0</v>
      </c>
      <c r="O67" s="233">
        <v>0</v>
      </c>
      <c r="P67" s="233">
        <v>0</v>
      </c>
      <c r="R67" s="233">
        <v>0</v>
      </c>
      <c r="S67" s="233">
        <v>0</v>
      </c>
      <c r="T67" s="233">
        <v>0</v>
      </c>
      <c r="V67" s="233">
        <v>0</v>
      </c>
      <c r="W67" s="233">
        <v>0</v>
      </c>
      <c r="X67" s="233">
        <v>0</v>
      </c>
      <c r="Z67" s="170">
        <v>0</v>
      </c>
      <c r="AA67" s="233">
        <v>0</v>
      </c>
      <c r="AB67" s="233">
        <v>0</v>
      </c>
    </row>
    <row r="68" spans="3:28" x14ac:dyDescent="0.15">
      <c r="C68" s="233">
        <v>0</v>
      </c>
      <c r="D68" s="233">
        <v>0</v>
      </c>
      <c r="E68" s="233">
        <v>0</v>
      </c>
      <c r="F68" s="233">
        <v>0</v>
      </c>
      <c r="G68" s="170" t="str">
        <f ca="1">_xlfn.IFS(ISBLANK(F!G68),"",IF(NOT(ISNA('#_F'!G68)),IF(ISNA(F!G68),TRUE,FALSE),FALSE),"StuNAMsg",IF(AND(ISNA('#_F'!G68),ISNA(F!G68)),TRUE,FALSE),"PerfectMsg",IF(NOT(ISERROR('#_F'!G68)),IF(ISERROR(F!G68),TRUE,FALSE),FALSE),"StuErrorMsg",IF(TYPE('#_F'!G68)&lt;&gt;TYPE(F!G68),TRUE,FALSE),"WrongTypeMsg",IF(_xlfn.ISFORMULA('#_F'!G68),IF(NOT(_xlfn.ISFORMULA(F!G68)),TRUE),FALSE),"MissingFormulaMsg",IF(NOT(AND(ISNUMBER(FIND("[",_xlfn.FORMULATEXT('#_F'!G68))),ISNUMBER(FIND("!",_xlfn.FORMULATEXT('#_F'!G68))))),AND(ISNUMBER(FIND("[",_xlfn.FORMULATEXT(F!G68))),ISNUMBER(FIND("!",_xlfn.FORMULATEXT(F!G68)))),FALSE),"ExternalRefsMsg",IF(ISNUMBER('#_F'!G68),IF(ABS('#_F'!G68-F!G68)&gt;0.00001,TRUE,FALSE),IF('#_F'!G68&lt;&gt;F!G68,TRUE,FALSE)),IF(ISNUMBER('#_F'!G68),IF('#_F'!G68&gt;F!G68,"TooLow","TooHigh"),"WrongAnswer"),NOT(_xlfn.ISFORMULA('#_F'!G68)),IF(_xlfn.IFS(ISTEXT('#_F'!G68),FALSE,ISLOGICAL('#_F'!G68),FALSE,SUBSTITUTE(CELL("format",'#_F'!G68),"-","")=SUBSTITUTE(CELL("format",F!G68),"-",""),FALSE,CELL("format",'#_F'!G68)="G",FALSE,AND(CELL("format",'#_F'!G68)="F0",CELL("format",F!G68)="G"),FALSE,TRUE,IFERROR(IF(MATCH(CELL("format",'#_F'!G68)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68),_xlfn.FORMULATEXT(F!G68),F!G68),"9","#"),"8","#"),"7","#"),"6","#"),"5","#"),"4","#"),"3","#"),"2","#"),"1","#"),"0","#"),"$","")," ",""),",","@"),"&gt;","@"),"&lt;","@"),"=","@"),")","@"),"(","@"),"^","@"),"/","@"),"+","@"),"*","@"),"-","@"))-LEN(SUBSTITUTE(SUBSTITUTE(SUBSTITUTE(SUBSTITUTE(SUBSTITUTE(SUBSTITUTE(SUBSTITUTE(SUBSTITUTE(SUBSTITUTE(SUBSTITUTE(SUBSTITUTE(SUBSTITUTE(SUBSTITUTE(SUBSTITUTE(SUBSTITUTE(SUBSTITUTE(SUBSTITUTE(SUBSTITUTE(SUBSTITUTE(SUBSTITUTE(SUBSTITUTE(SUBSTITUTE(SUBSTITUTE(SUBSTITUTE(IF(_xlfn.ISFORMULA(F!G68),_xlfn.FORMULATEXT(F!G68),F!G68),"9","#"),"8","#"),"7","#"),"6","#"),"5","#"),"4","#"),"3","#"),"2","#"),"1","#"),"0","#"),"$","")," ",""),",","@"),"&gt;","@"),"&lt;","@"),"=","@"),")","@"),"(","@"),"^","@"),"/","@"),"+","@"),"*","@"),"-","@"),"@#","")))/2&gt;(LEN(SUBSTITUTE(SUBSTITUTE(SUBSTITUTE(SUBSTITUTE(SUBSTITUTE(SUBSTITUTE(SUBSTITUTE(SUBSTITUTE(SUBSTITUTE(SUBSTITUTE(SUBSTITUTE(SUBSTITUTE(SUBSTITUTE(SUBSTITUTE(SUBSTITUTE(SUBSTITUTE(SUBSTITUTE(SUBSTITUTE(SUBSTITUTE(SUBSTITUTE(SUBSTITUTE(SUBSTITUTE(SUBSTITUTE(IF(_xlfn.ISFORMULA('#_F'!G68),_xlfn.FORMULATEXT('#_F'!G68),'#_F'!G68),"9","#"),"8","#"),"7","#"),"6","#"),"5","#"),"4","#"),"3","#"),"2","#"),"1","#"),"0","#"),"$","")," ",""),",","@"),"&gt;","@"),"&lt;","@"),"=","@"),")","@"),"(","@"),"^","@"),"/","@"),"+","@"),"*","@"),"-","@"))-LEN(SUBSTITUTE(SUBSTITUTE(SUBSTITUTE(SUBSTITUTE(SUBSTITUTE(SUBSTITUTE(SUBSTITUTE(SUBSTITUTE(SUBSTITUTE(SUBSTITUTE(SUBSTITUTE(SUBSTITUTE(SUBSTITUTE(SUBSTITUTE(SUBSTITUTE(SUBSTITUTE(SUBSTITUTE(SUBSTITUTE(SUBSTITUTE(SUBSTITUTE(SUBSTITUTE(SUBSTITUTE(SUBSTITUTE(SUBSTITUTE(IF(_xlfn.ISFORMULA('#_F'!G68),_xlfn.FORMULATEXT('#_F'!G68),'#_F'!G68),"9","#"),"8","#"),"7","#"),"6","#"),"5","#"),"4","#"),"3","#"),"2","#"),"1","#"),"0","#"),"$","")," ",""),",","@"),"&gt;","@"),"&lt;","@"),"=","@"),")","@"),"(","@"),"^","@"),"/","@"),"+","@"),"*","@"),"-","@"),"@#","")))/2,TRUE,FALSE),"HardCodeMsg",IF(LEN(IF(_xlfn.ISFORMULA(F!G68),_xlfn.FORMULATEXT(F!G68),F!G68))-LEN(SUBSTITUTE(IF(_xlfn.ISFORMULA(F!G68),_xlfn.FORMULATEXT(F!G68),F!G68),"""",""))&gt;LEN(IF(_xlfn.ISFORMULA('#_F'!G68),_xlfn.FORMULATEXT('#_F'!G68),'#_F'!G68))-LEN(SUBSTITUTE(IF(_xlfn.ISFORMULA('#_F'!G68),_xlfn.FORMULATEXT('#_F'!G68),'#_F'!G68),"""","")),TRUE,FALSE),"HardQuoteMsg",IF(LEN(IF(_xlfn.ISFORMULA(F!G68),_xlfn.FORMULATEXT(F!G68),F!G68))-LEN(SUBSTITUTE(IF(_xlfn.ISFORMULA(F!G68),_xlfn.FORMULATEXT(F!G68),F!G68),"$",""))&lt;LEN(IF(_xlfn.ISFORMULA('#_F'!G68),_xlfn.FORMULATEXT('#_F'!G68),'#_F'!G68))-LEN(SUBSTITUTE(IF(_xlfn.ISFORMULA('#_F'!G68),_xlfn.FORMULATEXT('#_F'!G68),'#_F'!G68),"$","")),TRUE,FALSE),"MissingAbsMsg",_xlfn.IFS(ISTEXT('#_F'!G68),FALSE,ISLOGICAL('#_F'!G68),FALSE,SUBSTITUTE(CELL("format",'#_F'!G68),"-","")=SUBSTITUTE(CELL("format",F!G68),"-",""),FALSE,CELL("format",'#_F'!G68)="G",FALSE,AND(CELL("format",'#_F'!G68)="F0",CELL("format",F!G68)="G"),FALSE,TRUE,IFERROR(IF(MATCH(CELL("format",'#_F'!G68),FormatCodes_SFX!$A$4:$A$53,0)&gt;0,TRUE),FALSE),TRUE,TRUE),"FormatMsg",TRUE,"PerfectMsg")</f>
        <v>PerfectMsg</v>
      </c>
      <c r="H68" s="170" t="str">
        <f ca="1">_xlfn.IFS(ISBLANK(F!H68),"",IF(NOT(ISNA('#_F'!H68)),IF(ISNA(F!H68),TRUE,FALSE),FALSE),"StuNAMsg",IF(AND(ISNA('#_F'!H68),ISNA(F!H68)),TRUE,FALSE),"PerfectMsg",IF(NOT(ISERROR('#_F'!H68)),IF(ISERROR(F!H68),TRUE,FALSE),FALSE),"StuErrorMsg",IF(TYPE('#_F'!H68)&lt;&gt;TYPE(F!H68),TRUE,FALSE),"WrongTypeMsg",IF(_xlfn.ISFORMULA('#_F'!H68),IF(NOT(_xlfn.ISFORMULA(F!H68)),TRUE),FALSE),"MissingFormulaMsg",IF(NOT(AND(ISNUMBER(FIND("[",_xlfn.FORMULATEXT('#_F'!H68))),ISNUMBER(FIND("!",_xlfn.FORMULATEXT('#_F'!H68))))),AND(ISNUMBER(FIND("[",_xlfn.FORMULATEXT(F!H68))),ISNUMBER(FIND("!",_xlfn.FORMULATEXT(F!H68)))),FALSE),"ExternalRefsMsg",IF(ISNUMBER('#_F'!H68),IF(ABS('#_F'!H68-F!H68)&gt;0.00001,TRUE,FALSE),IF('#_F'!H68&lt;&gt;F!H68,TRUE,FALSE)),IF(ISNUMBER('#_F'!H68),IF('#_F'!H68&gt;F!H68,"TooLow","TooHigh"),"WrongAnswer"),NOT(_xlfn.ISFORMULA('#_F'!H68)),IF(_xlfn.IFS(ISTEXT('#_F'!H68),FALSE,ISLOGICAL('#_F'!H68),FALSE,SUBSTITUTE(CELL("format",'#_F'!H68),"-","")=SUBSTITUTE(CELL("format",F!H68),"-",""),FALSE,CELL("format",'#_F'!H68)="G",FALSE,AND(CELL("format",'#_F'!H68)="F0",CELL("format",F!H68)="G"),FALSE,TRUE,IFERROR(IF(MATCH(CELL("format",'#_F'!H68)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68),_xlfn.FORMULATEXT(F!H68),F!H68),"9","#"),"8","#"),"7","#"),"6","#"),"5","#"),"4","#"),"3","#"),"2","#"),"1","#"),"0","#"),"$","")," ",""),",","@"),"&gt;","@"),"&lt;","@"),"=","@"),")","@"),"(","@"),"^","@"),"/","@"),"+","@"),"*","@"),"-","@"))-LEN(SUBSTITUTE(SUBSTITUTE(SUBSTITUTE(SUBSTITUTE(SUBSTITUTE(SUBSTITUTE(SUBSTITUTE(SUBSTITUTE(SUBSTITUTE(SUBSTITUTE(SUBSTITUTE(SUBSTITUTE(SUBSTITUTE(SUBSTITUTE(SUBSTITUTE(SUBSTITUTE(SUBSTITUTE(SUBSTITUTE(SUBSTITUTE(SUBSTITUTE(SUBSTITUTE(SUBSTITUTE(SUBSTITUTE(SUBSTITUTE(IF(_xlfn.ISFORMULA(F!H68),_xlfn.FORMULATEXT(F!H68),F!H68),"9","#"),"8","#"),"7","#"),"6","#"),"5","#"),"4","#"),"3","#"),"2","#"),"1","#"),"0","#"),"$","")," ",""),",","@"),"&gt;","@"),"&lt;","@"),"=","@"),")","@"),"(","@"),"^","@"),"/","@"),"+","@"),"*","@"),"-","@"),"@#","")))/2&gt;(LEN(SUBSTITUTE(SUBSTITUTE(SUBSTITUTE(SUBSTITUTE(SUBSTITUTE(SUBSTITUTE(SUBSTITUTE(SUBSTITUTE(SUBSTITUTE(SUBSTITUTE(SUBSTITUTE(SUBSTITUTE(SUBSTITUTE(SUBSTITUTE(SUBSTITUTE(SUBSTITUTE(SUBSTITUTE(SUBSTITUTE(SUBSTITUTE(SUBSTITUTE(SUBSTITUTE(SUBSTITUTE(SUBSTITUTE(IF(_xlfn.ISFORMULA('#_F'!H68),_xlfn.FORMULATEXT('#_F'!H68),'#_F'!H68),"9","#"),"8","#"),"7","#"),"6","#"),"5","#"),"4","#"),"3","#"),"2","#"),"1","#"),"0","#"),"$","")," ",""),",","@"),"&gt;","@"),"&lt;","@"),"=","@"),")","@"),"(","@"),"^","@"),"/","@"),"+","@"),"*","@"),"-","@"))-LEN(SUBSTITUTE(SUBSTITUTE(SUBSTITUTE(SUBSTITUTE(SUBSTITUTE(SUBSTITUTE(SUBSTITUTE(SUBSTITUTE(SUBSTITUTE(SUBSTITUTE(SUBSTITUTE(SUBSTITUTE(SUBSTITUTE(SUBSTITUTE(SUBSTITUTE(SUBSTITUTE(SUBSTITUTE(SUBSTITUTE(SUBSTITUTE(SUBSTITUTE(SUBSTITUTE(SUBSTITUTE(SUBSTITUTE(SUBSTITUTE(IF(_xlfn.ISFORMULA('#_F'!H68),_xlfn.FORMULATEXT('#_F'!H68),'#_F'!H68),"9","#"),"8","#"),"7","#"),"6","#"),"5","#"),"4","#"),"3","#"),"2","#"),"1","#"),"0","#"),"$","")," ",""),",","@"),"&gt;","@"),"&lt;","@"),"=","@"),")","@"),"(","@"),"^","@"),"/","@"),"+","@"),"*","@"),"-","@"),"@#","")))/2,TRUE,FALSE),"HardCodeMsg",IF(LEN(IF(_xlfn.ISFORMULA(F!H68),_xlfn.FORMULATEXT(F!H68),F!H68))-LEN(SUBSTITUTE(IF(_xlfn.ISFORMULA(F!H68),_xlfn.FORMULATEXT(F!H68),F!H68),"""",""))&gt;LEN(IF(_xlfn.ISFORMULA('#_F'!H68),_xlfn.FORMULATEXT('#_F'!H68),'#_F'!H68))-LEN(SUBSTITUTE(IF(_xlfn.ISFORMULA('#_F'!H68),_xlfn.FORMULATEXT('#_F'!H68),'#_F'!H68),"""","")),TRUE,FALSE),"HardQuoteMsg",IF(LEN(IF(_xlfn.ISFORMULA(F!H68),_xlfn.FORMULATEXT(F!H68),F!H68))-LEN(SUBSTITUTE(IF(_xlfn.ISFORMULA(F!H68),_xlfn.FORMULATEXT(F!H68),F!H68),"$",""))&lt;LEN(IF(_xlfn.ISFORMULA('#_F'!H68),_xlfn.FORMULATEXT('#_F'!H68),'#_F'!H68))-LEN(SUBSTITUTE(IF(_xlfn.ISFORMULA('#_F'!H68),_xlfn.FORMULATEXT('#_F'!H68),'#_F'!H68),"$","")),TRUE,FALSE),"MissingAbsMsg",_xlfn.IFS(ISTEXT('#_F'!H68),FALSE,ISLOGICAL('#_F'!H68),FALSE,SUBSTITUTE(CELL("format",'#_F'!H68),"-","")=SUBSTITUTE(CELL("format",F!H68),"-",""),FALSE,CELL("format",'#_F'!H68)="G",FALSE,AND(CELL("format",'#_F'!H68)="F0",CELL("format",F!H68)="G"),FALSE,TRUE,IFERROR(IF(MATCH(CELL("format",'#_F'!H68),FormatCodes_SFX!$A$4:$A$53,0)&gt;0,TRUE),FALSE),TRUE,TRUE),"FormatMsg",TRUE,"PerfectMsg")</f>
        <v>PerfectMsg</v>
      </c>
      <c r="I68" s="170" t="str">
        <f ca="1">_xlfn.IFS(ISBLANK(F!I68),"",IF(NOT(ISNA('#_F'!I68)),IF(ISNA(F!I68),TRUE,FALSE),FALSE),"StuNAMsg",IF(AND(ISNA('#_F'!I68),ISNA(F!I68)),TRUE,FALSE),"PerfectMsg",IF(NOT(ISERROR('#_F'!I68)),IF(ISERROR(F!I68),TRUE,FALSE),FALSE),"StuErrorMsg",IF(TYPE('#_F'!I68)&lt;&gt;TYPE(F!I68),TRUE,FALSE),"WrongTypeMsg",IF(_xlfn.ISFORMULA('#_F'!I68),IF(NOT(_xlfn.ISFORMULA(F!I68)),TRUE),FALSE),"MissingFormulaMsg",IF(NOT(AND(ISNUMBER(FIND("[",_xlfn.FORMULATEXT('#_F'!I68))),ISNUMBER(FIND("!",_xlfn.FORMULATEXT('#_F'!I68))))),AND(ISNUMBER(FIND("[",_xlfn.FORMULATEXT(F!I68))),ISNUMBER(FIND("!",_xlfn.FORMULATEXT(F!I68)))),FALSE),"ExternalRefsMsg",IF(ISNUMBER('#_F'!I68),IF(ABS('#_F'!I68-F!I68)&gt;0.00001,TRUE,FALSE),IF('#_F'!I68&lt;&gt;F!I68,TRUE,FALSE)),IF(ISNUMBER('#_F'!I68),IF('#_F'!I68&gt;F!I68,"TooLow","TooHigh"),"WrongAnswer"),NOT(_xlfn.ISFORMULA('#_F'!I68)),IF(_xlfn.IFS(ISTEXT('#_F'!I68),FALSE,ISLOGICAL('#_F'!I68),FALSE,SUBSTITUTE(CELL("format",'#_F'!I68),"-","")=SUBSTITUTE(CELL("format",F!I68),"-",""),FALSE,CELL("format",'#_F'!I68)="G",FALSE,AND(CELL("format",'#_F'!I68)="F0",CELL("format",F!I68)="G"),FALSE,TRUE,IFERROR(IF(MATCH(CELL("format",'#_F'!I68)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68),_xlfn.FORMULATEXT(F!I68),F!I68),"9","#"),"8","#"),"7","#"),"6","#"),"5","#"),"4","#"),"3","#"),"2","#"),"1","#"),"0","#"),"$","")," ",""),",","@"),"&gt;","@"),"&lt;","@"),"=","@"),")","@"),"(","@"),"^","@"),"/","@"),"+","@"),"*","@"),"-","@"))-LEN(SUBSTITUTE(SUBSTITUTE(SUBSTITUTE(SUBSTITUTE(SUBSTITUTE(SUBSTITUTE(SUBSTITUTE(SUBSTITUTE(SUBSTITUTE(SUBSTITUTE(SUBSTITUTE(SUBSTITUTE(SUBSTITUTE(SUBSTITUTE(SUBSTITUTE(SUBSTITUTE(SUBSTITUTE(SUBSTITUTE(SUBSTITUTE(SUBSTITUTE(SUBSTITUTE(SUBSTITUTE(SUBSTITUTE(SUBSTITUTE(IF(_xlfn.ISFORMULA(F!I68),_xlfn.FORMULATEXT(F!I68),F!I68),"9","#"),"8","#"),"7","#"),"6","#"),"5","#"),"4","#"),"3","#"),"2","#"),"1","#"),"0","#"),"$","")," ",""),",","@"),"&gt;","@"),"&lt;","@"),"=","@"),")","@"),"(","@"),"^","@"),"/","@"),"+","@"),"*","@"),"-","@"),"@#","")))/2&gt;(LEN(SUBSTITUTE(SUBSTITUTE(SUBSTITUTE(SUBSTITUTE(SUBSTITUTE(SUBSTITUTE(SUBSTITUTE(SUBSTITUTE(SUBSTITUTE(SUBSTITUTE(SUBSTITUTE(SUBSTITUTE(SUBSTITUTE(SUBSTITUTE(SUBSTITUTE(SUBSTITUTE(SUBSTITUTE(SUBSTITUTE(SUBSTITUTE(SUBSTITUTE(SUBSTITUTE(SUBSTITUTE(SUBSTITUTE(IF(_xlfn.ISFORMULA('#_F'!I68),_xlfn.FORMULATEXT('#_F'!I68),'#_F'!I68),"9","#"),"8","#"),"7","#"),"6","#"),"5","#"),"4","#"),"3","#"),"2","#"),"1","#"),"0","#"),"$","")," ",""),",","@"),"&gt;","@"),"&lt;","@"),"=","@"),")","@"),"(","@"),"^","@"),"/","@"),"+","@"),"*","@"),"-","@"))-LEN(SUBSTITUTE(SUBSTITUTE(SUBSTITUTE(SUBSTITUTE(SUBSTITUTE(SUBSTITUTE(SUBSTITUTE(SUBSTITUTE(SUBSTITUTE(SUBSTITUTE(SUBSTITUTE(SUBSTITUTE(SUBSTITUTE(SUBSTITUTE(SUBSTITUTE(SUBSTITUTE(SUBSTITUTE(SUBSTITUTE(SUBSTITUTE(SUBSTITUTE(SUBSTITUTE(SUBSTITUTE(SUBSTITUTE(SUBSTITUTE(IF(_xlfn.ISFORMULA('#_F'!I68),_xlfn.FORMULATEXT('#_F'!I68),'#_F'!I68),"9","#"),"8","#"),"7","#"),"6","#"),"5","#"),"4","#"),"3","#"),"2","#"),"1","#"),"0","#"),"$","")," ",""),",","@"),"&gt;","@"),"&lt;","@"),"=","@"),")","@"),"(","@"),"^","@"),"/","@"),"+","@"),"*","@"),"-","@"),"@#","")))/2,TRUE,FALSE),"HardCodeMsg",IF(LEN(IF(_xlfn.ISFORMULA(F!I68),_xlfn.FORMULATEXT(F!I68),F!I68))-LEN(SUBSTITUTE(IF(_xlfn.ISFORMULA(F!I68),_xlfn.FORMULATEXT(F!I68),F!I68),"""",""))&gt;LEN(IF(_xlfn.ISFORMULA('#_F'!I68),_xlfn.FORMULATEXT('#_F'!I68),'#_F'!I68))-LEN(SUBSTITUTE(IF(_xlfn.ISFORMULA('#_F'!I68),_xlfn.FORMULATEXT('#_F'!I68),'#_F'!I68),"""","")),TRUE,FALSE),"HardQuoteMsg",IF(LEN(IF(_xlfn.ISFORMULA(F!I68),_xlfn.FORMULATEXT(F!I68),F!I68))-LEN(SUBSTITUTE(IF(_xlfn.ISFORMULA(F!I68),_xlfn.FORMULATEXT(F!I68),F!I68),"$",""))&lt;LEN(IF(_xlfn.ISFORMULA('#_F'!I68),_xlfn.FORMULATEXT('#_F'!I68),'#_F'!I68))-LEN(SUBSTITUTE(IF(_xlfn.ISFORMULA('#_F'!I68),_xlfn.FORMULATEXT('#_F'!I68),'#_F'!I68),"$","")),TRUE,FALSE),"MissingAbsMsg",_xlfn.IFS(ISTEXT('#_F'!I68),FALSE,ISLOGICAL('#_F'!I68),FALSE,SUBSTITUTE(CELL("format",'#_F'!I68),"-","")=SUBSTITUTE(CELL("format",F!I68),"-",""),FALSE,CELL("format",'#_F'!I68)="G",FALSE,AND(CELL("format",'#_F'!I68)="F0",CELL("format",F!I68)="G"),FALSE,TRUE,IFERROR(IF(MATCH(CELL("format",'#_F'!I68),FormatCodes_SFX!$A$4:$A$53,0)&gt;0,TRUE),FALSE),TRUE,TRUE),"FormatMsg",TRUE,"PerfectMsg")</f>
        <v>PerfectMsg</v>
      </c>
      <c r="J68" s="170" t="str">
        <f ca="1">_xlfn.IFS(ISBLANK(F!J68),"",IF(NOT(ISNA('#_F'!J68)),IF(ISNA(F!J68),TRUE,FALSE),FALSE),"StuNAMsg",IF(AND(ISNA('#_F'!J68),ISNA(F!J68)),TRUE,FALSE),"PerfectMsg",IF(NOT(ISERROR('#_F'!J68)),IF(ISERROR(F!J68),TRUE,FALSE),FALSE),"StuErrorMsg",IF(TYPE('#_F'!J68)&lt;&gt;TYPE(F!J68),TRUE,FALSE),"WrongTypeMsg",IF(_xlfn.ISFORMULA('#_F'!J68),IF(NOT(_xlfn.ISFORMULA(F!J68)),TRUE),FALSE),"MissingFormulaMsg",IF(NOT(AND(ISNUMBER(FIND("[",_xlfn.FORMULATEXT('#_F'!J68))),ISNUMBER(FIND("!",_xlfn.FORMULATEXT('#_F'!J68))))),AND(ISNUMBER(FIND("[",_xlfn.FORMULATEXT(F!J68))),ISNUMBER(FIND("!",_xlfn.FORMULATEXT(F!J68)))),FALSE),"ExternalRefsMsg",IF(ISNUMBER('#_F'!J68),IF(ABS('#_F'!J68-F!J68)&gt;0.00001,TRUE,FALSE),IF('#_F'!J68&lt;&gt;F!J68,TRUE,FALSE)),IF(ISNUMBER('#_F'!J68),IF('#_F'!J68&gt;F!J68,"TooLow","TooHigh"),"WrongAnswer"),NOT(_xlfn.ISFORMULA('#_F'!J68)),IF(_xlfn.IFS(ISTEXT('#_F'!J68),FALSE,ISLOGICAL('#_F'!J68),FALSE,SUBSTITUTE(CELL("format",'#_F'!J68),"-","")=SUBSTITUTE(CELL("format",F!J68),"-",""),FALSE,CELL("format",'#_F'!J68)="G",FALSE,AND(CELL("format",'#_F'!J68)="F0",CELL("format",F!J68)="G"),FALSE,TRUE,IFERROR(IF(MATCH(CELL("format",'#_F'!J68)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68),_xlfn.FORMULATEXT(F!J68),F!J68),"9","#"),"8","#"),"7","#"),"6","#"),"5","#"),"4","#"),"3","#"),"2","#"),"1","#"),"0","#"),"$","")," ",""),",","@"),"&gt;","@"),"&lt;","@"),"=","@"),")","@"),"(","@"),"^","@"),"/","@"),"+","@"),"*","@"),"-","@"))-LEN(SUBSTITUTE(SUBSTITUTE(SUBSTITUTE(SUBSTITUTE(SUBSTITUTE(SUBSTITUTE(SUBSTITUTE(SUBSTITUTE(SUBSTITUTE(SUBSTITUTE(SUBSTITUTE(SUBSTITUTE(SUBSTITUTE(SUBSTITUTE(SUBSTITUTE(SUBSTITUTE(SUBSTITUTE(SUBSTITUTE(SUBSTITUTE(SUBSTITUTE(SUBSTITUTE(SUBSTITUTE(SUBSTITUTE(SUBSTITUTE(IF(_xlfn.ISFORMULA(F!J68),_xlfn.FORMULATEXT(F!J68),F!J68),"9","#"),"8","#"),"7","#"),"6","#"),"5","#"),"4","#"),"3","#"),"2","#"),"1","#"),"0","#"),"$","")," ",""),",","@"),"&gt;","@"),"&lt;","@"),"=","@"),")","@"),"(","@"),"^","@"),"/","@"),"+","@"),"*","@"),"-","@"),"@#","")))/2&gt;(LEN(SUBSTITUTE(SUBSTITUTE(SUBSTITUTE(SUBSTITUTE(SUBSTITUTE(SUBSTITUTE(SUBSTITUTE(SUBSTITUTE(SUBSTITUTE(SUBSTITUTE(SUBSTITUTE(SUBSTITUTE(SUBSTITUTE(SUBSTITUTE(SUBSTITUTE(SUBSTITUTE(SUBSTITUTE(SUBSTITUTE(SUBSTITUTE(SUBSTITUTE(SUBSTITUTE(SUBSTITUTE(SUBSTITUTE(IF(_xlfn.ISFORMULA('#_F'!J68),_xlfn.FORMULATEXT('#_F'!J68),'#_F'!J68),"9","#"),"8","#"),"7","#"),"6","#"),"5","#"),"4","#"),"3","#"),"2","#"),"1","#"),"0","#"),"$","")," ",""),",","@"),"&gt;","@"),"&lt;","@"),"=","@"),")","@"),"(","@"),"^","@"),"/","@"),"+","@"),"*","@"),"-","@"))-LEN(SUBSTITUTE(SUBSTITUTE(SUBSTITUTE(SUBSTITUTE(SUBSTITUTE(SUBSTITUTE(SUBSTITUTE(SUBSTITUTE(SUBSTITUTE(SUBSTITUTE(SUBSTITUTE(SUBSTITUTE(SUBSTITUTE(SUBSTITUTE(SUBSTITUTE(SUBSTITUTE(SUBSTITUTE(SUBSTITUTE(SUBSTITUTE(SUBSTITUTE(SUBSTITUTE(SUBSTITUTE(SUBSTITUTE(SUBSTITUTE(IF(_xlfn.ISFORMULA('#_F'!J68),_xlfn.FORMULATEXT('#_F'!J68),'#_F'!J68),"9","#"),"8","#"),"7","#"),"6","#"),"5","#"),"4","#"),"3","#"),"2","#"),"1","#"),"0","#"),"$","")," ",""),",","@"),"&gt;","@"),"&lt;","@"),"=","@"),")","@"),"(","@"),"^","@"),"/","@"),"+","@"),"*","@"),"-","@"),"@#","")))/2,TRUE,FALSE),"HardCodeMsg",IF(LEN(IF(_xlfn.ISFORMULA(F!J68),_xlfn.FORMULATEXT(F!J68),F!J68))-LEN(SUBSTITUTE(IF(_xlfn.ISFORMULA(F!J68),_xlfn.FORMULATEXT(F!J68),F!J68),"""",""))&gt;LEN(IF(_xlfn.ISFORMULA('#_F'!J68),_xlfn.FORMULATEXT('#_F'!J68),'#_F'!J68))-LEN(SUBSTITUTE(IF(_xlfn.ISFORMULA('#_F'!J68),_xlfn.FORMULATEXT('#_F'!J68),'#_F'!J68),"""","")),TRUE,FALSE),"HardQuoteMsg",IF(LEN(IF(_xlfn.ISFORMULA(F!J68),_xlfn.FORMULATEXT(F!J68),F!J68))-LEN(SUBSTITUTE(IF(_xlfn.ISFORMULA(F!J68),_xlfn.FORMULATEXT(F!J68),F!J68),"$",""))&lt;LEN(IF(_xlfn.ISFORMULA('#_F'!J68),_xlfn.FORMULATEXT('#_F'!J68),'#_F'!J68))-LEN(SUBSTITUTE(IF(_xlfn.ISFORMULA('#_F'!J68),_xlfn.FORMULATEXT('#_F'!J68),'#_F'!J68),"$","")),TRUE,FALSE),"MissingAbsMsg",_xlfn.IFS(ISTEXT('#_F'!J68),FALSE,ISLOGICAL('#_F'!J68),FALSE,SUBSTITUTE(CELL("format",'#_F'!J68),"-","")=SUBSTITUTE(CELL("format",F!J68),"-",""),FALSE,CELL("format",'#_F'!J68)="G",FALSE,AND(CELL("format",'#_F'!J68)="F0",CELL("format",F!J68)="G"),FALSE,TRUE,IFERROR(IF(MATCH(CELL("format",'#_F'!J68),FormatCodes_SFX!$A$4:$A$53,0)&gt;0,TRUE),FALSE),TRUE,TRUE),"FormatMsg",TRUE,"PerfectMsg")</f>
        <v>PerfectMsg</v>
      </c>
      <c r="K68" s="170" t="str">
        <f ca="1">_xlfn.IFS(ISBLANK(F!K68),"",IF(NOT(ISNA('#_F'!K68)),IF(ISNA(F!K68),TRUE,FALSE),FALSE),"StuNAMsg",IF(AND(ISNA('#_F'!K68),ISNA(F!K68)),TRUE,FALSE),"PerfectMsg",IF(NOT(ISERROR('#_F'!K68)),IF(ISERROR(F!K68),TRUE,FALSE),FALSE),"StuErrorMsg",IF(TYPE('#_F'!K68)&lt;&gt;TYPE(F!K68),TRUE,FALSE),"WrongTypeMsg",IF(_xlfn.ISFORMULA('#_F'!K68),IF(NOT(_xlfn.ISFORMULA(F!K68)),TRUE),FALSE),"MissingFormulaMsg",IF(NOT(AND(ISNUMBER(FIND("[",_xlfn.FORMULATEXT('#_F'!K68))),ISNUMBER(FIND("!",_xlfn.FORMULATEXT('#_F'!K68))))),AND(ISNUMBER(FIND("[",_xlfn.FORMULATEXT(F!K68))),ISNUMBER(FIND("!",_xlfn.FORMULATEXT(F!K68)))),FALSE),"ExternalRefsMsg",IF(ISNUMBER('#_F'!K68),IF(ABS('#_F'!K68-F!K68)&gt;0.00001,TRUE,FALSE),IF('#_F'!K68&lt;&gt;F!K68,TRUE,FALSE)),IF(ISNUMBER('#_F'!K68),IF('#_F'!K68&gt;F!K68,"TooLow","TooHigh"),"WrongAnswer"),NOT(_xlfn.ISFORMULA('#_F'!K68)),IF(_xlfn.IFS(ISTEXT('#_F'!K68),FALSE,ISLOGICAL('#_F'!K68),FALSE,SUBSTITUTE(CELL("format",'#_F'!K68),"-","")=SUBSTITUTE(CELL("format",F!K68),"-",""),FALSE,CELL("format",'#_F'!K68)="G",FALSE,AND(CELL("format",'#_F'!K68)="F0",CELL("format",F!K68)="G"),FALSE,TRUE,IFERROR(IF(MATCH(CELL("format",'#_F'!K68)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68),_xlfn.FORMULATEXT(F!K68),F!K68),"9","#"),"8","#"),"7","#"),"6","#"),"5","#"),"4","#"),"3","#"),"2","#"),"1","#"),"0","#"),"$","")," ",""),",","@"),"&gt;","@"),"&lt;","@"),"=","@"),")","@"),"(","@"),"^","@"),"/","@"),"+","@"),"*","@"),"-","@"))-LEN(SUBSTITUTE(SUBSTITUTE(SUBSTITUTE(SUBSTITUTE(SUBSTITUTE(SUBSTITUTE(SUBSTITUTE(SUBSTITUTE(SUBSTITUTE(SUBSTITUTE(SUBSTITUTE(SUBSTITUTE(SUBSTITUTE(SUBSTITUTE(SUBSTITUTE(SUBSTITUTE(SUBSTITUTE(SUBSTITUTE(SUBSTITUTE(SUBSTITUTE(SUBSTITUTE(SUBSTITUTE(SUBSTITUTE(SUBSTITUTE(IF(_xlfn.ISFORMULA(F!K68),_xlfn.FORMULATEXT(F!K68),F!K68),"9","#"),"8","#"),"7","#"),"6","#"),"5","#"),"4","#"),"3","#"),"2","#"),"1","#"),"0","#"),"$","")," ",""),",","@"),"&gt;","@"),"&lt;","@"),"=","@"),")","@"),"(","@"),"^","@"),"/","@"),"+","@"),"*","@"),"-","@"),"@#","")))/2&gt;(LEN(SUBSTITUTE(SUBSTITUTE(SUBSTITUTE(SUBSTITUTE(SUBSTITUTE(SUBSTITUTE(SUBSTITUTE(SUBSTITUTE(SUBSTITUTE(SUBSTITUTE(SUBSTITUTE(SUBSTITUTE(SUBSTITUTE(SUBSTITUTE(SUBSTITUTE(SUBSTITUTE(SUBSTITUTE(SUBSTITUTE(SUBSTITUTE(SUBSTITUTE(SUBSTITUTE(SUBSTITUTE(SUBSTITUTE(IF(_xlfn.ISFORMULA('#_F'!K68),_xlfn.FORMULATEXT('#_F'!K68),'#_F'!K68),"9","#"),"8","#"),"7","#"),"6","#"),"5","#"),"4","#"),"3","#"),"2","#"),"1","#"),"0","#"),"$","")," ",""),",","@"),"&gt;","@"),"&lt;","@"),"=","@"),")","@"),"(","@"),"^","@"),"/","@"),"+","@"),"*","@"),"-","@"))-LEN(SUBSTITUTE(SUBSTITUTE(SUBSTITUTE(SUBSTITUTE(SUBSTITUTE(SUBSTITUTE(SUBSTITUTE(SUBSTITUTE(SUBSTITUTE(SUBSTITUTE(SUBSTITUTE(SUBSTITUTE(SUBSTITUTE(SUBSTITUTE(SUBSTITUTE(SUBSTITUTE(SUBSTITUTE(SUBSTITUTE(SUBSTITUTE(SUBSTITUTE(SUBSTITUTE(SUBSTITUTE(SUBSTITUTE(SUBSTITUTE(IF(_xlfn.ISFORMULA('#_F'!K68),_xlfn.FORMULATEXT('#_F'!K68),'#_F'!K68),"9","#"),"8","#"),"7","#"),"6","#"),"5","#"),"4","#"),"3","#"),"2","#"),"1","#"),"0","#"),"$","")," ",""),",","@"),"&gt;","@"),"&lt;","@"),"=","@"),")","@"),"(","@"),"^","@"),"/","@"),"+","@"),"*","@"),"-","@"),"@#","")))/2,TRUE,FALSE),"HardCodeMsg",IF(LEN(IF(_xlfn.ISFORMULA(F!K68),_xlfn.FORMULATEXT(F!K68),F!K68))-LEN(SUBSTITUTE(IF(_xlfn.ISFORMULA(F!K68),_xlfn.FORMULATEXT(F!K68),F!K68),"""",""))&gt;LEN(IF(_xlfn.ISFORMULA('#_F'!K68),_xlfn.FORMULATEXT('#_F'!K68),'#_F'!K68))-LEN(SUBSTITUTE(IF(_xlfn.ISFORMULA('#_F'!K68),_xlfn.FORMULATEXT('#_F'!K68),'#_F'!K68),"""","")),TRUE,FALSE),"HardQuoteMsg",IF(LEN(IF(_xlfn.ISFORMULA(F!K68),_xlfn.FORMULATEXT(F!K68),F!K68))-LEN(SUBSTITUTE(IF(_xlfn.ISFORMULA(F!K68),_xlfn.FORMULATEXT(F!K68),F!K68),"$",""))&lt;LEN(IF(_xlfn.ISFORMULA('#_F'!K68),_xlfn.FORMULATEXT('#_F'!K68),'#_F'!K68))-LEN(SUBSTITUTE(IF(_xlfn.ISFORMULA('#_F'!K68),_xlfn.FORMULATEXT('#_F'!K68),'#_F'!K68),"$","")),TRUE,FALSE),"MissingAbsMsg",_xlfn.IFS(ISTEXT('#_F'!K68),FALSE,ISLOGICAL('#_F'!K68),FALSE,SUBSTITUTE(CELL("format",'#_F'!K68),"-","")=SUBSTITUTE(CELL("format",F!K68),"-",""),FALSE,CELL("format",'#_F'!K68)="G",FALSE,AND(CELL("format",'#_F'!K68)="F0",CELL("format",F!K68)="G"),FALSE,TRUE,IFERROR(IF(MATCH(CELL("format",'#_F'!K68),FormatCodes_SFX!$A$4:$A$53,0)&gt;0,TRUE),FALSE),TRUE,TRUE),"FormatMsg",TRUE,"PerfectMsg")</f>
        <v>PerfectMsg</v>
      </c>
      <c r="L68" s="231" t="str">
        <f ca="1">_xlfn.IFS(ISBLANK(F!L68),"",IF(NOT(ISNA('#_F'!L68)),IF(ISNA(F!L68),TRUE,FALSE),FALSE),"StuNAMsg",IF(AND(ISNA('#_F'!L68),ISNA(F!L68)),TRUE,FALSE),"PerfectMsg",IF(NOT(ISERROR('#_F'!L68)),IF(ISERROR(F!L68),TRUE,FALSE),FALSE),"StuErrorMsg",IF(TYPE('#_F'!L68)&lt;&gt;TYPE(F!L68),TRUE,FALSE),"WrongTypeMsg",IF(_xlfn.ISFORMULA('#_F'!L68),IF(NOT(_xlfn.ISFORMULA(F!L68)),TRUE),FALSE),"MissingFormulaMsg",IF(NOT(AND(ISNUMBER(FIND("[",_xlfn.FORMULATEXT('#_F'!L68))),ISNUMBER(FIND("!",_xlfn.FORMULATEXT('#_F'!L68))))),AND(ISNUMBER(FIND("[",_xlfn.FORMULATEXT(F!L68))),ISNUMBER(FIND("!",_xlfn.FORMULATEXT(F!L68)))),FALSE),"ExternalRefsMsg",IF(ISNUMBER('#_F'!L68),IF(ABS('#_F'!L68-F!L68)&gt;0.00001,TRUE,FALSE),IF('#_F'!L68&lt;&gt;F!L68,TRUE,FALSE)),IF(ISNUMBER('#_F'!L68),IF('#_F'!L68&gt;F!L68,"TooLow","TooHigh"),"WrongAnswer"),NOT(_xlfn.ISFORMULA('#_F'!L68)),IF(_xlfn.IFS(ISTEXT('#_F'!L68),FALSE,ISLOGICAL('#_F'!L68),FALSE,SUBSTITUTE(CELL("format",'#_F'!L68),"-","")=SUBSTITUTE(CELL("format",F!L68),"-",""),FALSE,CELL("format",'#_F'!L68)="G",FALSE,AND(CELL("format",'#_F'!L68)="F0",CELL("format",F!L68)="G"),FALSE,TRUE,IFERROR(IF(MATCH(CELL("format",'#_F'!L68)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68),_xlfn.FORMULATEXT(F!L68),F!L68),"9","#"),"8","#"),"7","#"),"6","#"),"5","#"),"4","#"),"3","#"),"2","#"),"1","#"),"0","#"),"$","")," ",""),",","@"),"&gt;","@"),"&lt;","@"),"=","@"),")","@"),"(","@"),"^","@"),"/","@"),"+","@"),"*","@"),"-","@"))-LEN(SUBSTITUTE(SUBSTITUTE(SUBSTITUTE(SUBSTITUTE(SUBSTITUTE(SUBSTITUTE(SUBSTITUTE(SUBSTITUTE(SUBSTITUTE(SUBSTITUTE(SUBSTITUTE(SUBSTITUTE(SUBSTITUTE(SUBSTITUTE(SUBSTITUTE(SUBSTITUTE(SUBSTITUTE(SUBSTITUTE(SUBSTITUTE(SUBSTITUTE(SUBSTITUTE(SUBSTITUTE(SUBSTITUTE(SUBSTITUTE(IF(_xlfn.ISFORMULA(F!L68),_xlfn.FORMULATEXT(F!L68),F!L68),"9","#"),"8","#"),"7","#"),"6","#"),"5","#"),"4","#"),"3","#"),"2","#"),"1","#"),"0","#"),"$","")," ",""),",","@"),"&gt;","@"),"&lt;","@"),"=","@"),")","@"),"(","@"),"^","@"),"/","@"),"+","@"),"*","@"),"-","@"),"@#","")))/2&gt;(LEN(SUBSTITUTE(SUBSTITUTE(SUBSTITUTE(SUBSTITUTE(SUBSTITUTE(SUBSTITUTE(SUBSTITUTE(SUBSTITUTE(SUBSTITUTE(SUBSTITUTE(SUBSTITUTE(SUBSTITUTE(SUBSTITUTE(SUBSTITUTE(SUBSTITUTE(SUBSTITUTE(SUBSTITUTE(SUBSTITUTE(SUBSTITUTE(SUBSTITUTE(SUBSTITUTE(SUBSTITUTE(SUBSTITUTE(IF(_xlfn.ISFORMULA('#_F'!L68),_xlfn.FORMULATEXT('#_F'!L68),'#_F'!L68),"9","#"),"8","#"),"7","#"),"6","#"),"5","#"),"4","#"),"3","#"),"2","#"),"1","#"),"0","#"),"$","")," ",""),",","@"),"&gt;","@"),"&lt;","@"),"=","@"),")","@"),"(","@"),"^","@"),"/","@"),"+","@"),"*","@"),"-","@"))-LEN(SUBSTITUTE(SUBSTITUTE(SUBSTITUTE(SUBSTITUTE(SUBSTITUTE(SUBSTITUTE(SUBSTITUTE(SUBSTITUTE(SUBSTITUTE(SUBSTITUTE(SUBSTITUTE(SUBSTITUTE(SUBSTITUTE(SUBSTITUTE(SUBSTITUTE(SUBSTITUTE(SUBSTITUTE(SUBSTITUTE(SUBSTITUTE(SUBSTITUTE(SUBSTITUTE(SUBSTITUTE(SUBSTITUTE(SUBSTITUTE(IF(_xlfn.ISFORMULA('#_F'!L68),_xlfn.FORMULATEXT('#_F'!L68),'#_F'!L68),"9","#"),"8","#"),"7","#"),"6","#"),"5","#"),"4","#"),"3","#"),"2","#"),"1","#"),"0","#"),"$","")," ",""),",","@"),"&gt;","@"),"&lt;","@"),"=","@"),")","@"),"(","@"),"^","@"),"/","@"),"+","@"),"*","@"),"-","@"),"@#","")))/2,TRUE,FALSE),"HardCodeMsg",IF(LEN(IF(_xlfn.ISFORMULA(F!L68),_xlfn.FORMULATEXT(F!L68),F!L68))-LEN(SUBSTITUTE(IF(_xlfn.ISFORMULA(F!L68),_xlfn.FORMULATEXT(F!L68),F!L68),"""",""))&gt;LEN(IF(_xlfn.ISFORMULA('#_F'!L68),_xlfn.FORMULATEXT('#_F'!L68),'#_F'!L68))-LEN(SUBSTITUTE(IF(_xlfn.ISFORMULA('#_F'!L68),_xlfn.FORMULATEXT('#_F'!L68),'#_F'!L68),"""","")),TRUE,FALSE),"HardQuoteMsg",IF(LEN(IF(_xlfn.ISFORMULA(F!L68),_xlfn.FORMULATEXT(F!L68),F!L68))-LEN(SUBSTITUTE(IF(_xlfn.ISFORMULA(F!L68),_xlfn.FORMULATEXT(F!L68),F!L68),"$",""))&lt;LEN(IF(_xlfn.ISFORMULA('#_F'!L68),_xlfn.FORMULATEXT('#_F'!L68),'#_F'!L68))-LEN(SUBSTITUTE(IF(_xlfn.ISFORMULA('#_F'!L68),_xlfn.FORMULATEXT('#_F'!L68),'#_F'!L68),"$","")),TRUE,FALSE),"MissingAbsMsg",_xlfn.IFS(ISTEXT('#_F'!L68),FALSE,ISLOGICAL('#_F'!L68),FALSE,SUBSTITUTE(CELL("format",'#_F'!L68),"-","")=SUBSTITUTE(CELL("format",F!L68),"-",""),FALSE,CELL("format",'#_F'!L68)="G",FALSE,AND(CELL("format",'#_F'!L68)="F0",CELL("format",F!L68)="G"),FALSE,TRUE,IFERROR(IF(MATCH(CELL("format",'#_F'!L68),FormatCodes_SFX!$A$4:$A$53,0)&gt;0,TRUE),FALSE),TRUE,TRUE),"FormatMsg",TRUE,"PerfectMsg")</f>
        <v>PerfectMsg</v>
      </c>
      <c r="N68" s="233">
        <v>0</v>
      </c>
      <c r="O68" s="233">
        <v>0</v>
      </c>
      <c r="P68" s="233">
        <v>0</v>
      </c>
      <c r="R68" s="170">
        <v>0</v>
      </c>
      <c r="S68" s="233">
        <v>0</v>
      </c>
      <c r="T68" s="233">
        <v>0</v>
      </c>
      <c r="V68" s="233">
        <v>0</v>
      </c>
      <c r="W68" s="233">
        <v>0</v>
      </c>
      <c r="X68" s="233">
        <v>0</v>
      </c>
      <c r="Z68" s="233">
        <v>0</v>
      </c>
      <c r="AA68" s="233">
        <v>0</v>
      </c>
      <c r="AB68" s="233">
        <v>0</v>
      </c>
    </row>
    <row r="69" spans="3:28" x14ac:dyDescent="0.15">
      <c r="C69" s="233">
        <v>0</v>
      </c>
      <c r="D69" s="233">
        <v>0</v>
      </c>
      <c r="E69" s="233">
        <v>0</v>
      </c>
      <c r="F69" s="233">
        <v>0</v>
      </c>
      <c r="G69" s="170" t="str">
        <f ca="1">_xlfn.IFS(ISBLANK(F!G69),"",IF(NOT(ISNA('#_F'!G69)),IF(ISNA(F!G69),TRUE,FALSE),FALSE),"StuNAMsg",IF(AND(ISNA('#_F'!G69),ISNA(F!G69)),TRUE,FALSE),"PerfectMsg",IF(NOT(ISERROR('#_F'!G69)),IF(ISERROR(F!G69),TRUE,FALSE),FALSE),"StuErrorMsg",IF(TYPE('#_F'!G69)&lt;&gt;TYPE(F!G69),TRUE,FALSE),"WrongTypeMsg",IF(_xlfn.ISFORMULA('#_F'!G69),IF(NOT(_xlfn.ISFORMULA(F!G69)),TRUE),FALSE),"MissingFormulaMsg",IF(NOT(AND(ISNUMBER(FIND("[",_xlfn.FORMULATEXT('#_F'!G69))),ISNUMBER(FIND("!",_xlfn.FORMULATEXT('#_F'!G69))))),AND(ISNUMBER(FIND("[",_xlfn.FORMULATEXT(F!G69))),ISNUMBER(FIND("!",_xlfn.FORMULATEXT(F!G69)))),FALSE),"ExternalRefsMsg",IF(ISNUMBER('#_F'!G69),IF(ABS('#_F'!G69-F!G69)&gt;0.00001,TRUE,FALSE),IF('#_F'!G69&lt;&gt;F!G69,TRUE,FALSE)),IF(ISNUMBER('#_F'!G69),IF('#_F'!G69&gt;F!G69,"TooLow","TooHigh"),"WrongAnswer"),NOT(_xlfn.ISFORMULA('#_F'!G69)),IF(_xlfn.IFS(ISTEXT('#_F'!G69),FALSE,ISLOGICAL('#_F'!G69),FALSE,SUBSTITUTE(CELL("format",'#_F'!G69),"-","")=SUBSTITUTE(CELL("format",F!G69),"-",""),FALSE,CELL("format",'#_F'!G69)="G",FALSE,AND(CELL("format",'#_F'!G69)="F0",CELL("format",F!G69)="G"),FALSE,TRUE,IFERROR(IF(MATCH(CELL("format",'#_F'!G69)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69),_xlfn.FORMULATEXT(F!G69),F!G69),"9","#"),"8","#"),"7","#"),"6","#"),"5","#"),"4","#"),"3","#"),"2","#"),"1","#"),"0","#"),"$","")," ",""),",","@"),"&gt;","@"),"&lt;","@"),"=","@"),")","@"),"(","@"),"^","@"),"/","@"),"+","@"),"*","@"),"-","@"))-LEN(SUBSTITUTE(SUBSTITUTE(SUBSTITUTE(SUBSTITUTE(SUBSTITUTE(SUBSTITUTE(SUBSTITUTE(SUBSTITUTE(SUBSTITUTE(SUBSTITUTE(SUBSTITUTE(SUBSTITUTE(SUBSTITUTE(SUBSTITUTE(SUBSTITUTE(SUBSTITUTE(SUBSTITUTE(SUBSTITUTE(SUBSTITUTE(SUBSTITUTE(SUBSTITUTE(SUBSTITUTE(SUBSTITUTE(SUBSTITUTE(IF(_xlfn.ISFORMULA(F!G69),_xlfn.FORMULATEXT(F!G69),F!G69),"9","#"),"8","#"),"7","#"),"6","#"),"5","#"),"4","#"),"3","#"),"2","#"),"1","#"),"0","#"),"$","")," ",""),",","@"),"&gt;","@"),"&lt;","@"),"=","@"),")","@"),"(","@"),"^","@"),"/","@"),"+","@"),"*","@"),"-","@"),"@#","")))/2&gt;(LEN(SUBSTITUTE(SUBSTITUTE(SUBSTITUTE(SUBSTITUTE(SUBSTITUTE(SUBSTITUTE(SUBSTITUTE(SUBSTITUTE(SUBSTITUTE(SUBSTITUTE(SUBSTITUTE(SUBSTITUTE(SUBSTITUTE(SUBSTITUTE(SUBSTITUTE(SUBSTITUTE(SUBSTITUTE(SUBSTITUTE(SUBSTITUTE(SUBSTITUTE(SUBSTITUTE(SUBSTITUTE(SUBSTITUTE(IF(_xlfn.ISFORMULA('#_F'!G69),_xlfn.FORMULATEXT('#_F'!G69),'#_F'!G69),"9","#"),"8","#"),"7","#"),"6","#"),"5","#"),"4","#"),"3","#"),"2","#"),"1","#"),"0","#"),"$","")," ",""),",","@"),"&gt;","@"),"&lt;","@"),"=","@"),")","@"),"(","@"),"^","@"),"/","@"),"+","@"),"*","@"),"-","@"))-LEN(SUBSTITUTE(SUBSTITUTE(SUBSTITUTE(SUBSTITUTE(SUBSTITUTE(SUBSTITUTE(SUBSTITUTE(SUBSTITUTE(SUBSTITUTE(SUBSTITUTE(SUBSTITUTE(SUBSTITUTE(SUBSTITUTE(SUBSTITUTE(SUBSTITUTE(SUBSTITUTE(SUBSTITUTE(SUBSTITUTE(SUBSTITUTE(SUBSTITUTE(SUBSTITUTE(SUBSTITUTE(SUBSTITUTE(SUBSTITUTE(IF(_xlfn.ISFORMULA('#_F'!G69),_xlfn.FORMULATEXT('#_F'!G69),'#_F'!G69),"9","#"),"8","#"),"7","#"),"6","#"),"5","#"),"4","#"),"3","#"),"2","#"),"1","#"),"0","#"),"$","")," ",""),",","@"),"&gt;","@"),"&lt;","@"),"=","@"),")","@"),"(","@"),"^","@"),"/","@"),"+","@"),"*","@"),"-","@"),"@#","")))/2,TRUE,FALSE),"HardCodeMsg",IF(LEN(IF(_xlfn.ISFORMULA(F!G69),_xlfn.FORMULATEXT(F!G69),F!G69))-LEN(SUBSTITUTE(IF(_xlfn.ISFORMULA(F!G69),_xlfn.FORMULATEXT(F!G69),F!G69),"""",""))&gt;LEN(IF(_xlfn.ISFORMULA('#_F'!G69),_xlfn.FORMULATEXT('#_F'!G69),'#_F'!G69))-LEN(SUBSTITUTE(IF(_xlfn.ISFORMULA('#_F'!G69),_xlfn.FORMULATEXT('#_F'!G69),'#_F'!G69),"""","")),TRUE,FALSE),"HardQuoteMsg",IF(LEN(IF(_xlfn.ISFORMULA(F!G69),_xlfn.FORMULATEXT(F!G69),F!G69))-LEN(SUBSTITUTE(IF(_xlfn.ISFORMULA(F!G69),_xlfn.FORMULATEXT(F!G69),F!G69),"$",""))&lt;LEN(IF(_xlfn.ISFORMULA('#_F'!G69),_xlfn.FORMULATEXT('#_F'!G69),'#_F'!G69))-LEN(SUBSTITUTE(IF(_xlfn.ISFORMULA('#_F'!G69),_xlfn.FORMULATEXT('#_F'!G69),'#_F'!G69),"$","")),TRUE,FALSE),"MissingAbsMsg",_xlfn.IFS(ISTEXT('#_F'!G69),FALSE,ISLOGICAL('#_F'!G69),FALSE,SUBSTITUTE(CELL("format",'#_F'!G69),"-","")=SUBSTITUTE(CELL("format",F!G69),"-",""),FALSE,CELL("format",'#_F'!G69)="G",FALSE,AND(CELL("format",'#_F'!G69)="F0",CELL("format",F!G69)="G"),FALSE,TRUE,IFERROR(IF(MATCH(CELL("format",'#_F'!G69),FormatCodes_SFX!$A$4:$A$53,0)&gt;0,TRUE),FALSE),TRUE,TRUE),"FormatMsg",TRUE,"PerfectMsg")</f>
        <v>PerfectMsg</v>
      </c>
      <c r="H69" s="170" t="str">
        <f ca="1">_xlfn.IFS(ISBLANK(F!H69),"",IF(NOT(ISNA('#_F'!H69)),IF(ISNA(F!H69),TRUE,FALSE),FALSE),"StuNAMsg",IF(AND(ISNA('#_F'!H69),ISNA(F!H69)),TRUE,FALSE),"PerfectMsg",IF(NOT(ISERROR('#_F'!H69)),IF(ISERROR(F!H69),TRUE,FALSE),FALSE),"StuErrorMsg",IF(TYPE('#_F'!H69)&lt;&gt;TYPE(F!H69),TRUE,FALSE),"WrongTypeMsg",IF(_xlfn.ISFORMULA('#_F'!H69),IF(NOT(_xlfn.ISFORMULA(F!H69)),TRUE),FALSE),"MissingFormulaMsg",IF(NOT(AND(ISNUMBER(FIND("[",_xlfn.FORMULATEXT('#_F'!H69))),ISNUMBER(FIND("!",_xlfn.FORMULATEXT('#_F'!H69))))),AND(ISNUMBER(FIND("[",_xlfn.FORMULATEXT(F!H69))),ISNUMBER(FIND("!",_xlfn.FORMULATEXT(F!H69)))),FALSE),"ExternalRefsMsg",IF(ISNUMBER('#_F'!H69),IF(ABS('#_F'!H69-F!H69)&gt;0.00001,TRUE,FALSE),IF('#_F'!H69&lt;&gt;F!H69,TRUE,FALSE)),IF(ISNUMBER('#_F'!H69),IF('#_F'!H69&gt;F!H69,"TooLow","TooHigh"),"WrongAnswer"),NOT(_xlfn.ISFORMULA('#_F'!H69)),IF(_xlfn.IFS(ISTEXT('#_F'!H69),FALSE,ISLOGICAL('#_F'!H69),FALSE,SUBSTITUTE(CELL("format",'#_F'!H69),"-","")=SUBSTITUTE(CELL("format",F!H69),"-",""),FALSE,CELL("format",'#_F'!H69)="G",FALSE,AND(CELL("format",'#_F'!H69)="F0",CELL("format",F!H69)="G"),FALSE,TRUE,IFERROR(IF(MATCH(CELL("format",'#_F'!H69)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69),_xlfn.FORMULATEXT(F!H69),F!H69),"9","#"),"8","#"),"7","#"),"6","#"),"5","#"),"4","#"),"3","#"),"2","#"),"1","#"),"0","#"),"$","")," ",""),",","@"),"&gt;","@"),"&lt;","@"),"=","@"),")","@"),"(","@"),"^","@"),"/","@"),"+","@"),"*","@"),"-","@"))-LEN(SUBSTITUTE(SUBSTITUTE(SUBSTITUTE(SUBSTITUTE(SUBSTITUTE(SUBSTITUTE(SUBSTITUTE(SUBSTITUTE(SUBSTITUTE(SUBSTITUTE(SUBSTITUTE(SUBSTITUTE(SUBSTITUTE(SUBSTITUTE(SUBSTITUTE(SUBSTITUTE(SUBSTITUTE(SUBSTITUTE(SUBSTITUTE(SUBSTITUTE(SUBSTITUTE(SUBSTITUTE(SUBSTITUTE(SUBSTITUTE(IF(_xlfn.ISFORMULA(F!H69),_xlfn.FORMULATEXT(F!H69),F!H69),"9","#"),"8","#"),"7","#"),"6","#"),"5","#"),"4","#"),"3","#"),"2","#"),"1","#"),"0","#"),"$","")," ",""),",","@"),"&gt;","@"),"&lt;","@"),"=","@"),")","@"),"(","@"),"^","@"),"/","@"),"+","@"),"*","@"),"-","@"),"@#","")))/2&gt;(LEN(SUBSTITUTE(SUBSTITUTE(SUBSTITUTE(SUBSTITUTE(SUBSTITUTE(SUBSTITUTE(SUBSTITUTE(SUBSTITUTE(SUBSTITUTE(SUBSTITUTE(SUBSTITUTE(SUBSTITUTE(SUBSTITUTE(SUBSTITUTE(SUBSTITUTE(SUBSTITUTE(SUBSTITUTE(SUBSTITUTE(SUBSTITUTE(SUBSTITUTE(SUBSTITUTE(SUBSTITUTE(SUBSTITUTE(IF(_xlfn.ISFORMULA('#_F'!H69),_xlfn.FORMULATEXT('#_F'!H69),'#_F'!H69),"9","#"),"8","#"),"7","#"),"6","#"),"5","#"),"4","#"),"3","#"),"2","#"),"1","#"),"0","#"),"$","")," ",""),",","@"),"&gt;","@"),"&lt;","@"),"=","@"),")","@"),"(","@"),"^","@"),"/","@"),"+","@"),"*","@"),"-","@"))-LEN(SUBSTITUTE(SUBSTITUTE(SUBSTITUTE(SUBSTITUTE(SUBSTITUTE(SUBSTITUTE(SUBSTITUTE(SUBSTITUTE(SUBSTITUTE(SUBSTITUTE(SUBSTITUTE(SUBSTITUTE(SUBSTITUTE(SUBSTITUTE(SUBSTITUTE(SUBSTITUTE(SUBSTITUTE(SUBSTITUTE(SUBSTITUTE(SUBSTITUTE(SUBSTITUTE(SUBSTITUTE(SUBSTITUTE(SUBSTITUTE(IF(_xlfn.ISFORMULA('#_F'!H69),_xlfn.FORMULATEXT('#_F'!H69),'#_F'!H69),"9","#"),"8","#"),"7","#"),"6","#"),"5","#"),"4","#"),"3","#"),"2","#"),"1","#"),"0","#"),"$","")," ",""),",","@"),"&gt;","@"),"&lt;","@"),"=","@"),")","@"),"(","@"),"^","@"),"/","@"),"+","@"),"*","@"),"-","@"),"@#","")))/2,TRUE,FALSE),"HardCodeMsg",IF(LEN(IF(_xlfn.ISFORMULA(F!H69),_xlfn.FORMULATEXT(F!H69),F!H69))-LEN(SUBSTITUTE(IF(_xlfn.ISFORMULA(F!H69),_xlfn.FORMULATEXT(F!H69),F!H69),"""",""))&gt;LEN(IF(_xlfn.ISFORMULA('#_F'!H69),_xlfn.FORMULATEXT('#_F'!H69),'#_F'!H69))-LEN(SUBSTITUTE(IF(_xlfn.ISFORMULA('#_F'!H69),_xlfn.FORMULATEXT('#_F'!H69),'#_F'!H69),"""","")),TRUE,FALSE),"HardQuoteMsg",IF(LEN(IF(_xlfn.ISFORMULA(F!H69),_xlfn.FORMULATEXT(F!H69),F!H69))-LEN(SUBSTITUTE(IF(_xlfn.ISFORMULA(F!H69),_xlfn.FORMULATEXT(F!H69),F!H69),"$",""))&lt;LEN(IF(_xlfn.ISFORMULA('#_F'!H69),_xlfn.FORMULATEXT('#_F'!H69),'#_F'!H69))-LEN(SUBSTITUTE(IF(_xlfn.ISFORMULA('#_F'!H69),_xlfn.FORMULATEXT('#_F'!H69),'#_F'!H69),"$","")),TRUE,FALSE),"MissingAbsMsg",_xlfn.IFS(ISTEXT('#_F'!H69),FALSE,ISLOGICAL('#_F'!H69),FALSE,SUBSTITUTE(CELL("format",'#_F'!H69),"-","")=SUBSTITUTE(CELL("format",F!H69),"-",""),FALSE,CELL("format",'#_F'!H69)="G",FALSE,AND(CELL("format",'#_F'!H69)="F0",CELL("format",F!H69)="G"),FALSE,TRUE,IFERROR(IF(MATCH(CELL("format",'#_F'!H69),FormatCodes_SFX!$A$4:$A$53,0)&gt;0,TRUE),FALSE),TRUE,TRUE),"FormatMsg",TRUE,"PerfectMsg")</f>
        <v>PerfectMsg</v>
      </c>
      <c r="I69" s="170" t="str">
        <f ca="1">_xlfn.IFS(ISBLANK(F!I69),"",IF(NOT(ISNA('#_F'!I69)),IF(ISNA(F!I69),TRUE,FALSE),FALSE),"StuNAMsg",IF(AND(ISNA('#_F'!I69),ISNA(F!I69)),TRUE,FALSE),"PerfectMsg",IF(NOT(ISERROR('#_F'!I69)),IF(ISERROR(F!I69),TRUE,FALSE),FALSE),"StuErrorMsg",IF(TYPE('#_F'!I69)&lt;&gt;TYPE(F!I69),TRUE,FALSE),"WrongTypeMsg",IF(_xlfn.ISFORMULA('#_F'!I69),IF(NOT(_xlfn.ISFORMULA(F!I69)),TRUE),FALSE),"MissingFormulaMsg",IF(NOT(AND(ISNUMBER(FIND("[",_xlfn.FORMULATEXT('#_F'!I69))),ISNUMBER(FIND("!",_xlfn.FORMULATEXT('#_F'!I69))))),AND(ISNUMBER(FIND("[",_xlfn.FORMULATEXT(F!I69))),ISNUMBER(FIND("!",_xlfn.FORMULATEXT(F!I69)))),FALSE),"ExternalRefsMsg",IF(ISNUMBER('#_F'!I69),IF(ABS('#_F'!I69-F!I69)&gt;0.00001,TRUE,FALSE),IF('#_F'!I69&lt;&gt;F!I69,TRUE,FALSE)),IF(ISNUMBER('#_F'!I69),IF('#_F'!I69&gt;F!I69,"TooLow","TooHigh"),"WrongAnswer"),NOT(_xlfn.ISFORMULA('#_F'!I69)),IF(_xlfn.IFS(ISTEXT('#_F'!I69),FALSE,ISLOGICAL('#_F'!I69),FALSE,SUBSTITUTE(CELL("format",'#_F'!I69),"-","")=SUBSTITUTE(CELL("format",F!I69),"-",""),FALSE,CELL("format",'#_F'!I69)="G",FALSE,AND(CELL("format",'#_F'!I69)="F0",CELL("format",F!I69)="G"),FALSE,TRUE,IFERROR(IF(MATCH(CELL("format",'#_F'!I69)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69),_xlfn.FORMULATEXT(F!I69),F!I69),"9","#"),"8","#"),"7","#"),"6","#"),"5","#"),"4","#"),"3","#"),"2","#"),"1","#"),"0","#"),"$","")," ",""),",","@"),"&gt;","@"),"&lt;","@"),"=","@"),")","@"),"(","@"),"^","@"),"/","@"),"+","@"),"*","@"),"-","@"))-LEN(SUBSTITUTE(SUBSTITUTE(SUBSTITUTE(SUBSTITUTE(SUBSTITUTE(SUBSTITUTE(SUBSTITUTE(SUBSTITUTE(SUBSTITUTE(SUBSTITUTE(SUBSTITUTE(SUBSTITUTE(SUBSTITUTE(SUBSTITUTE(SUBSTITUTE(SUBSTITUTE(SUBSTITUTE(SUBSTITUTE(SUBSTITUTE(SUBSTITUTE(SUBSTITUTE(SUBSTITUTE(SUBSTITUTE(SUBSTITUTE(IF(_xlfn.ISFORMULA(F!I69),_xlfn.FORMULATEXT(F!I69),F!I69),"9","#"),"8","#"),"7","#"),"6","#"),"5","#"),"4","#"),"3","#"),"2","#"),"1","#"),"0","#"),"$","")," ",""),",","@"),"&gt;","@"),"&lt;","@"),"=","@"),")","@"),"(","@"),"^","@"),"/","@"),"+","@"),"*","@"),"-","@"),"@#","")))/2&gt;(LEN(SUBSTITUTE(SUBSTITUTE(SUBSTITUTE(SUBSTITUTE(SUBSTITUTE(SUBSTITUTE(SUBSTITUTE(SUBSTITUTE(SUBSTITUTE(SUBSTITUTE(SUBSTITUTE(SUBSTITUTE(SUBSTITUTE(SUBSTITUTE(SUBSTITUTE(SUBSTITUTE(SUBSTITUTE(SUBSTITUTE(SUBSTITUTE(SUBSTITUTE(SUBSTITUTE(SUBSTITUTE(SUBSTITUTE(IF(_xlfn.ISFORMULA('#_F'!I69),_xlfn.FORMULATEXT('#_F'!I69),'#_F'!I69),"9","#"),"8","#"),"7","#"),"6","#"),"5","#"),"4","#"),"3","#"),"2","#"),"1","#"),"0","#"),"$","")," ",""),",","@"),"&gt;","@"),"&lt;","@"),"=","@"),")","@"),"(","@"),"^","@"),"/","@"),"+","@"),"*","@"),"-","@"))-LEN(SUBSTITUTE(SUBSTITUTE(SUBSTITUTE(SUBSTITUTE(SUBSTITUTE(SUBSTITUTE(SUBSTITUTE(SUBSTITUTE(SUBSTITUTE(SUBSTITUTE(SUBSTITUTE(SUBSTITUTE(SUBSTITUTE(SUBSTITUTE(SUBSTITUTE(SUBSTITUTE(SUBSTITUTE(SUBSTITUTE(SUBSTITUTE(SUBSTITUTE(SUBSTITUTE(SUBSTITUTE(SUBSTITUTE(SUBSTITUTE(IF(_xlfn.ISFORMULA('#_F'!I69),_xlfn.FORMULATEXT('#_F'!I69),'#_F'!I69),"9","#"),"8","#"),"7","#"),"6","#"),"5","#"),"4","#"),"3","#"),"2","#"),"1","#"),"0","#"),"$","")," ",""),",","@"),"&gt;","@"),"&lt;","@"),"=","@"),")","@"),"(","@"),"^","@"),"/","@"),"+","@"),"*","@"),"-","@"),"@#","")))/2,TRUE,FALSE),"HardCodeMsg",IF(LEN(IF(_xlfn.ISFORMULA(F!I69),_xlfn.FORMULATEXT(F!I69),F!I69))-LEN(SUBSTITUTE(IF(_xlfn.ISFORMULA(F!I69),_xlfn.FORMULATEXT(F!I69),F!I69),"""",""))&gt;LEN(IF(_xlfn.ISFORMULA('#_F'!I69),_xlfn.FORMULATEXT('#_F'!I69),'#_F'!I69))-LEN(SUBSTITUTE(IF(_xlfn.ISFORMULA('#_F'!I69),_xlfn.FORMULATEXT('#_F'!I69),'#_F'!I69),"""","")),TRUE,FALSE),"HardQuoteMsg",IF(LEN(IF(_xlfn.ISFORMULA(F!I69),_xlfn.FORMULATEXT(F!I69),F!I69))-LEN(SUBSTITUTE(IF(_xlfn.ISFORMULA(F!I69),_xlfn.FORMULATEXT(F!I69),F!I69),"$",""))&lt;LEN(IF(_xlfn.ISFORMULA('#_F'!I69),_xlfn.FORMULATEXT('#_F'!I69),'#_F'!I69))-LEN(SUBSTITUTE(IF(_xlfn.ISFORMULA('#_F'!I69),_xlfn.FORMULATEXT('#_F'!I69),'#_F'!I69),"$","")),TRUE,FALSE),"MissingAbsMsg",_xlfn.IFS(ISTEXT('#_F'!I69),FALSE,ISLOGICAL('#_F'!I69),FALSE,SUBSTITUTE(CELL("format",'#_F'!I69),"-","")=SUBSTITUTE(CELL("format",F!I69),"-",""),FALSE,CELL("format",'#_F'!I69)="G",FALSE,AND(CELL("format",'#_F'!I69)="F0",CELL("format",F!I69)="G"),FALSE,TRUE,IFERROR(IF(MATCH(CELL("format",'#_F'!I69),FormatCodes_SFX!$A$4:$A$53,0)&gt;0,TRUE),FALSE),TRUE,TRUE),"FormatMsg",TRUE,"PerfectMsg")</f>
        <v>PerfectMsg</v>
      </c>
      <c r="J69" s="170" t="str">
        <f ca="1">_xlfn.IFS(ISBLANK(F!J69),"",IF(NOT(ISNA('#_F'!J69)),IF(ISNA(F!J69),TRUE,FALSE),FALSE),"StuNAMsg",IF(AND(ISNA('#_F'!J69),ISNA(F!J69)),TRUE,FALSE),"PerfectMsg",IF(NOT(ISERROR('#_F'!J69)),IF(ISERROR(F!J69),TRUE,FALSE),FALSE),"StuErrorMsg",IF(TYPE('#_F'!J69)&lt;&gt;TYPE(F!J69),TRUE,FALSE),"WrongTypeMsg",IF(_xlfn.ISFORMULA('#_F'!J69),IF(NOT(_xlfn.ISFORMULA(F!J69)),TRUE),FALSE),"MissingFormulaMsg",IF(NOT(AND(ISNUMBER(FIND("[",_xlfn.FORMULATEXT('#_F'!J69))),ISNUMBER(FIND("!",_xlfn.FORMULATEXT('#_F'!J69))))),AND(ISNUMBER(FIND("[",_xlfn.FORMULATEXT(F!J69))),ISNUMBER(FIND("!",_xlfn.FORMULATEXT(F!J69)))),FALSE),"ExternalRefsMsg",IF(ISNUMBER('#_F'!J69),IF(ABS('#_F'!J69-F!J69)&gt;0.00001,TRUE,FALSE),IF('#_F'!J69&lt;&gt;F!J69,TRUE,FALSE)),IF(ISNUMBER('#_F'!J69),IF('#_F'!J69&gt;F!J69,"TooLow","TooHigh"),"WrongAnswer"),NOT(_xlfn.ISFORMULA('#_F'!J69)),IF(_xlfn.IFS(ISTEXT('#_F'!J69),FALSE,ISLOGICAL('#_F'!J69),FALSE,SUBSTITUTE(CELL("format",'#_F'!J69),"-","")=SUBSTITUTE(CELL("format",F!J69),"-",""),FALSE,CELL("format",'#_F'!J69)="G",FALSE,AND(CELL("format",'#_F'!J69)="F0",CELL("format",F!J69)="G"),FALSE,TRUE,IFERROR(IF(MATCH(CELL("format",'#_F'!J69)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69),_xlfn.FORMULATEXT(F!J69),F!J69),"9","#"),"8","#"),"7","#"),"6","#"),"5","#"),"4","#"),"3","#"),"2","#"),"1","#"),"0","#"),"$","")," ",""),",","@"),"&gt;","@"),"&lt;","@"),"=","@"),")","@"),"(","@"),"^","@"),"/","@"),"+","@"),"*","@"),"-","@"))-LEN(SUBSTITUTE(SUBSTITUTE(SUBSTITUTE(SUBSTITUTE(SUBSTITUTE(SUBSTITUTE(SUBSTITUTE(SUBSTITUTE(SUBSTITUTE(SUBSTITUTE(SUBSTITUTE(SUBSTITUTE(SUBSTITUTE(SUBSTITUTE(SUBSTITUTE(SUBSTITUTE(SUBSTITUTE(SUBSTITUTE(SUBSTITUTE(SUBSTITUTE(SUBSTITUTE(SUBSTITUTE(SUBSTITUTE(SUBSTITUTE(IF(_xlfn.ISFORMULA(F!J69),_xlfn.FORMULATEXT(F!J69),F!J69),"9","#"),"8","#"),"7","#"),"6","#"),"5","#"),"4","#"),"3","#"),"2","#"),"1","#"),"0","#"),"$","")," ",""),",","@"),"&gt;","@"),"&lt;","@"),"=","@"),")","@"),"(","@"),"^","@"),"/","@"),"+","@"),"*","@"),"-","@"),"@#","")))/2&gt;(LEN(SUBSTITUTE(SUBSTITUTE(SUBSTITUTE(SUBSTITUTE(SUBSTITUTE(SUBSTITUTE(SUBSTITUTE(SUBSTITUTE(SUBSTITUTE(SUBSTITUTE(SUBSTITUTE(SUBSTITUTE(SUBSTITUTE(SUBSTITUTE(SUBSTITUTE(SUBSTITUTE(SUBSTITUTE(SUBSTITUTE(SUBSTITUTE(SUBSTITUTE(SUBSTITUTE(SUBSTITUTE(SUBSTITUTE(IF(_xlfn.ISFORMULA('#_F'!J69),_xlfn.FORMULATEXT('#_F'!J69),'#_F'!J69),"9","#"),"8","#"),"7","#"),"6","#"),"5","#"),"4","#"),"3","#"),"2","#"),"1","#"),"0","#"),"$","")," ",""),",","@"),"&gt;","@"),"&lt;","@"),"=","@"),")","@"),"(","@"),"^","@"),"/","@"),"+","@"),"*","@"),"-","@"))-LEN(SUBSTITUTE(SUBSTITUTE(SUBSTITUTE(SUBSTITUTE(SUBSTITUTE(SUBSTITUTE(SUBSTITUTE(SUBSTITUTE(SUBSTITUTE(SUBSTITUTE(SUBSTITUTE(SUBSTITUTE(SUBSTITUTE(SUBSTITUTE(SUBSTITUTE(SUBSTITUTE(SUBSTITUTE(SUBSTITUTE(SUBSTITUTE(SUBSTITUTE(SUBSTITUTE(SUBSTITUTE(SUBSTITUTE(SUBSTITUTE(IF(_xlfn.ISFORMULA('#_F'!J69),_xlfn.FORMULATEXT('#_F'!J69),'#_F'!J69),"9","#"),"8","#"),"7","#"),"6","#"),"5","#"),"4","#"),"3","#"),"2","#"),"1","#"),"0","#"),"$","")," ",""),",","@"),"&gt;","@"),"&lt;","@"),"=","@"),")","@"),"(","@"),"^","@"),"/","@"),"+","@"),"*","@"),"-","@"),"@#","")))/2,TRUE,FALSE),"HardCodeMsg",IF(LEN(IF(_xlfn.ISFORMULA(F!J69),_xlfn.FORMULATEXT(F!J69),F!J69))-LEN(SUBSTITUTE(IF(_xlfn.ISFORMULA(F!J69),_xlfn.FORMULATEXT(F!J69),F!J69),"""",""))&gt;LEN(IF(_xlfn.ISFORMULA('#_F'!J69),_xlfn.FORMULATEXT('#_F'!J69),'#_F'!J69))-LEN(SUBSTITUTE(IF(_xlfn.ISFORMULA('#_F'!J69),_xlfn.FORMULATEXT('#_F'!J69),'#_F'!J69),"""","")),TRUE,FALSE),"HardQuoteMsg",IF(LEN(IF(_xlfn.ISFORMULA(F!J69),_xlfn.FORMULATEXT(F!J69),F!J69))-LEN(SUBSTITUTE(IF(_xlfn.ISFORMULA(F!J69),_xlfn.FORMULATEXT(F!J69),F!J69),"$",""))&lt;LEN(IF(_xlfn.ISFORMULA('#_F'!J69),_xlfn.FORMULATEXT('#_F'!J69),'#_F'!J69))-LEN(SUBSTITUTE(IF(_xlfn.ISFORMULA('#_F'!J69),_xlfn.FORMULATEXT('#_F'!J69),'#_F'!J69),"$","")),TRUE,FALSE),"MissingAbsMsg",_xlfn.IFS(ISTEXT('#_F'!J69),FALSE,ISLOGICAL('#_F'!J69),FALSE,SUBSTITUTE(CELL("format",'#_F'!J69),"-","")=SUBSTITUTE(CELL("format",F!J69),"-",""),FALSE,CELL("format",'#_F'!J69)="G",FALSE,AND(CELL("format",'#_F'!J69)="F0",CELL("format",F!J69)="G"),FALSE,TRUE,IFERROR(IF(MATCH(CELL("format",'#_F'!J69),FormatCodes_SFX!$A$4:$A$53,0)&gt;0,TRUE),FALSE),TRUE,TRUE),"FormatMsg",TRUE,"PerfectMsg")</f>
        <v>PerfectMsg</v>
      </c>
      <c r="K69" s="170" t="str">
        <f ca="1">_xlfn.IFS(ISBLANK(F!K69),"",IF(NOT(ISNA('#_F'!K69)),IF(ISNA(F!K69),TRUE,FALSE),FALSE),"StuNAMsg",IF(AND(ISNA('#_F'!K69),ISNA(F!K69)),TRUE,FALSE),"PerfectMsg",IF(NOT(ISERROR('#_F'!K69)),IF(ISERROR(F!K69),TRUE,FALSE),FALSE),"StuErrorMsg",IF(TYPE('#_F'!K69)&lt;&gt;TYPE(F!K69),TRUE,FALSE),"WrongTypeMsg",IF(_xlfn.ISFORMULA('#_F'!K69),IF(NOT(_xlfn.ISFORMULA(F!K69)),TRUE),FALSE),"MissingFormulaMsg",IF(NOT(AND(ISNUMBER(FIND("[",_xlfn.FORMULATEXT('#_F'!K69))),ISNUMBER(FIND("!",_xlfn.FORMULATEXT('#_F'!K69))))),AND(ISNUMBER(FIND("[",_xlfn.FORMULATEXT(F!K69))),ISNUMBER(FIND("!",_xlfn.FORMULATEXT(F!K69)))),FALSE),"ExternalRefsMsg",IF(ISNUMBER('#_F'!K69),IF(ABS('#_F'!K69-F!K69)&gt;0.00001,TRUE,FALSE),IF('#_F'!K69&lt;&gt;F!K69,TRUE,FALSE)),IF(ISNUMBER('#_F'!K69),IF('#_F'!K69&gt;F!K69,"TooLow","TooHigh"),"WrongAnswer"),NOT(_xlfn.ISFORMULA('#_F'!K69)),IF(_xlfn.IFS(ISTEXT('#_F'!K69),FALSE,ISLOGICAL('#_F'!K69),FALSE,SUBSTITUTE(CELL("format",'#_F'!K69),"-","")=SUBSTITUTE(CELL("format",F!K69),"-",""),FALSE,CELL("format",'#_F'!K69)="G",FALSE,AND(CELL("format",'#_F'!K69)="F0",CELL("format",F!K69)="G"),FALSE,TRUE,IFERROR(IF(MATCH(CELL("format",'#_F'!K69)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69),_xlfn.FORMULATEXT(F!K69),F!K69),"9","#"),"8","#"),"7","#"),"6","#"),"5","#"),"4","#"),"3","#"),"2","#"),"1","#"),"0","#"),"$","")," ",""),",","@"),"&gt;","@"),"&lt;","@"),"=","@"),")","@"),"(","@"),"^","@"),"/","@"),"+","@"),"*","@"),"-","@"))-LEN(SUBSTITUTE(SUBSTITUTE(SUBSTITUTE(SUBSTITUTE(SUBSTITUTE(SUBSTITUTE(SUBSTITUTE(SUBSTITUTE(SUBSTITUTE(SUBSTITUTE(SUBSTITUTE(SUBSTITUTE(SUBSTITUTE(SUBSTITUTE(SUBSTITUTE(SUBSTITUTE(SUBSTITUTE(SUBSTITUTE(SUBSTITUTE(SUBSTITUTE(SUBSTITUTE(SUBSTITUTE(SUBSTITUTE(SUBSTITUTE(IF(_xlfn.ISFORMULA(F!K69),_xlfn.FORMULATEXT(F!K69),F!K69),"9","#"),"8","#"),"7","#"),"6","#"),"5","#"),"4","#"),"3","#"),"2","#"),"1","#"),"0","#"),"$","")," ",""),",","@"),"&gt;","@"),"&lt;","@"),"=","@"),")","@"),"(","@"),"^","@"),"/","@"),"+","@"),"*","@"),"-","@"),"@#","")))/2&gt;(LEN(SUBSTITUTE(SUBSTITUTE(SUBSTITUTE(SUBSTITUTE(SUBSTITUTE(SUBSTITUTE(SUBSTITUTE(SUBSTITUTE(SUBSTITUTE(SUBSTITUTE(SUBSTITUTE(SUBSTITUTE(SUBSTITUTE(SUBSTITUTE(SUBSTITUTE(SUBSTITUTE(SUBSTITUTE(SUBSTITUTE(SUBSTITUTE(SUBSTITUTE(SUBSTITUTE(SUBSTITUTE(SUBSTITUTE(IF(_xlfn.ISFORMULA('#_F'!K69),_xlfn.FORMULATEXT('#_F'!K69),'#_F'!K69),"9","#"),"8","#"),"7","#"),"6","#"),"5","#"),"4","#"),"3","#"),"2","#"),"1","#"),"0","#"),"$","")," ",""),",","@"),"&gt;","@"),"&lt;","@"),"=","@"),")","@"),"(","@"),"^","@"),"/","@"),"+","@"),"*","@"),"-","@"))-LEN(SUBSTITUTE(SUBSTITUTE(SUBSTITUTE(SUBSTITUTE(SUBSTITUTE(SUBSTITUTE(SUBSTITUTE(SUBSTITUTE(SUBSTITUTE(SUBSTITUTE(SUBSTITUTE(SUBSTITUTE(SUBSTITUTE(SUBSTITUTE(SUBSTITUTE(SUBSTITUTE(SUBSTITUTE(SUBSTITUTE(SUBSTITUTE(SUBSTITUTE(SUBSTITUTE(SUBSTITUTE(SUBSTITUTE(SUBSTITUTE(IF(_xlfn.ISFORMULA('#_F'!K69),_xlfn.FORMULATEXT('#_F'!K69),'#_F'!K69),"9","#"),"8","#"),"7","#"),"6","#"),"5","#"),"4","#"),"3","#"),"2","#"),"1","#"),"0","#"),"$","")," ",""),",","@"),"&gt;","@"),"&lt;","@"),"=","@"),")","@"),"(","@"),"^","@"),"/","@"),"+","@"),"*","@"),"-","@"),"@#","")))/2,TRUE,FALSE),"HardCodeMsg",IF(LEN(IF(_xlfn.ISFORMULA(F!K69),_xlfn.FORMULATEXT(F!K69),F!K69))-LEN(SUBSTITUTE(IF(_xlfn.ISFORMULA(F!K69),_xlfn.FORMULATEXT(F!K69),F!K69),"""",""))&gt;LEN(IF(_xlfn.ISFORMULA('#_F'!K69),_xlfn.FORMULATEXT('#_F'!K69),'#_F'!K69))-LEN(SUBSTITUTE(IF(_xlfn.ISFORMULA('#_F'!K69),_xlfn.FORMULATEXT('#_F'!K69),'#_F'!K69),"""","")),TRUE,FALSE),"HardQuoteMsg",IF(LEN(IF(_xlfn.ISFORMULA(F!K69),_xlfn.FORMULATEXT(F!K69),F!K69))-LEN(SUBSTITUTE(IF(_xlfn.ISFORMULA(F!K69),_xlfn.FORMULATEXT(F!K69),F!K69),"$",""))&lt;LEN(IF(_xlfn.ISFORMULA('#_F'!K69),_xlfn.FORMULATEXT('#_F'!K69),'#_F'!K69))-LEN(SUBSTITUTE(IF(_xlfn.ISFORMULA('#_F'!K69),_xlfn.FORMULATEXT('#_F'!K69),'#_F'!K69),"$","")),TRUE,FALSE),"MissingAbsMsg",_xlfn.IFS(ISTEXT('#_F'!K69),FALSE,ISLOGICAL('#_F'!K69),FALSE,SUBSTITUTE(CELL("format",'#_F'!K69),"-","")=SUBSTITUTE(CELL("format",F!K69),"-",""),FALSE,CELL("format",'#_F'!K69)="G",FALSE,AND(CELL("format",'#_F'!K69)="F0",CELL("format",F!K69)="G"),FALSE,TRUE,IFERROR(IF(MATCH(CELL("format",'#_F'!K69),FormatCodes_SFX!$A$4:$A$53,0)&gt;0,TRUE),FALSE),TRUE,TRUE),"FormatMsg",TRUE,"PerfectMsg")</f>
        <v>PerfectMsg</v>
      </c>
      <c r="L69" s="231" t="str">
        <f ca="1">_xlfn.IFS(ISBLANK(F!L69),"",IF(NOT(ISNA('#_F'!L69)),IF(ISNA(F!L69),TRUE,FALSE),FALSE),"StuNAMsg",IF(AND(ISNA('#_F'!L69),ISNA(F!L69)),TRUE,FALSE),"PerfectMsg",IF(NOT(ISERROR('#_F'!L69)),IF(ISERROR(F!L69),TRUE,FALSE),FALSE),"StuErrorMsg",IF(TYPE('#_F'!L69)&lt;&gt;TYPE(F!L69),TRUE,FALSE),"WrongTypeMsg",IF(_xlfn.ISFORMULA('#_F'!L69),IF(NOT(_xlfn.ISFORMULA(F!L69)),TRUE),FALSE),"MissingFormulaMsg",IF(NOT(AND(ISNUMBER(FIND("[",_xlfn.FORMULATEXT('#_F'!L69))),ISNUMBER(FIND("!",_xlfn.FORMULATEXT('#_F'!L69))))),AND(ISNUMBER(FIND("[",_xlfn.FORMULATEXT(F!L69))),ISNUMBER(FIND("!",_xlfn.FORMULATEXT(F!L69)))),FALSE),"ExternalRefsMsg",IF(ISNUMBER('#_F'!L69),IF(ABS('#_F'!L69-F!L69)&gt;0.00001,TRUE,FALSE),IF('#_F'!L69&lt;&gt;F!L69,TRUE,FALSE)),IF(ISNUMBER('#_F'!L69),IF('#_F'!L69&gt;F!L69,"TooLow","TooHigh"),"WrongAnswer"),NOT(_xlfn.ISFORMULA('#_F'!L69)),IF(_xlfn.IFS(ISTEXT('#_F'!L69),FALSE,ISLOGICAL('#_F'!L69),FALSE,SUBSTITUTE(CELL("format",'#_F'!L69),"-","")=SUBSTITUTE(CELL("format",F!L69),"-",""),FALSE,CELL("format",'#_F'!L69)="G",FALSE,AND(CELL("format",'#_F'!L69)="F0",CELL("format",F!L69)="G"),FALSE,TRUE,IFERROR(IF(MATCH(CELL("format",'#_F'!L69)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69),_xlfn.FORMULATEXT(F!L69),F!L69),"9","#"),"8","#"),"7","#"),"6","#"),"5","#"),"4","#"),"3","#"),"2","#"),"1","#"),"0","#"),"$","")," ",""),",","@"),"&gt;","@"),"&lt;","@"),"=","@"),")","@"),"(","@"),"^","@"),"/","@"),"+","@"),"*","@"),"-","@"))-LEN(SUBSTITUTE(SUBSTITUTE(SUBSTITUTE(SUBSTITUTE(SUBSTITUTE(SUBSTITUTE(SUBSTITUTE(SUBSTITUTE(SUBSTITUTE(SUBSTITUTE(SUBSTITUTE(SUBSTITUTE(SUBSTITUTE(SUBSTITUTE(SUBSTITUTE(SUBSTITUTE(SUBSTITUTE(SUBSTITUTE(SUBSTITUTE(SUBSTITUTE(SUBSTITUTE(SUBSTITUTE(SUBSTITUTE(SUBSTITUTE(IF(_xlfn.ISFORMULA(F!L69),_xlfn.FORMULATEXT(F!L69),F!L69),"9","#"),"8","#"),"7","#"),"6","#"),"5","#"),"4","#"),"3","#"),"2","#"),"1","#"),"0","#"),"$","")," ",""),",","@"),"&gt;","@"),"&lt;","@"),"=","@"),")","@"),"(","@"),"^","@"),"/","@"),"+","@"),"*","@"),"-","@"),"@#","")))/2&gt;(LEN(SUBSTITUTE(SUBSTITUTE(SUBSTITUTE(SUBSTITUTE(SUBSTITUTE(SUBSTITUTE(SUBSTITUTE(SUBSTITUTE(SUBSTITUTE(SUBSTITUTE(SUBSTITUTE(SUBSTITUTE(SUBSTITUTE(SUBSTITUTE(SUBSTITUTE(SUBSTITUTE(SUBSTITUTE(SUBSTITUTE(SUBSTITUTE(SUBSTITUTE(SUBSTITUTE(SUBSTITUTE(SUBSTITUTE(IF(_xlfn.ISFORMULA('#_F'!L69),_xlfn.FORMULATEXT('#_F'!L69),'#_F'!L69),"9","#"),"8","#"),"7","#"),"6","#"),"5","#"),"4","#"),"3","#"),"2","#"),"1","#"),"0","#"),"$","")," ",""),",","@"),"&gt;","@"),"&lt;","@"),"=","@"),")","@"),"(","@"),"^","@"),"/","@"),"+","@"),"*","@"),"-","@"))-LEN(SUBSTITUTE(SUBSTITUTE(SUBSTITUTE(SUBSTITUTE(SUBSTITUTE(SUBSTITUTE(SUBSTITUTE(SUBSTITUTE(SUBSTITUTE(SUBSTITUTE(SUBSTITUTE(SUBSTITUTE(SUBSTITUTE(SUBSTITUTE(SUBSTITUTE(SUBSTITUTE(SUBSTITUTE(SUBSTITUTE(SUBSTITUTE(SUBSTITUTE(SUBSTITUTE(SUBSTITUTE(SUBSTITUTE(SUBSTITUTE(IF(_xlfn.ISFORMULA('#_F'!L69),_xlfn.FORMULATEXT('#_F'!L69),'#_F'!L69),"9","#"),"8","#"),"7","#"),"6","#"),"5","#"),"4","#"),"3","#"),"2","#"),"1","#"),"0","#"),"$","")," ",""),",","@"),"&gt;","@"),"&lt;","@"),"=","@"),")","@"),"(","@"),"^","@"),"/","@"),"+","@"),"*","@"),"-","@"),"@#","")))/2,TRUE,FALSE),"HardCodeMsg",IF(LEN(IF(_xlfn.ISFORMULA(F!L69),_xlfn.FORMULATEXT(F!L69),F!L69))-LEN(SUBSTITUTE(IF(_xlfn.ISFORMULA(F!L69),_xlfn.FORMULATEXT(F!L69),F!L69),"""",""))&gt;LEN(IF(_xlfn.ISFORMULA('#_F'!L69),_xlfn.FORMULATEXT('#_F'!L69),'#_F'!L69))-LEN(SUBSTITUTE(IF(_xlfn.ISFORMULA('#_F'!L69),_xlfn.FORMULATEXT('#_F'!L69),'#_F'!L69),"""","")),TRUE,FALSE),"HardQuoteMsg",IF(LEN(IF(_xlfn.ISFORMULA(F!L69),_xlfn.FORMULATEXT(F!L69),F!L69))-LEN(SUBSTITUTE(IF(_xlfn.ISFORMULA(F!L69),_xlfn.FORMULATEXT(F!L69),F!L69),"$",""))&lt;LEN(IF(_xlfn.ISFORMULA('#_F'!L69),_xlfn.FORMULATEXT('#_F'!L69),'#_F'!L69))-LEN(SUBSTITUTE(IF(_xlfn.ISFORMULA('#_F'!L69),_xlfn.FORMULATEXT('#_F'!L69),'#_F'!L69),"$","")),TRUE,FALSE),"MissingAbsMsg",_xlfn.IFS(ISTEXT('#_F'!L69),FALSE,ISLOGICAL('#_F'!L69),FALSE,SUBSTITUTE(CELL("format",'#_F'!L69),"-","")=SUBSTITUTE(CELL("format",F!L69),"-",""),FALSE,CELL("format",'#_F'!L69)="G",FALSE,AND(CELL("format",'#_F'!L69)="F0",CELL("format",F!L69)="G"),FALSE,TRUE,IFERROR(IF(MATCH(CELL("format",'#_F'!L69),FormatCodes_SFX!$A$4:$A$53,0)&gt;0,TRUE),FALSE),TRUE,TRUE),"FormatMsg",TRUE,"PerfectMsg")</f>
        <v>PerfectMsg</v>
      </c>
      <c r="N69" s="233">
        <v>0</v>
      </c>
      <c r="O69" s="233">
        <v>0</v>
      </c>
      <c r="P69" s="233">
        <v>0</v>
      </c>
      <c r="R69" s="233">
        <v>0</v>
      </c>
      <c r="S69" s="233">
        <v>0</v>
      </c>
      <c r="T69" s="233">
        <v>0</v>
      </c>
      <c r="V69" s="233">
        <v>0</v>
      </c>
      <c r="W69" s="233">
        <v>0</v>
      </c>
      <c r="X69" s="233">
        <v>0</v>
      </c>
      <c r="Z69" s="233">
        <v>0</v>
      </c>
      <c r="AA69" s="233">
        <v>0</v>
      </c>
      <c r="AB69" s="233">
        <v>0</v>
      </c>
    </row>
    <row r="70" spans="3:28" x14ac:dyDescent="0.15">
      <c r="C70" s="233">
        <v>0</v>
      </c>
      <c r="D70" s="233">
        <v>0</v>
      </c>
      <c r="E70" s="233">
        <v>0</v>
      </c>
      <c r="F70" s="233">
        <v>0</v>
      </c>
      <c r="G70" s="170" t="str">
        <f ca="1">_xlfn.IFS(ISBLANK(F!G70),"",IF(NOT(ISNA('#_F'!G70)),IF(ISNA(F!G70),TRUE,FALSE),FALSE),"StuNAMsg",IF(AND(ISNA('#_F'!G70),ISNA(F!G70)),TRUE,FALSE),"PerfectMsg",IF(NOT(ISERROR('#_F'!G70)),IF(ISERROR(F!G70),TRUE,FALSE),FALSE),"StuErrorMsg",IF(TYPE('#_F'!G70)&lt;&gt;TYPE(F!G70),TRUE,FALSE),"WrongTypeMsg",IF(_xlfn.ISFORMULA('#_F'!G70),IF(NOT(_xlfn.ISFORMULA(F!G70)),TRUE),FALSE),"MissingFormulaMsg",IF(NOT(AND(ISNUMBER(FIND("[",_xlfn.FORMULATEXT('#_F'!G70))),ISNUMBER(FIND("!",_xlfn.FORMULATEXT('#_F'!G70))))),AND(ISNUMBER(FIND("[",_xlfn.FORMULATEXT(F!G70))),ISNUMBER(FIND("!",_xlfn.FORMULATEXT(F!G70)))),FALSE),"ExternalRefsMsg",IF(ISNUMBER('#_F'!G70),IF(ABS('#_F'!G70-F!G70)&gt;0.00001,TRUE,FALSE),IF('#_F'!G70&lt;&gt;F!G70,TRUE,FALSE)),IF(ISNUMBER('#_F'!G70),IF('#_F'!G70&gt;F!G70,"TooLow","TooHigh"),"WrongAnswer"),NOT(_xlfn.ISFORMULA('#_F'!G70)),IF(_xlfn.IFS(ISTEXT('#_F'!G70),FALSE,ISLOGICAL('#_F'!G70),FALSE,SUBSTITUTE(CELL("format",'#_F'!G70),"-","")=SUBSTITUTE(CELL("format",F!G70),"-",""),FALSE,CELL("format",'#_F'!G70)="G",FALSE,AND(CELL("format",'#_F'!G70)="F0",CELL("format",F!G70)="G"),FALSE,TRUE,IFERROR(IF(MATCH(CELL("format",'#_F'!G70)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70),_xlfn.FORMULATEXT(F!G70),F!G70),"9","#"),"8","#"),"7","#"),"6","#"),"5","#"),"4","#"),"3","#"),"2","#"),"1","#"),"0","#"),"$","")," ",""),",","@"),"&gt;","@"),"&lt;","@"),"=","@"),")","@"),"(","@"),"^","@"),"/","@"),"+","@"),"*","@"),"-","@"))-LEN(SUBSTITUTE(SUBSTITUTE(SUBSTITUTE(SUBSTITUTE(SUBSTITUTE(SUBSTITUTE(SUBSTITUTE(SUBSTITUTE(SUBSTITUTE(SUBSTITUTE(SUBSTITUTE(SUBSTITUTE(SUBSTITUTE(SUBSTITUTE(SUBSTITUTE(SUBSTITUTE(SUBSTITUTE(SUBSTITUTE(SUBSTITUTE(SUBSTITUTE(SUBSTITUTE(SUBSTITUTE(SUBSTITUTE(SUBSTITUTE(IF(_xlfn.ISFORMULA(F!G70),_xlfn.FORMULATEXT(F!G70),F!G70),"9","#"),"8","#"),"7","#"),"6","#"),"5","#"),"4","#"),"3","#"),"2","#"),"1","#"),"0","#"),"$","")," ",""),",","@"),"&gt;","@"),"&lt;","@"),"=","@"),")","@"),"(","@"),"^","@"),"/","@"),"+","@"),"*","@"),"-","@"),"@#","")))/2&gt;(LEN(SUBSTITUTE(SUBSTITUTE(SUBSTITUTE(SUBSTITUTE(SUBSTITUTE(SUBSTITUTE(SUBSTITUTE(SUBSTITUTE(SUBSTITUTE(SUBSTITUTE(SUBSTITUTE(SUBSTITUTE(SUBSTITUTE(SUBSTITUTE(SUBSTITUTE(SUBSTITUTE(SUBSTITUTE(SUBSTITUTE(SUBSTITUTE(SUBSTITUTE(SUBSTITUTE(SUBSTITUTE(SUBSTITUTE(IF(_xlfn.ISFORMULA('#_F'!G70),_xlfn.FORMULATEXT('#_F'!G70),'#_F'!G70),"9","#"),"8","#"),"7","#"),"6","#"),"5","#"),"4","#"),"3","#"),"2","#"),"1","#"),"0","#"),"$","")," ",""),",","@"),"&gt;","@"),"&lt;","@"),"=","@"),")","@"),"(","@"),"^","@"),"/","@"),"+","@"),"*","@"),"-","@"))-LEN(SUBSTITUTE(SUBSTITUTE(SUBSTITUTE(SUBSTITUTE(SUBSTITUTE(SUBSTITUTE(SUBSTITUTE(SUBSTITUTE(SUBSTITUTE(SUBSTITUTE(SUBSTITUTE(SUBSTITUTE(SUBSTITUTE(SUBSTITUTE(SUBSTITUTE(SUBSTITUTE(SUBSTITUTE(SUBSTITUTE(SUBSTITUTE(SUBSTITUTE(SUBSTITUTE(SUBSTITUTE(SUBSTITUTE(SUBSTITUTE(IF(_xlfn.ISFORMULA('#_F'!G70),_xlfn.FORMULATEXT('#_F'!G70),'#_F'!G70),"9","#"),"8","#"),"7","#"),"6","#"),"5","#"),"4","#"),"3","#"),"2","#"),"1","#"),"0","#"),"$","")," ",""),",","@"),"&gt;","@"),"&lt;","@"),"=","@"),")","@"),"(","@"),"^","@"),"/","@"),"+","@"),"*","@"),"-","@"),"@#","")))/2,TRUE,FALSE),"HardCodeMsg",IF(LEN(IF(_xlfn.ISFORMULA(F!G70),_xlfn.FORMULATEXT(F!G70),F!G70))-LEN(SUBSTITUTE(IF(_xlfn.ISFORMULA(F!G70),_xlfn.FORMULATEXT(F!G70),F!G70),"""",""))&gt;LEN(IF(_xlfn.ISFORMULA('#_F'!G70),_xlfn.FORMULATEXT('#_F'!G70),'#_F'!G70))-LEN(SUBSTITUTE(IF(_xlfn.ISFORMULA('#_F'!G70),_xlfn.FORMULATEXT('#_F'!G70),'#_F'!G70),"""","")),TRUE,FALSE),"HardQuoteMsg",IF(LEN(IF(_xlfn.ISFORMULA(F!G70),_xlfn.FORMULATEXT(F!G70),F!G70))-LEN(SUBSTITUTE(IF(_xlfn.ISFORMULA(F!G70),_xlfn.FORMULATEXT(F!G70),F!G70),"$",""))&lt;LEN(IF(_xlfn.ISFORMULA('#_F'!G70),_xlfn.FORMULATEXT('#_F'!G70),'#_F'!G70))-LEN(SUBSTITUTE(IF(_xlfn.ISFORMULA('#_F'!G70),_xlfn.FORMULATEXT('#_F'!G70),'#_F'!G70),"$","")),TRUE,FALSE),"MissingAbsMsg",_xlfn.IFS(ISTEXT('#_F'!G70),FALSE,ISLOGICAL('#_F'!G70),FALSE,SUBSTITUTE(CELL("format",'#_F'!G70),"-","")=SUBSTITUTE(CELL("format",F!G70),"-",""),FALSE,CELL("format",'#_F'!G70)="G",FALSE,AND(CELL("format",'#_F'!G70)="F0",CELL("format",F!G70)="G"),FALSE,TRUE,IFERROR(IF(MATCH(CELL("format",'#_F'!G70),FormatCodes_SFX!$A$4:$A$53,0)&gt;0,TRUE),FALSE),TRUE,TRUE),"FormatMsg",TRUE,"PerfectMsg")</f>
        <v>PerfectMsg</v>
      </c>
      <c r="H70" s="170" t="str">
        <f ca="1">_xlfn.IFS(ISBLANK(F!H70),"",IF(NOT(ISNA('#_F'!H70)),IF(ISNA(F!H70),TRUE,FALSE),FALSE),"StuNAMsg",IF(AND(ISNA('#_F'!H70),ISNA(F!H70)),TRUE,FALSE),"PerfectMsg",IF(NOT(ISERROR('#_F'!H70)),IF(ISERROR(F!H70),TRUE,FALSE),FALSE),"StuErrorMsg",IF(TYPE('#_F'!H70)&lt;&gt;TYPE(F!H70),TRUE,FALSE),"WrongTypeMsg",IF(_xlfn.ISFORMULA('#_F'!H70),IF(NOT(_xlfn.ISFORMULA(F!H70)),TRUE),FALSE),"MissingFormulaMsg",IF(NOT(AND(ISNUMBER(FIND("[",_xlfn.FORMULATEXT('#_F'!H70))),ISNUMBER(FIND("!",_xlfn.FORMULATEXT('#_F'!H70))))),AND(ISNUMBER(FIND("[",_xlfn.FORMULATEXT(F!H70))),ISNUMBER(FIND("!",_xlfn.FORMULATEXT(F!H70)))),FALSE),"ExternalRefsMsg",IF(ISNUMBER('#_F'!H70),IF(ABS('#_F'!H70-F!H70)&gt;0.00001,TRUE,FALSE),IF('#_F'!H70&lt;&gt;F!H70,TRUE,FALSE)),IF(ISNUMBER('#_F'!H70),IF('#_F'!H70&gt;F!H70,"TooLow","TooHigh"),"WrongAnswer"),NOT(_xlfn.ISFORMULA('#_F'!H70)),IF(_xlfn.IFS(ISTEXT('#_F'!H70),FALSE,ISLOGICAL('#_F'!H70),FALSE,SUBSTITUTE(CELL("format",'#_F'!H70),"-","")=SUBSTITUTE(CELL("format",F!H70),"-",""),FALSE,CELL("format",'#_F'!H70)="G",FALSE,AND(CELL("format",'#_F'!H70)="F0",CELL("format",F!H70)="G"),FALSE,TRUE,IFERROR(IF(MATCH(CELL("format",'#_F'!H70)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70),_xlfn.FORMULATEXT(F!H70),F!H70),"9","#"),"8","#"),"7","#"),"6","#"),"5","#"),"4","#"),"3","#"),"2","#"),"1","#"),"0","#"),"$","")," ",""),",","@"),"&gt;","@"),"&lt;","@"),"=","@"),")","@"),"(","@"),"^","@"),"/","@"),"+","@"),"*","@"),"-","@"))-LEN(SUBSTITUTE(SUBSTITUTE(SUBSTITUTE(SUBSTITUTE(SUBSTITUTE(SUBSTITUTE(SUBSTITUTE(SUBSTITUTE(SUBSTITUTE(SUBSTITUTE(SUBSTITUTE(SUBSTITUTE(SUBSTITUTE(SUBSTITUTE(SUBSTITUTE(SUBSTITUTE(SUBSTITUTE(SUBSTITUTE(SUBSTITUTE(SUBSTITUTE(SUBSTITUTE(SUBSTITUTE(SUBSTITUTE(SUBSTITUTE(IF(_xlfn.ISFORMULA(F!H70),_xlfn.FORMULATEXT(F!H70),F!H70),"9","#"),"8","#"),"7","#"),"6","#"),"5","#"),"4","#"),"3","#"),"2","#"),"1","#"),"0","#"),"$","")," ",""),",","@"),"&gt;","@"),"&lt;","@"),"=","@"),")","@"),"(","@"),"^","@"),"/","@"),"+","@"),"*","@"),"-","@"),"@#","")))/2&gt;(LEN(SUBSTITUTE(SUBSTITUTE(SUBSTITUTE(SUBSTITUTE(SUBSTITUTE(SUBSTITUTE(SUBSTITUTE(SUBSTITUTE(SUBSTITUTE(SUBSTITUTE(SUBSTITUTE(SUBSTITUTE(SUBSTITUTE(SUBSTITUTE(SUBSTITUTE(SUBSTITUTE(SUBSTITUTE(SUBSTITUTE(SUBSTITUTE(SUBSTITUTE(SUBSTITUTE(SUBSTITUTE(SUBSTITUTE(IF(_xlfn.ISFORMULA('#_F'!H70),_xlfn.FORMULATEXT('#_F'!H70),'#_F'!H70),"9","#"),"8","#"),"7","#"),"6","#"),"5","#"),"4","#"),"3","#"),"2","#"),"1","#"),"0","#"),"$","")," ",""),",","@"),"&gt;","@"),"&lt;","@"),"=","@"),")","@"),"(","@"),"^","@"),"/","@"),"+","@"),"*","@"),"-","@"))-LEN(SUBSTITUTE(SUBSTITUTE(SUBSTITUTE(SUBSTITUTE(SUBSTITUTE(SUBSTITUTE(SUBSTITUTE(SUBSTITUTE(SUBSTITUTE(SUBSTITUTE(SUBSTITUTE(SUBSTITUTE(SUBSTITUTE(SUBSTITUTE(SUBSTITUTE(SUBSTITUTE(SUBSTITUTE(SUBSTITUTE(SUBSTITUTE(SUBSTITUTE(SUBSTITUTE(SUBSTITUTE(SUBSTITUTE(SUBSTITUTE(IF(_xlfn.ISFORMULA('#_F'!H70),_xlfn.FORMULATEXT('#_F'!H70),'#_F'!H70),"9","#"),"8","#"),"7","#"),"6","#"),"5","#"),"4","#"),"3","#"),"2","#"),"1","#"),"0","#"),"$","")," ",""),",","@"),"&gt;","@"),"&lt;","@"),"=","@"),")","@"),"(","@"),"^","@"),"/","@"),"+","@"),"*","@"),"-","@"),"@#","")))/2,TRUE,FALSE),"HardCodeMsg",IF(LEN(IF(_xlfn.ISFORMULA(F!H70),_xlfn.FORMULATEXT(F!H70),F!H70))-LEN(SUBSTITUTE(IF(_xlfn.ISFORMULA(F!H70),_xlfn.FORMULATEXT(F!H70),F!H70),"""",""))&gt;LEN(IF(_xlfn.ISFORMULA('#_F'!H70),_xlfn.FORMULATEXT('#_F'!H70),'#_F'!H70))-LEN(SUBSTITUTE(IF(_xlfn.ISFORMULA('#_F'!H70),_xlfn.FORMULATEXT('#_F'!H70),'#_F'!H70),"""","")),TRUE,FALSE),"HardQuoteMsg",IF(LEN(IF(_xlfn.ISFORMULA(F!H70),_xlfn.FORMULATEXT(F!H70),F!H70))-LEN(SUBSTITUTE(IF(_xlfn.ISFORMULA(F!H70),_xlfn.FORMULATEXT(F!H70),F!H70),"$",""))&lt;LEN(IF(_xlfn.ISFORMULA('#_F'!H70),_xlfn.FORMULATEXT('#_F'!H70),'#_F'!H70))-LEN(SUBSTITUTE(IF(_xlfn.ISFORMULA('#_F'!H70),_xlfn.FORMULATEXT('#_F'!H70),'#_F'!H70),"$","")),TRUE,FALSE),"MissingAbsMsg",_xlfn.IFS(ISTEXT('#_F'!H70),FALSE,ISLOGICAL('#_F'!H70),FALSE,SUBSTITUTE(CELL("format",'#_F'!H70),"-","")=SUBSTITUTE(CELL("format",F!H70),"-",""),FALSE,CELL("format",'#_F'!H70)="G",FALSE,AND(CELL("format",'#_F'!H70)="F0",CELL("format",F!H70)="G"),FALSE,TRUE,IFERROR(IF(MATCH(CELL("format",'#_F'!H70),FormatCodes_SFX!$A$4:$A$53,0)&gt;0,TRUE),FALSE),TRUE,TRUE),"FormatMsg",TRUE,"PerfectMsg")</f>
        <v>PerfectMsg</v>
      </c>
      <c r="I70" s="170" t="str">
        <f ca="1">_xlfn.IFS(ISBLANK(F!I70),"",IF(NOT(ISNA('#_F'!I70)),IF(ISNA(F!I70),TRUE,FALSE),FALSE),"StuNAMsg",IF(AND(ISNA('#_F'!I70),ISNA(F!I70)),TRUE,FALSE),"PerfectMsg",IF(NOT(ISERROR('#_F'!I70)),IF(ISERROR(F!I70),TRUE,FALSE),FALSE),"StuErrorMsg",IF(TYPE('#_F'!I70)&lt;&gt;TYPE(F!I70),TRUE,FALSE),"WrongTypeMsg",IF(_xlfn.ISFORMULA('#_F'!I70),IF(NOT(_xlfn.ISFORMULA(F!I70)),TRUE),FALSE),"MissingFormulaMsg",IF(NOT(AND(ISNUMBER(FIND("[",_xlfn.FORMULATEXT('#_F'!I70))),ISNUMBER(FIND("!",_xlfn.FORMULATEXT('#_F'!I70))))),AND(ISNUMBER(FIND("[",_xlfn.FORMULATEXT(F!I70))),ISNUMBER(FIND("!",_xlfn.FORMULATEXT(F!I70)))),FALSE),"ExternalRefsMsg",IF(ISNUMBER('#_F'!I70),IF(ABS('#_F'!I70-F!I70)&gt;0.00001,TRUE,FALSE),IF('#_F'!I70&lt;&gt;F!I70,TRUE,FALSE)),IF(ISNUMBER('#_F'!I70),IF('#_F'!I70&gt;F!I70,"TooLow","TooHigh"),"WrongAnswer"),NOT(_xlfn.ISFORMULA('#_F'!I70)),IF(_xlfn.IFS(ISTEXT('#_F'!I70),FALSE,ISLOGICAL('#_F'!I70),FALSE,SUBSTITUTE(CELL("format",'#_F'!I70),"-","")=SUBSTITUTE(CELL("format",F!I70),"-",""),FALSE,CELL("format",'#_F'!I70)="G",FALSE,AND(CELL("format",'#_F'!I70)="F0",CELL("format",F!I70)="G"),FALSE,TRUE,IFERROR(IF(MATCH(CELL("format",'#_F'!I70)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70),_xlfn.FORMULATEXT(F!I70),F!I70),"9","#"),"8","#"),"7","#"),"6","#"),"5","#"),"4","#"),"3","#"),"2","#"),"1","#"),"0","#"),"$","")," ",""),",","@"),"&gt;","@"),"&lt;","@"),"=","@"),")","@"),"(","@"),"^","@"),"/","@"),"+","@"),"*","@"),"-","@"))-LEN(SUBSTITUTE(SUBSTITUTE(SUBSTITUTE(SUBSTITUTE(SUBSTITUTE(SUBSTITUTE(SUBSTITUTE(SUBSTITUTE(SUBSTITUTE(SUBSTITUTE(SUBSTITUTE(SUBSTITUTE(SUBSTITUTE(SUBSTITUTE(SUBSTITUTE(SUBSTITUTE(SUBSTITUTE(SUBSTITUTE(SUBSTITUTE(SUBSTITUTE(SUBSTITUTE(SUBSTITUTE(SUBSTITUTE(SUBSTITUTE(IF(_xlfn.ISFORMULA(F!I70),_xlfn.FORMULATEXT(F!I70),F!I70),"9","#"),"8","#"),"7","#"),"6","#"),"5","#"),"4","#"),"3","#"),"2","#"),"1","#"),"0","#"),"$","")," ",""),",","@"),"&gt;","@"),"&lt;","@"),"=","@"),")","@"),"(","@"),"^","@"),"/","@"),"+","@"),"*","@"),"-","@"),"@#","")))/2&gt;(LEN(SUBSTITUTE(SUBSTITUTE(SUBSTITUTE(SUBSTITUTE(SUBSTITUTE(SUBSTITUTE(SUBSTITUTE(SUBSTITUTE(SUBSTITUTE(SUBSTITUTE(SUBSTITUTE(SUBSTITUTE(SUBSTITUTE(SUBSTITUTE(SUBSTITUTE(SUBSTITUTE(SUBSTITUTE(SUBSTITUTE(SUBSTITUTE(SUBSTITUTE(SUBSTITUTE(SUBSTITUTE(SUBSTITUTE(IF(_xlfn.ISFORMULA('#_F'!I70),_xlfn.FORMULATEXT('#_F'!I70),'#_F'!I70),"9","#"),"8","#"),"7","#"),"6","#"),"5","#"),"4","#"),"3","#"),"2","#"),"1","#"),"0","#"),"$","")," ",""),",","@"),"&gt;","@"),"&lt;","@"),"=","@"),")","@"),"(","@"),"^","@"),"/","@"),"+","@"),"*","@"),"-","@"))-LEN(SUBSTITUTE(SUBSTITUTE(SUBSTITUTE(SUBSTITUTE(SUBSTITUTE(SUBSTITUTE(SUBSTITUTE(SUBSTITUTE(SUBSTITUTE(SUBSTITUTE(SUBSTITUTE(SUBSTITUTE(SUBSTITUTE(SUBSTITUTE(SUBSTITUTE(SUBSTITUTE(SUBSTITUTE(SUBSTITUTE(SUBSTITUTE(SUBSTITUTE(SUBSTITUTE(SUBSTITUTE(SUBSTITUTE(SUBSTITUTE(IF(_xlfn.ISFORMULA('#_F'!I70),_xlfn.FORMULATEXT('#_F'!I70),'#_F'!I70),"9","#"),"8","#"),"7","#"),"6","#"),"5","#"),"4","#"),"3","#"),"2","#"),"1","#"),"0","#"),"$","")," ",""),",","@"),"&gt;","@"),"&lt;","@"),"=","@"),")","@"),"(","@"),"^","@"),"/","@"),"+","@"),"*","@"),"-","@"),"@#","")))/2,TRUE,FALSE),"HardCodeMsg",IF(LEN(IF(_xlfn.ISFORMULA(F!I70),_xlfn.FORMULATEXT(F!I70),F!I70))-LEN(SUBSTITUTE(IF(_xlfn.ISFORMULA(F!I70),_xlfn.FORMULATEXT(F!I70),F!I70),"""",""))&gt;LEN(IF(_xlfn.ISFORMULA('#_F'!I70),_xlfn.FORMULATEXT('#_F'!I70),'#_F'!I70))-LEN(SUBSTITUTE(IF(_xlfn.ISFORMULA('#_F'!I70),_xlfn.FORMULATEXT('#_F'!I70),'#_F'!I70),"""","")),TRUE,FALSE),"HardQuoteMsg",IF(LEN(IF(_xlfn.ISFORMULA(F!I70),_xlfn.FORMULATEXT(F!I70),F!I70))-LEN(SUBSTITUTE(IF(_xlfn.ISFORMULA(F!I70),_xlfn.FORMULATEXT(F!I70),F!I70),"$",""))&lt;LEN(IF(_xlfn.ISFORMULA('#_F'!I70),_xlfn.FORMULATEXT('#_F'!I70),'#_F'!I70))-LEN(SUBSTITUTE(IF(_xlfn.ISFORMULA('#_F'!I70),_xlfn.FORMULATEXT('#_F'!I70),'#_F'!I70),"$","")),TRUE,FALSE),"MissingAbsMsg",_xlfn.IFS(ISTEXT('#_F'!I70),FALSE,ISLOGICAL('#_F'!I70),FALSE,SUBSTITUTE(CELL("format",'#_F'!I70),"-","")=SUBSTITUTE(CELL("format",F!I70),"-",""),FALSE,CELL("format",'#_F'!I70)="G",FALSE,AND(CELL("format",'#_F'!I70)="F0",CELL("format",F!I70)="G"),FALSE,TRUE,IFERROR(IF(MATCH(CELL("format",'#_F'!I70),FormatCodes_SFX!$A$4:$A$53,0)&gt;0,TRUE),FALSE),TRUE,TRUE),"FormatMsg",TRUE,"PerfectMsg")</f>
        <v>PerfectMsg</v>
      </c>
      <c r="J70" s="170" t="str">
        <f ca="1">_xlfn.IFS(ISBLANK(F!J70),"",IF(NOT(ISNA('#_F'!J70)),IF(ISNA(F!J70),TRUE,FALSE),FALSE),"StuNAMsg",IF(AND(ISNA('#_F'!J70),ISNA(F!J70)),TRUE,FALSE),"PerfectMsg",IF(NOT(ISERROR('#_F'!J70)),IF(ISERROR(F!J70),TRUE,FALSE),FALSE),"StuErrorMsg",IF(TYPE('#_F'!J70)&lt;&gt;TYPE(F!J70),TRUE,FALSE),"WrongTypeMsg",IF(_xlfn.ISFORMULA('#_F'!J70),IF(NOT(_xlfn.ISFORMULA(F!J70)),TRUE),FALSE),"MissingFormulaMsg",IF(NOT(AND(ISNUMBER(FIND("[",_xlfn.FORMULATEXT('#_F'!J70))),ISNUMBER(FIND("!",_xlfn.FORMULATEXT('#_F'!J70))))),AND(ISNUMBER(FIND("[",_xlfn.FORMULATEXT(F!J70))),ISNUMBER(FIND("!",_xlfn.FORMULATEXT(F!J70)))),FALSE),"ExternalRefsMsg",IF(ISNUMBER('#_F'!J70),IF(ABS('#_F'!J70-F!J70)&gt;0.00001,TRUE,FALSE),IF('#_F'!J70&lt;&gt;F!J70,TRUE,FALSE)),IF(ISNUMBER('#_F'!J70),IF('#_F'!J70&gt;F!J70,"TooLow","TooHigh"),"WrongAnswer"),NOT(_xlfn.ISFORMULA('#_F'!J70)),IF(_xlfn.IFS(ISTEXT('#_F'!J70),FALSE,ISLOGICAL('#_F'!J70),FALSE,SUBSTITUTE(CELL("format",'#_F'!J70),"-","")=SUBSTITUTE(CELL("format",F!J70),"-",""),FALSE,CELL("format",'#_F'!J70)="G",FALSE,AND(CELL("format",'#_F'!J70)="F0",CELL("format",F!J70)="G"),FALSE,TRUE,IFERROR(IF(MATCH(CELL("format",'#_F'!J70)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70),_xlfn.FORMULATEXT(F!J70),F!J70),"9","#"),"8","#"),"7","#"),"6","#"),"5","#"),"4","#"),"3","#"),"2","#"),"1","#"),"0","#"),"$","")," ",""),",","@"),"&gt;","@"),"&lt;","@"),"=","@"),")","@"),"(","@"),"^","@"),"/","@"),"+","@"),"*","@"),"-","@"))-LEN(SUBSTITUTE(SUBSTITUTE(SUBSTITUTE(SUBSTITUTE(SUBSTITUTE(SUBSTITUTE(SUBSTITUTE(SUBSTITUTE(SUBSTITUTE(SUBSTITUTE(SUBSTITUTE(SUBSTITUTE(SUBSTITUTE(SUBSTITUTE(SUBSTITUTE(SUBSTITUTE(SUBSTITUTE(SUBSTITUTE(SUBSTITUTE(SUBSTITUTE(SUBSTITUTE(SUBSTITUTE(SUBSTITUTE(SUBSTITUTE(IF(_xlfn.ISFORMULA(F!J70),_xlfn.FORMULATEXT(F!J70),F!J70),"9","#"),"8","#"),"7","#"),"6","#"),"5","#"),"4","#"),"3","#"),"2","#"),"1","#"),"0","#"),"$","")," ",""),",","@"),"&gt;","@"),"&lt;","@"),"=","@"),")","@"),"(","@"),"^","@"),"/","@"),"+","@"),"*","@"),"-","@"),"@#","")))/2&gt;(LEN(SUBSTITUTE(SUBSTITUTE(SUBSTITUTE(SUBSTITUTE(SUBSTITUTE(SUBSTITUTE(SUBSTITUTE(SUBSTITUTE(SUBSTITUTE(SUBSTITUTE(SUBSTITUTE(SUBSTITUTE(SUBSTITUTE(SUBSTITUTE(SUBSTITUTE(SUBSTITUTE(SUBSTITUTE(SUBSTITUTE(SUBSTITUTE(SUBSTITUTE(SUBSTITUTE(SUBSTITUTE(SUBSTITUTE(IF(_xlfn.ISFORMULA('#_F'!J70),_xlfn.FORMULATEXT('#_F'!J70),'#_F'!J70),"9","#"),"8","#"),"7","#"),"6","#"),"5","#"),"4","#"),"3","#"),"2","#"),"1","#"),"0","#"),"$","")," ",""),",","@"),"&gt;","@"),"&lt;","@"),"=","@"),")","@"),"(","@"),"^","@"),"/","@"),"+","@"),"*","@"),"-","@"))-LEN(SUBSTITUTE(SUBSTITUTE(SUBSTITUTE(SUBSTITUTE(SUBSTITUTE(SUBSTITUTE(SUBSTITUTE(SUBSTITUTE(SUBSTITUTE(SUBSTITUTE(SUBSTITUTE(SUBSTITUTE(SUBSTITUTE(SUBSTITUTE(SUBSTITUTE(SUBSTITUTE(SUBSTITUTE(SUBSTITUTE(SUBSTITUTE(SUBSTITUTE(SUBSTITUTE(SUBSTITUTE(SUBSTITUTE(SUBSTITUTE(IF(_xlfn.ISFORMULA('#_F'!J70),_xlfn.FORMULATEXT('#_F'!J70),'#_F'!J70),"9","#"),"8","#"),"7","#"),"6","#"),"5","#"),"4","#"),"3","#"),"2","#"),"1","#"),"0","#"),"$","")," ",""),",","@"),"&gt;","@"),"&lt;","@"),"=","@"),")","@"),"(","@"),"^","@"),"/","@"),"+","@"),"*","@"),"-","@"),"@#","")))/2,TRUE,FALSE),"HardCodeMsg",IF(LEN(IF(_xlfn.ISFORMULA(F!J70),_xlfn.FORMULATEXT(F!J70),F!J70))-LEN(SUBSTITUTE(IF(_xlfn.ISFORMULA(F!J70),_xlfn.FORMULATEXT(F!J70),F!J70),"""",""))&gt;LEN(IF(_xlfn.ISFORMULA('#_F'!J70),_xlfn.FORMULATEXT('#_F'!J70),'#_F'!J70))-LEN(SUBSTITUTE(IF(_xlfn.ISFORMULA('#_F'!J70),_xlfn.FORMULATEXT('#_F'!J70),'#_F'!J70),"""","")),TRUE,FALSE),"HardQuoteMsg",IF(LEN(IF(_xlfn.ISFORMULA(F!J70),_xlfn.FORMULATEXT(F!J70),F!J70))-LEN(SUBSTITUTE(IF(_xlfn.ISFORMULA(F!J70),_xlfn.FORMULATEXT(F!J70),F!J70),"$",""))&lt;LEN(IF(_xlfn.ISFORMULA('#_F'!J70),_xlfn.FORMULATEXT('#_F'!J70),'#_F'!J70))-LEN(SUBSTITUTE(IF(_xlfn.ISFORMULA('#_F'!J70),_xlfn.FORMULATEXT('#_F'!J70),'#_F'!J70),"$","")),TRUE,FALSE),"MissingAbsMsg",_xlfn.IFS(ISTEXT('#_F'!J70),FALSE,ISLOGICAL('#_F'!J70),FALSE,SUBSTITUTE(CELL("format",'#_F'!J70),"-","")=SUBSTITUTE(CELL("format",F!J70),"-",""),FALSE,CELL("format",'#_F'!J70)="G",FALSE,AND(CELL("format",'#_F'!J70)="F0",CELL("format",F!J70)="G"),FALSE,TRUE,IFERROR(IF(MATCH(CELL("format",'#_F'!J70),FormatCodes_SFX!$A$4:$A$53,0)&gt;0,TRUE),FALSE),TRUE,TRUE),"FormatMsg",TRUE,"PerfectMsg")</f>
        <v>PerfectMsg</v>
      </c>
      <c r="K70" s="170" t="str">
        <f ca="1">_xlfn.IFS(ISBLANK(F!K70),"",IF(NOT(ISNA('#_F'!K70)),IF(ISNA(F!K70),TRUE,FALSE),FALSE),"StuNAMsg",IF(AND(ISNA('#_F'!K70),ISNA(F!K70)),TRUE,FALSE),"PerfectMsg",IF(NOT(ISERROR('#_F'!K70)),IF(ISERROR(F!K70),TRUE,FALSE),FALSE),"StuErrorMsg",IF(TYPE('#_F'!K70)&lt;&gt;TYPE(F!K70),TRUE,FALSE),"WrongTypeMsg",IF(_xlfn.ISFORMULA('#_F'!K70),IF(NOT(_xlfn.ISFORMULA(F!K70)),TRUE),FALSE),"MissingFormulaMsg",IF(NOT(AND(ISNUMBER(FIND("[",_xlfn.FORMULATEXT('#_F'!K70))),ISNUMBER(FIND("!",_xlfn.FORMULATEXT('#_F'!K70))))),AND(ISNUMBER(FIND("[",_xlfn.FORMULATEXT(F!K70))),ISNUMBER(FIND("!",_xlfn.FORMULATEXT(F!K70)))),FALSE),"ExternalRefsMsg",IF(ISNUMBER('#_F'!K70),IF(ABS('#_F'!K70-F!K70)&gt;0.00001,TRUE,FALSE),IF('#_F'!K70&lt;&gt;F!K70,TRUE,FALSE)),IF(ISNUMBER('#_F'!K70),IF('#_F'!K70&gt;F!K70,"TooLow","TooHigh"),"WrongAnswer"),NOT(_xlfn.ISFORMULA('#_F'!K70)),IF(_xlfn.IFS(ISTEXT('#_F'!K70),FALSE,ISLOGICAL('#_F'!K70),FALSE,SUBSTITUTE(CELL("format",'#_F'!K70),"-","")=SUBSTITUTE(CELL("format",F!K70),"-",""),FALSE,CELL("format",'#_F'!K70)="G",FALSE,AND(CELL("format",'#_F'!K70)="F0",CELL("format",F!K70)="G"),FALSE,TRUE,IFERROR(IF(MATCH(CELL("format",'#_F'!K70)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70),_xlfn.FORMULATEXT(F!K70),F!K70),"9","#"),"8","#"),"7","#"),"6","#"),"5","#"),"4","#"),"3","#"),"2","#"),"1","#"),"0","#"),"$","")," ",""),",","@"),"&gt;","@"),"&lt;","@"),"=","@"),")","@"),"(","@"),"^","@"),"/","@"),"+","@"),"*","@"),"-","@"))-LEN(SUBSTITUTE(SUBSTITUTE(SUBSTITUTE(SUBSTITUTE(SUBSTITUTE(SUBSTITUTE(SUBSTITUTE(SUBSTITUTE(SUBSTITUTE(SUBSTITUTE(SUBSTITUTE(SUBSTITUTE(SUBSTITUTE(SUBSTITUTE(SUBSTITUTE(SUBSTITUTE(SUBSTITUTE(SUBSTITUTE(SUBSTITUTE(SUBSTITUTE(SUBSTITUTE(SUBSTITUTE(SUBSTITUTE(SUBSTITUTE(IF(_xlfn.ISFORMULA(F!K70),_xlfn.FORMULATEXT(F!K70),F!K70),"9","#"),"8","#"),"7","#"),"6","#"),"5","#"),"4","#"),"3","#"),"2","#"),"1","#"),"0","#"),"$","")," ",""),",","@"),"&gt;","@"),"&lt;","@"),"=","@"),")","@"),"(","@"),"^","@"),"/","@"),"+","@"),"*","@"),"-","@"),"@#","")))/2&gt;(LEN(SUBSTITUTE(SUBSTITUTE(SUBSTITUTE(SUBSTITUTE(SUBSTITUTE(SUBSTITUTE(SUBSTITUTE(SUBSTITUTE(SUBSTITUTE(SUBSTITUTE(SUBSTITUTE(SUBSTITUTE(SUBSTITUTE(SUBSTITUTE(SUBSTITUTE(SUBSTITUTE(SUBSTITUTE(SUBSTITUTE(SUBSTITUTE(SUBSTITUTE(SUBSTITUTE(SUBSTITUTE(SUBSTITUTE(IF(_xlfn.ISFORMULA('#_F'!K70),_xlfn.FORMULATEXT('#_F'!K70),'#_F'!K70),"9","#"),"8","#"),"7","#"),"6","#"),"5","#"),"4","#"),"3","#"),"2","#"),"1","#"),"0","#"),"$","")," ",""),",","@"),"&gt;","@"),"&lt;","@"),"=","@"),")","@"),"(","@"),"^","@"),"/","@"),"+","@"),"*","@"),"-","@"))-LEN(SUBSTITUTE(SUBSTITUTE(SUBSTITUTE(SUBSTITUTE(SUBSTITUTE(SUBSTITUTE(SUBSTITUTE(SUBSTITUTE(SUBSTITUTE(SUBSTITUTE(SUBSTITUTE(SUBSTITUTE(SUBSTITUTE(SUBSTITUTE(SUBSTITUTE(SUBSTITUTE(SUBSTITUTE(SUBSTITUTE(SUBSTITUTE(SUBSTITUTE(SUBSTITUTE(SUBSTITUTE(SUBSTITUTE(SUBSTITUTE(IF(_xlfn.ISFORMULA('#_F'!K70),_xlfn.FORMULATEXT('#_F'!K70),'#_F'!K70),"9","#"),"8","#"),"7","#"),"6","#"),"5","#"),"4","#"),"3","#"),"2","#"),"1","#"),"0","#"),"$","")," ",""),",","@"),"&gt;","@"),"&lt;","@"),"=","@"),")","@"),"(","@"),"^","@"),"/","@"),"+","@"),"*","@"),"-","@"),"@#","")))/2,TRUE,FALSE),"HardCodeMsg",IF(LEN(IF(_xlfn.ISFORMULA(F!K70),_xlfn.FORMULATEXT(F!K70),F!K70))-LEN(SUBSTITUTE(IF(_xlfn.ISFORMULA(F!K70),_xlfn.FORMULATEXT(F!K70),F!K70),"""",""))&gt;LEN(IF(_xlfn.ISFORMULA('#_F'!K70),_xlfn.FORMULATEXT('#_F'!K70),'#_F'!K70))-LEN(SUBSTITUTE(IF(_xlfn.ISFORMULA('#_F'!K70),_xlfn.FORMULATEXT('#_F'!K70),'#_F'!K70),"""","")),TRUE,FALSE),"HardQuoteMsg",IF(LEN(IF(_xlfn.ISFORMULA(F!K70),_xlfn.FORMULATEXT(F!K70),F!K70))-LEN(SUBSTITUTE(IF(_xlfn.ISFORMULA(F!K70),_xlfn.FORMULATEXT(F!K70),F!K70),"$",""))&lt;LEN(IF(_xlfn.ISFORMULA('#_F'!K70),_xlfn.FORMULATEXT('#_F'!K70),'#_F'!K70))-LEN(SUBSTITUTE(IF(_xlfn.ISFORMULA('#_F'!K70),_xlfn.FORMULATEXT('#_F'!K70),'#_F'!K70),"$","")),TRUE,FALSE),"MissingAbsMsg",_xlfn.IFS(ISTEXT('#_F'!K70),FALSE,ISLOGICAL('#_F'!K70),FALSE,SUBSTITUTE(CELL("format",'#_F'!K70),"-","")=SUBSTITUTE(CELL("format",F!K70),"-",""),FALSE,CELL("format",'#_F'!K70)="G",FALSE,AND(CELL("format",'#_F'!K70)="F0",CELL("format",F!K70)="G"),FALSE,TRUE,IFERROR(IF(MATCH(CELL("format",'#_F'!K70),FormatCodes_SFX!$A$4:$A$53,0)&gt;0,TRUE),FALSE),TRUE,TRUE),"FormatMsg",TRUE,"PerfectMsg")</f>
        <v>PerfectMsg</v>
      </c>
      <c r="L70" s="231" t="str">
        <f ca="1">_xlfn.IFS(ISBLANK(F!L70),"",IF(NOT(ISNA('#_F'!L70)),IF(ISNA(F!L70),TRUE,FALSE),FALSE),"StuNAMsg",IF(AND(ISNA('#_F'!L70),ISNA(F!L70)),TRUE,FALSE),"PerfectMsg",IF(NOT(ISERROR('#_F'!L70)),IF(ISERROR(F!L70),TRUE,FALSE),FALSE),"StuErrorMsg",IF(TYPE('#_F'!L70)&lt;&gt;TYPE(F!L70),TRUE,FALSE),"WrongTypeMsg",IF(_xlfn.ISFORMULA('#_F'!L70),IF(NOT(_xlfn.ISFORMULA(F!L70)),TRUE),FALSE),"MissingFormulaMsg",IF(NOT(AND(ISNUMBER(FIND("[",_xlfn.FORMULATEXT('#_F'!L70))),ISNUMBER(FIND("!",_xlfn.FORMULATEXT('#_F'!L70))))),AND(ISNUMBER(FIND("[",_xlfn.FORMULATEXT(F!L70))),ISNUMBER(FIND("!",_xlfn.FORMULATEXT(F!L70)))),FALSE),"ExternalRefsMsg",IF(ISNUMBER('#_F'!L70),IF(ABS('#_F'!L70-F!L70)&gt;0.00001,TRUE,FALSE),IF('#_F'!L70&lt;&gt;F!L70,TRUE,FALSE)),IF(ISNUMBER('#_F'!L70),IF('#_F'!L70&gt;F!L70,"TooLow","TooHigh"),"WrongAnswer"),NOT(_xlfn.ISFORMULA('#_F'!L70)),IF(_xlfn.IFS(ISTEXT('#_F'!L70),FALSE,ISLOGICAL('#_F'!L70),FALSE,SUBSTITUTE(CELL("format",'#_F'!L70),"-","")=SUBSTITUTE(CELL("format",F!L70),"-",""),FALSE,CELL("format",'#_F'!L70)="G",FALSE,AND(CELL("format",'#_F'!L70)="F0",CELL("format",F!L70)="G"),FALSE,TRUE,IFERROR(IF(MATCH(CELL("format",'#_F'!L70)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70),_xlfn.FORMULATEXT(F!L70),F!L70),"9","#"),"8","#"),"7","#"),"6","#"),"5","#"),"4","#"),"3","#"),"2","#"),"1","#"),"0","#"),"$","")," ",""),",","@"),"&gt;","@"),"&lt;","@"),"=","@"),")","@"),"(","@"),"^","@"),"/","@"),"+","@"),"*","@"),"-","@"))-LEN(SUBSTITUTE(SUBSTITUTE(SUBSTITUTE(SUBSTITUTE(SUBSTITUTE(SUBSTITUTE(SUBSTITUTE(SUBSTITUTE(SUBSTITUTE(SUBSTITUTE(SUBSTITUTE(SUBSTITUTE(SUBSTITUTE(SUBSTITUTE(SUBSTITUTE(SUBSTITUTE(SUBSTITUTE(SUBSTITUTE(SUBSTITUTE(SUBSTITUTE(SUBSTITUTE(SUBSTITUTE(SUBSTITUTE(SUBSTITUTE(IF(_xlfn.ISFORMULA(F!L70),_xlfn.FORMULATEXT(F!L70),F!L70),"9","#"),"8","#"),"7","#"),"6","#"),"5","#"),"4","#"),"3","#"),"2","#"),"1","#"),"0","#"),"$","")," ",""),",","@"),"&gt;","@"),"&lt;","@"),"=","@"),")","@"),"(","@"),"^","@"),"/","@"),"+","@"),"*","@"),"-","@"),"@#","")))/2&gt;(LEN(SUBSTITUTE(SUBSTITUTE(SUBSTITUTE(SUBSTITUTE(SUBSTITUTE(SUBSTITUTE(SUBSTITUTE(SUBSTITUTE(SUBSTITUTE(SUBSTITUTE(SUBSTITUTE(SUBSTITUTE(SUBSTITUTE(SUBSTITUTE(SUBSTITUTE(SUBSTITUTE(SUBSTITUTE(SUBSTITUTE(SUBSTITUTE(SUBSTITUTE(SUBSTITUTE(SUBSTITUTE(SUBSTITUTE(IF(_xlfn.ISFORMULA('#_F'!L70),_xlfn.FORMULATEXT('#_F'!L70),'#_F'!L70),"9","#"),"8","#"),"7","#"),"6","#"),"5","#"),"4","#"),"3","#"),"2","#"),"1","#"),"0","#"),"$","")," ",""),",","@"),"&gt;","@"),"&lt;","@"),"=","@"),")","@"),"(","@"),"^","@"),"/","@"),"+","@"),"*","@"),"-","@"))-LEN(SUBSTITUTE(SUBSTITUTE(SUBSTITUTE(SUBSTITUTE(SUBSTITUTE(SUBSTITUTE(SUBSTITUTE(SUBSTITUTE(SUBSTITUTE(SUBSTITUTE(SUBSTITUTE(SUBSTITUTE(SUBSTITUTE(SUBSTITUTE(SUBSTITUTE(SUBSTITUTE(SUBSTITUTE(SUBSTITUTE(SUBSTITUTE(SUBSTITUTE(SUBSTITUTE(SUBSTITUTE(SUBSTITUTE(SUBSTITUTE(IF(_xlfn.ISFORMULA('#_F'!L70),_xlfn.FORMULATEXT('#_F'!L70),'#_F'!L70),"9","#"),"8","#"),"7","#"),"6","#"),"5","#"),"4","#"),"3","#"),"2","#"),"1","#"),"0","#"),"$","")," ",""),",","@"),"&gt;","@"),"&lt;","@"),"=","@"),")","@"),"(","@"),"^","@"),"/","@"),"+","@"),"*","@"),"-","@"),"@#","")))/2,TRUE,FALSE),"HardCodeMsg",IF(LEN(IF(_xlfn.ISFORMULA(F!L70),_xlfn.FORMULATEXT(F!L70),F!L70))-LEN(SUBSTITUTE(IF(_xlfn.ISFORMULA(F!L70),_xlfn.FORMULATEXT(F!L70),F!L70),"""",""))&gt;LEN(IF(_xlfn.ISFORMULA('#_F'!L70),_xlfn.FORMULATEXT('#_F'!L70),'#_F'!L70))-LEN(SUBSTITUTE(IF(_xlfn.ISFORMULA('#_F'!L70),_xlfn.FORMULATEXT('#_F'!L70),'#_F'!L70),"""","")),TRUE,FALSE),"HardQuoteMsg",IF(LEN(IF(_xlfn.ISFORMULA(F!L70),_xlfn.FORMULATEXT(F!L70),F!L70))-LEN(SUBSTITUTE(IF(_xlfn.ISFORMULA(F!L70),_xlfn.FORMULATEXT(F!L70),F!L70),"$",""))&lt;LEN(IF(_xlfn.ISFORMULA('#_F'!L70),_xlfn.FORMULATEXT('#_F'!L70),'#_F'!L70))-LEN(SUBSTITUTE(IF(_xlfn.ISFORMULA('#_F'!L70),_xlfn.FORMULATEXT('#_F'!L70),'#_F'!L70),"$","")),TRUE,FALSE),"MissingAbsMsg",_xlfn.IFS(ISTEXT('#_F'!L70),FALSE,ISLOGICAL('#_F'!L70),FALSE,SUBSTITUTE(CELL("format",'#_F'!L70),"-","")=SUBSTITUTE(CELL("format",F!L70),"-",""),FALSE,CELL("format",'#_F'!L70)="G",FALSE,AND(CELL("format",'#_F'!L70)="F0",CELL("format",F!L70)="G"),FALSE,TRUE,IFERROR(IF(MATCH(CELL("format",'#_F'!L70),FormatCodes_SFX!$A$4:$A$53,0)&gt;0,TRUE),FALSE),TRUE,TRUE),"FormatMsg",TRUE,"PerfectMsg")</f>
        <v>PerfectMsg</v>
      </c>
      <c r="N70" s="233">
        <v>0</v>
      </c>
      <c r="O70" s="233">
        <v>0</v>
      </c>
      <c r="P70" s="233">
        <v>0</v>
      </c>
      <c r="R70" s="233">
        <v>0</v>
      </c>
      <c r="S70" s="233">
        <v>0</v>
      </c>
      <c r="T70" s="233">
        <v>0</v>
      </c>
      <c r="V70" s="233">
        <v>0</v>
      </c>
      <c r="W70" s="233">
        <v>0</v>
      </c>
      <c r="X70" s="233">
        <v>0</v>
      </c>
      <c r="Z70" s="233">
        <v>0</v>
      </c>
      <c r="AA70" s="233">
        <v>0</v>
      </c>
      <c r="AB70" s="233">
        <v>0</v>
      </c>
    </row>
    <row r="71" spans="3:28" x14ac:dyDescent="0.15">
      <c r="C71" s="233">
        <v>0</v>
      </c>
      <c r="D71" s="233">
        <v>0</v>
      </c>
      <c r="E71" s="233">
        <v>0</v>
      </c>
      <c r="F71" s="233">
        <v>0</v>
      </c>
      <c r="G71" s="170" t="str">
        <f ca="1">_xlfn.IFS(ISBLANK(F!G71),"",IF(NOT(ISNA('#_F'!G71)),IF(ISNA(F!G71),TRUE,FALSE),FALSE),"StuNAMsg",IF(AND(ISNA('#_F'!G71),ISNA(F!G71)),TRUE,FALSE),"PerfectMsg",IF(NOT(ISERROR('#_F'!G71)),IF(ISERROR(F!G71),TRUE,FALSE),FALSE),"StuErrorMsg",IF(TYPE('#_F'!G71)&lt;&gt;TYPE(F!G71),TRUE,FALSE),"WrongTypeMsg",IF(_xlfn.ISFORMULA('#_F'!G71),IF(NOT(_xlfn.ISFORMULA(F!G71)),TRUE),FALSE),"MissingFormulaMsg",IF(NOT(AND(ISNUMBER(FIND("[",_xlfn.FORMULATEXT('#_F'!G71))),ISNUMBER(FIND("!",_xlfn.FORMULATEXT('#_F'!G71))))),AND(ISNUMBER(FIND("[",_xlfn.FORMULATEXT(F!G71))),ISNUMBER(FIND("!",_xlfn.FORMULATEXT(F!G71)))),FALSE),"ExternalRefsMsg",IF(ISNUMBER('#_F'!G71),IF(ABS('#_F'!G71-F!G71)&gt;0.00001,TRUE,FALSE),IF('#_F'!G71&lt;&gt;F!G71,TRUE,FALSE)),IF(ISNUMBER('#_F'!G71),IF('#_F'!G71&gt;F!G71,"TooLow","TooHigh"),"WrongAnswer"),NOT(_xlfn.ISFORMULA('#_F'!G71)),IF(_xlfn.IFS(ISTEXT('#_F'!G71),FALSE,ISLOGICAL('#_F'!G71),FALSE,SUBSTITUTE(CELL("format",'#_F'!G71),"-","")=SUBSTITUTE(CELL("format",F!G71),"-",""),FALSE,CELL("format",'#_F'!G71)="G",FALSE,AND(CELL("format",'#_F'!G71)="F0",CELL("format",F!G71)="G"),FALSE,TRUE,IFERROR(IF(MATCH(CELL("format",'#_F'!G71)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71),_xlfn.FORMULATEXT(F!G71),F!G71),"9","#"),"8","#"),"7","#"),"6","#"),"5","#"),"4","#"),"3","#"),"2","#"),"1","#"),"0","#"),"$","")," ",""),",","@"),"&gt;","@"),"&lt;","@"),"=","@"),")","@"),"(","@"),"^","@"),"/","@"),"+","@"),"*","@"),"-","@"))-LEN(SUBSTITUTE(SUBSTITUTE(SUBSTITUTE(SUBSTITUTE(SUBSTITUTE(SUBSTITUTE(SUBSTITUTE(SUBSTITUTE(SUBSTITUTE(SUBSTITUTE(SUBSTITUTE(SUBSTITUTE(SUBSTITUTE(SUBSTITUTE(SUBSTITUTE(SUBSTITUTE(SUBSTITUTE(SUBSTITUTE(SUBSTITUTE(SUBSTITUTE(SUBSTITUTE(SUBSTITUTE(SUBSTITUTE(SUBSTITUTE(IF(_xlfn.ISFORMULA(F!G71),_xlfn.FORMULATEXT(F!G71),F!G71),"9","#"),"8","#"),"7","#"),"6","#"),"5","#"),"4","#"),"3","#"),"2","#"),"1","#"),"0","#"),"$","")," ",""),",","@"),"&gt;","@"),"&lt;","@"),"=","@"),")","@"),"(","@"),"^","@"),"/","@"),"+","@"),"*","@"),"-","@"),"@#","")))/2&gt;(LEN(SUBSTITUTE(SUBSTITUTE(SUBSTITUTE(SUBSTITUTE(SUBSTITUTE(SUBSTITUTE(SUBSTITUTE(SUBSTITUTE(SUBSTITUTE(SUBSTITUTE(SUBSTITUTE(SUBSTITUTE(SUBSTITUTE(SUBSTITUTE(SUBSTITUTE(SUBSTITUTE(SUBSTITUTE(SUBSTITUTE(SUBSTITUTE(SUBSTITUTE(SUBSTITUTE(SUBSTITUTE(SUBSTITUTE(IF(_xlfn.ISFORMULA('#_F'!G71),_xlfn.FORMULATEXT('#_F'!G71),'#_F'!G71),"9","#"),"8","#"),"7","#"),"6","#"),"5","#"),"4","#"),"3","#"),"2","#"),"1","#"),"0","#"),"$","")," ",""),",","@"),"&gt;","@"),"&lt;","@"),"=","@"),")","@"),"(","@"),"^","@"),"/","@"),"+","@"),"*","@"),"-","@"))-LEN(SUBSTITUTE(SUBSTITUTE(SUBSTITUTE(SUBSTITUTE(SUBSTITUTE(SUBSTITUTE(SUBSTITUTE(SUBSTITUTE(SUBSTITUTE(SUBSTITUTE(SUBSTITUTE(SUBSTITUTE(SUBSTITUTE(SUBSTITUTE(SUBSTITUTE(SUBSTITUTE(SUBSTITUTE(SUBSTITUTE(SUBSTITUTE(SUBSTITUTE(SUBSTITUTE(SUBSTITUTE(SUBSTITUTE(SUBSTITUTE(IF(_xlfn.ISFORMULA('#_F'!G71),_xlfn.FORMULATEXT('#_F'!G71),'#_F'!G71),"9","#"),"8","#"),"7","#"),"6","#"),"5","#"),"4","#"),"3","#"),"2","#"),"1","#"),"0","#"),"$","")," ",""),",","@"),"&gt;","@"),"&lt;","@"),"=","@"),")","@"),"(","@"),"^","@"),"/","@"),"+","@"),"*","@"),"-","@"),"@#","")))/2,TRUE,FALSE),"HardCodeMsg",IF(LEN(IF(_xlfn.ISFORMULA(F!G71),_xlfn.FORMULATEXT(F!G71),F!G71))-LEN(SUBSTITUTE(IF(_xlfn.ISFORMULA(F!G71),_xlfn.FORMULATEXT(F!G71),F!G71),"""",""))&gt;LEN(IF(_xlfn.ISFORMULA('#_F'!G71),_xlfn.FORMULATEXT('#_F'!G71),'#_F'!G71))-LEN(SUBSTITUTE(IF(_xlfn.ISFORMULA('#_F'!G71),_xlfn.FORMULATEXT('#_F'!G71),'#_F'!G71),"""","")),TRUE,FALSE),"HardQuoteMsg",IF(LEN(IF(_xlfn.ISFORMULA(F!G71),_xlfn.FORMULATEXT(F!G71),F!G71))-LEN(SUBSTITUTE(IF(_xlfn.ISFORMULA(F!G71),_xlfn.FORMULATEXT(F!G71),F!G71),"$",""))&lt;LEN(IF(_xlfn.ISFORMULA('#_F'!G71),_xlfn.FORMULATEXT('#_F'!G71),'#_F'!G71))-LEN(SUBSTITUTE(IF(_xlfn.ISFORMULA('#_F'!G71),_xlfn.FORMULATEXT('#_F'!G71),'#_F'!G71),"$","")),TRUE,FALSE),"MissingAbsMsg",_xlfn.IFS(ISTEXT('#_F'!G71),FALSE,ISLOGICAL('#_F'!G71),FALSE,SUBSTITUTE(CELL("format",'#_F'!G71),"-","")=SUBSTITUTE(CELL("format",F!G71),"-",""),FALSE,CELL("format",'#_F'!G71)="G",FALSE,AND(CELL("format",'#_F'!G71)="F0",CELL("format",F!G71)="G"),FALSE,TRUE,IFERROR(IF(MATCH(CELL("format",'#_F'!G71),FormatCodes_SFX!$A$4:$A$53,0)&gt;0,TRUE),FALSE),TRUE,TRUE),"FormatMsg",TRUE,"PerfectMsg")</f>
        <v>PerfectMsg</v>
      </c>
      <c r="H71" s="170" t="str">
        <f ca="1">_xlfn.IFS(ISBLANK(F!H71),"",IF(NOT(ISNA('#_F'!H71)),IF(ISNA(F!H71),TRUE,FALSE),FALSE),"StuNAMsg",IF(AND(ISNA('#_F'!H71),ISNA(F!H71)),TRUE,FALSE),"PerfectMsg",IF(NOT(ISERROR('#_F'!H71)),IF(ISERROR(F!H71),TRUE,FALSE),FALSE),"StuErrorMsg",IF(TYPE('#_F'!H71)&lt;&gt;TYPE(F!H71),TRUE,FALSE),"WrongTypeMsg",IF(_xlfn.ISFORMULA('#_F'!H71),IF(NOT(_xlfn.ISFORMULA(F!H71)),TRUE),FALSE),"MissingFormulaMsg",IF(NOT(AND(ISNUMBER(FIND("[",_xlfn.FORMULATEXT('#_F'!H71))),ISNUMBER(FIND("!",_xlfn.FORMULATEXT('#_F'!H71))))),AND(ISNUMBER(FIND("[",_xlfn.FORMULATEXT(F!H71))),ISNUMBER(FIND("!",_xlfn.FORMULATEXT(F!H71)))),FALSE),"ExternalRefsMsg",IF(ISNUMBER('#_F'!H71),IF(ABS('#_F'!H71-F!H71)&gt;0.00001,TRUE,FALSE),IF('#_F'!H71&lt;&gt;F!H71,TRUE,FALSE)),IF(ISNUMBER('#_F'!H71),IF('#_F'!H71&gt;F!H71,"TooLow","TooHigh"),"WrongAnswer"),NOT(_xlfn.ISFORMULA('#_F'!H71)),IF(_xlfn.IFS(ISTEXT('#_F'!H71),FALSE,ISLOGICAL('#_F'!H71),FALSE,SUBSTITUTE(CELL("format",'#_F'!H71),"-","")=SUBSTITUTE(CELL("format",F!H71),"-",""),FALSE,CELL("format",'#_F'!H71)="G",FALSE,AND(CELL("format",'#_F'!H71)="F0",CELL("format",F!H71)="G"),FALSE,TRUE,IFERROR(IF(MATCH(CELL("format",'#_F'!H71)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71),_xlfn.FORMULATEXT(F!H71),F!H71),"9","#"),"8","#"),"7","#"),"6","#"),"5","#"),"4","#"),"3","#"),"2","#"),"1","#"),"0","#"),"$","")," ",""),",","@"),"&gt;","@"),"&lt;","@"),"=","@"),")","@"),"(","@"),"^","@"),"/","@"),"+","@"),"*","@"),"-","@"))-LEN(SUBSTITUTE(SUBSTITUTE(SUBSTITUTE(SUBSTITUTE(SUBSTITUTE(SUBSTITUTE(SUBSTITUTE(SUBSTITUTE(SUBSTITUTE(SUBSTITUTE(SUBSTITUTE(SUBSTITUTE(SUBSTITUTE(SUBSTITUTE(SUBSTITUTE(SUBSTITUTE(SUBSTITUTE(SUBSTITUTE(SUBSTITUTE(SUBSTITUTE(SUBSTITUTE(SUBSTITUTE(SUBSTITUTE(SUBSTITUTE(IF(_xlfn.ISFORMULA(F!H71),_xlfn.FORMULATEXT(F!H71),F!H71),"9","#"),"8","#"),"7","#"),"6","#"),"5","#"),"4","#"),"3","#"),"2","#"),"1","#"),"0","#"),"$","")," ",""),",","@"),"&gt;","@"),"&lt;","@"),"=","@"),")","@"),"(","@"),"^","@"),"/","@"),"+","@"),"*","@"),"-","@"),"@#","")))/2&gt;(LEN(SUBSTITUTE(SUBSTITUTE(SUBSTITUTE(SUBSTITUTE(SUBSTITUTE(SUBSTITUTE(SUBSTITUTE(SUBSTITUTE(SUBSTITUTE(SUBSTITUTE(SUBSTITUTE(SUBSTITUTE(SUBSTITUTE(SUBSTITUTE(SUBSTITUTE(SUBSTITUTE(SUBSTITUTE(SUBSTITUTE(SUBSTITUTE(SUBSTITUTE(SUBSTITUTE(SUBSTITUTE(SUBSTITUTE(IF(_xlfn.ISFORMULA('#_F'!H71),_xlfn.FORMULATEXT('#_F'!H71),'#_F'!H71),"9","#"),"8","#"),"7","#"),"6","#"),"5","#"),"4","#"),"3","#"),"2","#"),"1","#"),"0","#"),"$","")," ",""),",","@"),"&gt;","@"),"&lt;","@"),"=","@"),")","@"),"(","@"),"^","@"),"/","@"),"+","@"),"*","@"),"-","@"))-LEN(SUBSTITUTE(SUBSTITUTE(SUBSTITUTE(SUBSTITUTE(SUBSTITUTE(SUBSTITUTE(SUBSTITUTE(SUBSTITUTE(SUBSTITUTE(SUBSTITUTE(SUBSTITUTE(SUBSTITUTE(SUBSTITUTE(SUBSTITUTE(SUBSTITUTE(SUBSTITUTE(SUBSTITUTE(SUBSTITUTE(SUBSTITUTE(SUBSTITUTE(SUBSTITUTE(SUBSTITUTE(SUBSTITUTE(SUBSTITUTE(IF(_xlfn.ISFORMULA('#_F'!H71),_xlfn.FORMULATEXT('#_F'!H71),'#_F'!H71),"9","#"),"8","#"),"7","#"),"6","#"),"5","#"),"4","#"),"3","#"),"2","#"),"1","#"),"0","#"),"$","")," ",""),",","@"),"&gt;","@"),"&lt;","@"),"=","@"),")","@"),"(","@"),"^","@"),"/","@"),"+","@"),"*","@"),"-","@"),"@#","")))/2,TRUE,FALSE),"HardCodeMsg",IF(LEN(IF(_xlfn.ISFORMULA(F!H71),_xlfn.FORMULATEXT(F!H71),F!H71))-LEN(SUBSTITUTE(IF(_xlfn.ISFORMULA(F!H71),_xlfn.FORMULATEXT(F!H71),F!H71),"""",""))&gt;LEN(IF(_xlfn.ISFORMULA('#_F'!H71),_xlfn.FORMULATEXT('#_F'!H71),'#_F'!H71))-LEN(SUBSTITUTE(IF(_xlfn.ISFORMULA('#_F'!H71),_xlfn.FORMULATEXT('#_F'!H71),'#_F'!H71),"""","")),TRUE,FALSE),"HardQuoteMsg",IF(LEN(IF(_xlfn.ISFORMULA(F!H71),_xlfn.FORMULATEXT(F!H71),F!H71))-LEN(SUBSTITUTE(IF(_xlfn.ISFORMULA(F!H71),_xlfn.FORMULATEXT(F!H71),F!H71),"$",""))&lt;LEN(IF(_xlfn.ISFORMULA('#_F'!H71),_xlfn.FORMULATEXT('#_F'!H71),'#_F'!H71))-LEN(SUBSTITUTE(IF(_xlfn.ISFORMULA('#_F'!H71),_xlfn.FORMULATEXT('#_F'!H71),'#_F'!H71),"$","")),TRUE,FALSE),"MissingAbsMsg",_xlfn.IFS(ISTEXT('#_F'!H71),FALSE,ISLOGICAL('#_F'!H71),FALSE,SUBSTITUTE(CELL("format",'#_F'!H71),"-","")=SUBSTITUTE(CELL("format",F!H71),"-",""),FALSE,CELL("format",'#_F'!H71)="G",FALSE,AND(CELL("format",'#_F'!H71)="F0",CELL("format",F!H71)="G"),FALSE,TRUE,IFERROR(IF(MATCH(CELL("format",'#_F'!H71),FormatCodes_SFX!$A$4:$A$53,0)&gt;0,TRUE),FALSE),TRUE,TRUE),"FormatMsg",TRUE,"PerfectMsg")</f>
        <v>PerfectMsg</v>
      </c>
      <c r="I71" s="170" t="str">
        <f ca="1">_xlfn.IFS(ISBLANK(F!I71),"",IF(NOT(ISNA('#_F'!I71)),IF(ISNA(F!I71),TRUE,FALSE),FALSE),"StuNAMsg",IF(AND(ISNA('#_F'!I71),ISNA(F!I71)),TRUE,FALSE),"PerfectMsg",IF(NOT(ISERROR('#_F'!I71)),IF(ISERROR(F!I71),TRUE,FALSE),FALSE),"StuErrorMsg",IF(TYPE('#_F'!I71)&lt;&gt;TYPE(F!I71),TRUE,FALSE),"WrongTypeMsg",IF(_xlfn.ISFORMULA('#_F'!I71),IF(NOT(_xlfn.ISFORMULA(F!I71)),TRUE),FALSE),"MissingFormulaMsg",IF(NOT(AND(ISNUMBER(FIND("[",_xlfn.FORMULATEXT('#_F'!I71))),ISNUMBER(FIND("!",_xlfn.FORMULATEXT('#_F'!I71))))),AND(ISNUMBER(FIND("[",_xlfn.FORMULATEXT(F!I71))),ISNUMBER(FIND("!",_xlfn.FORMULATEXT(F!I71)))),FALSE),"ExternalRefsMsg",IF(ISNUMBER('#_F'!I71),IF(ABS('#_F'!I71-F!I71)&gt;0.00001,TRUE,FALSE),IF('#_F'!I71&lt;&gt;F!I71,TRUE,FALSE)),IF(ISNUMBER('#_F'!I71),IF('#_F'!I71&gt;F!I71,"TooLow","TooHigh"),"WrongAnswer"),NOT(_xlfn.ISFORMULA('#_F'!I71)),IF(_xlfn.IFS(ISTEXT('#_F'!I71),FALSE,ISLOGICAL('#_F'!I71),FALSE,SUBSTITUTE(CELL("format",'#_F'!I71),"-","")=SUBSTITUTE(CELL("format",F!I71),"-",""),FALSE,CELL("format",'#_F'!I71)="G",FALSE,AND(CELL("format",'#_F'!I71)="F0",CELL("format",F!I71)="G"),FALSE,TRUE,IFERROR(IF(MATCH(CELL("format",'#_F'!I71)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71),_xlfn.FORMULATEXT(F!I71),F!I71),"9","#"),"8","#"),"7","#"),"6","#"),"5","#"),"4","#"),"3","#"),"2","#"),"1","#"),"0","#"),"$","")," ",""),",","@"),"&gt;","@"),"&lt;","@"),"=","@"),")","@"),"(","@"),"^","@"),"/","@"),"+","@"),"*","@"),"-","@"))-LEN(SUBSTITUTE(SUBSTITUTE(SUBSTITUTE(SUBSTITUTE(SUBSTITUTE(SUBSTITUTE(SUBSTITUTE(SUBSTITUTE(SUBSTITUTE(SUBSTITUTE(SUBSTITUTE(SUBSTITUTE(SUBSTITUTE(SUBSTITUTE(SUBSTITUTE(SUBSTITUTE(SUBSTITUTE(SUBSTITUTE(SUBSTITUTE(SUBSTITUTE(SUBSTITUTE(SUBSTITUTE(SUBSTITUTE(SUBSTITUTE(IF(_xlfn.ISFORMULA(F!I71),_xlfn.FORMULATEXT(F!I71),F!I71),"9","#"),"8","#"),"7","#"),"6","#"),"5","#"),"4","#"),"3","#"),"2","#"),"1","#"),"0","#"),"$","")," ",""),",","@"),"&gt;","@"),"&lt;","@"),"=","@"),")","@"),"(","@"),"^","@"),"/","@"),"+","@"),"*","@"),"-","@"),"@#","")))/2&gt;(LEN(SUBSTITUTE(SUBSTITUTE(SUBSTITUTE(SUBSTITUTE(SUBSTITUTE(SUBSTITUTE(SUBSTITUTE(SUBSTITUTE(SUBSTITUTE(SUBSTITUTE(SUBSTITUTE(SUBSTITUTE(SUBSTITUTE(SUBSTITUTE(SUBSTITUTE(SUBSTITUTE(SUBSTITUTE(SUBSTITUTE(SUBSTITUTE(SUBSTITUTE(SUBSTITUTE(SUBSTITUTE(SUBSTITUTE(IF(_xlfn.ISFORMULA('#_F'!I71),_xlfn.FORMULATEXT('#_F'!I71),'#_F'!I71),"9","#"),"8","#"),"7","#"),"6","#"),"5","#"),"4","#"),"3","#"),"2","#"),"1","#"),"0","#"),"$","")," ",""),",","@"),"&gt;","@"),"&lt;","@"),"=","@"),")","@"),"(","@"),"^","@"),"/","@"),"+","@"),"*","@"),"-","@"))-LEN(SUBSTITUTE(SUBSTITUTE(SUBSTITUTE(SUBSTITUTE(SUBSTITUTE(SUBSTITUTE(SUBSTITUTE(SUBSTITUTE(SUBSTITUTE(SUBSTITUTE(SUBSTITUTE(SUBSTITUTE(SUBSTITUTE(SUBSTITUTE(SUBSTITUTE(SUBSTITUTE(SUBSTITUTE(SUBSTITUTE(SUBSTITUTE(SUBSTITUTE(SUBSTITUTE(SUBSTITUTE(SUBSTITUTE(SUBSTITUTE(IF(_xlfn.ISFORMULA('#_F'!I71),_xlfn.FORMULATEXT('#_F'!I71),'#_F'!I71),"9","#"),"8","#"),"7","#"),"6","#"),"5","#"),"4","#"),"3","#"),"2","#"),"1","#"),"0","#"),"$","")," ",""),",","@"),"&gt;","@"),"&lt;","@"),"=","@"),")","@"),"(","@"),"^","@"),"/","@"),"+","@"),"*","@"),"-","@"),"@#","")))/2,TRUE,FALSE),"HardCodeMsg",IF(LEN(IF(_xlfn.ISFORMULA(F!I71),_xlfn.FORMULATEXT(F!I71),F!I71))-LEN(SUBSTITUTE(IF(_xlfn.ISFORMULA(F!I71),_xlfn.FORMULATEXT(F!I71),F!I71),"""",""))&gt;LEN(IF(_xlfn.ISFORMULA('#_F'!I71),_xlfn.FORMULATEXT('#_F'!I71),'#_F'!I71))-LEN(SUBSTITUTE(IF(_xlfn.ISFORMULA('#_F'!I71),_xlfn.FORMULATEXT('#_F'!I71),'#_F'!I71),"""","")),TRUE,FALSE),"HardQuoteMsg",IF(LEN(IF(_xlfn.ISFORMULA(F!I71),_xlfn.FORMULATEXT(F!I71),F!I71))-LEN(SUBSTITUTE(IF(_xlfn.ISFORMULA(F!I71),_xlfn.FORMULATEXT(F!I71),F!I71),"$",""))&lt;LEN(IF(_xlfn.ISFORMULA('#_F'!I71),_xlfn.FORMULATEXT('#_F'!I71),'#_F'!I71))-LEN(SUBSTITUTE(IF(_xlfn.ISFORMULA('#_F'!I71),_xlfn.FORMULATEXT('#_F'!I71),'#_F'!I71),"$","")),TRUE,FALSE),"MissingAbsMsg",_xlfn.IFS(ISTEXT('#_F'!I71),FALSE,ISLOGICAL('#_F'!I71),FALSE,SUBSTITUTE(CELL("format",'#_F'!I71),"-","")=SUBSTITUTE(CELL("format",F!I71),"-",""),FALSE,CELL("format",'#_F'!I71)="G",FALSE,AND(CELL("format",'#_F'!I71)="F0",CELL("format",F!I71)="G"),FALSE,TRUE,IFERROR(IF(MATCH(CELL("format",'#_F'!I71),FormatCodes_SFX!$A$4:$A$53,0)&gt;0,TRUE),FALSE),TRUE,TRUE),"FormatMsg",TRUE,"PerfectMsg")</f>
        <v>PerfectMsg</v>
      </c>
      <c r="J71" s="170" t="str">
        <f ca="1">_xlfn.IFS(ISBLANK(F!J71),"",IF(NOT(ISNA('#_F'!J71)),IF(ISNA(F!J71),TRUE,FALSE),FALSE),"StuNAMsg",IF(AND(ISNA('#_F'!J71),ISNA(F!J71)),TRUE,FALSE),"PerfectMsg",IF(NOT(ISERROR('#_F'!J71)),IF(ISERROR(F!J71),TRUE,FALSE),FALSE),"StuErrorMsg",IF(TYPE('#_F'!J71)&lt;&gt;TYPE(F!J71),TRUE,FALSE),"WrongTypeMsg",IF(_xlfn.ISFORMULA('#_F'!J71),IF(NOT(_xlfn.ISFORMULA(F!J71)),TRUE),FALSE),"MissingFormulaMsg",IF(NOT(AND(ISNUMBER(FIND("[",_xlfn.FORMULATEXT('#_F'!J71))),ISNUMBER(FIND("!",_xlfn.FORMULATEXT('#_F'!J71))))),AND(ISNUMBER(FIND("[",_xlfn.FORMULATEXT(F!J71))),ISNUMBER(FIND("!",_xlfn.FORMULATEXT(F!J71)))),FALSE),"ExternalRefsMsg",IF(ISNUMBER('#_F'!J71),IF(ABS('#_F'!J71-F!J71)&gt;0.00001,TRUE,FALSE),IF('#_F'!J71&lt;&gt;F!J71,TRUE,FALSE)),IF(ISNUMBER('#_F'!J71),IF('#_F'!J71&gt;F!J71,"TooLow","TooHigh"),"WrongAnswer"),NOT(_xlfn.ISFORMULA('#_F'!J71)),IF(_xlfn.IFS(ISTEXT('#_F'!J71),FALSE,ISLOGICAL('#_F'!J71),FALSE,SUBSTITUTE(CELL("format",'#_F'!J71),"-","")=SUBSTITUTE(CELL("format",F!J71),"-",""),FALSE,CELL("format",'#_F'!J71)="G",FALSE,AND(CELL("format",'#_F'!J71)="F0",CELL("format",F!J71)="G"),FALSE,TRUE,IFERROR(IF(MATCH(CELL("format",'#_F'!J71)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71),_xlfn.FORMULATEXT(F!J71),F!J71),"9","#"),"8","#"),"7","#"),"6","#"),"5","#"),"4","#"),"3","#"),"2","#"),"1","#"),"0","#"),"$","")," ",""),",","@"),"&gt;","@"),"&lt;","@"),"=","@"),")","@"),"(","@"),"^","@"),"/","@"),"+","@"),"*","@"),"-","@"))-LEN(SUBSTITUTE(SUBSTITUTE(SUBSTITUTE(SUBSTITUTE(SUBSTITUTE(SUBSTITUTE(SUBSTITUTE(SUBSTITUTE(SUBSTITUTE(SUBSTITUTE(SUBSTITUTE(SUBSTITUTE(SUBSTITUTE(SUBSTITUTE(SUBSTITUTE(SUBSTITUTE(SUBSTITUTE(SUBSTITUTE(SUBSTITUTE(SUBSTITUTE(SUBSTITUTE(SUBSTITUTE(SUBSTITUTE(SUBSTITUTE(IF(_xlfn.ISFORMULA(F!J71),_xlfn.FORMULATEXT(F!J71),F!J71),"9","#"),"8","#"),"7","#"),"6","#"),"5","#"),"4","#"),"3","#"),"2","#"),"1","#"),"0","#"),"$","")," ",""),",","@"),"&gt;","@"),"&lt;","@"),"=","@"),")","@"),"(","@"),"^","@"),"/","@"),"+","@"),"*","@"),"-","@"),"@#","")))/2&gt;(LEN(SUBSTITUTE(SUBSTITUTE(SUBSTITUTE(SUBSTITUTE(SUBSTITUTE(SUBSTITUTE(SUBSTITUTE(SUBSTITUTE(SUBSTITUTE(SUBSTITUTE(SUBSTITUTE(SUBSTITUTE(SUBSTITUTE(SUBSTITUTE(SUBSTITUTE(SUBSTITUTE(SUBSTITUTE(SUBSTITUTE(SUBSTITUTE(SUBSTITUTE(SUBSTITUTE(SUBSTITUTE(SUBSTITUTE(IF(_xlfn.ISFORMULA('#_F'!J71),_xlfn.FORMULATEXT('#_F'!J71),'#_F'!J71),"9","#"),"8","#"),"7","#"),"6","#"),"5","#"),"4","#"),"3","#"),"2","#"),"1","#"),"0","#"),"$","")," ",""),",","@"),"&gt;","@"),"&lt;","@"),"=","@"),")","@"),"(","@"),"^","@"),"/","@"),"+","@"),"*","@"),"-","@"))-LEN(SUBSTITUTE(SUBSTITUTE(SUBSTITUTE(SUBSTITUTE(SUBSTITUTE(SUBSTITUTE(SUBSTITUTE(SUBSTITUTE(SUBSTITUTE(SUBSTITUTE(SUBSTITUTE(SUBSTITUTE(SUBSTITUTE(SUBSTITUTE(SUBSTITUTE(SUBSTITUTE(SUBSTITUTE(SUBSTITUTE(SUBSTITUTE(SUBSTITUTE(SUBSTITUTE(SUBSTITUTE(SUBSTITUTE(SUBSTITUTE(IF(_xlfn.ISFORMULA('#_F'!J71),_xlfn.FORMULATEXT('#_F'!J71),'#_F'!J71),"9","#"),"8","#"),"7","#"),"6","#"),"5","#"),"4","#"),"3","#"),"2","#"),"1","#"),"0","#"),"$","")," ",""),",","@"),"&gt;","@"),"&lt;","@"),"=","@"),")","@"),"(","@"),"^","@"),"/","@"),"+","@"),"*","@"),"-","@"),"@#","")))/2,TRUE,FALSE),"HardCodeMsg",IF(LEN(IF(_xlfn.ISFORMULA(F!J71),_xlfn.FORMULATEXT(F!J71),F!J71))-LEN(SUBSTITUTE(IF(_xlfn.ISFORMULA(F!J71),_xlfn.FORMULATEXT(F!J71),F!J71),"""",""))&gt;LEN(IF(_xlfn.ISFORMULA('#_F'!J71),_xlfn.FORMULATEXT('#_F'!J71),'#_F'!J71))-LEN(SUBSTITUTE(IF(_xlfn.ISFORMULA('#_F'!J71),_xlfn.FORMULATEXT('#_F'!J71),'#_F'!J71),"""","")),TRUE,FALSE),"HardQuoteMsg",IF(LEN(IF(_xlfn.ISFORMULA(F!J71),_xlfn.FORMULATEXT(F!J71),F!J71))-LEN(SUBSTITUTE(IF(_xlfn.ISFORMULA(F!J71),_xlfn.FORMULATEXT(F!J71),F!J71),"$",""))&lt;LEN(IF(_xlfn.ISFORMULA('#_F'!J71),_xlfn.FORMULATEXT('#_F'!J71),'#_F'!J71))-LEN(SUBSTITUTE(IF(_xlfn.ISFORMULA('#_F'!J71),_xlfn.FORMULATEXT('#_F'!J71),'#_F'!J71),"$","")),TRUE,FALSE),"MissingAbsMsg",_xlfn.IFS(ISTEXT('#_F'!J71),FALSE,ISLOGICAL('#_F'!J71),FALSE,SUBSTITUTE(CELL("format",'#_F'!J71),"-","")=SUBSTITUTE(CELL("format",F!J71),"-",""),FALSE,CELL("format",'#_F'!J71)="G",FALSE,AND(CELL("format",'#_F'!J71)="F0",CELL("format",F!J71)="G"),FALSE,TRUE,IFERROR(IF(MATCH(CELL("format",'#_F'!J71),FormatCodes_SFX!$A$4:$A$53,0)&gt;0,TRUE),FALSE),TRUE,TRUE),"FormatMsg",TRUE,"PerfectMsg")</f>
        <v>PerfectMsg</v>
      </c>
      <c r="K71" s="170" t="str">
        <f ca="1">_xlfn.IFS(ISBLANK(F!K71),"",IF(NOT(ISNA('#_F'!K71)),IF(ISNA(F!K71),TRUE,FALSE),FALSE),"StuNAMsg",IF(AND(ISNA('#_F'!K71),ISNA(F!K71)),TRUE,FALSE),"PerfectMsg",IF(NOT(ISERROR('#_F'!K71)),IF(ISERROR(F!K71),TRUE,FALSE),FALSE),"StuErrorMsg",IF(TYPE('#_F'!K71)&lt;&gt;TYPE(F!K71),TRUE,FALSE),"WrongTypeMsg",IF(_xlfn.ISFORMULA('#_F'!K71),IF(NOT(_xlfn.ISFORMULA(F!K71)),TRUE),FALSE),"MissingFormulaMsg",IF(NOT(AND(ISNUMBER(FIND("[",_xlfn.FORMULATEXT('#_F'!K71))),ISNUMBER(FIND("!",_xlfn.FORMULATEXT('#_F'!K71))))),AND(ISNUMBER(FIND("[",_xlfn.FORMULATEXT(F!K71))),ISNUMBER(FIND("!",_xlfn.FORMULATEXT(F!K71)))),FALSE),"ExternalRefsMsg",IF(ISNUMBER('#_F'!K71),IF(ABS('#_F'!K71-F!K71)&gt;0.00001,TRUE,FALSE),IF('#_F'!K71&lt;&gt;F!K71,TRUE,FALSE)),IF(ISNUMBER('#_F'!K71),IF('#_F'!K71&gt;F!K71,"TooLow","TooHigh"),"WrongAnswer"),NOT(_xlfn.ISFORMULA('#_F'!K71)),IF(_xlfn.IFS(ISTEXT('#_F'!K71),FALSE,ISLOGICAL('#_F'!K71),FALSE,SUBSTITUTE(CELL("format",'#_F'!K71),"-","")=SUBSTITUTE(CELL("format",F!K71),"-",""),FALSE,CELL("format",'#_F'!K71)="G",FALSE,AND(CELL("format",'#_F'!K71)="F0",CELL("format",F!K71)="G"),FALSE,TRUE,IFERROR(IF(MATCH(CELL("format",'#_F'!K71)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71),_xlfn.FORMULATEXT(F!K71),F!K71),"9","#"),"8","#"),"7","#"),"6","#"),"5","#"),"4","#"),"3","#"),"2","#"),"1","#"),"0","#"),"$","")," ",""),",","@"),"&gt;","@"),"&lt;","@"),"=","@"),")","@"),"(","@"),"^","@"),"/","@"),"+","@"),"*","@"),"-","@"))-LEN(SUBSTITUTE(SUBSTITUTE(SUBSTITUTE(SUBSTITUTE(SUBSTITUTE(SUBSTITUTE(SUBSTITUTE(SUBSTITUTE(SUBSTITUTE(SUBSTITUTE(SUBSTITUTE(SUBSTITUTE(SUBSTITUTE(SUBSTITUTE(SUBSTITUTE(SUBSTITUTE(SUBSTITUTE(SUBSTITUTE(SUBSTITUTE(SUBSTITUTE(SUBSTITUTE(SUBSTITUTE(SUBSTITUTE(SUBSTITUTE(IF(_xlfn.ISFORMULA(F!K71),_xlfn.FORMULATEXT(F!K71),F!K71),"9","#"),"8","#"),"7","#"),"6","#"),"5","#"),"4","#"),"3","#"),"2","#"),"1","#"),"0","#"),"$","")," ",""),",","@"),"&gt;","@"),"&lt;","@"),"=","@"),")","@"),"(","@"),"^","@"),"/","@"),"+","@"),"*","@"),"-","@"),"@#","")))/2&gt;(LEN(SUBSTITUTE(SUBSTITUTE(SUBSTITUTE(SUBSTITUTE(SUBSTITUTE(SUBSTITUTE(SUBSTITUTE(SUBSTITUTE(SUBSTITUTE(SUBSTITUTE(SUBSTITUTE(SUBSTITUTE(SUBSTITUTE(SUBSTITUTE(SUBSTITUTE(SUBSTITUTE(SUBSTITUTE(SUBSTITUTE(SUBSTITUTE(SUBSTITUTE(SUBSTITUTE(SUBSTITUTE(SUBSTITUTE(IF(_xlfn.ISFORMULA('#_F'!K71),_xlfn.FORMULATEXT('#_F'!K71),'#_F'!K71),"9","#"),"8","#"),"7","#"),"6","#"),"5","#"),"4","#"),"3","#"),"2","#"),"1","#"),"0","#"),"$","")," ",""),",","@"),"&gt;","@"),"&lt;","@"),"=","@"),")","@"),"(","@"),"^","@"),"/","@"),"+","@"),"*","@"),"-","@"))-LEN(SUBSTITUTE(SUBSTITUTE(SUBSTITUTE(SUBSTITUTE(SUBSTITUTE(SUBSTITUTE(SUBSTITUTE(SUBSTITUTE(SUBSTITUTE(SUBSTITUTE(SUBSTITUTE(SUBSTITUTE(SUBSTITUTE(SUBSTITUTE(SUBSTITUTE(SUBSTITUTE(SUBSTITUTE(SUBSTITUTE(SUBSTITUTE(SUBSTITUTE(SUBSTITUTE(SUBSTITUTE(SUBSTITUTE(SUBSTITUTE(IF(_xlfn.ISFORMULA('#_F'!K71),_xlfn.FORMULATEXT('#_F'!K71),'#_F'!K71),"9","#"),"8","#"),"7","#"),"6","#"),"5","#"),"4","#"),"3","#"),"2","#"),"1","#"),"0","#"),"$","")," ",""),",","@"),"&gt;","@"),"&lt;","@"),"=","@"),")","@"),"(","@"),"^","@"),"/","@"),"+","@"),"*","@"),"-","@"),"@#","")))/2,TRUE,FALSE),"HardCodeMsg",IF(LEN(IF(_xlfn.ISFORMULA(F!K71),_xlfn.FORMULATEXT(F!K71),F!K71))-LEN(SUBSTITUTE(IF(_xlfn.ISFORMULA(F!K71),_xlfn.FORMULATEXT(F!K71),F!K71),"""",""))&gt;LEN(IF(_xlfn.ISFORMULA('#_F'!K71),_xlfn.FORMULATEXT('#_F'!K71),'#_F'!K71))-LEN(SUBSTITUTE(IF(_xlfn.ISFORMULA('#_F'!K71),_xlfn.FORMULATEXT('#_F'!K71),'#_F'!K71),"""","")),TRUE,FALSE),"HardQuoteMsg",IF(LEN(IF(_xlfn.ISFORMULA(F!K71),_xlfn.FORMULATEXT(F!K71),F!K71))-LEN(SUBSTITUTE(IF(_xlfn.ISFORMULA(F!K71),_xlfn.FORMULATEXT(F!K71),F!K71),"$",""))&lt;LEN(IF(_xlfn.ISFORMULA('#_F'!K71),_xlfn.FORMULATEXT('#_F'!K71),'#_F'!K71))-LEN(SUBSTITUTE(IF(_xlfn.ISFORMULA('#_F'!K71),_xlfn.FORMULATEXT('#_F'!K71),'#_F'!K71),"$","")),TRUE,FALSE),"MissingAbsMsg",_xlfn.IFS(ISTEXT('#_F'!K71),FALSE,ISLOGICAL('#_F'!K71),FALSE,SUBSTITUTE(CELL("format",'#_F'!K71),"-","")=SUBSTITUTE(CELL("format",F!K71),"-",""),FALSE,CELL("format",'#_F'!K71)="G",FALSE,AND(CELL("format",'#_F'!K71)="F0",CELL("format",F!K71)="G"),FALSE,TRUE,IFERROR(IF(MATCH(CELL("format",'#_F'!K71),FormatCodes_SFX!$A$4:$A$53,0)&gt;0,TRUE),FALSE),TRUE,TRUE),"FormatMsg",TRUE,"PerfectMsg")</f>
        <v>PerfectMsg</v>
      </c>
      <c r="L71" s="231" t="str">
        <f ca="1">_xlfn.IFS(ISBLANK(F!L71),"",IF(NOT(ISNA('#_F'!L71)),IF(ISNA(F!L71),TRUE,FALSE),FALSE),"StuNAMsg",IF(AND(ISNA('#_F'!L71),ISNA(F!L71)),TRUE,FALSE),"PerfectMsg",IF(NOT(ISERROR('#_F'!L71)),IF(ISERROR(F!L71),TRUE,FALSE),FALSE),"StuErrorMsg",IF(TYPE('#_F'!L71)&lt;&gt;TYPE(F!L71),TRUE,FALSE),"WrongTypeMsg",IF(_xlfn.ISFORMULA('#_F'!L71),IF(NOT(_xlfn.ISFORMULA(F!L71)),TRUE),FALSE),"MissingFormulaMsg",IF(NOT(AND(ISNUMBER(FIND("[",_xlfn.FORMULATEXT('#_F'!L71))),ISNUMBER(FIND("!",_xlfn.FORMULATEXT('#_F'!L71))))),AND(ISNUMBER(FIND("[",_xlfn.FORMULATEXT(F!L71))),ISNUMBER(FIND("!",_xlfn.FORMULATEXT(F!L71)))),FALSE),"ExternalRefsMsg",IF(ISNUMBER('#_F'!L71),IF(ABS('#_F'!L71-F!L71)&gt;0.00001,TRUE,FALSE),IF('#_F'!L71&lt;&gt;F!L71,TRUE,FALSE)),IF(ISNUMBER('#_F'!L71),IF('#_F'!L71&gt;F!L71,"TooLow","TooHigh"),"WrongAnswer"),NOT(_xlfn.ISFORMULA('#_F'!L71)),IF(_xlfn.IFS(ISTEXT('#_F'!L71),FALSE,ISLOGICAL('#_F'!L71),FALSE,SUBSTITUTE(CELL("format",'#_F'!L71),"-","")=SUBSTITUTE(CELL("format",F!L71),"-",""),FALSE,CELL("format",'#_F'!L71)="G",FALSE,AND(CELL("format",'#_F'!L71)="F0",CELL("format",F!L71)="G"),FALSE,TRUE,IFERROR(IF(MATCH(CELL("format",'#_F'!L71)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71),_xlfn.FORMULATEXT(F!L71),F!L71),"9","#"),"8","#"),"7","#"),"6","#"),"5","#"),"4","#"),"3","#"),"2","#"),"1","#"),"0","#"),"$","")," ",""),",","@"),"&gt;","@"),"&lt;","@"),"=","@"),")","@"),"(","@"),"^","@"),"/","@"),"+","@"),"*","@"),"-","@"))-LEN(SUBSTITUTE(SUBSTITUTE(SUBSTITUTE(SUBSTITUTE(SUBSTITUTE(SUBSTITUTE(SUBSTITUTE(SUBSTITUTE(SUBSTITUTE(SUBSTITUTE(SUBSTITUTE(SUBSTITUTE(SUBSTITUTE(SUBSTITUTE(SUBSTITUTE(SUBSTITUTE(SUBSTITUTE(SUBSTITUTE(SUBSTITUTE(SUBSTITUTE(SUBSTITUTE(SUBSTITUTE(SUBSTITUTE(SUBSTITUTE(IF(_xlfn.ISFORMULA(F!L71),_xlfn.FORMULATEXT(F!L71),F!L71),"9","#"),"8","#"),"7","#"),"6","#"),"5","#"),"4","#"),"3","#"),"2","#"),"1","#"),"0","#"),"$","")," ",""),",","@"),"&gt;","@"),"&lt;","@"),"=","@"),")","@"),"(","@"),"^","@"),"/","@"),"+","@"),"*","@"),"-","@"),"@#","")))/2&gt;(LEN(SUBSTITUTE(SUBSTITUTE(SUBSTITUTE(SUBSTITUTE(SUBSTITUTE(SUBSTITUTE(SUBSTITUTE(SUBSTITUTE(SUBSTITUTE(SUBSTITUTE(SUBSTITUTE(SUBSTITUTE(SUBSTITUTE(SUBSTITUTE(SUBSTITUTE(SUBSTITUTE(SUBSTITUTE(SUBSTITUTE(SUBSTITUTE(SUBSTITUTE(SUBSTITUTE(SUBSTITUTE(SUBSTITUTE(IF(_xlfn.ISFORMULA('#_F'!L71),_xlfn.FORMULATEXT('#_F'!L71),'#_F'!L71),"9","#"),"8","#"),"7","#"),"6","#"),"5","#"),"4","#"),"3","#"),"2","#"),"1","#"),"0","#"),"$","")," ",""),",","@"),"&gt;","@"),"&lt;","@"),"=","@"),")","@"),"(","@"),"^","@"),"/","@"),"+","@"),"*","@"),"-","@"))-LEN(SUBSTITUTE(SUBSTITUTE(SUBSTITUTE(SUBSTITUTE(SUBSTITUTE(SUBSTITUTE(SUBSTITUTE(SUBSTITUTE(SUBSTITUTE(SUBSTITUTE(SUBSTITUTE(SUBSTITUTE(SUBSTITUTE(SUBSTITUTE(SUBSTITUTE(SUBSTITUTE(SUBSTITUTE(SUBSTITUTE(SUBSTITUTE(SUBSTITUTE(SUBSTITUTE(SUBSTITUTE(SUBSTITUTE(SUBSTITUTE(IF(_xlfn.ISFORMULA('#_F'!L71),_xlfn.FORMULATEXT('#_F'!L71),'#_F'!L71),"9","#"),"8","#"),"7","#"),"6","#"),"5","#"),"4","#"),"3","#"),"2","#"),"1","#"),"0","#"),"$","")," ",""),",","@"),"&gt;","@"),"&lt;","@"),"=","@"),")","@"),"(","@"),"^","@"),"/","@"),"+","@"),"*","@"),"-","@"),"@#","")))/2,TRUE,FALSE),"HardCodeMsg",IF(LEN(IF(_xlfn.ISFORMULA(F!L71),_xlfn.FORMULATEXT(F!L71),F!L71))-LEN(SUBSTITUTE(IF(_xlfn.ISFORMULA(F!L71),_xlfn.FORMULATEXT(F!L71),F!L71),"""",""))&gt;LEN(IF(_xlfn.ISFORMULA('#_F'!L71),_xlfn.FORMULATEXT('#_F'!L71),'#_F'!L71))-LEN(SUBSTITUTE(IF(_xlfn.ISFORMULA('#_F'!L71),_xlfn.FORMULATEXT('#_F'!L71),'#_F'!L71),"""","")),TRUE,FALSE),"HardQuoteMsg",IF(LEN(IF(_xlfn.ISFORMULA(F!L71),_xlfn.FORMULATEXT(F!L71),F!L71))-LEN(SUBSTITUTE(IF(_xlfn.ISFORMULA(F!L71),_xlfn.FORMULATEXT(F!L71),F!L71),"$",""))&lt;LEN(IF(_xlfn.ISFORMULA('#_F'!L71),_xlfn.FORMULATEXT('#_F'!L71),'#_F'!L71))-LEN(SUBSTITUTE(IF(_xlfn.ISFORMULA('#_F'!L71),_xlfn.FORMULATEXT('#_F'!L71),'#_F'!L71),"$","")),TRUE,FALSE),"MissingAbsMsg",_xlfn.IFS(ISTEXT('#_F'!L71),FALSE,ISLOGICAL('#_F'!L71),FALSE,SUBSTITUTE(CELL("format",'#_F'!L71),"-","")=SUBSTITUTE(CELL("format",F!L71),"-",""),FALSE,CELL("format",'#_F'!L71)="G",FALSE,AND(CELL("format",'#_F'!L71)="F0",CELL("format",F!L71)="G"),FALSE,TRUE,IFERROR(IF(MATCH(CELL("format",'#_F'!L71),FormatCodes_SFX!$A$4:$A$53,0)&gt;0,TRUE),FALSE),TRUE,TRUE),"FormatMsg",TRUE,"PerfectMsg")</f>
        <v>PerfectMsg</v>
      </c>
      <c r="N71" s="233">
        <v>0</v>
      </c>
      <c r="O71" s="233">
        <v>0</v>
      </c>
      <c r="P71" s="233">
        <v>0</v>
      </c>
      <c r="R71" s="233">
        <v>0</v>
      </c>
      <c r="S71" s="233">
        <v>0</v>
      </c>
      <c r="T71" s="233">
        <v>0</v>
      </c>
      <c r="V71" s="170">
        <v>0</v>
      </c>
      <c r="W71" s="233">
        <v>0</v>
      </c>
      <c r="X71" s="233">
        <v>0</v>
      </c>
      <c r="Z71" s="233">
        <v>0</v>
      </c>
      <c r="AA71" s="233">
        <v>0</v>
      </c>
      <c r="AB71" s="233">
        <v>0</v>
      </c>
    </row>
    <row r="72" spans="3:28" x14ac:dyDescent="0.15">
      <c r="C72" s="233">
        <v>0</v>
      </c>
      <c r="D72" s="233">
        <v>0</v>
      </c>
      <c r="E72" s="233">
        <v>0</v>
      </c>
      <c r="F72" s="233">
        <v>0</v>
      </c>
      <c r="G72" s="170" t="str">
        <f ca="1">_xlfn.IFS(ISBLANK(F!G72),"",IF(NOT(ISNA('#_F'!G72)),IF(ISNA(F!G72),TRUE,FALSE),FALSE),"StuNAMsg",IF(AND(ISNA('#_F'!G72),ISNA(F!G72)),TRUE,FALSE),"PerfectMsg",IF(NOT(ISERROR('#_F'!G72)),IF(ISERROR(F!G72),TRUE,FALSE),FALSE),"StuErrorMsg",IF(TYPE('#_F'!G72)&lt;&gt;TYPE(F!G72),TRUE,FALSE),"WrongTypeMsg",IF(_xlfn.ISFORMULA('#_F'!G72),IF(NOT(_xlfn.ISFORMULA(F!G72)),TRUE),FALSE),"MissingFormulaMsg",IF(NOT(AND(ISNUMBER(FIND("[",_xlfn.FORMULATEXT('#_F'!G72))),ISNUMBER(FIND("!",_xlfn.FORMULATEXT('#_F'!G72))))),AND(ISNUMBER(FIND("[",_xlfn.FORMULATEXT(F!G72))),ISNUMBER(FIND("!",_xlfn.FORMULATEXT(F!G72)))),FALSE),"ExternalRefsMsg",IF(ISNUMBER('#_F'!G72),IF(ABS('#_F'!G72-F!G72)&gt;0.00001,TRUE,FALSE),IF('#_F'!G72&lt;&gt;F!G72,TRUE,FALSE)),IF(ISNUMBER('#_F'!G72),IF('#_F'!G72&gt;F!G72,"TooLow","TooHigh"),"WrongAnswer"),NOT(_xlfn.ISFORMULA('#_F'!G72)),IF(_xlfn.IFS(ISTEXT('#_F'!G72),FALSE,ISLOGICAL('#_F'!G72),FALSE,SUBSTITUTE(CELL("format",'#_F'!G72),"-","")=SUBSTITUTE(CELL("format",F!G72),"-",""),FALSE,CELL("format",'#_F'!G72)="G",FALSE,AND(CELL("format",'#_F'!G72)="F0",CELL("format",F!G72)="G"),FALSE,TRUE,IFERROR(IF(MATCH(CELL("format",'#_F'!G72)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72),_xlfn.FORMULATEXT(F!G72),F!G72),"9","#"),"8","#"),"7","#"),"6","#"),"5","#"),"4","#"),"3","#"),"2","#"),"1","#"),"0","#"),"$","")," ",""),",","@"),"&gt;","@"),"&lt;","@"),"=","@"),")","@"),"(","@"),"^","@"),"/","@"),"+","@"),"*","@"),"-","@"))-LEN(SUBSTITUTE(SUBSTITUTE(SUBSTITUTE(SUBSTITUTE(SUBSTITUTE(SUBSTITUTE(SUBSTITUTE(SUBSTITUTE(SUBSTITUTE(SUBSTITUTE(SUBSTITUTE(SUBSTITUTE(SUBSTITUTE(SUBSTITUTE(SUBSTITUTE(SUBSTITUTE(SUBSTITUTE(SUBSTITUTE(SUBSTITUTE(SUBSTITUTE(SUBSTITUTE(SUBSTITUTE(SUBSTITUTE(SUBSTITUTE(IF(_xlfn.ISFORMULA(F!G72),_xlfn.FORMULATEXT(F!G72),F!G72),"9","#"),"8","#"),"7","#"),"6","#"),"5","#"),"4","#"),"3","#"),"2","#"),"1","#"),"0","#"),"$","")," ",""),",","@"),"&gt;","@"),"&lt;","@"),"=","@"),")","@"),"(","@"),"^","@"),"/","@"),"+","@"),"*","@"),"-","@"),"@#","")))/2&gt;(LEN(SUBSTITUTE(SUBSTITUTE(SUBSTITUTE(SUBSTITUTE(SUBSTITUTE(SUBSTITUTE(SUBSTITUTE(SUBSTITUTE(SUBSTITUTE(SUBSTITUTE(SUBSTITUTE(SUBSTITUTE(SUBSTITUTE(SUBSTITUTE(SUBSTITUTE(SUBSTITUTE(SUBSTITUTE(SUBSTITUTE(SUBSTITUTE(SUBSTITUTE(SUBSTITUTE(SUBSTITUTE(SUBSTITUTE(IF(_xlfn.ISFORMULA('#_F'!G72),_xlfn.FORMULATEXT('#_F'!G72),'#_F'!G72),"9","#"),"8","#"),"7","#"),"6","#"),"5","#"),"4","#"),"3","#"),"2","#"),"1","#"),"0","#"),"$","")," ",""),",","@"),"&gt;","@"),"&lt;","@"),"=","@"),")","@"),"(","@"),"^","@"),"/","@"),"+","@"),"*","@"),"-","@"))-LEN(SUBSTITUTE(SUBSTITUTE(SUBSTITUTE(SUBSTITUTE(SUBSTITUTE(SUBSTITUTE(SUBSTITUTE(SUBSTITUTE(SUBSTITUTE(SUBSTITUTE(SUBSTITUTE(SUBSTITUTE(SUBSTITUTE(SUBSTITUTE(SUBSTITUTE(SUBSTITUTE(SUBSTITUTE(SUBSTITUTE(SUBSTITUTE(SUBSTITUTE(SUBSTITUTE(SUBSTITUTE(SUBSTITUTE(SUBSTITUTE(IF(_xlfn.ISFORMULA('#_F'!G72),_xlfn.FORMULATEXT('#_F'!G72),'#_F'!G72),"9","#"),"8","#"),"7","#"),"6","#"),"5","#"),"4","#"),"3","#"),"2","#"),"1","#"),"0","#"),"$","")," ",""),",","@"),"&gt;","@"),"&lt;","@"),"=","@"),")","@"),"(","@"),"^","@"),"/","@"),"+","@"),"*","@"),"-","@"),"@#","")))/2,TRUE,FALSE),"HardCodeMsg",IF(LEN(IF(_xlfn.ISFORMULA(F!G72),_xlfn.FORMULATEXT(F!G72),F!G72))-LEN(SUBSTITUTE(IF(_xlfn.ISFORMULA(F!G72),_xlfn.FORMULATEXT(F!G72),F!G72),"""",""))&gt;LEN(IF(_xlfn.ISFORMULA('#_F'!G72),_xlfn.FORMULATEXT('#_F'!G72),'#_F'!G72))-LEN(SUBSTITUTE(IF(_xlfn.ISFORMULA('#_F'!G72),_xlfn.FORMULATEXT('#_F'!G72),'#_F'!G72),"""","")),TRUE,FALSE),"HardQuoteMsg",IF(LEN(IF(_xlfn.ISFORMULA(F!G72),_xlfn.FORMULATEXT(F!G72),F!G72))-LEN(SUBSTITUTE(IF(_xlfn.ISFORMULA(F!G72),_xlfn.FORMULATEXT(F!G72),F!G72),"$",""))&lt;LEN(IF(_xlfn.ISFORMULA('#_F'!G72),_xlfn.FORMULATEXT('#_F'!G72),'#_F'!G72))-LEN(SUBSTITUTE(IF(_xlfn.ISFORMULA('#_F'!G72),_xlfn.FORMULATEXT('#_F'!G72),'#_F'!G72),"$","")),TRUE,FALSE),"MissingAbsMsg",_xlfn.IFS(ISTEXT('#_F'!G72),FALSE,ISLOGICAL('#_F'!G72),FALSE,SUBSTITUTE(CELL("format",'#_F'!G72),"-","")=SUBSTITUTE(CELL("format",F!G72),"-",""),FALSE,CELL("format",'#_F'!G72)="G",FALSE,AND(CELL("format",'#_F'!G72)="F0",CELL("format",F!G72)="G"),FALSE,TRUE,IFERROR(IF(MATCH(CELL("format",'#_F'!G72),FormatCodes_SFX!$A$4:$A$53,0)&gt;0,TRUE),FALSE),TRUE,TRUE),"FormatMsg",TRUE,"PerfectMsg")</f>
        <v>PerfectMsg</v>
      </c>
      <c r="H72" s="170" t="str">
        <f ca="1">_xlfn.IFS(ISBLANK(F!H72),"",IF(NOT(ISNA('#_F'!H72)),IF(ISNA(F!H72),TRUE,FALSE),FALSE),"StuNAMsg",IF(AND(ISNA('#_F'!H72),ISNA(F!H72)),TRUE,FALSE),"PerfectMsg",IF(NOT(ISERROR('#_F'!H72)),IF(ISERROR(F!H72),TRUE,FALSE),FALSE),"StuErrorMsg",IF(TYPE('#_F'!H72)&lt;&gt;TYPE(F!H72),TRUE,FALSE),"WrongTypeMsg",IF(_xlfn.ISFORMULA('#_F'!H72),IF(NOT(_xlfn.ISFORMULA(F!H72)),TRUE),FALSE),"MissingFormulaMsg",IF(NOT(AND(ISNUMBER(FIND("[",_xlfn.FORMULATEXT('#_F'!H72))),ISNUMBER(FIND("!",_xlfn.FORMULATEXT('#_F'!H72))))),AND(ISNUMBER(FIND("[",_xlfn.FORMULATEXT(F!H72))),ISNUMBER(FIND("!",_xlfn.FORMULATEXT(F!H72)))),FALSE),"ExternalRefsMsg",IF(ISNUMBER('#_F'!H72),IF(ABS('#_F'!H72-F!H72)&gt;0.00001,TRUE,FALSE),IF('#_F'!H72&lt;&gt;F!H72,TRUE,FALSE)),IF(ISNUMBER('#_F'!H72),IF('#_F'!H72&gt;F!H72,"TooLow","TooHigh"),"WrongAnswer"),NOT(_xlfn.ISFORMULA('#_F'!H72)),IF(_xlfn.IFS(ISTEXT('#_F'!H72),FALSE,ISLOGICAL('#_F'!H72),FALSE,SUBSTITUTE(CELL("format",'#_F'!H72),"-","")=SUBSTITUTE(CELL("format",F!H72),"-",""),FALSE,CELL("format",'#_F'!H72)="G",FALSE,AND(CELL("format",'#_F'!H72)="F0",CELL("format",F!H72)="G"),FALSE,TRUE,IFERROR(IF(MATCH(CELL("format",'#_F'!H72)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72),_xlfn.FORMULATEXT(F!H72),F!H72),"9","#"),"8","#"),"7","#"),"6","#"),"5","#"),"4","#"),"3","#"),"2","#"),"1","#"),"0","#"),"$","")," ",""),",","@"),"&gt;","@"),"&lt;","@"),"=","@"),")","@"),"(","@"),"^","@"),"/","@"),"+","@"),"*","@"),"-","@"))-LEN(SUBSTITUTE(SUBSTITUTE(SUBSTITUTE(SUBSTITUTE(SUBSTITUTE(SUBSTITUTE(SUBSTITUTE(SUBSTITUTE(SUBSTITUTE(SUBSTITUTE(SUBSTITUTE(SUBSTITUTE(SUBSTITUTE(SUBSTITUTE(SUBSTITUTE(SUBSTITUTE(SUBSTITUTE(SUBSTITUTE(SUBSTITUTE(SUBSTITUTE(SUBSTITUTE(SUBSTITUTE(SUBSTITUTE(SUBSTITUTE(IF(_xlfn.ISFORMULA(F!H72),_xlfn.FORMULATEXT(F!H72),F!H72),"9","#"),"8","#"),"7","#"),"6","#"),"5","#"),"4","#"),"3","#"),"2","#"),"1","#"),"0","#"),"$","")," ",""),",","@"),"&gt;","@"),"&lt;","@"),"=","@"),")","@"),"(","@"),"^","@"),"/","@"),"+","@"),"*","@"),"-","@"),"@#","")))/2&gt;(LEN(SUBSTITUTE(SUBSTITUTE(SUBSTITUTE(SUBSTITUTE(SUBSTITUTE(SUBSTITUTE(SUBSTITUTE(SUBSTITUTE(SUBSTITUTE(SUBSTITUTE(SUBSTITUTE(SUBSTITUTE(SUBSTITUTE(SUBSTITUTE(SUBSTITUTE(SUBSTITUTE(SUBSTITUTE(SUBSTITUTE(SUBSTITUTE(SUBSTITUTE(SUBSTITUTE(SUBSTITUTE(SUBSTITUTE(IF(_xlfn.ISFORMULA('#_F'!H72),_xlfn.FORMULATEXT('#_F'!H72),'#_F'!H72),"9","#"),"8","#"),"7","#"),"6","#"),"5","#"),"4","#"),"3","#"),"2","#"),"1","#"),"0","#"),"$","")," ",""),",","@"),"&gt;","@"),"&lt;","@"),"=","@"),")","@"),"(","@"),"^","@"),"/","@"),"+","@"),"*","@"),"-","@"))-LEN(SUBSTITUTE(SUBSTITUTE(SUBSTITUTE(SUBSTITUTE(SUBSTITUTE(SUBSTITUTE(SUBSTITUTE(SUBSTITUTE(SUBSTITUTE(SUBSTITUTE(SUBSTITUTE(SUBSTITUTE(SUBSTITUTE(SUBSTITUTE(SUBSTITUTE(SUBSTITUTE(SUBSTITUTE(SUBSTITUTE(SUBSTITUTE(SUBSTITUTE(SUBSTITUTE(SUBSTITUTE(SUBSTITUTE(SUBSTITUTE(IF(_xlfn.ISFORMULA('#_F'!H72),_xlfn.FORMULATEXT('#_F'!H72),'#_F'!H72),"9","#"),"8","#"),"7","#"),"6","#"),"5","#"),"4","#"),"3","#"),"2","#"),"1","#"),"0","#"),"$","")," ",""),",","@"),"&gt;","@"),"&lt;","@"),"=","@"),")","@"),"(","@"),"^","@"),"/","@"),"+","@"),"*","@"),"-","@"),"@#","")))/2,TRUE,FALSE),"HardCodeMsg",IF(LEN(IF(_xlfn.ISFORMULA(F!H72),_xlfn.FORMULATEXT(F!H72),F!H72))-LEN(SUBSTITUTE(IF(_xlfn.ISFORMULA(F!H72),_xlfn.FORMULATEXT(F!H72),F!H72),"""",""))&gt;LEN(IF(_xlfn.ISFORMULA('#_F'!H72),_xlfn.FORMULATEXT('#_F'!H72),'#_F'!H72))-LEN(SUBSTITUTE(IF(_xlfn.ISFORMULA('#_F'!H72),_xlfn.FORMULATEXT('#_F'!H72),'#_F'!H72),"""","")),TRUE,FALSE),"HardQuoteMsg",IF(LEN(IF(_xlfn.ISFORMULA(F!H72),_xlfn.FORMULATEXT(F!H72),F!H72))-LEN(SUBSTITUTE(IF(_xlfn.ISFORMULA(F!H72),_xlfn.FORMULATEXT(F!H72),F!H72),"$",""))&lt;LEN(IF(_xlfn.ISFORMULA('#_F'!H72),_xlfn.FORMULATEXT('#_F'!H72),'#_F'!H72))-LEN(SUBSTITUTE(IF(_xlfn.ISFORMULA('#_F'!H72),_xlfn.FORMULATEXT('#_F'!H72),'#_F'!H72),"$","")),TRUE,FALSE),"MissingAbsMsg",_xlfn.IFS(ISTEXT('#_F'!H72),FALSE,ISLOGICAL('#_F'!H72),FALSE,SUBSTITUTE(CELL("format",'#_F'!H72),"-","")=SUBSTITUTE(CELL("format",F!H72),"-",""),FALSE,CELL("format",'#_F'!H72)="G",FALSE,AND(CELL("format",'#_F'!H72)="F0",CELL("format",F!H72)="G"),FALSE,TRUE,IFERROR(IF(MATCH(CELL("format",'#_F'!H72),FormatCodes_SFX!$A$4:$A$53,0)&gt;0,TRUE),FALSE),TRUE,TRUE),"FormatMsg",TRUE,"PerfectMsg")</f>
        <v>PerfectMsg</v>
      </c>
      <c r="I72" s="170" t="str">
        <f ca="1">_xlfn.IFS(ISBLANK(F!I72),"",IF(NOT(ISNA('#_F'!I72)),IF(ISNA(F!I72),TRUE,FALSE),FALSE),"StuNAMsg",IF(AND(ISNA('#_F'!I72),ISNA(F!I72)),TRUE,FALSE),"PerfectMsg",IF(NOT(ISERROR('#_F'!I72)),IF(ISERROR(F!I72),TRUE,FALSE),FALSE),"StuErrorMsg",IF(TYPE('#_F'!I72)&lt;&gt;TYPE(F!I72),TRUE,FALSE),"WrongTypeMsg",IF(_xlfn.ISFORMULA('#_F'!I72),IF(NOT(_xlfn.ISFORMULA(F!I72)),TRUE),FALSE),"MissingFormulaMsg",IF(NOT(AND(ISNUMBER(FIND("[",_xlfn.FORMULATEXT('#_F'!I72))),ISNUMBER(FIND("!",_xlfn.FORMULATEXT('#_F'!I72))))),AND(ISNUMBER(FIND("[",_xlfn.FORMULATEXT(F!I72))),ISNUMBER(FIND("!",_xlfn.FORMULATEXT(F!I72)))),FALSE),"ExternalRefsMsg",IF(ISNUMBER('#_F'!I72),IF(ABS('#_F'!I72-F!I72)&gt;0.00001,TRUE,FALSE),IF('#_F'!I72&lt;&gt;F!I72,TRUE,FALSE)),IF(ISNUMBER('#_F'!I72),IF('#_F'!I72&gt;F!I72,"TooLow","TooHigh"),"WrongAnswer"),NOT(_xlfn.ISFORMULA('#_F'!I72)),IF(_xlfn.IFS(ISTEXT('#_F'!I72),FALSE,ISLOGICAL('#_F'!I72),FALSE,SUBSTITUTE(CELL("format",'#_F'!I72),"-","")=SUBSTITUTE(CELL("format",F!I72),"-",""),FALSE,CELL("format",'#_F'!I72)="G",FALSE,AND(CELL("format",'#_F'!I72)="F0",CELL("format",F!I72)="G"),FALSE,TRUE,IFERROR(IF(MATCH(CELL("format",'#_F'!I72)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72),_xlfn.FORMULATEXT(F!I72),F!I72),"9","#"),"8","#"),"7","#"),"6","#"),"5","#"),"4","#"),"3","#"),"2","#"),"1","#"),"0","#"),"$","")," ",""),",","@"),"&gt;","@"),"&lt;","@"),"=","@"),")","@"),"(","@"),"^","@"),"/","@"),"+","@"),"*","@"),"-","@"))-LEN(SUBSTITUTE(SUBSTITUTE(SUBSTITUTE(SUBSTITUTE(SUBSTITUTE(SUBSTITUTE(SUBSTITUTE(SUBSTITUTE(SUBSTITUTE(SUBSTITUTE(SUBSTITUTE(SUBSTITUTE(SUBSTITUTE(SUBSTITUTE(SUBSTITUTE(SUBSTITUTE(SUBSTITUTE(SUBSTITUTE(SUBSTITUTE(SUBSTITUTE(SUBSTITUTE(SUBSTITUTE(SUBSTITUTE(SUBSTITUTE(IF(_xlfn.ISFORMULA(F!I72),_xlfn.FORMULATEXT(F!I72),F!I72),"9","#"),"8","#"),"7","#"),"6","#"),"5","#"),"4","#"),"3","#"),"2","#"),"1","#"),"0","#"),"$","")," ",""),",","@"),"&gt;","@"),"&lt;","@"),"=","@"),")","@"),"(","@"),"^","@"),"/","@"),"+","@"),"*","@"),"-","@"),"@#","")))/2&gt;(LEN(SUBSTITUTE(SUBSTITUTE(SUBSTITUTE(SUBSTITUTE(SUBSTITUTE(SUBSTITUTE(SUBSTITUTE(SUBSTITUTE(SUBSTITUTE(SUBSTITUTE(SUBSTITUTE(SUBSTITUTE(SUBSTITUTE(SUBSTITUTE(SUBSTITUTE(SUBSTITUTE(SUBSTITUTE(SUBSTITUTE(SUBSTITUTE(SUBSTITUTE(SUBSTITUTE(SUBSTITUTE(SUBSTITUTE(IF(_xlfn.ISFORMULA('#_F'!I72),_xlfn.FORMULATEXT('#_F'!I72),'#_F'!I72),"9","#"),"8","#"),"7","#"),"6","#"),"5","#"),"4","#"),"3","#"),"2","#"),"1","#"),"0","#"),"$","")," ",""),",","@"),"&gt;","@"),"&lt;","@"),"=","@"),")","@"),"(","@"),"^","@"),"/","@"),"+","@"),"*","@"),"-","@"))-LEN(SUBSTITUTE(SUBSTITUTE(SUBSTITUTE(SUBSTITUTE(SUBSTITUTE(SUBSTITUTE(SUBSTITUTE(SUBSTITUTE(SUBSTITUTE(SUBSTITUTE(SUBSTITUTE(SUBSTITUTE(SUBSTITUTE(SUBSTITUTE(SUBSTITUTE(SUBSTITUTE(SUBSTITUTE(SUBSTITUTE(SUBSTITUTE(SUBSTITUTE(SUBSTITUTE(SUBSTITUTE(SUBSTITUTE(SUBSTITUTE(IF(_xlfn.ISFORMULA('#_F'!I72),_xlfn.FORMULATEXT('#_F'!I72),'#_F'!I72),"9","#"),"8","#"),"7","#"),"6","#"),"5","#"),"4","#"),"3","#"),"2","#"),"1","#"),"0","#"),"$","")," ",""),",","@"),"&gt;","@"),"&lt;","@"),"=","@"),")","@"),"(","@"),"^","@"),"/","@"),"+","@"),"*","@"),"-","@"),"@#","")))/2,TRUE,FALSE),"HardCodeMsg",IF(LEN(IF(_xlfn.ISFORMULA(F!I72),_xlfn.FORMULATEXT(F!I72),F!I72))-LEN(SUBSTITUTE(IF(_xlfn.ISFORMULA(F!I72),_xlfn.FORMULATEXT(F!I72),F!I72),"""",""))&gt;LEN(IF(_xlfn.ISFORMULA('#_F'!I72),_xlfn.FORMULATEXT('#_F'!I72),'#_F'!I72))-LEN(SUBSTITUTE(IF(_xlfn.ISFORMULA('#_F'!I72),_xlfn.FORMULATEXT('#_F'!I72),'#_F'!I72),"""","")),TRUE,FALSE),"HardQuoteMsg",IF(LEN(IF(_xlfn.ISFORMULA(F!I72),_xlfn.FORMULATEXT(F!I72),F!I72))-LEN(SUBSTITUTE(IF(_xlfn.ISFORMULA(F!I72),_xlfn.FORMULATEXT(F!I72),F!I72),"$",""))&lt;LEN(IF(_xlfn.ISFORMULA('#_F'!I72),_xlfn.FORMULATEXT('#_F'!I72),'#_F'!I72))-LEN(SUBSTITUTE(IF(_xlfn.ISFORMULA('#_F'!I72),_xlfn.FORMULATEXT('#_F'!I72),'#_F'!I72),"$","")),TRUE,FALSE),"MissingAbsMsg",_xlfn.IFS(ISTEXT('#_F'!I72),FALSE,ISLOGICAL('#_F'!I72),FALSE,SUBSTITUTE(CELL("format",'#_F'!I72),"-","")=SUBSTITUTE(CELL("format",F!I72),"-",""),FALSE,CELL("format",'#_F'!I72)="G",FALSE,AND(CELL("format",'#_F'!I72)="F0",CELL("format",F!I72)="G"),FALSE,TRUE,IFERROR(IF(MATCH(CELL("format",'#_F'!I72),FormatCodes_SFX!$A$4:$A$53,0)&gt;0,TRUE),FALSE),TRUE,TRUE),"FormatMsg",TRUE,"PerfectMsg")</f>
        <v>PerfectMsg</v>
      </c>
      <c r="J72" s="170" t="str">
        <f ca="1">_xlfn.IFS(ISBLANK(F!J72),"",IF(NOT(ISNA('#_F'!J72)),IF(ISNA(F!J72),TRUE,FALSE),FALSE),"StuNAMsg",IF(AND(ISNA('#_F'!J72),ISNA(F!J72)),TRUE,FALSE),"PerfectMsg",IF(NOT(ISERROR('#_F'!J72)),IF(ISERROR(F!J72),TRUE,FALSE),FALSE),"StuErrorMsg",IF(TYPE('#_F'!J72)&lt;&gt;TYPE(F!J72),TRUE,FALSE),"WrongTypeMsg",IF(_xlfn.ISFORMULA('#_F'!J72),IF(NOT(_xlfn.ISFORMULA(F!J72)),TRUE),FALSE),"MissingFormulaMsg",IF(NOT(AND(ISNUMBER(FIND("[",_xlfn.FORMULATEXT('#_F'!J72))),ISNUMBER(FIND("!",_xlfn.FORMULATEXT('#_F'!J72))))),AND(ISNUMBER(FIND("[",_xlfn.FORMULATEXT(F!J72))),ISNUMBER(FIND("!",_xlfn.FORMULATEXT(F!J72)))),FALSE),"ExternalRefsMsg",IF(ISNUMBER('#_F'!J72),IF(ABS('#_F'!J72-F!J72)&gt;0.00001,TRUE,FALSE),IF('#_F'!J72&lt;&gt;F!J72,TRUE,FALSE)),IF(ISNUMBER('#_F'!J72),IF('#_F'!J72&gt;F!J72,"TooLow","TooHigh"),"WrongAnswer"),NOT(_xlfn.ISFORMULA('#_F'!J72)),IF(_xlfn.IFS(ISTEXT('#_F'!J72),FALSE,ISLOGICAL('#_F'!J72),FALSE,SUBSTITUTE(CELL("format",'#_F'!J72),"-","")=SUBSTITUTE(CELL("format",F!J72),"-",""),FALSE,CELL("format",'#_F'!J72)="G",FALSE,AND(CELL("format",'#_F'!J72)="F0",CELL("format",F!J72)="G"),FALSE,TRUE,IFERROR(IF(MATCH(CELL("format",'#_F'!J72)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72),_xlfn.FORMULATEXT(F!J72),F!J72),"9","#"),"8","#"),"7","#"),"6","#"),"5","#"),"4","#"),"3","#"),"2","#"),"1","#"),"0","#"),"$","")," ",""),",","@"),"&gt;","@"),"&lt;","@"),"=","@"),")","@"),"(","@"),"^","@"),"/","@"),"+","@"),"*","@"),"-","@"))-LEN(SUBSTITUTE(SUBSTITUTE(SUBSTITUTE(SUBSTITUTE(SUBSTITUTE(SUBSTITUTE(SUBSTITUTE(SUBSTITUTE(SUBSTITUTE(SUBSTITUTE(SUBSTITUTE(SUBSTITUTE(SUBSTITUTE(SUBSTITUTE(SUBSTITUTE(SUBSTITUTE(SUBSTITUTE(SUBSTITUTE(SUBSTITUTE(SUBSTITUTE(SUBSTITUTE(SUBSTITUTE(SUBSTITUTE(SUBSTITUTE(IF(_xlfn.ISFORMULA(F!J72),_xlfn.FORMULATEXT(F!J72),F!J72),"9","#"),"8","#"),"7","#"),"6","#"),"5","#"),"4","#"),"3","#"),"2","#"),"1","#"),"0","#"),"$","")," ",""),",","@"),"&gt;","@"),"&lt;","@"),"=","@"),")","@"),"(","@"),"^","@"),"/","@"),"+","@"),"*","@"),"-","@"),"@#","")))/2&gt;(LEN(SUBSTITUTE(SUBSTITUTE(SUBSTITUTE(SUBSTITUTE(SUBSTITUTE(SUBSTITUTE(SUBSTITUTE(SUBSTITUTE(SUBSTITUTE(SUBSTITUTE(SUBSTITUTE(SUBSTITUTE(SUBSTITUTE(SUBSTITUTE(SUBSTITUTE(SUBSTITUTE(SUBSTITUTE(SUBSTITUTE(SUBSTITUTE(SUBSTITUTE(SUBSTITUTE(SUBSTITUTE(SUBSTITUTE(IF(_xlfn.ISFORMULA('#_F'!J72),_xlfn.FORMULATEXT('#_F'!J72),'#_F'!J72),"9","#"),"8","#"),"7","#"),"6","#"),"5","#"),"4","#"),"3","#"),"2","#"),"1","#"),"0","#"),"$","")," ",""),",","@"),"&gt;","@"),"&lt;","@"),"=","@"),")","@"),"(","@"),"^","@"),"/","@"),"+","@"),"*","@"),"-","@"))-LEN(SUBSTITUTE(SUBSTITUTE(SUBSTITUTE(SUBSTITUTE(SUBSTITUTE(SUBSTITUTE(SUBSTITUTE(SUBSTITUTE(SUBSTITUTE(SUBSTITUTE(SUBSTITUTE(SUBSTITUTE(SUBSTITUTE(SUBSTITUTE(SUBSTITUTE(SUBSTITUTE(SUBSTITUTE(SUBSTITUTE(SUBSTITUTE(SUBSTITUTE(SUBSTITUTE(SUBSTITUTE(SUBSTITUTE(SUBSTITUTE(IF(_xlfn.ISFORMULA('#_F'!J72),_xlfn.FORMULATEXT('#_F'!J72),'#_F'!J72),"9","#"),"8","#"),"7","#"),"6","#"),"5","#"),"4","#"),"3","#"),"2","#"),"1","#"),"0","#"),"$","")," ",""),",","@"),"&gt;","@"),"&lt;","@"),"=","@"),")","@"),"(","@"),"^","@"),"/","@"),"+","@"),"*","@"),"-","@"),"@#","")))/2,TRUE,FALSE),"HardCodeMsg",IF(LEN(IF(_xlfn.ISFORMULA(F!J72),_xlfn.FORMULATEXT(F!J72),F!J72))-LEN(SUBSTITUTE(IF(_xlfn.ISFORMULA(F!J72),_xlfn.FORMULATEXT(F!J72),F!J72),"""",""))&gt;LEN(IF(_xlfn.ISFORMULA('#_F'!J72),_xlfn.FORMULATEXT('#_F'!J72),'#_F'!J72))-LEN(SUBSTITUTE(IF(_xlfn.ISFORMULA('#_F'!J72),_xlfn.FORMULATEXT('#_F'!J72),'#_F'!J72),"""","")),TRUE,FALSE),"HardQuoteMsg",IF(LEN(IF(_xlfn.ISFORMULA(F!J72),_xlfn.FORMULATEXT(F!J72),F!J72))-LEN(SUBSTITUTE(IF(_xlfn.ISFORMULA(F!J72),_xlfn.FORMULATEXT(F!J72),F!J72),"$",""))&lt;LEN(IF(_xlfn.ISFORMULA('#_F'!J72),_xlfn.FORMULATEXT('#_F'!J72),'#_F'!J72))-LEN(SUBSTITUTE(IF(_xlfn.ISFORMULA('#_F'!J72),_xlfn.FORMULATEXT('#_F'!J72),'#_F'!J72),"$","")),TRUE,FALSE),"MissingAbsMsg",_xlfn.IFS(ISTEXT('#_F'!J72),FALSE,ISLOGICAL('#_F'!J72),FALSE,SUBSTITUTE(CELL("format",'#_F'!J72),"-","")=SUBSTITUTE(CELL("format",F!J72),"-",""),FALSE,CELL("format",'#_F'!J72)="G",FALSE,AND(CELL("format",'#_F'!J72)="F0",CELL("format",F!J72)="G"),FALSE,TRUE,IFERROR(IF(MATCH(CELL("format",'#_F'!J72),FormatCodes_SFX!$A$4:$A$53,0)&gt;0,TRUE),FALSE),TRUE,TRUE),"FormatMsg",TRUE,"PerfectMsg")</f>
        <v>PerfectMsg</v>
      </c>
      <c r="K72" s="170" t="str">
        <f ca="1">_xlfn.IFS(ISBLANK(F!K72),"",IF(NOT(ISNA('#_F'!K72)),IF(ISNA(F!K72),TRUE,FALSE),FALSE),"StuNAMsg",IF(AND(ISNA('#_F'!K72),ISNA(F!K72)),TRUE,FALSE),"PerfectMsg",IF(NOT(ISERROR('#_F'!K72)),IF(ISERROR(F!K72),TRUE,FALSE),FALSE),"StuErrorMsg",IF(TYPE('#_F'!K72)&lt;&gt;TYPE(F!K72),TRUE,FALSE),"WrongTypeMsg",IF(_xlfn.ISFORMULA('#_F'!K72),IF(NOT(_xlfn.ISFORMULA(F!K72)),TRUE),FALSE),"MissingFormulaMsg",IF(NOT(AND(ISNUMBER(FIND("[",_xlfn.FORMULATEXT('#_F'!K72))),ISNUMBER(FIND("!",_xlfn.FORMULATEXT('#_F'!K72))))),AND(ISNUMBER(FIND("[",_xlfn.FORMULATEXT(F!K72))),ISNUMBER(FIND("!",_xlfn.FORMULATEXT(F!K72)))),FALSE),"ExternalRefsMsg",IF(ISNUMBER('#_F'!K72),IF(ABS('#_F'!K72-F!K72)&gt;0.00001,TRUE,FALSE),IF('#_F'!K72&lt;&gt;F!K72,TRUE,FALSE)),IF(ISNUMBER('#_F'!K72),IF('#_F'!K72&gt;F!K72,"TooLow","TooHigh"),"WrongAnswer"),NOT(_xlfn.ISFORMULA('#_F'!K72)),IF(_xlfn.IFS(ISTEXT('#_F'!K72),FALSE,ISLOGICAL('#_F'!K72),FALSE,SUBSTITUTE(CELL("format",'#_F'!K72),"-","")=SUBSTITUTE(CELL("format",F!K72),"-",""),FALSE,CELL("format",'#_F'!K72)="G",FALSE,AND(CELL("format",'#_F'!K72)="F0",CELL("format",F!K72)="G"),FALSE,TRUE,IFERROR(IF(MATCH(CELL("format",'#_F'!K72)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72),_xlfn.FORMULATEXT(F!K72),F!K72),"9","#"),"8","#"),"7","#"),"6","#"),"5","#"),"4","#"),"3","#"),"2","#"),"1","#"),"0","#"),"$","")," ",""),",","@"),"&gt;","@"),"&lt;","@"),"=","@"),")","@"),"(","@"),"^","@"),"/","@"),"+","@"),"*","@"),"-","@"))-LEN(SUBSTITUTE(SUBSTITUTE(SUBSTITUTE(SUBSTITUTE(SUBSTITUTE(SUBSTITUTE(SUBSTITUTE(SUBSTITUTE(SUBSTITUTE(SUBSTITUTE(SUBSTITUTE(SUBSTITUTE(SUBSTITUTE(SUBSTITUTE(SUBSTITUTE(SUBSTITUTE(SUBSTITUTE(SUBSTITUTE(SUBSTITUTE(SUBSTITUTE(SUBSTITUTE(SUBSTITUTE(SUBSTITUTE(SUBSTITUTE(IF(_xlfn.ISFORMULA(F!K72),_xlfn.FORMULATEXT(F!K72),F!K72),"9","#"),"8","#"),"7","#"),"6","#"),"5","#"),"4","#"),"3","#"),"2","#"),"1","#"),"0","#"),"$","")," ",""),",","@"),"&gt;","@"),"&lt;","@"),"=","@"),")","@"),"(","@"),"^","@"),"/","@"),"+","@"),"*","@"),"-","@"),"@#","")))/2&gt;(LEN(SUBSTITUTE(SUBSTITUTE(SUBSTITUTE(SUBSTITUTE(SUBSTITUTE(SUBSTITUTE(SUBSTITUTE(SUBSTITUTE(SUBSTITUTE(SUBSTITUTE(SUBSTITUTE(SUBSTITUTE(SUBSTITUTE(SUBSTITUTE(SUBSTITUTE(SUBSTITUTE(SUBSTITUTE(SUBSTITUTE(SUBSTITUTE(SUBSTITUTE(SUBSTITUTE(SUBSTITUTE(SUBSTITUTE(IF(_xlfn.ISFORMULA('#_F'!K72),_xlfn.FORMULATEXT('#_F'!K72),'#_F'!K72),"9","#"),"8","#"),"7","#"),"6","#"),"5","#"),"4","#"),"3","#"),"2","#"),"1","#"),"0","#"),"$","")," ",""),",","@"),"&gt;","@"),"&lt;","@"),"=","@"),")","@"),"(","@"),"^","@"),"/","@"),"+","@"),"*","@"),"-","@"))-LEN(SUBSTITUTE(SUBSTITUTE(SUBSTITUTE(SUBSTITUTE(SUBSTITUTE(SUBSTITUTE(SUBSTITUTE(SUBSTITUTE(SUBSTITUTE(SUBSTITUTE(SUBSTITUTE(SUBSTITUTE(SUBSTITUTE(SUBSTITUTE(SUBSTITUTE(SUBSTITUTE(SUBSTITUTE(SUBSTITUTE(SUBSTITUTE(SUBSTITUTE(SUBSTITUTE(SUBSTITUTE(SUBSTITUTE(SUBSTITUTE(IF(_xlfn.ISFORMULA('#_F'!K72),_xlfn.FORMULATEXT('#_F'!K72),'#_F'!K72),"9","#"),"8","#"),"7","#"),"6","#"),"5","#"),"4","#"),"3","#"),"2","#"),"1","#"),"0","#"),"$","")," ",""),",","@"),"&gt;","@"),"&lt;","@"),"=","@"),")","@"),"(","@"),"^","@"),"/","@"),"+","@"),"*","@"),"-","@"),"@#","")))/2,TRUE,FALSE),"HardCodeMsg",IF(LEN(IF(_xlfn.ISFORMULA(F!K72),_xlfn.FORMULATEXT(F!K72),F!K72))-LEN(SUBSTITUTE(IF(_xlfn.ISFORMULA(F!K72),_xlfn.FORMULATEXT(F!K72),F!K72),"""",""))&gt;LEN(IF(_xlfn.ISFORMULA('#_F'!K72),_xlfn.FORMULATEXT('#_F'!K72),'#_F'!K72))-LEN(SUBSTITUTE(IF(_xlfn.ISFORMULA('#_F'!K72),_xlfn.FORMULATEXT('#_F'!K72),'#_F'!K72),"""","")),TRUE,FALSE),"HardQuoteMsg",IF(LEN(IF(_xlfn.ISFORMULA(F!K72),_xlfn.FORMULATEXT(F!K72),F!K72))-LEN(SUBSTITUTE(IF(_xlfn.ISFORMULA(F!K72),_xlfn.FORMULATEXT(F!K72),F!K72),"$",""))&lt;LEN(IF(_xlfn.ISFORMULA('#_F'!K72),_xlfn.FORMULATEXT('#_F'!K72),'#_F'!K72))-LEN(SUBSTITUTE(IF(_xlfn.ISFORMULA('#_F'!K72),_xlfn.FORMULATEXT('#_F'!K72),'#_F'!K72),"$","")),TRUE,FALSE),"MissingAbsMsg",_xlfn.IFS(ISTEXT('#_F'!K72),FALSE,ISLOGICAL('#_F'!K72),FALSE,SUBSTITUTE(CELL("format",'#_F'!K72),"-","")=SUBSTITUTE(CELL("format",F!K72),"-",""),FALSE,CELL("format",'#_F'!K72)="G",FALSE,AND(CELL("format",'#_F'!K72)="F0",CELL("format",F!K72)="G"),FALSE,TRUE,IFERROR(IF(MATCH(CELL("format",'#_F'!K72),FormatCodes_SFX!$A$4:$A$53,0)&gt;0,TRUE),FALSE),TRUE,TRUE),"FormatMsg",TRUE,"PerfectMsg")</f>
        <v>PerfectMsg</v>
      </c>
      <c r="L72" s="231" t="str">
        <f ca="1">_xlfn.IFS(ISBLANK(F!L72),"",IF(NOT(ISNA('#_F'!L72)),IF(ISNA(F!L72),TRUE,FALSE),FALSE),"StuNAMsg",IF(AND(ISNA('#_F'!L72),ISNA(F!L72)),TRUE,FALSE),"PerfectMsg",IF(NOT(ISERROR('#_F'!L72)),IF(ISERROR(F!L72),TRUE,FALSE),FALSE),"StuErrorMsg",IF(TYPE('#_F'!L72)&lt;&gt;TYPE(F!L72),TRUE,FALSE),"WrongTypeMsg",IF(_xlfn.ISFORMULA('#_F'!L72),IF(NOT(_xlfn.ISFORMULA(F!L72)),TRUE),FALSE),"MissingFormulaMsg",IF(NOT(AND(ISNUMBER(FIND("[",_xlfn.FORMULATEXT('#_F'!L72))),ISNUMBER(FIND("!",_xlfn.FORMULATEXT('#_F'!L72))))),AND(ISNUMBER(FIND("[",_xlfn.FORMULATEXT(F!L72))),ISNUMBER(FIND("!",_xlfn.FORMULATEXT(F!L72)))),FALSE),"ExternalRefsMsg",IF(ISNUMBER('#_F'!L72),IF(ABS('#_F'!L72-F!L72)&gt;0.00001,TRUE,FALSE),IF('#_F'!L72&lt;&gt;F!L72,TRUE,FALSE)),IF(ISNUMBER('#_F'!L72),IF('#_F'!L72&gt;F!L72,"TooLow","TooHigh"),"WrongAnswer"),NOT(_xlfn.ISFORMULA('#_F'!L72)),IF(_xlfn.IFS(ISTEXT('#_F'!L72),FALSE,ISLOGICAL('#_F'!L72),FALSE,SUBSTITUTE(CELL("format",'#_F'!L72),"-","")=SUBSTITUTE(CELL("format",F!L72),"-",""),FALSE,CELL("format",'#_F'!L72)="G",FALSE,AND(CELL("format",'#_F'!L72)="F0",CELL("format",F!L72)="G"),FALSE,TRUE,IFERROR(IF(MATCH(CELL("format",'#_F'!L72)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72),_xlfn.FORMULATEXT(F!L72),F!L72),"9","#"),"8","#"),"7","#"),"6","#"),"5","#"),"4","#"),"3","#"),"2","#"),"1","#"),"0","#"),"$","")," ",""),",","@"),"&gt;","@"),"&lt;","@"),"=","@"),")","@"),"(","@"),"^","@"),"/","@"),"+","@"),"*","@"),"-","@"))-LEN(SUBSTITUTE(SUBSTITUTE(SUBSTITUTE(SUBSTITUTE(SUBSTITUTE(SUBSTITUTE(SUBSTITUTE(SUBSTITUTE(SUBSTITUTE(SUBSTITUTE(SUBSTITUTE(SUBSTITUTE(SUBSTITUTE(SUBSTITUTE(SUBSTITUTE(SUBSTITUTE(SUBSTITUTE(SUBSTITUTE(SUBSTITUTE(SUBSTITUTE(SUBSTITUTE(SUBSTITUTE(SUBSTITUTE(SUBSTITUTE(IF(_xlfn.ISFORMULA(F!L72),_xlfn.FORMULATEXT(F!L72),F!L72),"9","#"),"8","#"),"7","#"),"6","#"),"5","#"),"4","#"),"3","#"),"2","#"),"1","#"),"0","#"),"$","")," ",""),",","@"),"&gt;","@"),"&lt;","@"),"=","@"),")","@"),"(","@"),"^","@"),"/","@"),"+","@"),"*","@"),"-","@"),"@#","")))/2&gt;(LEN(SUBSTITUTE(SUBSTITUTE(SUBSTITUTE(SUBSTITUTE(SUBSTITUTE(SUBSTITUTE(SUBSTITUTE(SUBSTITUTE(SUBSTITUTE(SUBSTITUTE(SUBSTITUTE(SUBSTITUTE(SUBSTITUTE(SUBSTITUTE(SUBSTITUTE(SUBSTITUTE(SUBSTITUTE(SUBSTITUTE(SUBSTITUTE(SUBSTITUTE(SUBSTITUTE(SUBSTITUTE(SUBSTITUTE(IF(_xlfn.ISFORMULA('#_F'!L72),_xlfn.FORMULATEXT('#_F'!L72),'#_F'!L72),"9","#"),"8","#"),"7","#"),"6","#"),"5","#"),"4","#"),"3","#"),"2","#"),"1","#"),"0","#"),"$","")," ",""),",","@"),"&gt;","@"),"&lt;","@"),"=","@"),")","@"),"(","@"),"^","@"),"/","@"),"+","@"),"*","@"),"-","@"))-LEN(SUBSTITUTE(SUBSTITUTE(SUBSTITUTE(SUBSTITUTE(SUBSTITUTE(SUBSTITUTE(SUBSTITUTE(SUBSTITUTE(SUBSTITUTE(SUBSTITUTE(SUBSTITUTE(SUBSTITUTE(SUBSTITUTE(SUBSTITUTE(SUBSTITUTE(SUBSTITUTE(SUBSTITUTE(SUBSTITUTE(SUBSTITUTE(SUBSTITUTE(SUBSTITUTE(SUBSTITUTE(SUBSTITUTE(SUBSTITUTE(IF(_xlfn.ISFORMULA('#_F'!L72),_xlfn.FORMULATEXT('#_F'!L72),'#_F'!L72),"9","#"),"8","#"),"7","#"),"6","#"),"5","#"),"4","#"),"3","#"),"2","#"),"1","#"),"0","#"),"$","")," ",""),",","@"),"&gt;","@"),"&lt;","@"),"=","@"),")","@"),"(","@"),"^","@"),"/","@"),"+","@"),"*","@"),"-","@"),"@#","")))/2,TRUE,FALSE),"HardCodeMsg",IF(LEN(IF(_xlfn.ISFORMULA(F!L72),_xlfn.FORMULATEXT(F!L72),F!L72))-LEN(SUBSTITUTE(IF(_xlfn.ISFORMULA(F!L72),_xlfn.FORMULATEXT(F!L72),F!L72),"""",""))&gt;LEN(IF(_xlfn.ISFORMULA('#_F'!L72),_xlfn.FORMULATEXT('#_F'!L72),'#_F'!L72))-LEN(SUBSTITUTE(IF(_xlfn.ISFORMULA('#_F'!L72),_xlfn.FORMULATEXT('#_F'!L72),'#_F'!L72),"""","")),TRUE,FALSE),"HardQuoteMsg",IF(LEN(IF(_xlfn.ISFORMULA(F!L72),_xlfn.FORMULATEXT(F!L72),F!L72))-LEN(SUBSTITUTE(IF(_xlfn.ISFORMULA(F!L72),_xlfn.FORMULATEXT(F!L72),F!L72),"$",""))&lt;LEN(IF(_xlfn.ISFORMULA('#_F'!L72),_xlfn.FORMULATEXT('#_F'!L72),'#_F'!L72))-LEN(SUBSTITUTE(IF(_xlfn.ISFORMULA('#_F'!L72),_xlfn.FORMULATEXT('#_F'!L72),'#_F'!L72),"$","")),TRUE,FALSE),"MissingAbsMsg",_xlfn.IFS(ISTEXT('#_F'!L72),FALSE,ISLOGICAL('#_F'!L72),FALSE,SUBSTITUTE(CELL("format",'#_F'!L72),"-","")=SUBSTITUTE(CELL("format",F!L72),"-",""),FALSE,CELL("format",'#_F'!L72)="G",FALSE,AND(CELL("format",'#_F'!L72)="F0",CELL("format",F!L72)="G"),FALSE,TRUE,IFERROR(IF(MATCH(CELL("format",'#_F'!L72),FormatCodes_SFX!$A$4:$A$53,0)&gt;0,TRUE),FALSE),TRUE,TRUE),"FormatMsg",TRUE,"PerfectMsg")</f>
        <v>PerfectMsg</v>
      </c>
      <c r="N72" s="233">
        <v>0</v>
      </c>
      <c r="O72" s="233">
        <v>0</v>
      </c>
      <c r="P72" s="233">
        <v>0</v>
      </c>
      <c r="R72" s="233">
        <v>0</v>
      </c>
      <c r="S72" s="233">
        <v>0</v>
      </c>
      <c r="T72" s="233">
        <v>0</v>
      </c>
      <c r="V72" s="233">
        <v>0</v>
      </c>
      <c r="W72" s="233">
        <v>0</v>
      </c>
      <c r="X72" s="233">
        <v>0</v>
      </c>
      <c r="Z72" s="233">
        <v>0</v>
      </c>
      <c r="AA72" s="233">
        <v>0</v>
      </c>
      <c r="AB72" s="233">
        <v>0</v>
      </c>
    </row>
    <row r="73" spans="3:28" x14ac:dyDescent="0.15">
      <c r="C73" s="233">
        <v>0</v>
      </c>
      <c r="D73" s="233">
        <v>0</v>
      </c>
      <c r="E73" s="233">
        <v>0</v>
      </c>
      <c r="F73" s="233">
        <v>0</v>
      </c>
      <c r="G73" s="170" t="str">
        <f ca="1">_xlfn.IFS(ISBLANK(F!G73),"",IF(NOT(ISNA('#_F'!G73)),IF(ISNA(F!G73),TRUE,FALSE),FALSE),"StuNAMsg",IF(AND(ISNA('#_F'!G73),ISNA(F!G73)),TRUE,FALSE),"PerfectMsg",IF(NOT(ISERROR('#_F'!G73)),IF(ISERROR(F!G73),TRUE,FALSE),FALSE),"StuErrorMsg",IF(TYPE('#_F'!G73)&lt;&gt;TYPE(F!G73),TRUE,FALSE),"WrongTypeMsg",IF(_xlfn.ISFORMULA('#_F'!G73),IF(NOT(_xlfn.ISFORMULA(F!G73)),TRUE),FALSE),"MissingFormulaMsg",IF(NOT(AND(ISNUMBER(FIND("[",_xlfn.FORMULATEXT('#_F'!G73))),ISNUMBER(FIND("!",_xlfn.FORMULATEXT('#_F'!G73))))),AND(ISNUMBER(FIND("[",_xlfn.FORMULATEXT(F!G73))),ISNUMBER(FIND("!",_xlfn.FORMULATEXT(F!G73)))),FALSE),"ExternalRefsMsg",IF(ISNUMBER('#_F'!G73),IF(ABS('#_F'!G73-F!G73)&gt;0.00001,TRUE,FALSE),IF('#_F'!G73&lt;&gt;F!G73,TRUE,FALSE)),IF(ISNUMBER('#_F'!G73),IF('#_F'!G73&gt;F!G73,"TooLow","TooHigh"),"WrongAnswer"),NOT(_xlfn.ISFORMULA('#_F'!G73)),IF(_xlfn.IFS(ISTEXT('#_F'!G73),FALSE,ISLOGICAL('#_F'!G73),FALSE,SUBSTITUTE(CELL("format",'#_F'!G73),"-","")=SUBSTITUTE(CELL("format",F!G73),"-",""),FALSE,CELL("format",'#_F'!G73)="G",FALSE,AND(CELL("format",'#_F'!G73)="F0",CELL("format",F!G73)="G"),FALSE,TRUE,IFERROR(IF(MATCH(CELL("format",'#_F'!G73)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73),_xlfn.FORMULATEXT(F!G73),F!G73),"9","#"),"8","#"),"7","#"),"6","#"),"5","#"),"4","#"),"3","#"),"2","#"),"1","#"),"0","#"),"$","")," ",""),",","@"),"&gt;","@"),"&lt;","@"),"=","@"),")","@"),"(","@"),"^","@"),"/","@"),"+","@"),"*","@"),"-","@"))-LEN(SUBSTITUTE(SUBSTITUTE(SUBSTITUTE(SUBSTITUTE(SUBSTITUTE(SUBSTITUTE(SUBSTITUTE(SUBSTITUTE(SUBSTITUTE(SUBSTITUTE(SUBSTITUTE(SUBSTITUTE(SUBSTITUTE(SUBSTITUTE(SUBSTITUTE(SUBSTITUTE(SUBSTITUTE(SUBSTITUTE(SUBSTITUTE(SUBSTITUTE(SUBSTITUTE(SUBSTITUTE(SUBSTITUTE(SUBSTITUTE(IF(_xlfn.ISFORMULA(F!G73),_xlfn.FORMULATEXT(F!G73),F!G73),"9","#"),"8","#"),"7","#"),"6","#"),"5","#"),"4","#"),"3","#"),"2","#"),"1","#"),"0","#"),"$","")," ",""),",","@"),"&gt;","@"),"&lt;","@"),"=","@"),")","@"),"(","@"),"^","@"),"/","@"),"+","@"),"*","@"),"-","@"),"@#","")))/2&gt;(LEN(SUBSTITUTE(SUBSTITUTE(SUBSTITUTE(SUBSTITUTE(SUBSTITUTE(SUBSTITUTE(SUBSTITUTE(SUBSTITUTE(SUBSTITUTE(SUBSTITUTE(SUBSTITUTE(SUBSTITUTE(SUBSTITUTE(SUBSTITUTE(SUBSTITUTE(SUBSTITUTE(SUBSTITUTE(SUBSTITUTE(SUBSTITUTE(SUBSTITUTE(SUBSTITUTE(SUBSTITUTE(SUBSTITUTE(IF(_xlfn.ISFORMULA('#_F'!G73),_xlfn.FORMULATEXT('#_F'!G73),'#_F'!G73),"9","#"),"8","#"),"7","#"),"6","#"),"5","#"),"4","#"),"3","#"),"2","#"),"1","#"),"0","#"),"$","")," ",""),",","@"),"&gt;","@"),"&lt;","@"),"=","@"),")","@"),"(","@"),"^","@"),"/","@"),"+","@"),"*","@"),"-","@"))-LEN(SUBSTITUTE(SUBSTITUTE(SUBSTITUTE(SUBSTITUTE(SUBSTITUTE(SUBSTITUTE(SUBSTITUTE(SUBSTITUTE(SUBSTITUTE(SUBSTITUTE(SUBSTITUTE(SUBSTITUTE(SUBSTITUTE(SUBSTITUTE(SUBSTITUTE(SUBSTITUTE(SUBSTITUTE(SUBSTITUTE(SUBSTITUTE(SUBSTITUTE(SUBSTITUTE(SUBSTITUTE(SUBSTITUTE(SUBSTITUTE(IF(_xlfn.ISFORMULA('#_F'!G73),_xlfn.FORMULATEXT('#_F'!G73),'#_F'!G73),"9","#"),"8","#"),"7","#"),"6","#"),"5","#"),"4","#"),"3","#"),"2","#"),"1","#"),"0","#"),"$","")," ",""),",","@"),"&gt;","@"),"&lt;","@"),"=","@"),")","@"),"(","@"),"^","@"),"/","@"),"+","@"),"*","@"),"-","@"),"@#","")))/2,TRUE,FALSE),"HardCodeMsg",IF(LEN(IF(_xlfn.ISFORMULA(F!G73),_xlfn.FORMULATEXT(F!G73),F!G73))-LEN(SUBSTITUTE(IF(_xlfn.ISFORMULA(F!G73),_xlfn.FORMULATEXT(F!G73),F!G73),"""",""))&gt;LEN(IF(_xlfn.ISFORMULA('#_F'!G73),_xlfn.FORMULATEXT('#_F'!G73),'#_F'!G73))-LEN(SUBSTITUTE(IF(_xlfn.ISFORMULA('#_F'!G73),_xlfn.FORMULATEXT('#_F'!G73),'#_F'!G73),"""","")),TRUE,FALSE),"HardQuoteMsg",IF(LEN(IF(_xlfn.ISFORMULA(F!G73),_xlfn.FORMULATEXT(F!G73),F!G73))-LEN(SUBSTITUTE(IF(_xlfn.ISFORMULA(F!G73),_xlfn.FORMULATEXT(F!G73),F!G73),"$",""))&lt;LEN(IF(_xlfn.ISFORMULA('#_F'!G73),_xlfn.FORMULATEXT('#_F'!G73),'#_F'!G73))-LEN(SUBSTITUTE(IF(_xlfn.ISFORMULA('#_F'!G73),_xlfn.FORMULATEXT('#_F'!G73),'#_F'!G73),"$","")),TRUE,FALSE),"MissingAbsMsg",_xlfn.IFS(ISTEXT('#_F'!G73),FALSE,ISLOGICAL('#_F'!G73),FALSE,SUBSTITUTE(CELL("format",'#_F'!G73),"-","")=SUBSTITUTE(CELL("format",F!G73),"-",""),FALSE,CELL("format",'#_F'!G73)="G",FALSE,AND(CELL("format",'#_F'!G73)="F0",CELL("format",F!G73)="G"),FALSE,TRUE,IFERROR(IF(MATCH(CELL("format",'#_F'!G73),FormatCodes_SFX!$A$4:$A$53,0)&gt;0,TRUE),FALSE),TRUE,TRUE),"FormatMsg",TRUE,"PerfectMsg")</f>
        <v>PerfectMsg</v>
      </c>
      <c r="H73" s="170" t="str">
        <f ca="1">_xlfn.IFS(ISBLANK(F!H73),"",IF(NOT(ISNA('#_F'!H73)),IF(ISNA(F!H73),TRUE,FALSE),FALSE),"StuNAMsg",IF(AND(ISNA('#_F'!H73),ISNA(F!H73)),TRUE,FALSE),"PerfectMsg",IF(NOT(ISERROR('#_F'!H73)),IF(ISERROR(F!H73),TRUE,FALSE),FALSE),"StuErrorMsg",IF(TYPE('#_F'!H73)&lt;&gt;TYPE(F!H73),TRUE,FALSE),"WrongTypeMsg",IF(_xlfn.ISFORMULA('#_F'!H73),IF(NOT(_xlfn.ISFORMULA(F!H73)),TRUE),FALSE),"MissingFormulaMsg",IF(NOT(AND(ISNUMBER(FIND("[",_xlfn.FORMULATEXT('#_F'!H73))),ISNUMBER(FIND("!",_xlfn.FORMULATEXT('#_F'!H73))))),AND(ISNUMBER(FIND("[",_xlfn.FORMULATEXT(F!H73))),ISNUMBER(FIND("!",_xlfn.FORMULATEXT(F!H73)))),FALSE),"ExternalRefsMsg",IF(ISNUMBER('#_F'!H73),IF(ABS('#_F'!H73-F!H73)&gt;0.00001,TRUE,FALSE),IF('#_F'!H73&lt;&gt;F!H73,TRUE,FALSE)),IF(ISNUMBER('#_F'!H73),IF('#_F'!H73&gt;F!H73,"TooLow","TooHigh"),"WrongAnswer"),NOT(_xlfn.ISFORMULA('#_F'!H73)),IF(_xlfn.IFS(ISTEXT('#_F'!H73),FALSE,ISLOGICAL('#_F'!H73),FALSE,SUBSTITUTE(CELL("format",'#_F'!H73),"-","")=SUBSTITUTE(CELL("format",F!H73),"-",""),FALSE,CELL("format",'#_F'!H73)="G",FALSE,AND(CELL("format",'#_F'!H73)="F0",CELL("format",F!H73)="G"),FALSE,TRUE,IFERROR(IF(MATCH(CELL("format",'#_F'!H73)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73),_xlfn.FORMULATEXT(F!H73),F!H73),"9","#"),"8","#"),"7","#"),"6","#"),"5","#"),"4","#"),"3","#"),"2","#"),"1","#"),"0","#"),"$","")," ",""),",","@"),"&gt;","@"),"&lt;","@"),"=","@"),")","@"),"(","@"),"^","@"),"/","@"),"+","@"),"*","@"),"-","@"))-LEN(SUBSTITUTE(SUBSTITUTE(SUBSTITUTE(SUBSTITUTE(SUBSTITUTE(SUBSTITUTE(SUBSTITUTE(SUBSTITUTE(SUBSTITUTE(SUBSTITUTE(SUBSTITUTE(SUBSTITUTE(SUBSTITUTE(SUBSTITUTE(SUBSTITUTE(SUBSTITUTE(SUBSTITUTE(SUBSTITUTE(SUBSTITUTE(SUBSTITUTE(SUBSTITUTE(SUBSTITUTE(SUBSTITUTE(SUBSTITUTE(IF(_xlfn.ISFORMULA(F!H73),_xlfn.FORMULATEXT(F!H73),F!H73),"9","#"),"8","#"),"7","#"),"6","#"),"5","#"),"4","#"),"3","#"),"2","#"),"1","#"),"0","#"),"$","")," ",""),",","@"),"&gt;","@"),"&lt;","@"),"=","@"),")","@"),"(","@"),"^","@"),"/","@"),"+","@"),"*","@"),"-","@"),"@#","")))/2&gt;(LEN(SUBSTITUTE(SUBSTITUTE(SUBSTITUTE(SUBSTITUTE(SUBSTITUTE(SUBSTITUTE(SUBSTITUTE(SUBSTITUTE(SUBSTITUTE(SUBSTITUTE(SUBSTITUTE(SUBSTITUTE(SUBSTITUTE(SUBSTITUTE(SUBSTITUTE(SUBSTITUTE(SUBSTITUTE(SUBSTITUTE(SUBSTITUTE(SUBSTITUTE(SUBSTITUTE(SUBSTITUTE(SUBSTITUTE(IF(_xlfn.ISFORMULA('#_F'!H73),_xlfn.FORMULATEXT('#_F'!H73),'#_F'!H73),"9","#"),"8","#"),"7","#"),"6","#"),"5","#"),"4","#"),"3","#"),"2","#"),"1","#"),"0","#"),"$","")," ",""),",","@"),"&gt;","@"),"&lt;","@"),"=","@"),")","@"),"(","@"),"^","@"),"/","@"),"+","@"),"*","@"),"-","@"))-LEN(SUBSTITUTE(SUBSTITUTE(SUBSTITUTE(SUBSTITUTE(SUBSTITUTE(SUBSTITUTE(SUBSTITUTE(SUBSTITUTE(SUBSTITUTE(SUBSTITUTE(SUBSTITUTE(SUBSTITUTE(SUBSTITUTE(SUBSTITUTE(SUBSTITUTE(SUBSTITUTE(SUBSTITUTE(SUBSTITUTE(SUBSTITUTE(SUBSTITUTE(SUBSTITUTE(SUBSTITUTE(SUBSTITUTE(SUBSTITUTE(IF(_xlfn.ISFORMULA('#_F'!H73),_xlfn.FORMULATEXT('#_F'!H73),'#_F'!H73),"9","#"),"8","#"),"7","#"),"6","#"),"5","#"),"4","#"),"3","#"),"2","#"),"1","#"),"0","#"),"$","")," ",""),",","@"),"&gt;","@"),"&lt;","@"),"=","@"),")","@"),"(","@"),"^","@"),"/","@"),"+","@"),"*","@"),"-","@"),"@#","")))/2,TRUE,FALSE),"HardCodeMsg",IF(LEN(IF(_xlfn.ISFORMULA(F!H73),_xlfn.FORMULATEXT(F!H73),F!H73))-LEN(SUBSTITUTE(IF(_xlfn.ISFORMULA(F!H73),_xlfn.FORMULATEXT(F!H73),F!H73),"""",""))&gt;LEN(IF(_xlfn.ISFORMULA('#_F'!H73),_xlfn.FORMULATEXT('#_F'!H73),'#_F'!H73))-LEN(SUBSTITUTE(IF(_xlfn.ISFORMULA('#_F'!H73),_xlfn.FORMULATEXT('#_F'!H73),'#_F'!H73),"""","")),TRUE,FALSE),"HardQuoteMsg",IF(LEN(IF(_xlfn.ISFORMULA(F!H73),_xlfn.FORMULATEXT(F!H73),F!H73))-LEN(SUBSTITUTE(IF(_xlfn.ISFORMULA(F!H73),_xlfn.FORMULATEXT(F!H73),F!H73),"$",""))&lt;LEN(IF(_xlfn.ISFORMULA('#_F'!H73),_xlfn.FORMULATEXT('#_F'!H73),'#_F'!H73))-LEN(SUBSTITUTE(IF(_xlfn.ISFORMULA('#_F'!H73),_xlfn.FORMULATEXT('#_F'!H73),'#_F'!H73),"$","")),TRUE,FALSE),"MissingAbsMsg",_xlfn.IFS(ISTEXT('#_F'!H73),FALSE,ISLOGICAL('#_F'!H73),FALSE,SUBSTITUTE(CELL("format",'#_F'!H73),"-","")=SUBSTITUTE(CELL("format",F!H73),"-",""),FALSE,CELL("format",'#_F'!H73)="G",FALSE,AND(CELL("format",'#_F'!H73)="F0",CELL("format",F!H73)="G"),FALSE,TRUE,IFERROR(IF(MATCH(CELL("format",'#_F'!H73),FormatCodes_SFX!$A$4:$A$53,0)&gt;0,TRUE),FALSE),TRUE,TRUE),"FormatMsg",TRUE,"PerfectMsg")</f>
        <v>PerfectMsg</v>
      </c>
      <c r="I73" s="170" t="str">
        <f ca="1">_xlfn.IFS(ISBLANK(F!I73),"",IF(NOT(ISNA('#_F'!I73)),IF(ISNA(F!I73),TRUE,FALSE),FALSE),"StuNAMsg",IF(AND(ISNA('#_F'!I73),ISNA(F!I73)),TRUE,FALSE),"PerfectMsg",IF(NOT(ISERROR('#_F'!I73)),IF(ISERROR(F!I73),TRUE,FALSE),FALSE),"StuErrorMsg",IF(TYPE('#_F'!I73)&lt;&gt;TYPE(F!I73),TRUE,FALSE),"WrongTypeMsg",IF(_xlfn.ISFORMULA('#_F'!I73),IF(NOT(_xlfn.ISFORMULA(F!I73)),TRUE),FALSE),"MissingFormulaMsg",IF(NOT(AND(ISNUMBER(FIND("[",_xlfn.FORMULATEXT('#_F'!I73))),ISNUMBER(FIND("!",_xlfn.FORMULATEXT('#_F'!I73))))),AND(ISNUMBER(FIND("[",_xlfn.FORMULATEXT(F!I73))),ISNUMBER(FIND("!",_xlfn.FORMULATEXT(F!I73)))),FALSE),"ExternalRefsMsg",IF(ISNUMBER('#_F'!I73),IF(ABS('#_F'!I73-F!I73)&gt;0.00001,TRUE,FALSE),IF('#_F'!I73&lt;&gt;F!I73,TRUE,FALSE)),IF(ISNUMBER('#_F'!I73),IF('#_F'!I73&gt;F!I73,"TooLow","TooHigh"),"WrongAnswer"),NOT(_xlfn.ISFORMULA('#_F'!I73)),IF(_xlfn.IFS(ISTEXT('#_F'!I73),FALSE,ISLOGICAL('#_F'!I73),FALSE,SUBSTITUTE(CELL("format",'#_F'!I73),"-","")=SUBSTITUTE(CELL("format",F!I73),"-",""),FALSE,CELL("format",'#_F'!I73)="G",FALSE,AND(CELL("format",'#_F'!I73)="F0",CELL("format",F!I73)="G"),FALSE,TRUE,IFERROR(IF(MATCH(CELL("format",'#_F'!I73)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73),_xlfn.FORMULATEXT(F!I73),F!I73),"9","#"),"8","#"),"7","#"),"6","#"),"5","#"),"4","#"),"3","#"),"2","#"),"1","#"),"0","#"),"$","")," ",""),",","@"),"&gt;","@"),"&lt;","@"),"=","@"),")","@"),"(","@"),"^","@"),"/","@"),"+","@"),"*","@"),"-","@"))-LEN(SUBSTITUTE(SUBSTITUTE(SUBSTITUTE(SUBSTITUTE(SUBSTITUTE(SUBSTITUTE(SUBSTITUTE(SUBSTITUTE(SUBSTITUTE(SUBSTITUTE(SUBSTITUTE(SUBSTITUTE(SUBSTITUTE(SUBSTITUTE(SUBSTITUTE(SUBSTITUTE(SUBSTITUTE(SUBSTITUTE(SUBSTITUTE(SUBSTITUTE(SUBSTITUTE(SUBSTITUTE(SUBSTITUTE(SUBSTITUTE(IF(_xlfn.ISFORMULA(F!I73),_xlfn.FORMULATEXT(F!I73),F!I73),"9","#"),"8","#"),"7","#"),"6","#"),"5","#"),"4","#"),"3","#"),"2","#"),"1","#"),"0","#"),"$","")," ",""),",","@"),"&gt;","@"),"&lt;","@"),"=","@"),")","@"),"(","@"),"^","@"),"/","@"),"+","@"),"*","@"),"-","@"),"@#","")))/2&gt;(LEN(SUBSTITUTE(SUBSTITUTE(SUBSTITUTE(SUBSTITUTE(SUBSTITUTE(SUBSTITUTE(SUBSTITUTE(SUBSTITUTE(SUBSTITUTE(SUBSTITUTE(SUBSTITUTE(SUBSTITUTE(SUBSTITUTE(SUBSTITUTE(SUBSTITUTE(SUBSTITUTE(SUBSTITUTE(SUBSTITUTE(SUBSTITUTE(SUBSTITUTE(SUBSTITUTE(SUBSTITUTE(SUBSTITUTE(IF(_xlfn.ISFORMULA('#_F'!I73),_xlfn.FORMULATEXT('#_F'!I73),'#_F'!I73),"9","#"),"8","#"),"7","#"),"6","#"),"5","#"),"4","#"),"3","#"),"2","#"),"1","#"),"0","#"),"$","")," ",""),",","@"),"&gt;","@"),"&lt;","@"),"=","@"),")","@"),"(","@"),"^","@"),"/","@"),"+","@"),"*","@"),"-","@"))-LEN(SUBSTITUTE(SUBSTITUTE(SUBSTITUTE(SUBSTITUTE(SUBSTITUTE(SUBSTITUTE(SUBSTITUTE(SUBSTITUTE(SUBSTITUTE(SUBSTITUTE(SUBSTITUTE(SUBSTITUTE(SUBSTITUTE(SUBSTITUTE(SUBSTITUTE(SUBSTITUTE(SUBSTITUTE(SUBSTITUTE(SUBSTITUTE(SUBSTITUTE(SUBSTITUTE(SUBSTITUTE(SUBSTITUTE(SUBSTITUTE(IF(_xlfn.ISFORMULA('#_F'!I73),_xlfn.FORMULATEXT('#_F'!I73),'#_F'!I73),"9","#"),"8","#"),"7","#"),"6","#"),"5","#"),"4","#"),"3","#"),"2","#"),"1","#"),"0","#"),"$","")," ",""),",","@"),"&gt;","@"),"&lt;","@"),"=","@"),")","@"),"(","@"),"^","@"),"/","@"),"+","@"),"*","@"),"-","@"),"@#","")))/2,TRUE,FALSE),"HardCodeMsg",IF(LEN(IF(_xlfn.ISFORMULA(F!I73),_xlfn.FORMULATEXT(F!I73),F!I73))-LEN(SUBSTITUTE(IF(_xlfn.ISFORMULA(F!I73),_xlfn.FORMULATEXT(F!I73),F!I73),"""",""))&gt;LEN(IF(_xlfn.ISFORMULA('#_F'!I73),_xlfn.FORMULATEXT('#_F'!I73),'#_F'!I73))-LEN(SUBSTITUTE(IF(_xlfn.ISFORMULA('#_F'!I73),_xlfn.FORMULATEXT('#_F'!I73),'#_F'!I73),"""","")),TRUE,FALSE),"HardQuoteMsg",IF(LEN(IF(_xlfn.ISFORMULA(F!I73),_xlfn.FORMULATEXT(F!I73),F!I73))-LEN(SUBSTITUTE(IF(_xlfn.ISFORMULA(F!I73),_xlfn.FORMULATEXT(F!I73),F!I73),"$",""))&lt;LEN(IF(_xlfn.ISFORMULA('#_F'!I73),_xlfn.FORMULATEXT('#_F'!I73),'#_F'!I73))-LEN(SUBSTITUTE(IF(_xlfn.ISFORMULA('#_F'!I73),_xlfn.FORMULATEXT('#_F'!I73),'#_F'!I73),"$","")),TRUE,FALSE),"MissingAbsMsg",_xlfn.IFS(ISTEXT('#_F'!I73),FALSE,ISLOGICAL('#_F'!I73),FALSE,SUBSTITUTE(CELL("format",'#_F'!I73),"-","")=SUBSTITUTE(CELL("format",F!I73),"-",""),FALSE,CELL("format",'#_F'!I73)="G",FALSE,AND(CELL("format",'#_F'!I73)="F0",CELL("format",F!I73)="G"),FALSE,TRUE,IFERROR(IF(MATCH(CELL("format",'#_F'!I73),FormatCodes_SFX!$A$4:$A$53,0)&gt;0,TRUE),FALSE),TRUE,TRUE),"FormatMsg",TRUE,"PerfectMsg")</f>
        <v>PerfectMsg</v>
      </c>
      <c r="J73" s="170" t="str">
        <f ca="1">_xlfn.IFS(ISBLANK(F!J73),"",IF(NOT(ISNA('#_F'!J73)),IF(ISNA(F!J73),TRUE,FALSE),FALSE),"StuNAMsg",IF(AND(ISNA('#_F'!J73),ISNA(F!J73)),TRUE,FALSE),"PerfectMsg",IF(NOT(ISERROR('#_F'!J73)),IF(ISERROR(F!J73),TRUE,FALSE),FALSE),"StuErrorMsg",IF(TYPE('#_F'!J73)&lt;&gt;TYPE(F!J73),TRUE,FALSE),"WrongTypeMsg",IF(_xlfn.ISFORMULA('#_F'!J73),IF(NOT(_xlfn.ISFORMULA(F!J73)),TRUE),FALSE),"MissingFormulaMsg",IF(NOT(AND(ISNUMBER(FIND("[",_xlfn.FORMULATEXT('#_F'!J73))),ISNUMBER(FIND("!",_xlfn.FORMULATEXT('#_F'!J73))))),AND(ISNUMBER(FIND("[",_xlfn.FORMULATEXT(F!J73))),ISNUMBER(FIND("!",_xlfn.FORMULATEXT(F!J73)))),FALSE),"ExternalRefsMsg",IF(ISNUMBER('#_F'!J73),IF(ABS('#_F'!J73-F!J73)&gt;0.00001,TRUE,FALSE),IF('#_F'!J73&lt;&gt;F!J73,TRUE,FALSE)),IF(ISNUMBER('#_F'!J73),IF('#_F'!J73&gt;F!J73,"TooLow","TooHigh"),"WrongAnswer"),NOT(_xlfn.ISFORMULA('#_F'!J73)),IF(_xlfn.IFS(ISTEXT('#_F'!J73),FALSE,ISLOGICAL('#_F'!J73),FALSE,SUBSTITUTE(CELL("format",'#_F'!J73),"-","")=SUBSTITUTE(CELL("format",F!J73),"-",""),FALSE,CELL("format",'#_F'!J73)="G",FALSE,AND(CELL("format",'#_F'!J73)="F0",CELL("format",F!J73)="G"),FALSE,TRUE,IFERROR(IF(MATCH(CELL("format",'#_F'!J73)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73),_xlfn.FORMULATEXT(F!J73),F!J73),"9","#"),"8","#"),"7","#"),"6","#"),"5","#"),"4","#"),"3","#"),"2","#"),"1","#"),"0","#"),"$","")," ",""),",","@"),"&gt;","@"),"&lt;","@"),"=","@"),")","@"),"(","@"),"^","@"),"/","@"),"+","@"),"*","@"),"-","@"))-LEN(SUBSTITUTE(SUBSTITUTE(SUBSTITUTE(SUBSTITUTE(SUBSTITUTE(SUBSTITUTE(SUBSTITUTE(SUBSTITUTE(SUBSTITUTE(SUBSTITUTE(SUBSTITUTE(SUBSTITUTE(SUBSTITUTE(SUBSTITUTE(SUBSTITUTE(SUBSTITUTE(SUBSTITUTE(SUBSTITUTE(SUBSTITUTE(SUBSTITUTE(SUBSTITUTE(SUBSTITUTE(SUBSTITUTE(SUBSTITUTE(IF(_xlfn.ISFORMULA(F!J73),_xlfn.FORMULATEXT(F!J73),F!J73),"9","#"),"8","#"),"7","#"),"6","#"),"5","#"),"4","#"),"3","#"),"2","#"),"1","#"),"0","#"),"$","")," ",""),",","@"),"&gt;","@"),"&lt;","@"),"=","@"),")","@"),"(","@"),"^","@"),"/","@"),"+","@"),"*","@"),"-","@"),"@#","")))/2&gt;(LEN(SUBSTITUTE(SUBSTITUTE(SUBSTITUTE(SUBSTITUTE(SUBSTITUTE(SUBSTITUTE(SUBSTITUTE(SUBSTITUTE(SUBSTITUTE(SUBSTITUTE(SUBSTITUTE(SUBSTITUTE(SUBSTITUTE(SUBSTITUTE(SUBSTITUTE(SUBSTITUTE(SUBSTITUTE(SUBSTITUTE(SUBSTITUTE(SUBSTITUTE(SUBSTITUTE(SUBSTITUTE(SUBSTITUTE(IF(_xlfn.ISFORMULA('#_F'!J73),_xlfn.FORMULATEXT('#_F'!J73),'#_F'!J73),"9","#"),"8","#"),"7","#"),"6","#"),"5","#"),"4","#"),"3","#"),"2","#"),"1","#"),"0","#"),"$","")," ",""),",","@"),"&gt;","@"),"&lt;","@"),"=","@"),")","@"),"(","@"),"^","@"),"/","@"),"+","@"),"*","@"),"-","@"))-LEN(SUBSTITUTE(SUBSTITUTE(SUBSTITUTE(SUBSTITUTE(SUBSTITUTE(SUBSTITUTE(SUBSTITUTE(SUBSTITUTE(SUBSTITUTE(SUBSTITUTE(SUBSTITUTE(SUBSTITUTE(SUBSTITUTE(SUBSTITUTE(SUBSTITUTE(SUBSTITUTE(SUBSTITUTE(SUBSTITUTE(SUBSTITUTE(SUBSTITUTE(SUBSTITUTE(SUBSTITUTE(SUBSTITUTE(SUBSTITUTE(IF(_xlfn.ISFORMULA('#_F'!J73),_xlfn.FORMULATEXT('#_F'!J73),'#_F'!J73),"9","#"),"8","#"),"7","#"),"6","#"),"5","#"),"4","#"),"3","#"),"2","#"),"1","#"),"0","#"),"$","")," ",""),",","@"),"&gt;","@"),"&lt;","@"),"=","@"),")","@"),"(","@"),"^","@"),"/","@"),"+","@"),"*","@"),"-","@"),"@#","")))/2,TRUE,FALSE),"HardCodeMsg",IF(LEN(IF(_xlfn.ISFORMULA(F!J73),_xlfn.FORMULATEXT(F!J73),F!J73))-LEN(SUBSTITUTE(IF(_xlfn.ISFORMULA(F!J73),_xlfn.FORMULATEXT(F!J73),F!J73),"""",""))&gt;LEN(IF(_xlfn.ISFORMULA('#_F'!J73),_xlfn.FORMULATEXT('#_F'!J73),'#_F'!J73))-LEN(SUBSTITUTE(IF(_xlfn.ISFORMULA('#_F'!J73),_xlfn.FORMULATEXT('#_F'!J73),'#_F'!J73),"""","")),TRUE,FALSE),"HardQuoteMsg",IF(LEN(IF(_xlfn.ISFORMULA(F!J73),_xlfn.FORMULATEXT(F!J73),F!J73))-LEN(SUBSTITUTE(IF(_xlfn.ISFORMULA(F!J73),_xlfn.FORMULATEXT(F!J73),F!J73),"$",""))&lt;LEN(IF(_xlfn.ISFORMULA('#_F'!J73),_xlfn.FORMULATEXT('#_F'!J73),'#_F'!J73))-LEN(SUBSTITUTE(IF(_xlfn.ISFORMULA('#_F'!J73),_xlfn.FORMULATEXT('#_F'!J73),'#_F'!J73),"$","")),TRUE,FALSE),"MissingAbsMsg",_xlfn.IFS(ISTEXT('#_F'!J73),FALSE,ISLOGICAL('#_F'!J73),FALSE,SUBSTITUTE(CELL("format",'#_F'!J73),"-","")=SUBSTITUTE(CELL("format",F!J73),"-",""),FALSE,CELL("format",'#_F'!J73)="G",FALSE,AND(CELL("format",'#_F'!J73)="F0",CELL("format",F!J73)="G"),FALSE,TRUE,IFERROR(IF(MATCH(CELL("format",'#_F'!J73),FormatCodes_SFX!$A$4:$A$53,0)&gt;0,TRUE),FALSE),TRUE,TRUE),"FormatMsg",TRUE,"PerfectMsg")</f>
        <v>PerfectMsg</v>
      </c>
      <c r="K73" s="170" t="str">
        <f ca="1">_xlfn.IFS(ISBLANK(F!K73),"",IF(NOT(ISNA('#_F'!K73)),IF(ISNA(F!K73),TRUE,FALSE),FALSE),"StuNAMsg",IF(AND(ISNA('#_F'!K73),ISNA(F!K73)),TRUE,FALSE),"PerfectMsg",IF(NOT(ISERROR('#_F'!K73)),IF(ISERROR(F!K73),TRUE,FALSE),FALSE),"StuErrorMsg",IF(TYPE('#_F'!K73)&lt;&gt;TYPE(F!K73),TRUE,FALSE),"WrongTypeMsg",IF(_xlfn.ISFORMULA('#_F'!K73),IF(NOT(_xlfn.ISFORMULA(F!K73)),TRUE),FALSE),"MissingFormulaMsg",IF(NOT(AND(ISNUMBER(FIND("[",_xlfn.FORMULATEXT('#_F'!K73))),ISNUMBER(FIND("!",_xlfn.FORMULATEXT('#_F'!K73))))),AND(ISNUMBER(FIND("[",_xlfn.FORMULATEXT(F!K73))),ISNUMBER(FIND("!",_xlfn.FORMULATEXT(F!K73)))),FALSE),"ExternalRefsMsg",IF(ISNUMBER('#_F'!K73),IF(ABS('#_F'!K73-F!K73)&gt;0.00001,TRUE,FALSE),IF('#_F'!K73&lt;&gt;F!K73,TRUE,FALSE)),IF(ISNUMBER('#_F'!K73),IF('#_F'!K73&gt;F!K73,"TooLow","TooHigh"),"WrongAnswer"),NOT(_xlfn.ISFORMULA('#_F'!K73)),IF(_xlfn.IFS(ISTEXT('#_F'!K73),FALSE,ISLOGICAL('#_F'!K73),FALSE,SUBSTITUTE(CELL("format",'#_F'!K73),"-","")=SUBSTITUTE(CELL("format",F!K73),"-",""),FALSE,CELL("format",'#_F'!K73)="G",FALSE,AND(CELL("format",'#_F'!K73)="F0",CELL("format",F!K73)="G"),FALSE,TRUE,IFERROR(IF(MATCH(CELL("format",'#_F'!K73)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73),_xlfn.FORMULATEXT(F!K73),F!K73),"9","#"),"8","#"),"7","#"),"6","#"),"5","#"),"4","#"),"3","#"),"2","#"),"1","#"),"0","#"),"$","")," ",""),",","@"),"&gt;","@"),"&lt;","@"),"=","@"),")","@"),"(","@"),"^","@"),"/","@"),"+","@"),"*","@"),"-","@"))-LEN(SUBSTITUTE(SUBSTITUTE(SUBSTITUTE(SUBSTITUTE(SUBSTITUTE(SUBSTITUTE(SUBSTITUTE(SUBSTITUTE(SUBSTITUTE(SUBSTITUTE(SUBSTITUTE(SUBSTITUTE(SUBSTITUTE(SUBSTITUTE(SUBSTITUTE(SUBSTITUTE(SUBSTITUTE(SUBSTITUTE(SUBSTITUTE(SUBSTITUTE(SUBSTITUTE(SUBSTITUTE(SUBSTITUTE(SUBSTITUTE(IF(_xlfn.ISFORMULA(F!K73),_xlfn.FORMULATEXT(F!K73),F!K73),"9","#"),"8","#"),"7","#"),"6","#"),"5","#"),"4","#"),"3","#"),"2","#"),"1","#"),"0","#"),"$","")," ",""),",","@"),"&gt;","@"),"&lt;","@"),"=","@"),")","@"),"(","@"),"^","@"),"/","@"),"+","@"),"*","@"),"-","@"),"@#","")))/2&gt;(LEN(SUBSTITUTE(SUBSTITUTE(SUBSTITUTE(SUBSTITUTE(SUBSTITUTE(SUBSTITUTE(SUBSTITUTE(SUBSTITUTE(SUBSTITUTE(SUBSTITUTE(SUBSTITUTE(SUBSTITUTE(SUBSTITUTE(SUBSTITUTE(SUBSTITUTE(SUBSTITUTE(SUBSTITUTE(SUBSTITUTE(SUBSTITUTE(SUBSTITUTE(SUBSTITUTE(SUBSTITUTE(SUBSTITUTE(IF(_xlfn.ISFORMULA('#_F'!K73),_xlfn.FORMULATEXT('#_F'!K73),'#_F'!K73),"9","#"),"8","#"),"7","#"),"6","#"),"5","#"),"4","#"),"3","#"),"2","#"),"1","#"),"0","#"),"$","")," ",""),",","@"),"&gt;","@"),"&lt;","@"),"=","@"),")","@"),"(","@"),"^","@"),"/","@"),"+","@"),"*","@"),"-","@"))-LEN(SUBSTITUTE(SUBSTITUTE(SUBSTITUTE(SUBSTITUTE(SUBSTITUTE(SUBSTITUTE(SUBSTITUTE(SUBSTITUTE(SUBSTITUTE(SUBSTITUTE(SUBSTITUTE(SUBSTITUTE(SUBSTITUTE(SUBSTITUTE(SUBSTITUTE(SUBSTITUTE(SUBSTITUTE(SUBSTITUTE(SUBSTITUTE(SUBSTITUTE(SUBSTITUTE(SUBSTITUTE(SUBSTITUTE(SUBSTITUTE(IF(_xlfn.ISFORMULA('#_F'!K73),_xlfn.FORMULATEXT('#_F'!K73),'#_F'!K73),"9","#"),"8","#"),"7","#"),"6","#"),"5","#"),"4","#"),"3","#"),"2","#"),"1","#"),"0","#"),"$","")," ",""),",","@"),"&gt;","@"),"&lt;","@"),"=","@"),")","@"),"(","@"),"^","@"),"/","@"),"+","@"),"*","@"),"-","@"),"@#","")))/2,TRUE,FALSE),"HardCodeMsg",IF(LEN(IF(_xlfn.ISFORMULA(F!K73),_xlfn.FORMULATEXT(F!K73),F!K73))-LEN(SUBSTITUTE(IF(_xlfn.ISFORMULA(F!K73),_xlfn.FORMULATEXT(F!K73),F!K73),"""",""))&gt;LEN(IF(_xlfn.ISFORMULA('#_F'!K73),_xlfn.FORMULATEXT('#_F'!K73),'#_F'!K73))-LEN(SUBSTITUTE(IF(_xlfn.ISFORMULA('#_F'!K73),_xlfn.FORMULATEXT('#_F'!K73),'#_F'!K73),"""","")),TRUE,FALSE),"HardQuoteMsg",IF(LEN(IF(_xlfn.ISFORMULA(F!K73),_xlfn.FORMULATEXT(F!K73),F!K73))-LEN(SUBSTITUTE(IF(_xlfn.ISFORMULA(F!K73),_xlfn.FORMULATEXT(F!K73),F!K73),"$",""))&lt;LEN(IF(_xlfn.ISFORMULA('#_F'!K73),_xlfn.FORMULATEXT('#_F'!K73),'#_F'!K73))-LEN(SUBSTITUTE(IF(_xlfn.ISFORMULA('#_F'!K73),_xlfn.FORMULATEXT('#_F'!K73),'#_F'!K73),"$","")),TRUE,FALSE),"MissingAbsMsg",_xlfn.IFS(ISTEXT('#_F'!K73),FALSE,ISLOGICAL('#_F'!K73),FALSE,SUBSTITUTE(CELL("format",'#_F'!K73),"-","")=SUBSTITUTE(CELL("format",F!K73),"-",""),FALSE,CELL("format",'#_F'!K73)="G",FALSE,AND(CELL("format",'#_F'!K73)="F0",CELL("format",F!K73)="G"),FALSE,TRUE,IFERROR(IF(MATCH(CELL("format",'#_F'!K73),FormatCodes_SFX!$A$4:$A$53,0)&gt;0,TRUE),FALSE),TRUE,TRUE),"FormatMsg",TRUE,"PerfectMsg")</f>
        <v>PerfectMsg</v>
      </c>
      <c r="L73" s="231" t="str">
        <f ca="1">_xlfn.IFS(ISBLANK(F!L73),"",IF(NOT(ISNA('#_F'!L73)),IF(ISNA(F!L73),TRUE,FALSE),FALSE),"StuNAMsg",IF(AND(ISNA('#_F'!L73),ISNA(F!L73)),TRUE,FALSE),"PerfectMsg",IF(NOT(ISERROR('#_F'!L73)),IF(ISERROR(F!L73),TRUE,FALSE),FALSE),"StuErrorMsg",IF(TYPE('#_F'!L73)&lt;&gt;TYPE(F!L73),TRUE,FALSE),"WrongTypeMsg",IF(_xlfn.ISFORMULA('#_F'!L73),IF(NOT(_xlfn.ISFORMULA(F!L73)),TRUE),FALSE),"MissingFormulaMsg",IF(NOT(AND(ISNUMBER(FIND("[",_xlfn.FORMULATEXT('#_F'!L73))),ISNUMBER(FIND("!",_xlfn.FORMULATEXT('#_F'!L73))))),AND(ISNUMBER(FIND("[",_xlfn.FORMULATEXT(F!L73))),ISNUMBER(FIND("!",_xlfn.FORMULATEXT(F!L73)))),FALSE),"ExternalRefsMsg",IF(ISNUMBER('#_F'!L73),IF(ABS('#_F'!L73-F!L73)&gt;0.00001,TRUE,FALSE),IF('#_F'!L73&lt;&gt;F!L73,TRUE,FALSE)),IF(ISNUMBER('#_F'!L73),IF('#_F'!L73&gt;F!L73,"TooLow","TooHigh"),"WrongAnswer"),NOT(_xlfn.ISFORMULA('#_F'!L73)),IF(_xlfn.IFS(ISTEXT('#_F'!L73),FALSE,ISLOGICAL('#_F'!L73),FALSE,SUBSTITUTE(CELL("format",'#_F'!L73),"-","")=SUBSTITUTE(CELL("format",F!L73),"-",""),FALSE,CELL("format",'#_F'!L73)="G",FALSE,AND(CELL("format",'#_F'!L73)="F0",CELL("format",F!L73)="G"),FALSE,TRUE,IFERROR(IF(MATCH(CELL("format",'#_F'!L73)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73),_xlfn.FORMULATEXT(F!L73),F!L73),"9","#"),"8","#"),"7","#"),"6","#"),"5","#"),"4","#"),"3","#"),"2","#"),"1","#"),"0","#"),"$","")," ",""),",","@"),"&gt;","@"),"&lt;","@"),"=","@"),")","@"),"(","@"),"^","@"),"/","@"),"+","@"),"*","@"),"-","@"))-LEN(SUBSTITUTE(SUBSTITUTE(SUBSTITUTE(SUBSTITUTE(SUBSTITUTE(SUBSTITUTE(SUBSTITUTE(SUBSTITUTE(SUBSTITUTE(SUBSTITUTE(SUBSTITUTE(SUBSTITUTE(SUBSTITUTE(SUBSTITUTE(SUBSTITUTE(SUBSTITUTE(SUBSTITUTE(SUBSTITUTE(SUBSTITUTE(SUBSTITUTE(SUBSTITUTE(SUBSTITUTE(SUBSTITUTE(SUBSTITUTE(IF(_xlfn.ISFORMULA(F!L73),_xlfn.FORMULATEXT(F!L73),F!L73),"9","#"),"8","#"),"7","#"),"6","#"),"5","#"),"4","#"),"3","#"),"2","#"),"1","#"),"0","#"),"$","")," ",""),",","@"),"&gt;","@"),"&lt;","@"),"=","@"),")","@"),"(","@"),"^","@"),"/","@"),"+","@"),"*","@"),"-","@"),"@#","")))/2&gt;(LEN(SUBSTITUTE(SUBSTITUTE(SUBSTITUTE(SUBSTITUTE(SUBSTITUTE(SUBSTITUTE(SUBSTITUTE(SUBSTITUTE(SUBSTITUTE(SUBSTITUTE(SUBSTITUTE(SUBSTITUTE(SUBSTITUTE(SUBSTITUTE(SUBSTITUTE(SUBSTITUTE(SUBSTITUTE(SUBSTITUTE(SUBSTITUTE(SUBSTITUTE(SUBSTITUTE(SUBSTITUTE(SUBSTITUTE(IF(_xlfn.ISFORMULA('#_F'!L73),_xlfn.FORMULATEXT('#_F'!L73),'#_F'!L73),"9","#"),"8","#"),"7","#"),"6","#"),"5","#"),"4","#"),"3","#"),"2","#"),"1","#"),"0","#"),"$","")," ",""),",","@"),"&gt;","@"),"&lt;","@"),"=","@"),")","@"),"(","@"),"^","@"),"/","@"),"+","@"),"*","@"),"-","@"))-LEN(SUBSTITUTE(SUBSTITUTE(SUBSTITUTE(SUBSTITUTE(SUBSTITUTE(SUBSTITUTE(SUBSTITUTE(SUBSTITUTE(SUBSTITUTE(SUBSTITUTE(SUBSTITUTE(SUBSTITUTE(SUBSTITUTE(SUBSTITUTE(SUBSTITUTE(SUBSTITUTE(SUBSTITUTE(SUBSTITUTE(SUBSTITUTE(SUBSTITUTE(SUBSTITUTE(SUBSTITUTE(SUBSTITUTE(SUBSTITUTE(IF(_xlfn.ISFORMULA('#_F'!L73),_xlfn.FORMULATEXT('#_F'!L73),'#_F'!L73),"9","#"),"8","#"),"7","#"),"6","#"),"5","#"),"4","#"),"3","#"),"2","#"),"1","#"),"0","#"),"$","")," ",""),",","@"),"&gt;","@"),"&lt;","@"),"=","@"),")","@"),"(","@"),"^","@"),"/","@"),"+","@"),"*","@"),"-","@"),"@#","")))/2,TRUE,FALSE),"HardCodeMsg",IF(LEN(IF(_xlfn.ISFORMULA(F!L73),_xlfn.FORMULATEXT(F!L73),F!L73))-LEN(SUBSTITUTE(IF(_xlfn.ISFORMULA(F!L73),_xlfn.FORMULATEXT(F!L73),F!L73),"""",""))&gt;LEN(IF(_xlfn.ISFORMULA('#_F'!L73),_xlfn.FORMULATEXT('#_F'!L73),'#_F'!L73))-LEN(SUBSTITUTE(IF(_xlfn.ISFORMULA('#_F'!L73),_xlfn.FORMULATEXT('#_F'!L73),'#_F'!L73),"""","")),TRUE,FALSE),"HardQuoteMsg",IF(LEN(IF(_xlfn.ISFORMULA(F!L73),_xlfn.FORMULATEXT(F!L73),F!L73))-LEN(SUBSTITUTE(IF(_xlfn.ISFORMULA(F!L73),_xlfn.FORMULATEXT(F!L73),F!L73),"$",""))&lt;LEN(IF(_xlfn.ISFORMULA('#_F'!L73),_xlfn.FORMULATEXT('#_F'!L73),'#_F'!L73))-LEN(SUBSTITUTE(IF(_xlfn.ISFORMULA('#_F'!L73),_xlfn.FORMULATEXT('#_F'!L73),'#_F'!L73),"$","")),TRUE,FALSE),"MissingAbsMsg",_xlfn.IFS(ISTEXT('#_F'!L73),FALSE,ISLOGICAL('#_F'!L73),FALSE,SUBSTITUTE(CELL("format",'#_F'!L73),"-","")=SUBSTITUTE(CELL("format",F!L73),"-",""),FALSE,CELL("format",'#_F'!L73)="G",FALSE,AND(CELL("format",'#_F'!L73)="F0",CELL("format",F!L73)="G"),FALSE,TRUE,IFERROR(IF(MATCH(CELL("format",'#_F'!L73),FormatCodes_SFX!$A$4:$A$53,0)&gt;0,TRUE),FALSE),TRUE,TRUE),"FormatMsg",TRUE,"PerfectMsg")</f>
        <v>PerfectMsg</v>
      </c>
      <c r="N73" s="233">
        <v>0</v>
      </c>
      <c r="O73" s="233">
        <v>0</v>
      </c>
      <c r="P73" s="233">
        <v>0</v>
      </c>
      <c r="R73" s="233">
        <v>0</v>
      </c>
      <c r="S73" s="233">
        <v>0</v>
      </c>
      <c r="T73" s="233">
        <v>0</v>
      </c>
      <c r="V73" s="233">
        <v>0</v>
      </c>
      <c r="W73" s="233">
        <v>0</v>
      </c>
      <c r="X73" s="233">
        <v>0</v>
      </c>
      <c r="Z73" s="233">
        <v>0</v>
      </c>
      <c r="AA73" s="233">
        <v>0</v>
      </c>
      <c r="AB73" s="233">
        <v>0</v>
      </c>
    </row>
    <row r="74" spans="3:28" x14ac:dyDescent="0.15">
      <c r="C74" s="233">
        <v>0</v>
      </c>
      <c r="D74" s="233">
        <v>0</v>
      </c>
      <c r="E74" s="233">
        <v>0</v>
      </c>
      <c r="F74" s="233">
        <v>0</v>
      </c>
      <c r="G74" s="170" t="str">
        <f ca="1">_xlfn.IFS(ISBLANK(F!G74),"",IF(NOT(ISNA('#_F'!G74)),IF(ISNA(F!G74),TRUE,FALSE),FALSE),"StuNAMsg",IF(AND(ISNA('#_F'!G74),ISNA(F!G74)),TRUE,FALSE),"PerfectMsg",IF(NOT(ISERROR('#_F'!G74)),IF(ISERROR(F!G74),TRUE,FALSE),FALSE),"StuErrorMsg",IF(TYPE('#_F'!G74)&lt;&gt;TYPE(F!G74),TRUE,FALSE),"WrongTypeMsg",IF(_xlfn.ISFORMULA('#_F'!G74),IF(NOT(_xlfn.ISFORMULA(F!G74)),TRUE),FALSE),"MissingFormulaMsg",IF(NOT(AND(ISNUMBER(FIND("[",_xlfn.FORMULATEXT('#_F'!G74))),ISNUMBER(FIND("!",_xlfn.FORMULATEXT('#_F'!G74))))),AND(ISNUMBER(FIND("[",_xlfn.FORMULATEXT(F!G74))),ISNUMBER(FIND("!",_xlfn.FORMULATEXT(F!G74)))),FALSE),"ExternalRefsMsg",IF(ISNUMBER('#_F'!G74),IF(ABS('#_F'!G74-F!G74)&gt;0.00001,TRUE,FALSE),IF('#_F'!G74&lt;&gt;F!G74,TRUE,FALSE)),IF(ISNUMBER('#_F'!G74),IF('#_F'!G74&gt;F!G74,"TooLow","TooHigh"),"WrongAnswer"),NOT(_xlfn.ISFORMULA('#_F'!G74)),IF(_xlfn.IFS(ISTEXT('#_F'!G74),FALSE,ISLOGICAL('#_F'!G74),FALSE,SUBSTITUTE(CELL("format",'#_F'!G74),"-","")=SUBSTITUTE(CELL("format",F!G74),"-",""),FALSE,CELL("format",'#_F'!G74)="G",FALSE,AND(CELL("format",'#_F'!G74)="F0",CELL("format",F!G74)="G"),FALSE,TRUE,IFERROR(IF(MATCH(CELL("format",'#_F'!G74)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74),_xlfn.FORMULATEXT(F!G74),F!G74),"9","#"),"8","#"),"7","#"),"6","#"),"5","#"),"4","#"),"3","#"),"2","#"),"1","#"),"0","#"),"$","")," ",""),",","@"),"&gt;","@"),"&lt;","@"),"=","@"),")","@"),"(","@"),"^","@"),"/","@"),"+","@"),"*","@"),"-","@"))-LEN(SUBSTITUTE(SUBSTITUTE(SUBSTITUTE(SUBSTITUTE(SUBSTITUTE(SUBSTITUTE(SUBSTITUTE(SUBSTITUTE(SUBSTITUTE(SUBSTITUTE(SUBSTITUTE(SUBSTITUTE(SUBSTITUTE(SUBSTITUTE(SUBSTITUTE(SUBSTITUTE(SUBSTITUTE(SUBSTITUTE(SUBSTITUTE(SUBSTITUTE(SUBSTITUTE(SUBSTITUTE(SUBSTITUTE(SUBSTITUTE(IF(_xlfn.ISFORMULA(F!G74),_xlfn.FORMULATEXT(F!G74),F!G74),"9","#"),"8","#"),"7","#"),"6","#"),"5","#"),"4","#"),"3","#"),"2","#"),"1","#"),"0","#"),"$","")," ",""),",","@"),"&gt;","@"),"&lt;","@"),"=","@"),")","@"),"(","@"),"^","@"),"/","@"),"+","@"),"*","@"),"-","@"),"@#","")))/2&gt;(LEN(SUBSTITUTE(SUBSTITUTE(SUBSTITUTE(SUBSTITUTE(SUBSTITUTE(SUBSTITUTE(SUBSTITUTE(SUBSTITUTE(SUBSTITUTE(SUBSTITUTE(SUBSTITUTE(SUBSTITUTE(SUBSTITUTE(SUBSTITUTE(SUBSTITUTE(SUBSTITUTE(SUBSTITUTE(SUBSTITUTE(SUBSTITUTE(SUBSTITUTE(SUBSTITUTE(SUBSTITUTE(SUBSTITUTE(IF(_xlfn.ISFORMULA('#_F'!G74),_xlfn.FORMULATEXT('#_F'!G74),'#_F'!G74),"9","#"),"8","#"),"7","#"),"6","#"),"5","#"),"4","#"),"3","#"),"2","#"),"1","#"),"0","#"),"$","")," ",""),",","@"),"&gt;","@"),"&lt;","@"),"=","@"),")","@"),"(","@"),"^","@"),"/","@"),"+","@"),"*","@"),"-","@"))-LEN(SUBSTITUTE(SUBSTITUTE(SUBSTITUTE(SUBSTITUTE(SUBSTITUTE(SUBSTITUTE(SUBSTITUTE(SUBSTITUTE(SUBSTITUTE(SUBSTITUTE(SUBSTITUTE(SUBSTITUTE(SUBSTITUTE(SUBSTITUTE(SUBSTITUTE(SUBSTITUTE(SUBSTITUTE(SUBSTITUTE(SUBSTITUTE(SUBSTITUTE(SUBSTITUTE(SUBSTITUTE(SUBSTITUTE(SUBSTITUTE(IF(_xlfn.ISFORMULA('#_F'!G74),_xlfn.FORMULATEXT('#_F'!G74),'#_F'!G74),"9","#"),"8","#"),"7","#"),"6","#"),"5","#"),"4","#"),"3","#"),"2","#"),"1","#"),"0","#"),"$","")," ",""),",","@"),"&gt;","@"),"&lt;","@"),"=","@"),")","@"),"(","@"),"^","@"),"/","@"),"+","@"),"*","@"),"-","@"),"@#","")))/2,TRUE,FALSE),"HardCodeMsg",IF(LEN(IF(_xlfn.ISFORMULA(F!G74),_xlfn.FORMULATEXT(F!G74),F!G74))-LEN(SUBSTITUTE(IF(_xlfn.ISFORMULA(F!G74),_xlfn.FORMULATEXT(F!G74),F!G74),"""",""))&gt;LEN(IF(_xlfn.ISFORMULA('#_F'!G74),_xlfn.FORMULATEXT('#_F'!G74),'#_F'!G74))-LEN(SUBSTITUTE(IF(_xlfn.ISFORMULA('#_F'!G74),_xlfn.FORMULATEXT('#_F'!G74),'#_F'!G74),"""","")),TRUE,FALSE),"HardQuoteMsg",IF(LEN(IF(_xlfn.ISFORMULA(F!G74),_xlfn.FORMULATEXT(F!G74),F!G74))-LEN(SUBSTITUTE(IF(_xlfn.ISFORMULA(F!G74),_xlfn.FORMULATEXT(F!G74),F!G74),"$",""))&lt;LEN(IF(_xlfn.ISFORMULA('#_F'!G74),_xlfn.FORMULATEXT('#_F'!G74),'#_F'!G74))-LEN(SUBSTITUTE(IF(_xlfn.ISFORMULA('#_F'!G74),_xlfn.FORMULATEXT('#_F'!G74),'#_F'!G74),"$","")),TRUE,FALSE),"MissingAbsMsg",_xlfn.IFS(ISTEXT('#_F'!G74),FALSE,ISLOGICAL('#_F'!G74),FALSE,SUBSTITUTE(CELL("format",'#_F'!G74),"-","")=SUBSTITUTE(CELL("format",F!G74),"-",""),FALSE,CELL("format",'#_F'!G74)="G",FALSE,AND(CELL("format",'#_F'!G74)="F0",CELL("format",F!G74)="G"),FALSE,TRUE,IFERROR(IF(MATCH(CELL("format",'#_F'!G74),FormatCodes_SFX!$A$4:$A$53,0)&gt;0,TRUE),FALSE),TRUE,TRUE),"FormatMsg",TRUE,"PerfectMsg")</f>
        <v>PerfectMsg</v>
      </c>
      <c r="H74" s="170" t="str">
        <f ca="1">_xlfn.IFS(ISBLANK(F!H74),"",IF(NOT(ISNA('#_F'!H74)),IF(ISNA(F!H74),TRUE,FALSE),FALSE),"StuNAMsg",IF(AND(ISNA('#_F'!H74),ISNA(F!H74)),TRUE,FALSE),"PerfectMsg",IF(NOT(ISERROR('#_F'!H74)),IF(ISERROR(F!H74),TRUE,FALSE),FALSE),"StuErrorMsg",IF(TYPE('#_F'!H74)&lt;&gt;TYPE(F!H74),TRUE,FALSE),"WrongTypeMsg",IF(_xlfn.ISFORMULA('#_F'!H74),IF(NOT(_xlfn.ISFORMULA(F!H74)),TRUE),FALSE),"MissingFormulaMsg",IF(NOT(AND(ISNUMBER(FIND("[",_xlfn.FORMULATEXT('#_F'!H74))),ISNUMBER(FIND("!",_xlfn.FORMULATEXT('#_F'!H74))))),AND(ISNUMBER(FIND("[",_xlfn.FORMULATEXT(F!H74))),ISNUMBER(FIND("!",_xlfn.FORMULATEXT(F!H74)))),FALSE),"ExternalRefsMsg",IF(ISNUMBER('#_F'!H74),IF(ABS('#_F'!H74-F!H74)&gt;0.00001,TRUE,FALSE),IF('#_F'!H74&lt;&gt;F!H74,TRUE,FALSE)),IF(ISNUMBER('#_F'!H74),IF('#_F'!H74&gt;F!H74,"TooLow","TooHigh"),"WrongAnswer"),NOT(_xlfn.ISFORMULA('#_F'!H74)),IF(_xlfn.IFS(ISTEXT('#_F'!H74),FALSE,ISLOGICAL('#_F'!H74),FALSE,SUBSTITUTE(CELL("format",'#_F'!H74),"-","")=SUBSTITUTE(CELL("format",F!H74),"-",""),FALSE,CELL("format",'#_F'!H74)="G",FALSE,AND(CELL("format",'#_F'!H74)="F0",CELL("format",F!H74)="G"),FALSE,TRUE,IFERROR(IF(MATCH(CELL("format",'#_F'!H74)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74),_xlfn.FORMULATEXT(F!H74),F!H74),"9","#"),"8","#"),"7","#"),"6","#"),"5","#"),"4","#"),"3","#"),"2","#"),"1","#"),"0","#"),"$","")," ",""),",","@"),"&gt;","@"),"&lt;","@"),"=","@"),")","@"),"(","@"),"^","@"),"/","@"),"+","@"),"*","@"),"-","@"))-LEN(SUBSTITUTE(SUBSTITUTE(SUBSTITUTE(SUBSTITUTE(SUBSTITUTE(SUBSTITUTE(SUBSTITUTE(SUBSTITUTE(SUBSTITUTE(SUBSTITUTE(SUBSTITUTE(SUBSTITUTE(SUBSTITUTE(SUBSTITUTE(SUBSTITUTE(SUBSTITUTE(SUBSTITUTE(SUBSTITUTE(SUBSTITUTE(SUBSTITUTE(SUBSTITUTE(SUBSTITUTE(SUBSTITUTE(SUBSTITUTE(IF(_xlfn.ISFORMULA(F!H74),_xlfn.FORMULATEXT(F!H74),F!H74),"9","#"),"8","#"),"7","#"),"6","#"),"5","#"),"4","#"),"3","#"),"2","#"),"1","#"),"0","#"),"$","")," ",""),",","@"),"&gt;","@"),"&lt;","@"),"=","@"),")","@"),"(","@"),"^","@"),"/","@"),"+","@"),"*","@"),"-","@"),"@#","")))/2&gt;(LEN(SUBSTITUTE(SUBSTITUTE(SUBSTITUTE(SUBSTITUTE(SUBSTITUTE(SUBSTITUTE(SUBSTITUTE(SUBSTITUTE(SUBSTITUTE(SUBSTITUTE(SUBSTITUTE(SUBSTITUTE(SUBSTITUTE(SUBSTITUTE(SUBSTITUTE(SUBSTITUTE(SUBSTITUTE(SUBSTITUTE(SUBSTITUTE(SUBSTITUTE(SUBSTITUTE(SUBSTITUTE(SUBSTITUTE(IF(_xlfn.ISFORMULA('#_F'!H74),_xlfn.FORMULATEXT('#_F'!H74),'#_F'!H74),"9","#"),"8","#"),"7","#"),"6","#"),"5","#"),"4","#"),"3","#"),"2","#"),"1","#"),"0","#"),"$","")," ",""),",","@"),"&gt;","@"),"&lt;","@"),"=","@"),")","@"),"(","@"),"^","@"),"/","@"),"+","@"),"*","@"),"-","@"))-LEN(SUBSTITUTE(SUBSTITUTE(SUBSTITUTE(SUBSTITUTE(SUBSTITUTE(SUBSTITUTE(SUBSTITUTE(SUBSTITUTE(SUBSTITUTE(SUBSTITUTE(SUBSTITUTE(SUBSTITUTE(SUBSTITUTE(SUBSTITUTE(SUBSTITUTE(SUBSTITUTE(SUBSTITUTE(SUBSTITUTE(SUBSTITUTE(SUBSTITUTE(SUBSTITUTE(SUBSTITUTE(SUBSTITUTE(SUBSTITUTE(IF(_xlfn.ISFORMULA('#_F'!H74),_xlfn.FORMULATEXT('#_F'!H74),'#_F'!H74),"9","#"),"8","#"),"7","#"),"6","#"),"5","#"),"4","#"),"3","#"),"2","#"),"1","#"),"0","#"),"$","")," ",""),",","@"),"&gt;","@"),"&lt;","@"),"=","@"),")","@"),"(","@"),"^","@"),"/","@"),"+","@"),"*","@"),"-","@"),"@#","")))/2,TRUE,FALSE),"HardCodeMsg",IF(LEN(IF(_xlfn.ISFORMULA(F!H74),_xlfn.FORMULATEXT(F!H74),F!H74))-LEN(SUBSTITUTE(IF(_xlfn.ISFORMULA(F!H74),_xlfn.FORMULATEXT(F!H74),F!H74),"""",""))&gt;LEN(IF(_xlfn.ISFORMULA('#_F'!H74),_xlfn.FORMULATEXT('#_F'!H74),'#_F'!H74))-LEN(SUBSTITUTE(IF(_xlfn.ISFORMULA('#_F'!H74),_xlfn.FORMULATEXT('#_F'!H74),'#_F'!H74),"""","")),TRUE,FALSE),"HardQuoteMsg",IF(LEN(IF(_xlfn.ISFORMULA(F!H74),_xlfn.FORMULATEXT(F!H74),F!H74))-LEN(SUBSTITUTE(IF(_xlfn.ISFORMULA(F!H74),_xlfn.FORMULATEXT(F!H74),F!H74),"$",""))&lt;LEN(IF(_xlfn.ISFORMULA('#_F'!H74),_xlfn.FORMULATEXT('#_F'!H74),'#_F'!H74))-LEN(SUBSTITUTE(IF(_xlfn.ISFORMULA('#_F'!H74),_xlfn.FORMULATEXT('#_F'!H74),'#_F'!H74),"$","")),TRUE,FALSE),"MissingAbsMsg",_xlfn.IFS(ISTEXT('#_F'!H74),FALSE,ISLOGICAL('#_F'!H74),FALSE,SUBSTITUTE(CELL("format",'#_F'!H74),"-","")=SUBSTITUTE(CELL("format",F!H74),"-",""),FALSE,CELL("format",'#_F'!H74)="G",FALSE,AND(CELL("format",'#_F'!H74)="F0",CELL("format",F!H74)="G"),FALSE,TRUE,IFERROR(IF(MATCH(CELL("format",'#_F'!H74),FormatCodes_SFX!$A$4:$A$53,0)&gt;0,TRUE),FALSE),TRUE,TRUE),"FormatMsg",TRUE,"PerfectMsg")</f>
        <v>PerfectMsg</v>
      </c>
      <c r="I74" s="170" t="str">
        <f ca="1">_xlfn.IFS(ISBLANK(F!I74),"",IF(NOT(ISNA('#_F'!I74)),IF(ISNA(F!I74),TRUE,FALSE),FALSE),"StuNAMsg",IF(AND(ISNA('#_F'!I74),ISNA(F!I74)),TRUE,FALSE),"PerfectMsg",IF(NOT(ISERROR('#_F'!I74)),IF(ISERROR(F!I74),TRUE,FALSE),FALSE),"StuErrorMsg",IF(TYPE('#_F'!I74)&lt;&gt;TYPE(F!I74),TRUE,FALSE),"WrongTypeMsg",IF(_xlfn.ISFORMULA('#_F'!I74),IF(NOT(_xlfn.ISFORMULA(F!I74)),TRUE),FALSE),"MissingFormulaMsg",IF(NOT(AND(ISNUMBER(FIND("[",_xlfn.FORMULATEXT('#_F'!I74))),ISNUMBER(FIND("!",_xlfn.FORMULATEXT('#_F'!I74))))),AND(ISNUMBER(FIND("[",_xlfn.FORMULATEXT(F!I74))),ISNUMBER(FIND("!",_xlfn.FORMULATEXT(F!I74)))),FALSE),"ExternalRefsMsg",IF(ISNUMBER('#_F'!I74),IF(ABS('#_F'!I74-F!I74)&gt;0.00001,TRUE,FALSE),IF('#_F'!I74&lt;&gt;F!I74,TRUE,FALSE)),IF(ISNUMBER('#_F'!I74),IF('#_F'!I74&gt;F!I74,"TooLow","TooHigh"),"WrongAnswer"),NOT(_xlfn.ISFORMULA('#_F'!I74)),IF(_xlfn.IFS(ISTEXT('#_F'!I74),FALSE,ISLOGICAL('#_F'!I74),FALSE,SUBSTITUTE(CELL("format",'#_F'!I74),"-","")=SUBSTITUTE(CELL("format",F!I74),"-",""),FALSE,CELL("format",'#_F'!I74)="G",FALSE,AND(CELL("format",'#_F'!I74)="F0",CELL("format",F!I74)="G"),FALSE,TRUE,IFERROR(IF(MATCH(CELL("format",'#_F'!I74)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74),_xlfn.FORMULATEXT(F!I74),F!I74),"9","#"),"8","#"),"7","#"),"6","#"),"5","#"),"4","#"),"3","#"),"2","#"),"1","#"),"0","#"),"$","")," ",""),",","@"),"&gt;","@"),"&lt;","@"),"=","@"),")","@"),"(","@"),"^","@"),"/","@"),"+","@"),"*","@"),"-","@"))-LEN(SUBSTITUTE(SUBSTITUTE(SUBSTITUTE(SUBSTITUTE(SUBSTITUTE(SUBSTITUTE(SUBSTITUTE(SUBSTITUTE(SUBSTITUTE(SUBSTITUTE(SUBSTITUTE(SUBSTITUTE(SUBSTITUTE(SUBSTITUTE(SUBSTITUTE(SUBSTITUTE(SUBSTITUTE(SUBSTITUTE(SUBSTITUTE(SUBSTITUTE(SUBSTITUTE(SUBSTITUTE(SUBSTITUTE(SUBSTITUTE(IF(_xlfn.ISFORMULA(F!I74),_xlfn.FORMULATEXT(F!I74),F!I74),"9","#"),"8","#"),"7","#"),"6","#"),"5","#"),"4","#"),"3","#"),"2","#"),"1","#"),"0","#"),"$","")," ",""),",","@"),"&gt;","@"),"&lt;","@"),"=","@"),")","@"),"(","@"),"^","@"),"/","@"),"+","@"),"*","@"),"-","@"),"@#","")))/2&gt;(LEN(SUBSTITUTE(SUBSTITUTE(SUBSTITUTE(SUBSTITUTE(SUBSTITUTE(SUBSTITUTE(SUBSTITUTE(SUBSTITUTE(SUBSTITUTE(SUBSTITUTE(SUBSTITUTE(SUBSTITUTE(SUBSTITUTE(SUBSTITUTE(SUBSTITUTE(SUBSTITUTE(SUBSTITUTE(SUBSTITUTE(SUBSTITUTE(SUBSTITUTE(SUBSTITUTE(SUBSTITUTE(SUBSTITUTE(IF(_xlfn.ISFORMULA('#_F'!I74),_xlfn.FORMULATEXT('#_F'!I74),'#_F'!I74),"9","#"),"8","#"),"7","#"),"6","#"),"5","#"),"4","#"),"3","#"),"2","#"),"1","#"),"0","#"),"$","")," ",""),",","@"),"&gt;","@"),"&lt;","@"),"=","@"),")","@"),"(","@"),"^","@"),"/","@"),"+","@"),"*","@"),"-","@"))-LEN(SUBSTITUTE(SUBSTITUTE(SUBSTITUTE(SUBSTITUTE(SUBSTITUTE(SUBSTITUTE(SUBSTITUTE(SUBSTITUTE(SUBSTITUTE(SUBSTITUTE(SUBSTITUTE(SUBSTITUTE(SUBSTITUTE(SUBSTITUTE(SUBSTITUTE(SUBSTITUTE(SUBSTITUTE(SUBSTITUTE(SUBSTITUTE(SUBSTITUTE(SUBSTITUTE(SUBSTITUTE(SUBSTITUTE(SUBSTITUTE(IF(_xlfn.ISFORMULA('#_F'!I74),_xlfn.FORMULATEXT('#_F'!I74),'#_F'!I74),"9","#"),"8","#"),"7","#"),"6","#"),"5","#"),"4","#"),"3","#"),"2","#"),"1","#"),"0","#"),"$","")," ",""),",","@"),"&gt;","@"),"&lt;","@"),"=","@"),")","@"),"(","@"),"^","@"),"/","@"),"+","@"),"*","@"),"-","@"),"@#","")))/2,TRUE,FALSE),"HardCodeMsg",IF(LEN(IF(_xlfn.ISFORMULA(F!I74),_xlfn.FORMULATEXT(F!I74),F!I74))-LEN(SUBSTITUTE(IF(_xlfn.ISFORMULA(F!I74),_xlfn.FORMULATEXT(F!I74),F!I74),"""",""))&gt;LEN(IF(_xlfn.ISFORMULA('#_F'!I74),_xlfn.FORMULATEXT('#_F'!I74),'#_F'!I74))-LEN(SUBSTITUTE(IF(_xlfn.ISFORMULA('#_F'!I74),_xlfn.FORMULATEXT('#_F'!I74),'#_F'!I74),"""","")),TRUE,FALSE),"HardQuoteMsg",IF(LEN(IF(_xlfn.ISFORMULA(F!I74),_xlfn.FORMULATEXT(F!I74),F!I74))-LEN(SUBSTITUTE(IF(_xlfn.ISFORMULA(F!I74),_xlfn.FORMULATEXT(F!I74),F!I74),"$",""))&lt;LEN(IF(_xlfn.ISFORMULA('#_F'!I74),_xlfn.FORMULATEXT('#_F'!I74),'#_F'!I74))-LEN(SUBSTITUTE(IF(_xlfn.ISFORMULA('#_F'!I74),_xlfn.FORMULATEXT('#_F'!I74),'#_F'!I74),"$","")),TRUE,FALSE),"MissingAbsMsg",_xlfn.IFS(ISTEXT('#_F'!I74),FALSE,ISLOGICAL('#_F'!I74),FALSE,SUBSTITUTE(CELL("format",'#_F'!I74),"-","")=SUBSTITUTE(CELL("format",F!I74),"-",""),FALSE,CELL("format",'#_F'!I74)="G",FALSE,AND(CELL("format",'#_F'!I74)="F0",CELL("format",F!I74)="G"),FALSE,TRUE,IFERROR(IF(MATCH(CELL("format",'#_F'!I74),FormatCodes_SFX!$A$4:$A$53,0)&gt;0,TRUE),FALSE),TRUE,TRUE),"FormatMsg",TRUE,"PerfectMsg")</f>
        <v>PerfectMsg</v>
      </c>
      <c r="J74" s="170" t="str">
        <f ca="1">_xlfn.IFS(ISBLANK(F!J74),"",IF(NOT(ISNA('#_F'!J74)),IF(ISNA(F!J74),TRUE,FALSE),FALSE),"StuNAMsg",IF(AND(ISNA('#_F'!J74),ISNA(F!J74)),TRUE,FALSE),"PerfectMsg",IF(NOT(ISERROR('#_F'!J74)),IF(ISERROR(F!J74),TRUE,FALSE),FALSE),"StuErrorMsg",IF(TYPE('#_F'!J74)&lt;&gt;TYPE(F!J74),TRUE,FALSE),"WrongTypeMsg",IF(_xlfn.ISFORMULA('#_F'!J74),IF(NOT(_xlfn.ISFORMULA(F!J74)),TRUE),FALSE),"MissingFormulaMsg",IF(NOT(AND(ISNUMBER(FIND("[",_xlfn.FORMULATEXT('#_F'!J74))),ISNUMBER(FIND("!",_xlfn.FORMULATEXT('#_F'!J74))))),AND(ISNUMBER(FIND("[",_xlfn.FORMULATEXT(F!J74))),ISNUMBER(FIND("!",_xlfn.FORMULATEXT(F!J74)))),FALSE),"ExternalRefsMsg",IF(ISNUMBER('#_F'!J74),IF(ABS('#_F'!J74-F!J74)&gt;0.00001,TRUE,FALSE),IF('#_F'!J74&lt;&gt;F!J74,TRUE,FALSE)),IF(ISNUMBER('#_F'!J74),IF('#_F'!J74&gt;F!J74,"TooLow","TooHigh"),"WrongAnswer"),NOT(_xlfn.ISFORMULA('#_F'!J74)),IF(_xlfn.IFS(ISTEXT('#_F'!J74),FALSE,ISLOGICAL('#_F'!J74),FALSE,SUBSTITUTE(CELL("format",'#_F'!J74),"-","")=SUBSTITUTE(CELL("format",F!J74),"-",""),FALSE,CELL("format",'#_F'!J74)="G",FALSE,AND(CELL("format",'#_F'!J74)="F0",CELL("format",F!J74)="G"),FALSE,TRUE,IFERROR(IF(MATCH(CELL("format",'#_F'!J74)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74),_xlfn.FORMULATEXT(F!J74),F!J74),"9","#"),"8","#"),"7","#"),"6","#"),"5","#"),"4","#"),"3","#"),"2","#"),"1","#"),"0","#"),"$","")," ",""),",","@"),"&gt;","@"),"&lt;","@"),"=","@"),")","@"),"(","@"),"^","@"),"/","@"),"+","@"),"*","@"),"-","@"))-LEN(SUBSTITUTE(SUBSTITUTE(SUBSTITUTE(SUBSTITUTE(SUBSTITUTE(SUBSTITUTE(SUBSTITUTE(SUBSTITUTE(SUBSTITUTE(SUBSTITUTE(SUBSTITUTE(SUBSTITUTE(SUBSTITUTE(SUBSTITUTE(SUBSTITUTE(SUBSTITUTE(SUBSTITUTE(SUBSTITUTE(SUBSTITUTE(SUBSTITUTE(SUBSTITUTE(SUBSTITUTE(SUBSTITUTE(SUBSTITUTE(IF(_xlfn.ISFORMULA(F!J74),_xlfn.FORMULATEXT(F!J74),F!J74),"9","#"),"8","#"),"7","#"),"6","#"),"5","#"),"4","#"),"3","#"),"2","#"),"1","#"),"0","#"),"$","")," ",""),",","@"),"&gt;","@"),"&lt;","@"),"=","@"),")","@"),"(","@"),"^","@"),"/","@"),"+","@"),"*","@"),"-","@"),"@#","")))/2&gt;(LEN(SUBSTITUTE(SUBSTITUTE(SUBSTITUTE(SUBSTITUTE(SUBSTITUTE(SUBSTITUTE(SUBSTITUTE(SUBSTITUTE(SUBSTITUTE(SUBSTITUTE(SUBSTITUTE(SUBSTITUTE(SUBSTITUTE(SUBSTITUTE(SUBSTITUTE(SUBSTITUTE(SUBSTITUTE(SUBSTITUTE(SUBSTITUTE(SUBSTITUTE(SUBSTITUTE(SUBSTITUTE(SUBSTITUTE(IF(_xlfn.ISFORMULA('#_F'!J74),_xlfn.FORMULATEXT('#_F'!J74),'#_F'!J74),"9","#"),"8","#"),"7","#"),"6","#"),"5","#"),"4","#"),"3","#"),"2","#"),"1","#"),"0","#"),"$","")," ",""),",","@"),"&gt;","@"),"&lt;","@"),"=","@"),")","@"),"(","@"),"^","@"),"/","@"),"+","@"),"*","@"),"-","@"))-LEN(SUBSTITUTE(SUBSTITUTE(SUBSTITUTE(SUBSTITUTE(SUBSTITUTE(SUBSTITUTE(SUBSTITUTE(SUBSTITUTE(SUBSTITUTE(SUBSTITUTE(SUBSTITUTE(SUBSTITUTE(SUBSTITUTE(SUBSTITUTE(SUBSTITUTE(SUBSTITUTE(SUBSTITUTE(SUBSTITUTE(SUBSTITUTE(SUBSTITUTE(SUBSTITUTE(SUBSTITUTE(SUBSTITUTE(SUBSTITUTE(IF(_xlfn.ISFORMULA('#_F'!J74),_xlfn.FORMULATEXT('#_F'!J74),'#_F'!J74),"9","#"),"8","#"),"7","#"),"6","#"),"5","#"),"4","#"),"3","#"),"2","#"),"1","#"),"0","#"),"$","")," ",""),",","@"),"&gt;","@"),"&lt;","@"),"=","@"),")","@"),"(","@"),"^","@"),"/","@"),"+","@"),"*","@"),"-","@"),"@#","")))/2,TRUE,FALSE),"HardCodeMsg",IF(LEN(IF(_xlfn.ISFORMULA(F!J74),_xlfn.FORMULATEXT(F!J74),F!J74))-LEN(SUBSTITUTE(IF(_xlfn.ISFORMULA(F!J74),_xlfn.FORMULATEXT(F!J74),F!J74),"""",""))&gt;LEN(IF(_xlfn.ISFORMULA('#_F'!J74),_xlfn.FORMULATEXT('#_F'!J74),'#_F'!J74))-LEN(SUBSTITUTE(IF(_xlfn.ISFORMULA('#_F'!J74),_xlfn.FORMULATEXT('#_F'!J74),'#_F'!J74),"""","")),TRUE,FALSE),"HardQuoteMsg",IF(LEN(IF(_xlfn.ISFORMULA(F!J74),_xlfn.FORMULATEXT(F!J74),F!J74))-LEN(SUBSTITUTE(IF(_xlfn.ISFORMULA(F!J74),_xlfn.FORMULATEXT(F!J74),F!J74),"$",""))&lt;LEN(IF(_xlfn.ISFORMULA('#_F'!J74),_xlfn.FORMULATEXT('#_F'!J74),'#_F'!J74))-LEN(SUBSTITUTE(IF(_xlfn.ISFORMULA('#_F'!J74),_xlfn.FORMULATEXT('#_F'!J74),'#_F'!J74),"$","")),TRUE,FALSE),"MissingAbsMsg",_xlfn.IFS(ISTEXT('#_F'!J74),FALSE,ISLOGICAL('#_F'!J74),FALSE,SUBSTITUTE(CELL("format",'#_F'!J74),"-","")=SUBSTITUTE(CELL("format",F!J74),"-",""),FALSE,CELL("format",'#_F'!J74)="G",FALSE,AND(CELL("format",'#_F'!J74)="F0",CELL("format",F!J74)="G"),FALSE,TRUE,IFERROR(IF(MATCH(CELL("format",'#_F'!J74),FormatCodes_SFX!$A$4:$A$53,0)&gt;0,TRUE),FALSE),TRUE,TRUE),"FormatMsg",TRUE,"PerfectMsg")</f>
        <v>PerfectMsg</v>
      </c>
      <c r="K74" s="170" t="str">
        <f ca="1">_xlfn.IFS(ISBLANK(F!K74),"",IF(NOT(ISNA('#_F'!K74)),IF(ISNA(F!K74),TRUE,FALSE),FALSE),"StuNAMsg",IF(AND(ISNA('#_F'!K74),ISNA(F!K74)),TRUE,FALSE),"PerfectMsg",IF(NOT(ISERROR('#_F'!K74)),IF(ISERROR(F!K74),TRUE,FALSE),FALSE),"StuErrorMsg",IF(TYPE('#_F'!K74)&lt;&gt;TYPE(F!K74),TRUE,FALSE),"WrongTypeMsg",IF(_xlfn.ISFORMULA('#_F'!K74),IF(NOT(_xlfn.ISFORMULA(F!K74)),TRUE),FALSE),"MissingFormulaMsg",IF(NOT(AND(ISNUMBER(FIND("[",_xlfn.FORMULATEXT('#_F'!K74))),ISNUMBER(FIND("!",_xlfn.FORMULATEXT('#_F'!K74))))),AND(ISNUMBER(FIND("[",_xlfn.FORMULATEXT(F!K74))),ISNUMBER(FIND("!",_xlfn.FORMULATEXT(F!K74)))),FALSE),"ExternalRefsMsg",IF(ISNUMBER('#_F'!K74),IF(ABS('#_F'!K74-F!K74)&gt;0.00001,TRUE,FALSE),IF('#_F'!K74&lt;&gt;F!K74,TRUE,FALSE)),IF(ISNUMBER('#_F'!K74),IF('#_F'!K74&gt;F!K74,"TooLow","TooHigh"),"WrongAnswer"),NOT(_xlfn.ISFORMULA('#_F'!K74)),IF(_xlfn.IFS(ISTEXT('#_F'!K74),FALSE,ISLOGICAL('#_F'!K74),FALSE,SUBSTITUTE(CELL("format",'#_F'!K74),"-","")=SUBSTITUTE(CELL("format",F!K74),"-",""),FALSE,CELL("format",'#_F'!K74)="G",FALSE,AND(CELL("format",'#_F'!K74)="F0",CELL("format",F!K74)="G"),FALSE,TRUE,IFERROR(IF(MATCH(CELL("format",'#_F'!K74)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74),_xlfn.FORMULATEXT(F!K74),F!K74),"9","#"),"8","#"),"7","#"),"6","#"),"5","#"),"4","#"),"3","#"),"2","#"),"1","#"),"0","#"),"$","")," ",""),",","@"),"&gt;","@"),"&lt;","@"),"=","@"),")","@"),"(","@"),"^","@"),"/","@"),"+","@"),"*","@"),"-","@"))-LEN(SUBSTITUTE(SUBSTITUTE(SUBSTITUTE(SUBSTITUTE(SUBSTITUTE(SUBSTITUTE(SUBSTITUTE(SUBSTITUTE(SUBSTITUTE(SUBSTITUTE(SUBSTITUTE(SUBSTITUTE(SUBSTITUTE(SUBSTITUTE(SUBSTITUTE(SUBSTITUTE(SUBSTITUTE(SUBSTITUTE(SUBSTITUTE(SUBSTITUTE(SUBSTITUTE(SUBSTITUTE(SUBSTITUTE(SUBSTITUTE(IF(_xlfn.ISFORMULA(F!K74),_xlfn.FORMULATEXT(F!K74),F!K74),"9","#"),"8","#"),"7","#"),"6","#"),"5","#"),"4","#"),"3","#"),"2","#"),"1","#"),"0","#"),"$","")," ",""),",","@"),"&gt;","@"),"&lt;","@"),"=","@"),")","@"),"(","@"),"^","@"),"/","@"),"+","@"),"*","@"),"-","@"),"@#","")))/2&gt;(LEN(SUBSTITUTE(SUBSTITUTE(SUBSTITUTE(SUBSTITUTE(SUBSTITUTE(SUBSTITUTE(SUBSTITUTE(SUBSTITUTE(SUBSTITUTE(SUBSTITUTE(SUBSTITUTE(SUBSTITUTE(SUBSTITUTE(SUBSTITUTE(SUBSTITUTE(SUBSTITUTE(SUBSTITUTE(SUBSTITUTE(SUBSTITUTE(SUBSTITUTE(SUBSTITUTE(SUBSTITUTE(SUBSTITUTE(IF(_xlfn.ISFORMULA('#_F'!K74),_xlfn.FORMULATEXT('#_F'!K74),'#_F'!K74),"9","#"),"8","#"),"7","#"),"6","#"),"5","#"),"4","#"),"3","#"),"2","#"),"1","#"),"0","#"),"$","")," ",""),",","@"),"&gt;","@"),"&lt;","@"),"=","@"),")","@"),"(","@"),"^","@"),"/","@"),"+","@"),"*","@"),"-","@"))-LEN(SUBSTITUTE(SUBSTITUTE(SUBSTITUTE(SUBSTITUTE(SUBSTITUTE(SUBSTITUTE(SUBSTITUTE(SUBSTITUTE(SUBSTITUTE(SUBSTITUTE(SUBSTITUTE(SUBSTITUTE(SUBSTITUTE(SUBSTITUTE(SUBSTITUTE(SUBSTITUTE(SUBSTITUTE(SUBSTITUTE(SUBSTITUTE(SUBSTITUTE(SUBSTITUTE(SUBSTITUTE(SUBSTITUTE(SUBSTITUTE(IF(_xlfn.ISFORMULA('#_F'!K74),_xlfn.FORMULATEXT('#_F'!K74),'#_F'!K74),"9","#"),"8","#"),"7","#"),"6","#"),"5","#"),"4","#"),"3","#"),"2","#"),"1","#"),"0","#"),"$","")," ",""),",","@"),"&gt;","@"),"&lt;","@"),"=","@"),")","@"),"(","@"),"^","@"),"/","@"),"+","@"),"*","@"),"-","@"),"@#","")))/2,TRUE,FALSE),"HardCodeMsg",IF(LEN(IF(_xlfn.ISFORMULA(F!K74),_xlfn.FORMULATEXT(F!K74),F!K74))-LEN(SUBSTITUTE(IF(_xlfn.ISFORMULA(F!K74),_xlfn.FORMULATEXT(F!K74),F!K74),"""",""))&gt;LEN(IF(_xlfn.ISFORMULA('#_F'!K74),_xlfn.FORMULATEXT('#_F'!K74),'#_F'!K74))-LEN(SUBSTITUTE(IF(_xlfn.ISFORMULA('#_F'!K74),_xlfn.FORMULATEXT('#_F'!K74),'#_F'!K74),"""","")),TRUE,FALSE),"HardQuoteMsg",IF(LEN(IF(_xlfn.ISFORMULA(F!K74),_xlfn.FORMULATEXT(F!K74),F!K74))-LEN(SUBSTITUTE(IF(_xlfn.ISFORMULA(F!K74),_xlfn.FORMULATEXT(F!K74),F!K74),"$",""))&lt;LEN(IF(_xlfn.ISFORMULA('#_F'!K74),_xlfn.FORMULATEXT('#_F'!K74),'#_F'!K74))-LEN(SUBSTITUTE(IF(_xlfn.ISFORMULA('#_F'!K74),_xlfn.FORMULATEXT('#_F'!K74),'#_F'!K74),"$","")),TRUE,FALSE),"MissingAbsMsg",_xlfn.IFS(ISTEXT('#_F'!K74),FALSE,ISLOGICAL('#_F'!K74),FALSE,SUBSTITUTE(CELL("format",'#_F'!K74),"-","")=SUBSTITUTE(CELL("format",F!K74),"-",""),FALSE,CELL("format",'#_F'!K74)="G",FALSE,AND(CELL("format",'#_F'!K74)="F0",CELL("format",F!K74)="G"),FALSE,TRUE,IFERROR(IF(MATCH(CELL("format",'#_F'!K74),FormatCodes_SFX!$A$4:$A$53,0)&gt;0,TRUE),FALSE),TRUE,TRUE),"FormatMsg",TRUE,"PerfectMsg")</f>
        <v>PerfectMsg</v>
      </c>
      <c r="L74" s="231" t="str">
        <f ca="1">_xlfn.IFS(ISBLANK(F!L74),"",IF(NOT(ISNA('#_F'!L74)),IF(ISNA(F!L74),TRUE,FALSE),FALSE),"StuNAMsg",IF(AND(ISNA('#_F'!L74),ISNA(F!L74)),TRUE,FALSE),"PerfectMsg",IF(NOT(ISERROR('#_F'!L74)),IF(ISERROR(F!L74),TRUE,FALSE),FALSE),"StuErrorMsg",IF(TYPE('#_F'!L74)&lt;&gt;TYPE(F!L74),TRUE,FALSE),"WrongTypeMsg",IF(_xlfn.ISFORMULA('#_F'!L74),IF(NOT(_xlfn.ISFORMULA(F!L74)),TRUE),FALSE),"MissingFormulaMsg",IF(NOT(AND(ISNUMBER(FIND("[",_xlfn.FORMULATEXT('#_F'!L74))),ISNUMBER(FIND("!",_xlfn.FORMULATEXT('#_F'!L74))))),AND(ISNUMBER(FIND("[",_xlfn.FORMULATEXT(F!L74))),ISNUMBER(FIND("!",_xlfn.FORMULATEXT(F!L74)))),FALSE),"ExternalRefsMsg",IF(ISNUMBER('#_F'!L74),IF(ABS('#_F'!L74-F!L74)&gt;0.00001,TRUE,FALSE),IF('#_F'!L74&lt;&gt;F!L74,TRUE,FALSE)),IF(ISNUMBER('#_F'!L74),IF('#_F'!L74&gt;F!L74,"TooLow","TooHigh"),"WrongAnswer"),NOT(_xlfn.ISFORMULA('#_F'!L74)),IF(_xlfn.IFS(ISTEXT('#_F'!L74),FALSE,ISLOGICAL('#_F'!L74),FALSE,SUBSTITUTE(CELL("format",'#_F'!L74),"-","")=SUBSTITUTE(CELL("format",F!L74),"-",""),FALSE,CELL("format",'#_F'!L74)="G",FALSE,AND(CELL("format",'#_F'!L74)="F0",CELL("format",F!L74)="G"),FALSE,TRUE,IFERROR(IF(MATCH(CELL("format",'#_F'!L74)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74),_xlfn.FORMULATEXT(F!L74),F!L74),"9","#"),"8","#"),"7","#"),"6","#"),"5","#"),"4","#"),"3","#"),"2","#"),"1","#"),"0","#"),"$","")," ",""),",","@"),"&gt;","@"),"&lt;","@"),"=","@"),")","@"),"(","@"),"^","@"),"/","@"),"+","@"),"*","@"),"-","@"))-LEN(SUBSTITUTE(SUBSTITUTE(SUBSTITUTE(SUBSTITUTE(SUBSTITUTE(SUBSTITUTE(SUBSTITUTE(SUBSTITUTE(SUBSTITUTE(SUBSTITUTE(SUBSTITUTE(SUBSTITUTE(SUBSTITUTE(SUBSTITUTE(SUBSTITUTE(SUBSTITUTE(SUBSTITUTE(SUBSTITUTE(SUBSTITUTE(SUBSTITUTE(SUBSTITUTE(SUBSTITUTE(SUBSTITUTE(SUBSTITUTE(IF(_xlfn.ISFORMULA(F!L74),_xlfn.FORMULATEXT(F!L74),F!L74),"9","#"),"8","#"),"7","#"),"6","#"),"5","#"),"4","#"),"3","#"),"2","#"),"1","#"),"0","#"),"$","")," ",""),",","@"),"&gt;","@"),"&lt;","@"),"=","@"),")","@"),"(","@"),"^","@"),"/","@"),"+","@"),"*","@"),"-","@"),"@#","")))/2&gt;(LEN(SUBSTITUTE(SUBSTITUTE(SUBSTITUTE(SUBSTITUTE(SUBSTITUTE(SUBSTITUTE(SUBSTITUTE(SUBSTITUTE(SUBSTITUTE(SUBSTITUTE(SUBSTITUTE(SUBSTITUTE(SUBSTITUTE(SUBSTITUTE(SUBSTITUTE(SUBSTITUTE(SUBSTITUTE(SUBSTITUTE(SUBSTITUTE(SUBSTITUTE(SUBSTITUTE(SUBSTITUTE(SUBSTITUTE(IF(_xlfn.ISFORMULA('#_F'!L74),_xlfn.FORMULATEXT('#_F'!L74),'#_F'!L74),"9","#"),"8","#"),"7","#"),"6","#"),"5","#"),"4","#"),"3","#"),"2","#"),"1","#"),"0","#"),"$","")," ",""),",","@"),"&gt;","@"),"&lt;","@"),"=","@"),")","@"),"(","@"),"^","@"),"/","@"),"+","@"),"*","@"),"-","@"))-LEN(SUBSTITUTE(SUBSTITUTE(SUBSTITUTE(SUBSTITUTE(SUBSTITUTE(SUBSTITUTE(SUBSTITUTE(SUBSTITUTE(SUBSTITUTE(SUBSTITUTE(SUBSTITUTE(SUBSTITUTE(SUBSTITUTE(SUBSTITUTE(SUBSTITUTE(SUBSTITUTE(SUBSTITUTE(SUBSTITUTE(SUBSTITUTE(SUBSTITUTE(SUBSTITUTE(SUBSTITUTE(SUBSTITUTE(SUBSTITUTE(IF(_xlfn.ISFORMULA('#_F'!L74),_xlfn.FORMULATEXT('#_F'!L74),'#_F'!L74),"9","#"),"8","#"),"7","#"),"6","#"),"5","#"),"4","#"),"3","#"),"2","#"),"1","#"),"0","#"),"$","")," ",""),",","@"),"&gt;","@"),"&lt;","@"),"=","@"),")","@"),"(","@"),"^","@"),"/","@"),"+","@"),"*","@"),"-","@"),"@#","")))/2,TRUE,FALSE),"HardCodeMsg",IF(LEN(IF(_xlfn.ISFORMULA(F!L74),_xlfn.FORMULATEXT(F!L74),F!L74))-LEN(SUBSTITUTE(IF(_xlfn.ISFORMULA(F!L74),_xlfn.FORMULATEXT(F!L74),F!L74),"""",""))&gt;LEN(IF(_xlfn.ISFORMULA('#_F'!L74),_xlfn.FORMULATEXT('#_F'!L74),'#_F'!L74))-LEN(SUBSTITUTE(IF(_xlfn.ISFORMULA('#_F'!L74),_xlfn.FORMULATEXT('#_F'!L74),'#_F'!L74),"""","")),TRUE,FALSE),"HardQuoteMsg",IF(LEN(IF(_xlfn.ISFORMULA(F!L74),_xlfn.FORMULATEXT(F!L74),F!L74))-LEN(SUBSTITUTE(IF(_xlfn.ISFORMULA(F!L74),_xlfn.FORMULATEXT(F!L74),F!L74),"$",""))&lt;LEN(IF(_xlfn.ISFORMULA('#_F'!L74),_xlfn.FORMULATEXT('#_F'!L74),'#_F'!L74))-LEN(SUBSTITUTE(IF(_xlfn.ISFORMULA('#_F'!L74),_xlfn.FORMULATEXT('#_F'!L74),'#_F'!L74),"$","")),TRUE,FALSE),"MissingAbsMsg",_xlfn.IFS(ISTEXT('#_F'!L74),FALSE,ISLOGICAL('#_F'!L74),FALSE,SUBSTITUTE(CELL("format",'#_F'!L74),"-","")=SUBSTITUTE(CELL("format",F!L74),"-",""),FALSE,CELL("format",'#_F'!L74)="G",FALSE,AND(CELL("format",'#_F'!L74)="F0",CELL("format",F!L74)="G"),FALSE,TRUE,IFERROR(IF(MATCH(CELL("format",'#_F'!L74),FormatCodes_SFX!$A$4:$A$53,0)&gt;0,TRUE),FALSE),TRUE,TRUE),"FormatMsg",TRUE,"PerfectMsg")</f>
        <v>PerfectMsg</v>
      </c>
      <c r="N74" s="233">
        <v>0</v>
      </c>
      <c r="O74" s="233">
        <v>0</v>
      </c>
      <c r="P74" s="233">
        <v>0</v>
      </c>
      <c r="R74" s="233">
        <v>0</v>
      </c>
      <c r="S74" s="233">
        <v>0</v>
      </c>
      <c r="T74" s="233">
        <v>0</v>
      </c>
      <c r="V74" s="233">
        <v>0</v>
      </c>
      <c r="W74" s="233">
        <v>0</v>
      </c>
      <c r="X74" s="233">
        <v>0</v>
      </c>
      <c r="Z74" s="170">
        <v>0</v>
      </c>
      <c r="AA74" s="233">
        <v>0</v>
      </c>
      <c r="AB74" s="233">
        <v>0</v>
      </c>
    </row>
    <row r="75" spans="3:28" x14ac:dyDescent="0.15">
      <c r="C75" s="233">
        <v>0</v>
      </c>
      <c r="D75" s="233">
        <v>0</v>
      </c>
      <c r="E75" s="233">
        <v>0</v>
      </c>
      <c r="F75" s="233">
        <v>0</v>
      </c>
      <c r="G75" s="170" t="str">
        <f ca="1">_xlfn.IFS(ISBLANK(F!G75),"",IF(NOT(ISNA('#_F'!G75)),IF(ISNA(F!G75),TRUE,FALSE),FALSE),"StuNAMsg",IF(AND(ISNA('#_F'!G75),ISNA(F!G75)),TRUE,FALSE),"PerfectMsg",IF(NOT(ISERROR('#_F'!G75)),IF(ISERROR(F!G75),TRUE,FALSE),FALSE),"StuErrorMsg",IF(TYPE('#_F'!G75)&lt;&gt;TYPE(F!G75),TRUE,FALSE),"WrongTypeMsg",IF(_xlfn.ISFORMULA('#_F'!G75),IF(NOT(_xlfn.ISFORMULA(F!G75)),TRUE),FALSE),"MissingFormulaMsg",IF(NOT(AND(ISNUMBER(FIND("[",_xlfn.FORMULATEXT('#_F'!G75))),ISNUMBER(FIND("!",_xlfn.FORMULATEXT('#_F'!G75))))),AND(ISNUMBER(FIND("[",_xlfn.FORMULATEXT(F!G75))),ISNUMBER(FIND("!",_xlfn.FORMULATEXT(F!G75)))),FALSE),"ExternalRefsMsg",IF(ISNUMBER('#_F'!G75),IF(ABS('#_F'!G75-F!G75)&gt;0.00001,TRUE,FALSE),IF('#_F'!G75&lt;&gt;F!G75,TRUE,FALSE)),IF(ISNUMBER('#_F'!G75),IF('#_F'!G75&gt;F!G75,"TooLow","TooHigh"),"WrongAnswer"),NOT(_xlfn.ISFORMULA('#_F'!G75)),IF(_xlfn.IFS(ISTEXT('#_F'!G75),FALSE,ISLOGICAL('#_F'!G75),FALSE,SUBSTITUTE(CELL("format",'#_F'!G75),"-","")=SUBSTITUTE(CELL("format",F!G75),"-",""),FALSE,CELL("format",'#_F'!G75)="G",FALSE,AND(CELL("format",'#_F'!G75)="F0",CELL("format",F!G75)="G"),FALSE,TRUE,IFERROR(IF(MATCH(CELL("format",'#_F'!G75)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75),_xlfn.FORMULATEXT(F!G75),F!G75),"9","#"),"8","#"),"7","#"),"6","#"),"5","#"),"4","#"),"3","#"),"2","#"),"1","#"),"0","#"),"$","")," ",""),",","@"),"&gt;","@"),"&lt;","@"),"=","@"),")","@"),"(","@"),"^","@"),"/","@"),"+","@"),"*","@"),"-","@"))-LEN(SUBSTITUTE(SUBSTITUTE(SUBSTITUTE(SUBSTITUTE(SUBSTITUTE(SUBSTITUTE(SUBSTITUTE(SUBSTITUTE(SUBSTITUTE(SUBSTITUTE(SUBSTITUTE(SUBSTITUTE(SUBSTITUTE(SUBSTITUTE(SUBSTITUTE(SUBSTITUTE(SUBSTITUTE(SUBSTITUTE(SUBSTITUTE(SUBSTITUTE(SUBSTITUTE(SUBSTITUTE(SUBSTITUTE(SUBSTITUTE(IF(_xlfn.ISFORMULA(F!G75),_xlfn.FORMULATEXT(F!G75),F!G75),"9","#"),"8","#"),"7","#"),"6","#"),"5","#"),"4","#"),"3","#"),"2","#"),"1","#"),"0","#"),"$","")," ",""),",","@"),"&gt;","@"),"&lt;","@"),"=","@"),")","@"),"(","@"),"^","@"),"/","@"),"+","@"),"*","@"),"-","@"),"@#","")))/2&gt;(LEN(SUBSTITUTE(SUBSTITUTE(SUBSTITUTE(SUBSTITUTE(SUBSTITUTE(SUBSTITUTE(SUBSTITUTE(SUBSTITUTE(SUBSTITUTE(SUBSTITUTE(SUBSTITUTE(SUBSTITUTE(SUBSTITUTE(SUBSTITUTE(SUBSTITUTE(SUBSTITUTE(SUBSTITUTE(SUBSTITUTE(SUBSTITUTE(SUBSTITUTE(SUBSTITUTE(SUBSTITUTE(SUBSTITUTE(IF(_xlfn.ISFORMULA('#_F'!G75),_xlfn.FORMULATEXT('#_F'!G75),'#_F'!G75),"9","#"),"8","#"),"7","#"),"6","#"),"5","#"),"4","#"),"3","#"),"2","#"),"1","#"),"0","#"),"$","")," ",""),",","@"),"&gt;","@"),"&lt;","@"),"=","@"),")","@"),"(","@"),"^","@"),"/","@"),"+","@"),"*","@"),"-","@"))-LEN(SUBSTITUTE(SUBSTITUTE(SUBSTITUTE(SUBSTITUTE(SUBSTITUTE(SUBSTITUTE(SUBSTITUTE(SUBSTITUTE(SUBSTITUTE(SUBSTITUTE(SUBSTITUTE(SUBSTITUTE(SUBSTITUTE(SUBSTITUTE(SUBSTITUTE(SUBSTITUTE(SUBSTITUTE(SUBSTITUTE(SUBSTITUTE(SUBSTITUTE(SUBSTITUTE(SUBSTITUTE(SUBSTITUTE(SUBSTITUTE(IF(_xlfn.ISFORMULA('#_F'!G75),_xlfn.FORMULATEXT('#_F'!G75),'#_F'!G75),"9","#"),"8","#"),"7","#"),"6","#"),"5","#"),"4","#"),"3","#"),"2","#"),"1","#"),"0","#"),"$","")," ",""),",","@"),"&gt;","@"),"&lt;","@"),"=","@"),")","@"),"(","@"),"^","@"),"/","@"),"+","@"),"*","@"),"-","@"),"@#","")))/2,TRUE,FALSE),"HardCodeMsg",IF(LEN(IF(_xlfn.ISFORMULA(F!G75),_xlfn.FORMULATEXT(F!G75),F!G75))-LEN(SUBSTITUTE(IF(_xlfn.ISFORMULA(F!G75),_xlfn.FORMULATEXT(F!G75),F!G75),"""",""))&gt;LEN(IF(_xlfn.ISFORMULA('#_F'!G75),_xlfn.FORMULATEXT('#_F'!G75),'#_F'!G75))-LEN(SUBSTITUTE(IF(_xlfn.ISFORMULA('#_F'!G75),_xlfn.FORMULATEXT('#_F'!G75),'#_F'!G75),"""","")),TRUE,FALSE),"HardQuoteMsg",IF(LEN(IF(_xlfn.ISFORMULA(F!G75),_xlfn.FORMULATEXT(F!G75),F!G75))-LEN(SUBSTITUTE(IF(_xlfn.ISFORMULA(F!G75),_xlfn.FORMULATEXT(F!G75),F!G75),"$",""))&lt;LEN(IF(_xlfn.ISFORMULA('#_F'!G75),_xlfn.FORMULATEXT('#_F'!G75),'#_F'!G75))-LEN(SUBSTITUTE(IF(_xlfn.ISFORMULA('#_F'!G75),_xlfn.FORMULATEXT('#_F'!G75),'#_F'!G75),"$","")),TRUE,FALSE),"MissingAbsMsg",_xlfn.IFS(ISTEXT('#_F'!G75),FALSE,ISLOGICAL('#_F'!G75),FALSE,SUBSTITUTE(CELL("format",'#_F'!G75),"-","")=SUBSTITUTE(CELL("format",F!G75),"-",""),FALSE,CELL("format",'#_F'!G75)="G",FALSE,AND(CELL("format",'#_F'!G75)="F0",CELL("format",F!G75)="G"),FALSE,TRUE,IFERROR(IF(MATCH(CELL("format",'#_F'!G75),FormatCodes_SFX!$A$4:$A$53,0)&gt;0,TRUE),FALSE),TRUE,TRUE),"FormatMsg",TRUE,"PerfectMsg")</f>
        <v>PerfectMsg</v>
      </c>
      <c r="H75" s="170" t="str">
        <f ca="1">_xlfn.IFS(ISBLANK(F!H75),"",IF(NOT(ISNA('#_F'!H75)),IF(ISNA(F!H75),TRUE,FALSE),FALSE),"StuNAMsg",IF(AND(ISNA('#_F'!H75),ISNA(F!H75)),TRUE,FALSE),"PerfectMsg",IF(NOT(ISERROR('#_F'!H75)),IF(ISERROR(F!H75),TRUE,FALSE),FALSE),"StuErrorMsg",IF(TYPE('#_F'!H75)&lt;&gt;TYPE(F!H75),TRUE,FALSE),"WrongTypeMsg",IF(_xlfn.ISFORMULA('#_F'!H75),IF(NOT(_xlfn.ISFORMULA(F!H75)),TRUE),FALSE),"MissingFormulaMsg",IF(NOT(AND(ISNUMBER(FIND("[",_xlfn.FORMULATEXT('#_F'!H75))),ISNUMBER(FIND("!",_xlfn.FORMULATEXT('#_F'!H75))))),AND(ISNUMBER(FIND("[",_xlfn.FORMULATEXT(F!H75))),ISNUMBER(FIND("!",_xlfn.FORMULATEXT(F!H75)))),FALSE),"ExternalRefsMsg",IF(ISNUMBER('#_F'!H75),IF(ABS('#_F'!H75-F!H75)&gt;0.00001,TRUE,FALSE),IF('#_F'!H75&lt;&gt;F!H75,TRUE,FALSE)),IF(ISNUMBER('#_F'!H75),IF('#_F'!H75&gt;F!H75,"TooLow","TooHigh"),"WrongAnswer"),NOT(_xlfn.ISFORMULA('#_F'!H75)),IF(_xlfn.IFS(ISTEXT('#_F'!H75),FALSE,ISLOGICAL('#_F'!H75),FALSE,SUBSTITUTE(CELL("format",'#_F'!H75),"-","")=SUBSTITUTE(CELL("format",F!H75),"-",""),FALSE,CELL("format",'#_F'!H75)="G",FALSE,AND(CELL("format",'#_F'!H75)="F0",CELL("format",F!H75)="G"),FALSE,TRUE,IFERROR(IF(MATCH(CELL("format",'#_F'!H75)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75),_xlfn.FORMULATEXT(F!H75),F!H75),"9","#"),"8","#"),"7","#"),"6","#"),"5","#"),"4","#"),"3","#"),"2","#"),"1","#"),"0","#"),"$","")," ",""),",","@"),"&gt;","@"),"&lt;","@"),"=","@"),")","@"),"(","@"),"^","@"),"/","@"),"+","@"),"*","@"),"-","@"))-LEN(SUBSTITUTE(SUBSTITUTE(SUBSTITUTE(SUBSTITUTE(SUBSTITUTE(SUBSTITUTE(SUBSTITUTE(SUBSTITUTE(SUBSTITUTE(SUBSTITUTE(SUBSTITUTE(SUBSTITUTE(SUBSTITUTE(SUBSTITUTE(SUBSTITUTE(SUBSTITUTE(SUBSTITUTE(SUBSTITUTE(SUBSTITUTE(SUBSTITUTE(SUBSTITUTE(SUBSTITUTE(SUBSTITUTE(SUBSTITUTE(IF(_xlfn.ISFORMULA(F!H75),_xlfn.FORMULATEXT(F!H75),F!H75),"9","#"),"8","#"),"7","#"),"6","#"),"5","#"),"4","#"),"3","#"),"2","#"),"1","#"),"0","#"),"$","")," ",""),",","@"),"&gt;","@"),"&lt;","@"),"=","@"),")","@"),"(","@"),"^","@"),"/","@"),"+","@"),"*","@"),"-","@"),"@#","")))/2&gt;(LEN(SUBSTITUTE(SUBSTITUTE(SUBSTITUTE(SUBSTITUTE(SUBSTITUTE(SUBSTITUTE(SUBSTITUTE(SUBSTITUTE(SUBSTITUTE(SUBSTITUTE(SUBSTITUTE(SUBSTITUTE(SUBSTITUTE(SUBSTITUTE(SUBSTITUTE(SUBSTITUTE(SUBSTITUTE(SUBSTITUTE(SUBSTITUTE(SUBSTITUTE(SUBSTITUTE(SUBSTITUTE(SUBSTITUTE(IF(_xlfn.ISFORMULA('#_F'!H75),_xlfn.FORMULATEXT('#_F'!H75),'#_F'!H75),"9","#"),"8","#"),"7","#"),"6","#"),"5","#"),"4","#"),"3","#"),"2","#"),"1","#"),"0","#"),"$","")," ",""),",","@"),"&gt;","@"),"&lt;","@"),"=","@"),")","@"),"(","@"),"^","@"),"/","@"),"+","@"),"*","@"),"-","@"))-LEN(SUBSTITUTE(SUBSTITUTE(SUBSTITUTE(SUBSTITUTE(SUBSTITUTE(SUBSTITUTE(SUBSTITUTE(SUBSTITUTE(SUBSTITUTE(SUBSTITUTE(SUBSTITUTE(SUBSTITUTE(SUBSTITUTE(SUBSTITUTE(SUBSTITUTE(SUBSTITUTE(SUBSTITUTE(SUBSTITUTE(SUBSTITUTE(SUBSTITUTE(SUBSTITUTE(SUBSTITUTE(SUBSTITUTE(SUBSTITUTE(IF(_xlfn.ISFORMULA('#_F'!H75),_xlfn.FORMULATEXT('#_F'!H75),'#_F'!H75),"9","#"),"8","#"),"7","#"),"6","#"),"5","#"),"4","#"),"3","#"),"2","#"),"1","#"),"0","#"),"$","")," ",""),",","@"),"&gt;","@"),"&lt;","@"),"=","@"),")","@"),"(","@"),"^","@"),"/","@"),"+","@"),"*","@"),"-","@"),"@#","")))/2,TRUE,FALSE),"HardCodeMsg",IF(LEN(IF(_xlfn.ISFORMULA(F!H75),_xlfn.FORMULATEXT(F!H75),F!H75))-LEN(SUBSTITUTE(IF(_xlfn.ISFORMULA(F!H75),_xlfn.FORMULATEXT(F!H75),F!H75),"""",""))&gt;LEN(IF(_xlfn.ISFORMULA('#_F'!H75),_xlfn.FORMULATEXT('#_F'!H75),'#_F'!H75))-LEN(SUBSTITUTE(IF(_xlfn.ISFORMULA('#_F'!H75),_xlfn.FORMULATEXT('#_F'!H75),'#_F'!H75),"""","")),TRUE,FALSE),"HardQuoteMsg",IF(LEN(IF(_xlfn.ISFORMULA(F!H75),_xlfn.FORMULATEXT(F!H75),F!H75))-LEN(SUBSTITUTE(IF(_xlfn.ISFORMULA(F!H75),_xlfn.FORMULATEXT(F!H75),F!H75),"$",""))&lt;LEN(IF(_xlfn.ISFORMULA('#_F'!H75),_xlfn.FORMULATEXT('#_F'!H75),'#_F'!H75))-LEN(SUBSTITUTE(IF(_xlfn.ISFORMULA('#_F'!H75),_xlfn.FORMULATEXT('#_F'!H75),'#_F'!H75),"$","")),TRUE,FALSE),"MissingAbsMsg",_xlfn.IFS(ISTEXT('#_F'!H75),FALSE,ISLOGICAL('#_F'!H75),FALSE,SUBSTITUTE(CELL("format",'#_F'!H75),"-","")=SUBSTITUTE(CELL("format",F!H75),"-",""),FALSE,CELL("format",'#_F'!H75)="G",FALSE,AND(CELL("format",'#_F'!H75)="F0",CELL("format",F!H75)="G"),FALSE,TRUE,IFERROR(IF(MATCH(CELL("format",'#_F'!H75),FormatCodes_SFX!$A$4:$A$53,0)&gt;0,TRUE),FALSE),TRUE,TRUE),"FormatMsg",TRUE,"PerfectMsg")</f>
        <v>PerfectMsg</v>
      </c>
      <c r="I75" s="170" t="str">
        <f ca="1">_xlfn.IFS(ISBLANK(F!I75),"",IF(NOT(ISNA('#_F'!I75)),IF(ISNA(F!I75),TRUE,FALSE),FALSE),"StuNAMsg",IF(AND(ISNA('#_F'!I75),ISNA(F!I75)),TRUE,FALSE),"PerfectMsg",IF(NOT(ISERROR('#_F'!I75)),IF(ISERROR(F!I75),TRUE,FALSE),FALSE),"StuErrorMsg",IF(TYPE('#_F'!I75)&lt;&gt;TYPE(F!I75),TRUE,FALSE),"WrongTypeMsg",IF(_xlfn.ISFORMULA('#_F'!I75),IF(NOT(_xlfn.ISFORMULA(F!I75)),TRUE),FALSE),"MissingFormulaMsg",IF(NOT(AND(ISNUMBER(FIND("[",_xlfn.FORMULATEXT('#_F'!I75))),ISNUMBER(FIND("!",_xlfn.FORMULATEXT('#_F'!I75))))),AND(ISNUMBER(FIND("[",_xlfn.FORMULATEXT(F!I75))),ISNUMBER(FIND("!",_xlfn.FORMULATEXT(F!I75)))),FALSE),"ExternalRefsMsg",IF(ISNUMBER('#_F'!I75),IF(ABS('#_F'!I75-F!I75)&gt;0.00001,TRUE,FALSE),IF('#_F'!I75&lt;&gt;F!I75,TRUE,FALSE)),IF(ISNUMBER('#_F'!I75),IF('#_F'!I75&gt;F!I75,"TooLow","TooHigh"),"WrongAnswer"),NOT(_xlfn.ISFORMULA('#_F'!I75)),IF(_xlfn.IFS(ISTEXT('#_F'!I75),FALSE,ISLOGICAL('#_F'!I75),FALSE,SUBSTITUTE(CELL("format",'#_F'!I75),"-","")=SUBSTITUTE(CELL("format",F!I75),"-",""),FALSE,CELL("format",'#_F'!I75)="G",FALSE,AND(CELL("format",'#_F'!I75)="F0",CELL("format",F!I75)="G"),FALSE,TRUE,IFERROR(IF(MATCH(CELL("format",'#_F'!I75)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75),_xlfn.FORMULATEXT(F!I75),F!I75),"9","#"),"8","#"),"7","#"),"6","#"),"5","#"),"4","#"),"3","#"),"2","#"),"1","#"),"0","#"),"$","")," ",""),",","@"),"&gt;","@"),"&lt;","@"),"=","@"),")","@"),"(","@"),"^","@"),"/","@"),"+","@"),"*","@"),"-","@"))-LEN(SUBSTITUTE(SUBSTITUTE(SUBSTITUTE(SUBSTITUTE(SUBSTITUTE(SUBSTITUTE(SUBSTITUTE(SUBSTITUTE(SUBSTITUTE(SUBSTITUTE(SUBSTITUTE(SUBSTITUTE(SUBSTITUTE(SUBSTITUTE(SUBSTITUTE(SUBSTITUTE(SUBSTITUTE(SUBSTITUTE(SUBSTITUTE(SUBSTITUTE(SUBSTITUTE(SUBSTITUTE(SUBSTITUTE(SUBSTITUTE(IF(_xlfn.ISFORMULA(F!I75),_xlfn.FORMULATEXT(F!I75),F!I75),"9","#"),"8","#"),"7","#"),"6","#"),"5","#"),"4","#"),"3","#"),"2","#"),"1","#"),"0","#"),"$","")," ",""),",","@"),"&gt;","@"),"&lt;","@"),"=","@"),")","@"),"(","@"),"^","@"),"/","@"),"+","@"),"*","@"),"-","@"),"@#","")))/2&gt;(LEN(SUBSTITUTE(SUBSTITUTE(SUBSTITUTE(SUBSTITUTE(SUBSTITUTE(SUBSTITUTE(SUBSTITUTE(SUBSTITUTE(SUBSTITUTE(SUBSTITUTE(SUBSTITUTE(SUBSTITUTE(SUBSTITUTE(SUBSTITUTE(SUBSTITUTE(SUBSTITUTE(SUBSTITUTE(SUBSTITUTE(SUBSTITUTE(SUBSTITUTE(SUBSTITUTE(SUBSTITUTE(SUBSTITUTE(IF(_xlfn.ISFORMULA('#_F'!I75),_xlfn.FORMULATEXT('#_F'!I75),'#_F'!I75),"9","#"),"8","#"),"7","#"),"6","#"),"5","#"),"4","#"),"3","#"),"2","#"),"1","#"),"0","#"),"$","")," ",""),",","@"),"&gt;","@"),"&lt;","@"),"=","@"),")","@"),"(","@"),"^","@"),"/","@"),"+","@"),"*","@"),"-","@"))-LEN(SUBSTITUTE(SUBSTITUTE(SUBSTITUTE(SUBSTITUTE(SUBSTITUTE(SUBSTITUTE(SUBSTITUTE(SUBSTITUTE(SUBSTITUTE(SUBSTITUTE(SUBSTITUTE(SUBSTITUTE(SUBSTITUTE(SUBSTITUTE(SUBSTITUTE(SUBSTITUTE(SUBSTITUTE(SUBSTITUTE(SUBSTITUTE(SUBSTITUTE(SUBSTITUTE(SUBSTITUTE(SUBSTITUTE(SUBSTITUTE(IF(_xlfn.ISFORMULA('#_F'!I75),_xlfn.FORMULATEXT('#_F'!I75),'#_F'!I75),"9","#"),"8","#"),"7","#"),"6","#"),"5","#"),"4","#"),"3","#"),"2","#"),"1","#"),"0","#"),"$","")," ",""),",","@"),"&gt;","@"),"&lt;","@"),"=","@"),")","@"),"(","@"),"^","@"),"/","@"),"+","@"),"*","@"),"-","@"),"@#","")))/2,TRUE,FALSE),"HardCodeMsg",IF(LEN(IF(_xlfn.ISFORMULA(F!I75),_xlfn.FORMULATEXT(F!I75),F!I75))-LEN(SUBSTITUTE(IF(_xlfn.ISFORMULA(F!I75),_xlfn.FORMULATEXT(F!I75),F!I75),"""",""))&gt;LEN(IF(_xlfn.ISFORMULA('#_F'!I75),_xlfn.FORMULATEXT('#_F'!I75),'#_F'!I75))-LEN(SUBSTITUTE(IF(_xlfn.ISFORMULA('#_F'!I75),_xlfn.FORMULATEXT('#_F'!I75),'#_F'!I75),"""","")),TRUE,FALSE),"HardQuoteMsg",IF(LEN(IF(_xlfn.ISFORMULA(F!I75),_xlfn.FORMULATEXT(F!I75),F!I75))-LEN(SUBSTITUTE(IF(_xlfn.ISFORMULA(F!I75),_xlfn.FORMULATEXT(F!I75),F!I75),"$",""))&lt;LEN(IF(_xlfn.ISFORMULA('#_F'!I75),_xlfn.FORMULATEXT('#_F'!I75),'#_F'!I75))-LEN(SUBSTITUTE(IF(_xlfn.ISFORMULA('#_F'!I75),_xlfn.FORMULATEXT('#_F'!I75),'#_F'!I75),"$","")),TRUE,FALSE),"MissingAbsMsg",_xlfn.IFS(ISTEXT('#_F'!I75),FALSE,ISLOGICAL('#_F'!I75),FALSE,SUBSTITUTE(CELL("format",'#_F'!I75),"-","")=SUBSTITUTE(CELL("format",F!I75),"-",""),FALSE,CELL("format",'#_F'!I75)="G",FALSE,AND(CELL("format",'#_F'!I75)="F0",CELL("format",F!I75)="G"),FALSE,TRUE,IFERROR(IF(MATCH(CELL("format",'#_F'!I75),FormatCodes_SFX!$A$4:$A$53,0)&gt;0,TRUE),FALSE),TRUE,TRUE),"FormatMsg",TRUE,"PerfectMsg")</f>
        <v>PerfectMsg</v>
      </c>
      <c r="J75" s="170" t="str">
        <f ca="1">_xlfn.IFS(ISBLANK(F!J75),"",IF(NOT(ISNA('#_F'!J75)),IF(ISNA(F!J75),TRUE,FALSE),FALSE),"StuNAMsg",IF(AND(ISNA('#_F'!J75),ISNA(F!J75)),TRUE,FALSE),"PerfectMsg",IF(NOT(ISERROR('#_F'!J75)),IF(ISERROR(F!J75),TRUE,FALSE),FALSE),"StuErrorMsg",IF(TYPE('#_F'!J75)&lt;&gt;TYPE(F!J75),TRUE,FALSE),"WrongTypeMsg",IF(_xlfn.ISFORMULA('#_F'!J75),IF(NOT(_xlfn.ISFORMULA(F!J75)),TRUE),FALSE),"MissingFormulaMsg",IF(NOT(AND(ISNUMBER(FIND("[",_xlfn.FORMULATEXT('#_F'!J75))),ISNUMBER(FIND("!",_xlfn.FORMULATEXT('#_F'!J75))))),AND(ISNUMBER(FIND("[",_xlfn.FORMULATEXT(F!J75))),ISNUMBER(FIND("!",_xlfn.FORMULATEXT(F!J75)))),FALSE),"ExternalRefsMsg",IF(ISNUMBER('#_F'!J75),IF(ABS('#_F'!J75-F!J75)&gt;0.00001,TRUE,FALSE),IF('#_F'!J75&lt;&gt;F!J75,TRUE,FALSE)),IF(ISNUMBER('#_F'!J75),IF('#_F'!J75&gt;F!J75,"TooLow","TooHigh"),"WrongAnswer"),NOT(_xlfn.ISFORMULA('#_F'!J75)),IF(_xlfn.IFS(ISTEXT('#_F'!J75),FALSE,ISLOGICAL('#_F'!J75),FALSE,SUBSTITUTE(CELL("format",'#_F'!J75),"-","")=SUBSTITUTE(CELL("format",F!J75),"-",""),FALSE,CELL("format",'#_F'!J75)="G",FALSE,AND(CELL("format",'#_F'!J75)="F0",CELL("format",F!J75)="G"),FALSE,TRUE,IFERROR(IF(MATCH(CELL("format",'#_F'!J75)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75),_xlfn.FORMULATEXT(F!J75),F!J75),"9","#"),"8","#"),"7","#"),"6","#"),"5","#"),"4","#"),"3","#"),"2","#"),"1","#"),"0","#"),"$","")," ",""),",","@"),"&gt;","@"),"&lt;","@"),"=","@"),")","@"),"(","@"),"^","@"),"/","@"),"+","@"),"*","@"),"-","@"))-LEN(SUBSTITUTE(SUBSTITUTE(SUBSTITUTE(SUBSTITUTE(SUBSTITUTE(SUBSTITUTE(SUBSTITUTE(SUBSTITUTE(SUBSTITUTE(SUBSTITUTE(SUBSTITUTE(SUBSTITUTE(SUBSTITUTE(SUBSTITUTE(SUBSTITUTE(SUBSTITUTE(SUBSTITUTE(SUBSTITUTE(SUBSTITUTE(SUBSTITUTE(SUBSTITUTE(SUBSTITUTE(SUBSTITUTE(SUBSTITUTE(IF(_xlfn.ISFORMULA(F!J75),_xlfn.FORMULATEXT(F!J75),F!J75),"9","#"),"8","#"),"7","#"),"6","#"),"5","#"),"4","#"),"3","#"),"2","#"),"1","#"),"0","#"),"$","")," ",""),",","@"),"&gt;","@"),"&lt;","@"),"=","@"),")","@"),"(","@"),"^","@"),"/","@"),"+","@"),"*","@"),"-","@"),"@#","")))/2&gt;(LEN(SUBSTITUTE(SUBSTITUTE(SUBSTITUTE(SUBSTITUTE(SUBSTITUTE(SUBSTITUTE(SUBSTITUTE(SUBSTITUTE(SUBSTITUTE(SUBSTITUTE(SUBSTITUTE(SUBSTITUTE(SUBSTITUTE(SUBSTITUTE(SUBSTITUTE(SUBSTITUTE(SUBSTITUTE(SUBSTITUTE(SUBSTITUTE(SUBSTITUTE(SUBSTITUTE(SUBSTITUTE(SUBSTITUTE(IF(_xlfn.ISFORMULA('#_F'!J75),_xlfn.FORMULATEXT('#_F'!J75),'#_F'!J75),"9","#"),"8","#"),"7","#"),"6","#"),"5","#"),"4","#"),"3","#"),"2","#"),"1","#"),"0","#"),"$","")," ",""),",","@"),"&gt;","@"),"&lt;","@"),"=","@"),")","@"),"(","@"),"^","@"),"/","@"),"+","@"),"*","@"),"-","@"))-LEN(SUBSTITUTE(SUBSTITUTE(SUBSTITUTE(SUBSTITUTE(SUBSTITUTE(SUBSTITUTE(SUBSTITUTE(SUBSTITUTE(SUBSTITUTE(SUBSTITUTE(SUBSTITUTE(SUBSTITUTE(SUBSTITUTE(SUBSTITUTE(SUBSTITUTE(SUBSTITUTE(SUBSTITUTE(SUBSTITUTE(SUBSTITUTE(SUBSTITUTE(SUBSTITUTE(SUBSTITUTE(SUBSTITUTE(SUBSTITUTE(IF(_xlfn.ISFORMULA('#_F'!J75),_xlfn.FORMULATEXT('#_F'!J75),'#_F'!J75),"9","#"),"8","#"),"7","#"),"6","#"),"5","#"),"4","#"),"3","#"),"2","#"),"1","#"),"0","#"),"$","")," ",""),",","@"),"&gt;","@"),"&lt;","@"),"=","@"),")","@"),"(","@"),"^","@"),"/","@"),"+","@"),"*","@"),"-","@"),"@#","")))/2,TRUE,FALSE),"HardCodeMsg",IF(LEN(IF(_xlfn.ISFORMULA(F!J75),_xlfn.FORMULATEXT(F!J75),F!J75))-LEN(SUBSTITUTE(IF(_xlfn.ISFORMULA(F!J75),_xlfn.FORMULATEXT(F!J75),F!J75),"""",""))&gt;LEN(IF(_xlfn.ISFORMULA('#_F'!J75),_xlfn.FORMULATEXT('#_F'!J75),'#_F'!J75))-LEN(SUBSTITUTE(IF(_xlfn.ISFORMULA('#_F'!J75),_xlfn.FORMULATEXT('#_F'!J75),'#_F'!J75),"""","")),TRUE,FALSE),"HardQuoteMsg",IF(LEN(IF(_xlfn.ISFORMULA(F!J75),_xlfn.FORMULATEXT(F!J75),F!J75))-LEN(SUBSTITUTE(IF(_xlfn.ISFORMULA(F!J75),_xlfn.FORMULATEXT(F!J75),F!J75),"$",""))&lt;LEN(IF(_xlfn.ISFORMULA('#_F'!J75),_xlfn.FORMULATEXT('#_F'!J75),'#_F'!J75))-LEN(SUBSTITUTE(IF(_xlfn.ISFORMULA('#_F'!J75),_xlfn.FORMULATEXT('#_F'!J75),'#_F'!J75),"$","")),TRUE,FALSE),"MissingAbsMsg",_xlfn.IFS(ISTEXT('#_F'!J75),FALSE,ISLOGICAL('#_F'!J75),FALSE,SUBSTITUTE(CELL("format",'#_F'!J75),"-","")=SUBSTITUTE(CELL("format",F!J75),"-",""),FALSE,CELL("format",'#_F'!J75)="G",FALSE,AND(CELL("format",'#_F'!J75)="F0",CELL("format",F!J75)="G"),FALSE,TRUE,IFERROR(IF(MATCH(CELL("format",'#_F'!J75),FormatCodes_SFX!$A$4:$A$53,0)&gt;0,TRUE),FALSE),TRUE,TRUE),"FormatMsg",TRUE,"PerfectMsg")</f>
        <v>PerfectMsg</v>
      </c>
      <c r="K75" s="170" t="str">
        <f ca="1">_xlfn.IFS(ISBLANK(F!K75),"",IF(NOT(ISNA('#_F'!K75)),IF(ISNA(F!K75),TRUE,FALSE),FALSE),"StuNAMsg",IF(AND(ISNA('#_F'!K75),ISNA(F!K75)),TRUE,FALSE),"PerfectMsg",IF(NOT(ISERROR('#_F'!K75)),IF(ISERROR(F!K75),TRUE,FALSE),FALSE),"StuErrorMsg",IF(TYPE('#_F'!K75)&lt;&gt;TYPE(F!K75),TRUE,FALSE),"WrongTypeMsg",IF(_xlfn.ISFORMULA('#_F'!K75),IF(NOT(_xlfn.ISFORMULA(F!K75)),TRUE),FALSE),"MissingFormulaMsg",IF(NOT(AND(ISNUMBER(FIND("[",_xlfn.FORMULATEXT('#_F'!K75))),ISNUMBER(FIND("!",_xlfn.FORMULATEXT('#_F'!K75))))),AND(ISNUMBER(FIND("[",_xlfn.FORMULATEXT(F!K75))),ISNUMBER(FIND("!",_xlfn.FORMULATEXT(F!K75)))),FALSE),"ExternalRefsMsg",IF(ISNUMBER('#_F'!K75),IF(ABS('#_F'!K75-F!K75)&gt;0.00001,TRUE,FALSE),IF('#_F'!K75&lt;&gt;F!K75,TRUE,FALSE)),IF(ISNUMBER('#_F'!K75),IF('#_F'!K75&gt;F!K75,"TooLow","TooHigh"),"WrongAnswer"),NOT(_xlfn.ISFORMULA('#_F'!K75)),IF(_xlfn.IFS(ISTEXT('#_F'!K75),FALSE,ISLOGICAL('#_F'!K75),FALSE,SUBSTITUTE(CELL("format",'#_F'!K75),"-","")=SUBSTITUTE(CELL("format",F!K75),"-",""),FALSE,CELL("format",'#_F'!K75)="G",FALSE,AND(CELL("format",'#_F'!K75)="F0",CELL("format",F!K75)="G"),FALSE,TRUE,IFERROR(IF(MATCH(CELL("format",'#_F'!K75)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75),_xlfn.FORMULATEXT(F!K75),F!K75),"9","#"),"8","#"),"7","#"),"6","#"),"5","#"),"4","#"),"3","#"),"2","#"),"1","#"),"0","#"),"$","")," ",""),",","@"),"&gt;","@"),"&lt;","@"),"=","@"),")","@"),"(","@"),"^","@"),"/","@"),"+","@"),"*","@"),"-","@"))-LEN(SUBSTITUTE(SUBSTITUTE(SUBSTITUTE(SUBSTITUTE(SUBSTITUTE(SUBSTITUTE(SUBSTITUTE(SUBSTITUTE(SUBSTITUTE(SUBSTITUTE(SUBSTITUTE(SUBSTITUTE(SUBSTITUTE(SUBSTITUTE(SUBSTITUTE(SUBSTITUTE(SUBSTITUTE(SUBSTITUTE(SUBSTITUTE(SUBSTITUTE(SUBSTITUTE(SUBSTITUTE(SUBSTITUTE(SUBSTITUTE(IF(_xlfn.ISFORMULA(F!K75),_xlfn.FORMULATEXT(F!K75),F!K75),"9","#"),"8","#"),"7","#"),"6","#"),"5","#"),"4","#"),"3","#"),"2","#"),"1","#"),"0","#"),"$","")," ",""),",","@"),"&gt;","@"),"&lt;","@"),"=","@"),")","@"),"(","@"),"^","@"),"/","@"),"+","@"),"*","@"),"-","@"),"@#","")))/2&gt;(LEN(SUBSTITUTE(SUBSTITUTE(SUBSTITUTE(SUBSTITUTE(SUBSTITUTE(SUBSTITUTE(SUBSTITUTE(SUBSTITUTE(SUBSTITUTE(SUBSTITUTE(SUBSTITUTE(SUBSTITUTE(SUBSTITUTE(SUBSTITUTE(SUBSTITUTE(SUBSTITUTE(SUBSTITUTE(SUBSTITUTE(SUBSTITUTE(SUBSTITUTE(SUBSTITUTE(SUBSTITUTE(SUBSTITUTE(IF(_xlfn.ISFORMULA('#_F'!K75),_xlfn.FORMULATEXT('#_F'!K75),'#_F'!K75),"9","#"),"8","#"),"7","#"),"6","#"),"5","#"),"4","#"),"3","#"),"2","#"),"1","#"),"0","#"),"$","")," ",""),",","@"),"&gt;","@"),"&lt;","@"),"=","@"),")","@"),"(","@"),"^","@"),"/","@"),"+","@"),"*","@"),"-","@"))-LEN(SUBSTITUTE(SUBSTITUTE(SUBSTITUTE(SUBSTITUTE(SUBSTITUTE(SUBSTITUTE(SUBSTITUTE(SUBSTITUTE(SUBSTITUTE(SUBSTITUTE(SUBSTITUTE(SUBSTITUTE(SUBSTITUTE(SUBSTITUTE(SUBSTITUTE(SUBSTITUTE(SUBSTITUTE(SUBSTITUTE(SUBSTITUTE(SUBSTITUTE(SUBSTITUTE(SUBSTITUTE(SUBSTITUTE(SUBSTITUTE(IF(_xlfn.ISFORMULA('#_F'!K75),_xlfn.FORMULATEXT('#_F'!K75),'#_F'!K75),"9","#"),"8","#"),"7","#"),"6","#"),"5","#"),"4","#"),"3","#"),"2","#"),"1","#"),"0","#"),"$","")," ",""),",","@"),"&gt;","@"),"&lt;","@"),"=","@"),")","@"),"(","@"),"^","@"),"/","@"),"+","@"),"*","@"),"-","@"),"@#","")))/2,TRUE,FALSE),"HardCodeMsg",IF(LEN(IF(_xlfn.ISFORMULA(F!K75),_xlfn.FORMULATEXT(F!K75),F!K75))-LEN(SUBSTITUTE(IF(_xlfn.ISFORMULA(F!K75),_xlfn.FORMULATEXT(F!K75),F!K75),"""",""))&gt;LEN(IF(_xlfn.ISFORMULA('#_F'!K75),_xlfn.FORMULATEXT('#_F'!K75),'#_F'!K75))-LEN(SUBSTITUTE(IF(_xlfn.ISFORMULA('#_F'!K75),_xlfn.FORMULATEXT('#_F'!K75),'#_F'!K75),"""","")),TRUE,FALSE),"HardQuoteMsg",IF(LEN(IF(_xlfn.ISFORMULA(F!K75),_xlfn.FORMULATEXT(F!K75),F!K75))-LEN(SUBSTITUTE(IF(_xlfn.ISFORMULA(F!K75),_xlfn.FORMULATEXT(F!K75),F!K75),"$",""))&lt;LEN(IF(_xlfn.ISFORMULA('#_F'!K75),_xlfn.FORMULATEXT('#_F'!K75),'#_F'!K75))-LEN(SUBSTITUTE(IF(_xlfn.ISFORMULA('#_F'!K75),_xlfn.FORMULATEXT('#_F'!K75),'#_F'!K75),"$","")),TRUE,FALSE),"MissingAbsMsg",_xlfn.IFS(ISTEXT('#_F'!K75),FALSE,ISLOGICAL('#_F'!K75),FALSE,SUBSTITUTE(CELL("format",'#_F'!K75),"-","")=SUBSTITUTE(CELL("format",F!K75),"-",""),FALSE,CELL("format",'#_F'!K75)="G",FALSE,AND(CELL("format",'#_F'!K75)="F0",CELL("format",F!K75)="G"),FALSE,TRUE,IFERROR(IF(MATCH(CELL("format",'#_F'!K75),FormatCodes_SFX!$A$4:$A$53,0)&gt;0,TRUE),FALSE),TRUE,TRUE),"FormatMsg",TRUE,"PerfectMsg")</f>
        <v>PerfectMsg</v>
      </c>
      <c r="L75" s="231" t="str">
        <f ca="1">_xlfn.IFS(ISBLANK(F!L75),"",IF(NOT(ISNA('#_F'!L75)),IF(ISNA(F!L75),TRUE,FALSE),FALSE),"StuNAMsg",IF(AND(ISNA('#_F'!L75),ISNA(F!L75)),TRUE,FALSE),"PerfectMsg",IF(NOT(ISERROR('#_F'!L75)),IF(ISERROR(F!L75),TRUE,FALSE),FALSE),"StuErrorMsg",IF(TYPE('#_F'!L75)&lt;&gt;TYPE(F!L75),TRUE,FALSE),"WrongTypeMsg",IF(_xlfn.ISFORMULA('#_F'!L75),IF(NOT(_xlfn.ISFORMULA(F!L75)),TRUE),FALSE),"MissingFormulaMsg",IF(NOT(AND(ISNUMBER(FIND("[",_xlfn.FORMULATEXT('#_F'!L75))),ISNUMBER(FIND("!",_xlfn.FORMULATEXT('#_F'!L75))))),AND(ISNUMBER(FIND("[",_xlfn.FORMULATEXT(F!L75))),ISNUMBER(FIND("!",_xlfn.FORMULATEXT(F!L75)))),FALSE),"ExternalRefsMsg",IF(ISNUMBER('#_F'!L75),IF(ABS('#_F'!L75-F!L75)&gt;0.00001,TRUE,FALSE),IF('#_F'!L75&lt;&gt;F!L75,TRUE,FALSE)),IF(ISNUMBER('#_F'!L75),IF('#_F'!L75&gt;F!L75,"TooLow","TooHigh"),"WrongAnswer"),NOT(_xlfn.ISFORMULA('#_F'!L75)),IF(_xlfn.IFS(ISTEXT('#_F'!L75),FALSE,ISLOGICAL('#_F'!L75),FALSE,SUBSTITUTE(CELL("format",'#_F'!L75),"-","")=SUBSTITUTE(CELL("format",F!L75),"-",""),FALSE,CELL("format",'#_F'!L75)="G",FALSE,AND(CELL("format",'#_F'!L75)="F0",CELL("format",F!L75)="G"),FALSE,TRUE,IFERROR(IF(MATCH(CELL("format",'#_F'!L75)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75),_xlfn.FORMULATEXT(F!L75),F!L75),"9","#"),"8","#"),"7","#"),"6","#"),"5","#"),"4","#"),"3","#"),"2","#"),"1","#"),"0","#"),"$","")," ",""),",","@"),"&gt;","@"),"&lt;","@"),"=","@"),")","@"),"(","@"),"^","@"),"/","@"),"+","@"),"*","@"),"-","@"))-LEN(SUBSTITUTE(SUBSTITUTE(SUBSTITUTE(SUBSTITUTE(SUBSTITUTE(SUBSTITUTE(SUBSTITUTE(SUBSTITUTE(SUBSTITUTE(SUBSTITUTE(SUBSTITUTE(SUBSTITUTE(SUBSTITUTE(SUBSTITUTE(SUBSTITUTE(SUBSTITUTE(SUBSTITUTE(SUBSTITUTE(SUBSTITUTE(SUBSTITUTE(SUBSTITUTE(SUBSTITUTE(SUBSTITUTE(SUBSTITUTE(IF(_xlfn.ISFORMULA(F!L75),_xlfn.FORMULATEXT(F!L75),F!L75),"9","#"),"8","#"),"7","#"),"6","#"),"5","#"),"4","#"),"3","#"),"2","#"),"1","#"),"0","#"),"$","")," ",""),",","@"),"&gt;","@"),"&lt;","@"),"=","@"),")","@"),"(","@"),"^","@"),"/","@"),"+","@"),"*","@"),"-","@"),"@#","")))/2&gt;(LEN(SUBSTITUTE(SUBSTITUTE(SUBSTITUTE(SUBSTITUTE(SUBSTITUTE(SUBSTITUTE(SUBSTITUTE(SUBSTITUTE(SUBSTITUTE(SUBSTITUTE(SUBSTITUTE(SUBSTITUTE(SUBSTITUTE(SUBSTITUTE(SUBSTITUTE(SUBSTITUTE(SUBSTITUTE(SUBSTITUTE(SUBSTITUTE(SUBSTITUTE(SUBSTITUTE(SUBSTITUTE(SUBSTITUTE(IF(_xlfn.ISFORMULA('#_F'!L75),_xlfn.FORMULATEXT('#_F'!L75),'#_F'!L75),"9","#"),"8","#"),"7","#"),"6","#"),"5","#"),"4","#"),"3","#"),"2","#"),"1","#"),"0","#"),"$","")," ",""),",","@"),"&gt;","@"),"&lt;","@"),"=","@"),")","@"),"(","@"),"^","@"),"/","@"),"+","@"),"*","@"),"-","@"))-LEN(SUBSTITUTE(SUBSTITUTE(SUBSTITUTE(SUBSTITUTE(SUBSTITUTE(SUBSTITUTE(SUBSTITUTE(SUBSTITUTE(SUBSTITUTE(SUBSTITUTE(SUBSTITUTE(SUBSTITUTE(SUBSTITUTE(SUBSTITUTE(SUBSTITUTE(SUBSTITUTE(SUBSTITUTE(SUBSTITUTE(SUBSTITUTE(SUBSTITUTE(SUBSTITUTE(SUBSTITUTE(SUBSTITUTE(SUBSTITUTE(IF(_xlfn.ISFORMULA('#_F'!L75),_xlfn.FORMULATEXT('#_F'!L75),'#_F'!L75),"9","#"),"8","#"),"7","#"),"6","#"),"5","#"),"4","#"),"3","#"),"2","#"),"1","#"),"0","#"),"$","")," ",""),",","@"),"&gt;","@"),"&lt;","@"),"=","@"),")","@"),"(","@"),"^","@"),"/","@"),"+","@"),"*","@"),"-","@"),"@#","")))/2,TRUE,FALSE),"HardCodeMsg",IF(LEN(IF(_xlfn.ISFORMULA(F!L75),_xlfn.FORMULATEXT(F!L75),F!L75))-LEN(SUBSTITUTE(IF(_xlfn.ISFORMULA(F!L75),_xlfn.FORMULATEXT(F!L75),F!L75),"""",""))&gt;LEN(IF(_xlfn.ISFORMULA('#_F'!L75),_xlfn.FORMULATEXT('#_F'!L75),'#_F'!L75))-LEN(SUBSTITUTE(IF(_xlfn.ISFORMULA('#_F'!L75),_xlfn.FORMULATEXT('#_F'!L75),'#_F'!L75),"""","")),TRUE,FALSE),"HardQuoteMsg",IF(LEN(IF(_xlfn.ISFORMULA(F!L75),_xlfn.FORMULATEXT(F!L75),F!L75))-LEN(SUBSTITUTE(IF(_xlfn.ISFORMULA(F!L75),_xlfn.FORMULATEXT(F!L75),F!L75),"$",""))&lt;LEN(IF(_xlfn.ISFORMULA('#_F'!L75),_xlfn.FORMULATEXT('#_F'!L75),'#_F'!L75))-LEN(SUBSTITUTE(IF(_xlfn.ISFORMULA('#_F'!L75),_xlfn.FORMULATEXT('#_F'!L75),'#_F'!L75),"$","")),TRUE,FALSE),"MissingAbsMsg",_xlfn.IFS(ISTEXT('#_F'!L75),FALSE,ISLOGICAL('#_F'!L75),FALSE,SUBSTITUTE(CELL("format",'#_F'!L75),"-","")=SUBSTITUTE(CELL("format",F!L75),"-",""),FALSE,CELL("format",'#_F'!L75)="G",FALSE,AND(CELL("format",'#_F'!L75)="F0",CELL("format",F!L75)="G"),FALSE,TRUE,IFERROR(IF(MATCH(CELL("format",'#_F'!L75),FormatCodes_SFX!$A$4:$A$53,0)&gt;0,TRUE),FALSE),TRUE,TRUE),"FormatMsg",TRUE,"PerfectMsg")</f>
        <v>PerfectMsg</v>
      </c>
      <c r="N75" s="233">
        <v>0</v>
      </c>
      <c r="O75" s="233">
        <v>0</v>
      </c>
      <c r="P75" s="233">
        <v>0</v>
      </c>
      <c r="R75" s="233">
        <v>0</v>
      </c>
      <c r="S75" s="233">
        <v>0</v>
      </c>
      <c r="T75" s="233">
        <v>0</v>
      </c>
      <c r="V75" s="233">
        <v>0</v>
      </c>
      <c r="W75" s="233">
        <v>0</v>
      </c>
      <c r="X75" s="233">
        <v>0</v>
      </c>
      <c r="Z75" s="233">
        <v>0</v>
      </c>
      <c r="AA75" s="233">
        <v>0</v>
      </c>
      <c r="AB75" s="233">
        <v>0</v>
      </c>
    </row>
    <row r="76" spans="3:28" x14ac:dyDescent="0.15">
      <c r="C76" s="233">
        <v>0</v>
      </c>
      <c r="D76" s="233">
        <v>0</v>
      </c>
      <c r="E76" s="233">
        <v>0</v>
      </c>
      <c r="F76" s="233">
        <v>0</v>
      </c>
      <c r="G76" s="170" t="str">
        <f ca="1">_xlfn.IFS(ISBLANK(F!G76),"",IF(NOT(ISNA('#_F'!G76)),IF(ISNA(F!G76),TRUE,FALSE),FALSE),"StuNAMsg",IF(AND(ISNA('#_F'!G76),ISNA(F!G76)),TRUE,FALSE),"PerfectMsg",IF(NOT(ISERROR('#_F'!G76)),IF(ISERROR(F!G76),TRUE,FALSE),FALSE),"StuErrorMsg",IF(TYPE('#_F'!G76)&lt;&gt;TYPE(F!G76),TRUE,FALSE),"WrongTypeMsg",IF(_xlfn.ISFORMULA('#_F'!G76),IF(NOT(_xlfn.ISFORMULA(F!G76)),TRUE),FALSE),"MissingFormulaMsg",IF(NOT(AND(ISNUMBER(FIND("[",_xlfn.FORMULATEXT('#_F'!G76))),ISNUMBER(FIND("!",_xlfn.FORMULATEXT('#_F'!G76))))),AND(ISNUMBER(FIND("[",_xlfn.FORMULATEXT(F!G76))),ISNUMBER(FIND("!",_xlfn.FORMULATEXT(F!G76)))),FALSE),"ExternalRefsMsg",IF(ISNUMBER('#_F'!G76),IF(ABS('#_F'!G76-F!G76)&gt;0.00001,TRUE,FALSE),IF('#_F'!G76&lt;&gt;F!G76,TRUE,FALSE)),IF(ISNUMBER('#_F'!G76),IF('#_F'!G76&gt;F!G76,"TooLow","TooHigh"),"WrongAnswer"),NOT(_xlfn.ISFORMULA('#_F'!G76)),IF(_xlfn.IFS(ISTEXT('#_F'!G76),FALSE,ISLOGICAL('#_F'!G76),FALSE,SUBSTITUTE(CELL("format",'#_F'!G76),"-","")=SUBSTITUTE(CELL("format",F!G76),"-",""),FALSE,CELL("format",'#_F'!G76)="G",FALSE,AND(CELL("format",'#_F'!G76)="F0",CELL("format",F!G76)="G"),FALSE,TRUE,IFERROR(IF(MATCH(CELL("format",'#_F'!G76)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76),_xlfn.FORMULATEXT(F!G76),F!G76),"9","#"),"8","#"),"7","#"),"6","#"),"5","#"),"4","#"),"3","#"),"2","#"),"1","#"),"0","#"),"$","")," ",""),",","@"),"&gt;","@"),"&lt;","@"),"=","@"),")","@"),"(","@"),"^","@"),"/","@"),"+","@"),"*","@"),"-","@"))-LEN(SUBSTITUTE(SUBSTITUTE(SUBSTITUTE(SUBSTITUTE(SUBSTITUTE(SUBSTITUTE(SUBSTITUTE(SUBSTITUTE(SUBSTITUTE(SUBSTITUTE(SUBSTITUTE(SUBSTITUTE(SUBSTITUTE(SUBSTITUTE(SUBSTITUTE(SUBSTITUTE(SUBSTITUTE(SUBSTITUTE(SUBSTITUTE(SUBSTITUTE(SUBSTITUTE(SUBSTITUTE(SUBSTITUTE(SUBSTITUTE(IF(_xlfn.ISFORMULA(F!G76),_xlfn.FORMULATEXT(F!G76),F!G76),"9","#"),"8","#"),"7","#"),"6","#"),"5","#"),"4","#"),"3","#"),"2","#"),"1","#"),"0","#"),"$","")," ",""),",","@"),"&gt;","@"),"&lt;","@"),"=","@"),")","@"),"(","@"),"^","@"),"/","@"),"+","@"),"*","@"),"-","@"),"@#","")))/2&gt;(LEN(SUBSTITUTE(SUBSTITUTE(SUBSTITUTE(SUBSTITUTE(SUBSTITUTE(SUBSTITUTE(SUBSTITUTE(SUBSTITUTE(SUBSTITUTE(SUBSTITUTE(SUBSTITUTE(SUBSTITUTE(SUBSTITUTE(SUBSTITUTE(SUBSTITUTE(SUBSTITUTE(SUBSTITUTE(SUBSTITUTE(SUBSTITUTE(SUBSTITUTE(SUBSTITUTE(SUBSTITUTE(SUBSTITUTE(IF(_xlfn.ISFORMULA('#_F'!G76),_xlfn.FORMULATEXT('#_F'!G76),'#_F'!G76),"9","#"),"8","#"),"7","#"),"6","#"),"5","#"),"4","#"),"3","#"),"2","#"),"1","#"),"0","#"),"$","")," ",""),",","@"),"&gt;","@"),"&lt;","@"),"=","@"),")","@"),"(","@"),"^","@"),"/","@"),"+","@"),"*","@"),"-","@"))-LEN(SUBSTITUTE(SUBSTITUTE(SUBSTITUTE(SUBSTITUTE(SUBSTITUTE(SUBSTITUTE(SUBSTITUTE(SUBSTITUTE(SUBSTITUTE(SUBSTITUTE(SUBSTITUTE(SUBSTITUTE(SUBSTITUTE(SUBSTITUTE(SUBSTITUTE(SUBSTITUTE(SUBSTITUTE(SUBSTITUTE(SUBSTITUTE(SUBSTITUTE(SUBSTITUTE(SUBSTITUTE(SUBSTITUTE(SUBSTITUTE(IF(_xlfn.ISFORMULA('#_F'!G76),_xlfn.FORMULATEXT('#_F'!G76),'#_F'!G76),"9","#"),"8","#"),"7","#"),"6","#"),"5","#"),"4","#"),"3","#"),"2","#"),"1","#"),"0","#"),"$","")," ",""),",","@"),"&gt;","@"),"&lt;","@"),"=","@"),")","@"),"(","@"),"^","@"),"/","@"),"+","@"),"*","@"),"-","@"),"@#","")))/2,TRUE,FALSE),"HardCodeMsg",IF(LEN(IF(_xlfn.ISFORMULA(F!G76),_xlfn.FORMULATEXT(F!G76),F!G76))-LEN(SUBSTITUTE(IF(_xlfn.ISFORMULA(F!G76),_xlfn.FORMULATEXT(F!G76),F!G76),"""",""))&gt;LEN(IF(_xlfn.ISFORMULA('#_F'!G76),_xlfn.FORMULATEXT('#_F'!G76),'#_F'!G76))-LEN(SUBSTITUTE(IF(_xlfn.ISFORMULA('#_F'!G76),_xlfn.FORMULATEXT('#_F'!G76),'#_F'!G76),"""","")),TRUE,FALSE),"HardQuoteMsg",IF(LEN(IF(_xlfn.ISFORMULA(F!G76),_xlfn.FORMULATEXT(F!G76),F!G76))-LEN(SUBSTITUTE(IF(_xlfn.ISFORMULA(F!G76),_xlfn.FORMULATEXT(F!G76),F!G76),"$",""))&lt;LEN(IF(_xlfn.ISFORMULA('#_F'!G76),_xlfn.FORMULATEXT('#_F'!G76),'#_F'!G76))-LEN(SUBSTITUTE(IF(_xlfn.ISFORMULA('#_F'!G76),_xlfn.FORMULATEXT('#_F'!G76),'#_F'!G76),"$","")),TRUE,FALSE),"MissingAbsMsg",_xlfn.IFS(ISTEXT('#_F'!G76),FALSE,ISLOGICAL('#_F'!G76),FALSE,SUBSTITUTE(CELL("format",'#_F'!G76),"-","")=SUBSTITUTE(CELL("format",F!G76),"-",""),FALSE,CELL("format",'#_F'!G76)="G",FALSE,AND(CELL("format",'#_F'!G76)="F0",CELL("format",F!G76)="G"),FALSE,TRUE,IFERROR(IF(MATCH(CELL("format",'#_F'!G76),FormatCodes_SFX!$A$4:$A$53,0)&gt;0,TRUE),FALSE),TRUE,TRUE),"FormatMsg",TRUE,"PerfectMsg")</f>
        <v>PerfectMsg</v>
      </c>
      <c r="H76" s="170" t="str">
        <f ca="1">_xlfn.IFS(ISBLANK(F!H76),"",IF(NOT(ISNA('#_F'!H76)),IF(ISNA(F!H76),TRUE,FALSE),FALSE),"StuNAMsg",IF(AND(ISNA('#_F'!H76),ISNA(F!H76)),TRUE,FALSE),"PerfectMsg",IF(NOT(ISERROR('#_F'!H76)),IF(ISERROR(F!H76),TRUE,FALSE),FALSE),"StuErrorMsg",IF(TYPE('#_F'!H76)&lt;&gt;TYPE(F!H76),TRUE,FALSE),"WrongTypeMsg",IF(_xlfn.ISFORMULA('#_F'!H76),IF(NOT(_xlfn.ISFORMULA(F!H76)),TRUE),FALSE),"MissingFormulaMsg",IF(NOT(AND(ISNUMBER(FIND("[",_xlfn.FORMULATEXT('#_F'!H76))),ISNUMBER(FIND("!",_xlfn.FORMULATEXT('#_F'!H76))))),AND(ISNUMBER(FIND("[",_xlfn.FORMULATEXT(F!H76))),ISNUMBER(FIND("!",_xlfn.FORMULATEXT(F!H76)))),FALSE),"ExternalRefsMsg",IF(ISNUMBER('#_F'!H76),IF(ABS('#_F'!H76-F!H76)&gt;0.00001,TRUE,FALSE),IF('#_F'!H76&lt;&gt;F!H76,TRUE,FALSE)),IF(ISNUMBER('#_F'!H76),IF('#_F'!H76&gt;F!H76,"TooLow","TooHigh"),"WrongAnswer"),NOT(_xlfn.ISFORMULA('#_F'!H76)),IF(_xlfn.IFS(ISTEXT('#_F'!H76),FALSE,ISLOGICAL('#_F'!H76),FALSE,SUBSTITUTE(CELL("format",'#_F'!H76),"-","")=SUBSTITUTE(CELL("format",F!H76),"-",""),FALSE,CELL("format",'#_F'!H76)="G",FALSE,AND(CELL("format",'#_F'!H76)="F0",CELL("format",F!H76)="G"),FALSE,TRUE,IFERROR(IF(MATCH(CELL("format",'#_F'!H76)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76),_xlfn.FORMULATEXT(F!H76),F!H76),"9","#"),"8","#"),"7","#"),"6","#"),"5","#"),"4","#"),"3","#"),"2","#"),"1","#"),"0","#"),"$","")," ",""),",","@"),"&gt;","@"),"&lt;","@"),"=","@"),")","@"),"(","@"),"^","@"),"/","@"),"+","@"),"*","@"),"-","@"))-LEN(SUBSTITUTE(SUBSTITUTE(SUBSTITUTE(SUBSTITUTE(SUBSTITUTE(SUBSTITUTE(SUBSTITUTE(SUBSTITUTE(SUBSTITUTE(SUBSTITUTE(SUBSTITUTE(SUBSTITUTE(SUBSTITUTE(SUBSTITUTE(SUBSTITUTE(SUBSTITUTE(SUBSTITUTE(SUBSTITUTE(SUBSTITUTE(SUBSTITUTE(SUBSTITUTE(SUBSTITUTE(SUBSTITUTE(SUBSTITUTE(IF(_xlfn.ISFORMULA(F!H76),_xlfn.FORMULATEXT(F!H76),F!H76),"9","#"),"8","#"),"7","#"),"6","#"),"5","#"),"4","#"),"3","#"),"2","#"),"1","#"),"0","#"),"$","")," ",""),",","@"),"&gt;","@"),"&lt;","@"),"=","@"),")","@"),"(","@"),"^","@"),"/","@"),"+","@"),"*","@"),"-","@"),"@#","")))/2&gt;(LEN(SUBSTITUTE(SUBSTITUTE(SUBSTITUTE(SUBSTITUTE(SUBSTITUTE(SUBSTITUTE(SUBSTITUTE(SUBSTITUTE(SUBSTITUTE(SUBSTITUTE(SUBSTITUTE(SUBSTITUTE(SUBSTITUTE(SUBSTITUTE(SUBSTITUTE(SUBSTITUTE(SUBSTITUTE(SUBSTITUTE(SUBSTITUTE(SUBSTITUTE(SUBSTITUTE(SUBSTITUTE(SUBSTITUTE(IF(_xlfn.ISFORMULA('#_F'!H76),_xlfn.FORMULATEXT('#_F'!H76),'#_F'!H76),"9","#"),"8","#"),"7","#"),"6","#"),"5","#"),"4","#"),"3","#"),"2","#"),"1","#"),"0","#"),"$","")," ",""),",","@"),"&gt;","@"),"&lt;","@"),"=","@"),")","@"),"(","@"),"^","@"),"/","@"),"+","@"),"*","@"),"-","@"))-LEN(SUBSTITUTE(SUBSTITUTE(SUBSTITUTE(SUBSTITUTE(SUBSTITUTE(SUBSTITUTE(SUBSTITUTE(SUBSTITUTE(SUBSTITUTE(SUBSTITUTE(SUBSTITUTE(SUBSTITUTE(SUBSTITUTE(SUBSTITUTE(SUBSTITUTE(SUBSTITUTE(SUBSTITUTE(SUBSTITUTE(SUBSTITUTE(SUBSTITUTE(SUBSTITUTE(SUBSTITUTE(SUBSTITUTE(SUBSTITUTE(IF(_xlfn.ISFORMULA('#_F'!H76),_xlfn.FORMULATEXT('#_F'!H76),'#_F'!H76),"9","#"),"8","#"),"7","#"),"6","#"),"5","#"),"4","#"),"3","#"),"2","#"),"1","#"),"0","#"),"$","")," ",""),",","@"),"&gt;","@"),"&lt;","@"),"=","@"),")","@"),"(","@"),"^","@"),"/","@"),"+","@"),"*","@"),"-","@"),"@#","")))/2,TRUE,FALSE),"HardCodeMsg",IF(LEN(IF(_xlfn.ISFORMULA(F!H76),_xlfn.FORMULATEXT(F!H76),F!H76))-LEN(SUBSTITUTE(IF(_xlfn.ISFORMULA(F!H76),_xlfn.FORMULATEXT(F!H76),F!H76),"""",""))&gt;LEN(IF(_xlfn.ISFORMULA('#_F'!H76),_xlfn.FORMULATEXT('#_F'!H76),'#_F'!H76))-LEN(SUBSTITUTE(IF(_xlfn.ISFORMULA('#_F'!H76),_xlfn.FORMULATEXT('#_F'!H76),'#_F'!H76),"""","")),TRUE,FALSE),"HardQuoteMsg",IF(LEN(IF(_xlfn.ISFORMULA(F!H76),_xlfn.FORMULATEXT(F!H76),F!H76))-LEN(SUBSTITUTE(IF(_xlfn.ISFORMULA(F!H76),_xlfn.FORMULATEXT(F!H76),F!H76),"$",""))&lt;LEN(IF(_xlfn.ISFORMULA('#_F'!H76),_xlfn.FORMULATEXT('#_F'!H76),'#_F'!H76))-LEN(SUBSTITUTE(IF(_xlfn.ISFORMULA('#_F'!H76),_xlfn.FORMULATEXT('#_F'!H76),'#_F'!H76),"$","")),TRUE,FALSE),"MissingAbsMsg",_xlfn.IFS(ISTEXT('#_F'!H76),FALSE,ISLOGICAL('#_F'!H76),FALSE,SUBSTITUTE(CELL("format",'#_F'!H76),"-","")=SUBSTITUTE(CELL("format",F!H76),"-",""),FALSE,CELL("format",'#_F'!H76)="G",FALSE,AND(CELL("format",'#_F'!H76)="F0",CELL("format",F!H76)="G"),FALSE,TRUE,IFERROR(IF(MATCH(CELL("format",'#_F'!H76),FormatCodes_SFX!$A$4:$A$53,0)&gt;0,TRUE),FALSE),TRUE,TRUE),"FormatMsg",TRUE,"PerfectMsg")</f>
        <v>PerfectMsg</v>
      </c>
      <c r="I76" s="170" t="str">
        <f ca="1">_xlfn.IFS(ISBLANK(F!I76),"",IF(NOT(ISNA('#_F'!I76)),IF(ISNA(F!I76),TRUE,FALSE),FALSE),"StuNAMsg",IF(AND(ISNA('#_F'!I76),ISNA(F!I76)),TRUE,FALSE),"PerfectMsg",IF(NOT(ISERROR('#_F'!I76)),IF(ISERROR(F!I76),TRUE,FALSE),FALSE),"StuErrorMsg",IF(TYPE('#_F'!I76)&lt;&gt;TYPE(F!I76),TRUE,FALSE),"WrongTypeMsg",IF(_xlfn.ISFORMULA('#_F'!I76),IF(NOT(_xlfn.ISFORMULA(F!I76)),TRUE),FALSE),"MissingFormulaMsg",IF(NOT(AND(ISNUMBER(FIND("[",_xlfn.FORMULATEXT('#_F'!I76))),ISNUMBER(FIND("!",_xlfn.FORMULATEXT('#_F'!I76))))),AND(ISNUMBER(FIND("[",_xlfn.FORMULATEXT(F!I76))),ISNUMBER(FIND("!",_xlfn.FORMULATEXT(F!I76)))),FALSE),"ExternalRefsMsg",IF(ISNUMBER('#_F'!I76),IF(ABS('#_F'!I76-F!I76)&gt;0.00001,TRUE,FALSE),IF('#_F'!I76&lt;&gt;F!I76,TRUE,FALSE)),IF(ISNUMBER('#_F'!I76),IF('#_F'!I76&gt;F!I76,"TooLow","TooHigh"),"WrongAnswer"),NOT(_xlfn.ISFORMULA('#_F'!I76)),IF(_xlfn.IFS(ISTEXT('#_F'!I76),FALSE,ISLOGICAL('#_F'!I76),FALSE,SUBSTITUTE(CELL("format",'#_F'!I76),"-","")=SUBSTITUTE(CELL("format",F!I76),"-",""),FALSE,CELL("format",'#_F'!I76)="G",FALSE,AND(CELL("format",'#_F'!I76)="F0",CELL("format",F!I76)="G"),FALSE,TRUE,IFERROR(IF(MATCH(CELL("format",'#_F'!I76)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76),_xlfn.FORMULATEXT(F!I76),F!I76),"9","#"),"8","#"),"7","#"),"6","#"),"5","#"),"4","#"),"3","#"),"2","#"),"1","#"),"0","#"),"$","")," ",""),",","@"),"&gt;","@"),"&lt;","@"),"=","@"),")","@"),"(","@"),"^","@"),"/","@"),"+","@"),"*","@"),"-","@"))-LEN(SUBSTITUTE(SUBSTITUTE(SUBSTITUTE(SUBSTITUTE(SUBSTITUTE(SUBSTITUTE(SUBSTITUTE(SUBSTITUTE(SUBSTITUTE(SUBSTITUTE(SUBSTITUTE(SUBSTITUTE(SUBSTITUTE(SUBSTITUTE(SUBSTITUTE(SUBSTITUTE(SUBSTITUTE(SUBSTITUTE(SUBSTITUTE(SUBSTITUTE(SUBSTITUTE(SUBSTITUTE(SUBSTITUTE(SUBSTITUTE(IF(_xlfn.ISFORMULA(F!I76),_xlfn.FORMULATEXT(F!I76),F!I76),"9","#"),"8","#"),"7","#"),"6","#"),"5","#"),"4","#"),"3","#"),"2","#"),"1","#"),"0","#"),"$","")," ",""),",","@"),"&gt;","@"),"&lt;","@"),"=","@"),")","@"),"(","@"),"^","@"),"/","@"),"+","@"),"*","@"),"-","@"),"@#","")))/2&gt;(LEN(SUBSTITUTE(SUBSTITUTE(SUBSTITUTE(SUBSTITUTE(SUBSTITUTE(SUBSTITUTE(SUBSTITUTE(SUBSTITUTE(SUBSTITUTE(SUBSTITUTE(SUBSTITUTE(SUBSTITUTE(SUBSTITUTE(SUBSTITUTE(SUBSTITUTE(SUBSTITUTE(SUBSTITUTE(SUBSTITUTE(SUBSTITUTE(SUBSTITUTE(SUBSTITUTE(SUBSTITUTE(SUBSTITUTE(IF(_xlfn.ISFORMULA('#_F'!I76),_xlfn.FORMULATEXT('#_F'!I76),'#_F'!I76),"9","#"),"8","#"),"7","#"),"6","#"),"5","#"),"4","#"),"3","#"),"2","#"),"1","#"),"0","#"),"$","")," ",""),",","@"),"&gt;","@"),"&lt;","@"),"=","@"),")","@"),"(","@"),"^","@"),"/","@"),"+","@"),"*","@"),"-","@"))-LEN(SUBSTITUTE(SUBSTITUTE(SUBSTITUTE(SUBSTITUTE(SUBSTITUTE(SUBSTITUTE(SUBSTITUTE(SUBSTITUTE(SUBSTITUTE(SUBSTITUTE(SUBSTITUTE(SUBSTITUTE(SUBSTITUTE(SUBSTITUTE(SUBSTITUTE(SUBSTITUTE(SUBSTITUTE(SUBSTITUTE(SUBSTITUTE(SUBSTITUTE(SUBSTITUTE(SUBSTITUTE(SUBSTITUTE(SUBSTITUTE(IF(_xlfn.ISFORMULA('#_F'!I76),_xlfn.FORMULATEXT('#_F'!I76),'#_F'!I76),"9","#"),"8","#"),"7","#"),"6","#"),"5","#"),"4","#"),"3","#"),"2","#"),"1","#"),"0","#"),"$","")," ",""),",","@"),"&gt;","@"),"&lt;","@"),"=","@"),")","@"),"(","@"),"^","@"),"/","@"),"+","@"),"*","@"),"-","@"),"@#","")))/2,TRUE,FALSE),"HardCodeMsg",IF(LEN(IF(_xlfn.ISFORMULA(F!I76),_xlfn.FORMULATEXT(F!I76),F!I76))-LEN(SUBSTITUTE(IF(_xlfn.ISFORMULA(F!I76),_xlfn.FORMULATEXT(F!I76),F!I76),"""",""))&gt;LEN(IF(_xlfn.ISFORMULA('#_F'!I76),_xlfn.FORMULATEXT('#_F'!I76),'#_F'!I76))-LEN(SUBSTITUTE(IF(_xlfn.ISFORMULA('#_F'!I76),_xlfn.FORMULATEXT('#_F'!I76),'#_F'!I76),"""","")),TRUE,FALSE),"HardQuoteMsg",IF(LEN(IF(_xlfn.ISFORMULA(F!I76),_xlfn.FORMULATEXT(F!I76),F!I76))-LEN(SUBSTITUTE(IF(_xlfn.ISFORMULA(F!I76),_xlfn.FORMULATEXT(F!I76),F!I76),"$",""))&lt;LEN(IF(_xlfn.ISFORMULA('#_F'!I76),_xlfn.FORMULATEXT('#_F'!I76),'#_F'!I76))-LEN(SUBSTITUTE(IF(_xlfn.ISFORMULA('#_F'!I76),_xlfn.FORMULATEXT('#_F'!I76),'#_F'!I76),"$","")),TRUE,FALSE),"MissingAbsMsg",_xlfn.IFS(ISTEXT('#_F'!I76),FALSE,ISLOGICAL('#_F'!I76),FALSE,SUBSTITUTE(CELL("format",'#_F'!I76),"-","")=SUBSTITUTE(CELL("format",F!I76),"-",""),FALSE,CELL("format",'#_F'!I76)="G",FALSE,AND(CELL("format",'#_F'!I76)="F0",CELL("format",F!I76)="G"),FALSE,TRUE,IFERROR(IF(MATCH(CELL("format",'#_F'!I76),FormatCodes_SFX!$A$4:$A$53,0)&gt;0,TRUE),FALSE),TRUE,TRUE),"FormatMsg",TRUE,"PerfectMsg")</f>
        <v>PerfectMsg</v>
      </c>
      <c r="J76" s="170" t="str">
        <f ca="1">_xlfn.IFS(ISBLANK(F!J76),"",IF(NOT(ISNA('#_F'!J76)),IF(ISNA(F!J76),TRUE,FALSE),FALSE),"StuNAMsg",IF(AND(ISNA('#_F'!J76),ISNA(F!J76)),TRUE,FALSE),"PerfectMsg",IF(NOT(ISERROR('#_F'!J76)),IF(ISERROR(F!J76),TRUE,FALSE),FALSE),"StuErrorMsg",IF(TYPE('#_F'!J76)&lt;&gt;TYPE(F!J76),TRUE,FALSE),"WrongTypeMsg",IF(_xlfn.ISFORMULA('#_F'!J76),IF(NOT(_xlfn.ISFORMULA(F!J76)),TRUE),FALSE),"MissingFormulaMsg",IF(NOT(AND(ISNUMBER(FIND("[",_xlfn.FORMULATEXT('#_F'!J76))),ISNUMBER(FIND("!",_xlfn.FORMULATEXT('#_F'!J76))))),AND(ISNUMBER(FIND("[",_xlfn.FORMULATEXT(F!J76))),ISNUMBER(FIND("!",_xlfn.FORMULATEXT(F!J76)))),FALSE),"ExternalRefsMsg",IF(ISNUMBER('#_F'!J76),IF(ABS('#_F'!J76-F!J76)&gt;0.00001,TRUE,FALSE),IF('#_F'!J76&lt;&gt;F!J76,TRUE,FALSE)),IF(ISNUMBER('#_F'!J76),IF('#_F'!J76&gt;F!J76,"TooLow","TooHigh"),"WrongAnswer"),NOT(_xlfn.ISFORMULA('#_F'!J76)),IF(_xlfn.IFS(ISTEXT('#_F'!J76),FALSE,ISLOGICAL('#_F'!J76),FALSE,SUBSTITUTE(CELL("format",'#_F'!J76),"-","")=SUBSTITUTE(CELL("format",F!J76),"-",""),FALSE,CELL("format",'#_F'!J76)="G",FALSE,AND(CELL("format",'#_F'!J76)="F0",CELL("format",F!J76)="G"),FALSE,TRUE,IFERROR(IF(MATCH(CELL("format",'#_F'!J76)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76),_xlfn.FORMULATEXT(F!J76),F!J76),"9","#"),"8","#"),"7","#"),"6","#"),"5","#"),"4","#"),"3","#"),"2","#"),"1","#"),"0","#"),"$","")," ",""),",","@"),"&gt;","@"),"&lt;","@"),"=","@"),")","@"),"(","@"),"^","@"),"/","@"),"+","@"),"*","@"),"-","@"))-LEN(SUBSTITUTE(SUBSTITUTE(SUBSTITUTE(SUBSTITUTE(SUBSTITUTE(SUBSTITUTE(SUBSTITUTE(SUBSTITUTE(SUBSTITUTE(SUBSTITUTE(SUBSTITUTE(SUBSTITUTE(SUBSTITUTE(SUBSTITUTE(SUBSTITUTE(SUBSTITUTE(SUBSTITUTE(SUBSTITUTE(SUBSTITUTE(SUBSTITUTE(SUBSTITUTE(SUBSTITUTE(SUBSTITUTE(SUBSTITUTE(IF(_xlfn.ISFORMULA(F!J76),_xlfn.FORMULATEXT(F!J76),F!J76),"9","#"),"8","#"),"7","#"),"6","#"),"5","#"),"4","#"),"3","#"),"2","#"),"1","#"),"0","#"),"$","")," ",""),",","@"),"&gt;","@"),"&lt;","@"),"=","@"),")","@"),"(","@"),"^","@"),"/","@"),"+","@"),"*","@"),"-","@"),"@#","")))/2&gt;(LEN(SUBSTITUTE(SUBSTITUTE(SUBSTITUTE(SUBSTITUTE(SUBSTITUTE(SUBSTITUTE(SUBSTITUTE(SUBSTITUTE(SUBSTITUTE(SUBSTITUTE(SUBSTITUTE(SUBSTITUTE(SUBSTITUTE(SUBSTITUTE(SUBSTITUTE(SUBSTITUTE(SUBSTITUTE(SUBSTITUTE(SUBSTITUTE(SUBSTITUTE(SUBSTITUTE(SUBSTITUTE(SUBSTITUTE(IF(_xlfn.ISFORMULA('#_F'!J76),_xlfn.FORMULATEXT('#_F'!J76),'#_F'!J76),"9","#"),"8","#"),"7","#"),"6","#"),"5","#"),"4","#"),"3","#"),"2","#"),"1","#"),"0","#"),"$","")," ",""),",","@"),"&gt;","@"),"&lt;","@"),"=","@"),")","@"),"(","@"),"^","@"),"/","@"),"+","@"),"*","@"),"-","@"))-LEN(SUBSTITUTE(SUBSTITUTE(SUBSTITUTE(SUBSTITUTE(SUBSTITUTE(SUBSTITUTE(SUBSTITUTE(SUBSTITUTE(SUBSTITUTE(SUBSTITUTE(SUBSTITUTE(SUBSTITUTE(SUBSTITUTE(SUBSTITUTE(SUBSTITUTE(SUBSTITUTE(SUBSTITUTE(SUBSTITUTE(SUBSTITUTE(SUBSTITUTE(SUBSTITUTE(SUBSTITUTE(SUBSTITUTE(SUBSTITUTE(IF(_xlfn.ISFORMULA('#_F'!J76),_xlfn.FORMULATEXT('#_F'!J76),'#_F'!J76),"9","#"),"8","#"),"7","#"),"6","#"),"5","#"),"4","#"),"3","#"),"2","#"),"1","#"),"0","#"),"$","")," ",""),",","@"),"&gt;","@"),"&lt;","@"),"=","@"),")","@"),"(","@"),"^","@"),"/","@"),"+","@"),"*","@"),"-","@"),"@#","")))/2,TRUE,FALSE),"HardCodeMsg",IF(LEN(IF(_xlfn.ISFORMULA(F!J76),_xlfn.FORMULATEXT(F!J76),F!J76))-LEN(SUBSTITUTE(IF(_xlfn.ISFORMULA(F!J76),_xlfn.FORMULATEXT(F!J76),F!J76),"""",""))&gt;LEN(IF(_xlfn.ISFORMULA('#_F'!J76),_xlfn.FORMULATEXT('#_F'!J76),'#_F'!J76))-LEN(SUBSTITUTE(IF(_xlfn.ISFORMULA('#_F'!J76),_xlfn.FORMULATEXT('#_F'!J76),'#_F'!J76),"""","")),TRUE,FALSE),"HardQuoteMsg",IF(LEN(IF(_xlfn.ISFORMULA(F!J76),_xlfn.FORMULATEXT(F!J76),F!J76))-LEN(SUBSTITUTE(IF(_xlfn.ISFORMULA(F!J76),_xlfn.FORMULATEXT(F!J76),F!J76),"$",""))&lt;LEN(IF(_xlfn.ISFORMULA('#_F'!J76),_xlfn.FORMULATEXT('#_F'!J76),'#_F'!J76))-LEN(SUBSTITUTE(IF(_xlfn.ISFORMULA('#_F'!J76),_xlfn.FORMULATEXT('#_F'!J76),'#_F'!J76),"$","")),TRUE,FALSE),"MissingAbsMsg",_xlfn.IFS(ISTEXT('#_F'!J76),FALSE,ISLOGICAL('#_F'!J76),FALSE,SUBSTITUTE(CELL("format",'#_F'!J76),"-","")=SUBSTITUTE(CELL("format",F!J76),"-",""),FALSE,CELL("format",'#_F'!J76)="G",FALSE,AND(CELL("format",'#_F'!J76)="F0",CELL("format",F!J76)="G"),FALSE,TRUE,IFERROR(IF(MATCH(CELL("format",'#_F'!J76),FormatCodes_SFX!$A$4:$A$53,0)&gt;0,TRUE),FALSE),TRUE,TRUE),"FormatMsg",TRUE,"PerfectMsg")</f>
        <v>PerfectMsg</v>
      </c>
      <c r="K76" s="170" t="str">
        <f ca="1">_xlfn.IFS(ISBLANK(F!K76),"",IF(NOT(ISNA('#_F'!K76)),IF(ISNA(F!K76),TRUE,FALSE),FALSE),"StuNAMsg",IF(AND(ISNA('#_F'!K76),ISNA(F!K76)),TRUE,FALSE),"PerfectMsg",IF(NOT(ISERROR('#_F'!K76)),IF(ISERROR(F!K76),TRUE,FALSE),FALSE),"StuErrorMsg",IF(TYPE('#_F'!K76)&lt;&gt;TYPE(F!K76),TRUE,FALSE),"WrongTypeMsg",IF(_xlfn.ISFORMULA('#_F'!K76),IF(NOT(_xlfn.ISFORMULA(F!K76)),TRUE),FALSE),"MissingFormulaMsg",IF(NOT(AND(ISNUMBER(FIND("[",_xlfn.FORMULATEXT('#_F'!K76))),ISNUMBER(FIND("!",_xlfn.FORMULATEXT('#_F'!K76))))),AND(ISNUMBER(FIND("[",_xlfn.FORMULATEXT(F!K76))),ISNUMBER(FIND("!",_xlfn.FORMULATEXT(F!K76)))),FALSE),"ExternalRefsMsg",IF(ISNUMBER('#_F'!K76),IF(ABS('#_F'!K76-F!K76)&gt;0.00001,TRUE,FALSE),IF('#_F'!K76&lt;&gt;F!K76,TRUE,FALSE)),IF(ISNUMBER('#_F'!K76),IF('#_F'!K76&gt;F!K76,"TooLow","TooHigh"),"WrongAnswer"),NOT(_xlfn.ISFORMULA('#_F'!K76)),IF(_xlfn.IFS(ISTEXT('#_F'!K76),FALSE,ISLOGICAL('#_F'!K76),FALSE,SUBSTITUTE(CELL("format",'#_F'!K76),"-","")=SUBSTITUTE(CELL("format",F!K76),"-",""),FALSE,CELL("format",'#_F'!K76)="G",FALSE,AND(CELL("format",'#_F'!K76)="F0",CELL("format",F!K76)="G"),FALSE,TRUE,IFERROR(IF(MATCH(CELL("format",'#_F'!K76)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76),_xlfn.FORMULATEXT(F!K76),F!K76),"9","#"),"8","#"),"7","#"),"6","#"),"5","#"),"4","#"),"3","#"),"2","#"),"1","#"),"0","#"),"$","")," ",""),",","@"),"&gt;","@"),"&lt;","@"),"=","@"),")","@"),"(","@"),"^","@"),"/","@"),"+","@"),"*","@"),"-","@"))-LEN(SUBSTITUTE(SUBSTITUTE(SUBSTITUTE(SUBSTITUTE(SUBSTITUTE(SUBSTITUTE(SUBSTITUTE(SUBSTITUTE(SUBSTITUTE(SUBSTITUTE(SUBSTITUTE(SUBSTITUTE(SUBSTITUTE(SUBSTITUTE(SUBSTITUTE(SUBSTITUTE(SUBSTITUTE(SUBSTITUTE(SUBSTITUTE(SUBSTITUTE(SUBSTITUTE(SUBSTITUTE(SUBSTITUTE(SUBSTITUTE(IF(_xlfn.ISFORMULA(F!K76),_xlfn.FORMULATEXT(F!K76),F!K76),"9","#"),"8","#"),"7","#"),"6","#"),"5","#"),"4","#"),"3","#"),"2","#"),"1","#"),"0","#"),"$","")," ",""),",","@"),"&gt;","@"),"&lt;","@"),"=","@"),")","@"),"(","@"),"^","@"),"/","@"),"+","@"),"*","@"),"-","@"),"@#","")))/2&gt;(LEN(SUBSTITUTE(SUBSTITUTE(SUBSTITUTE(SUBSTITUTE(SUBSTITUTE(SUBSTITUTE(SUBSTITUTE(SUBSTITUTE(SUBSTITUTE(SUBSTITUTE(SUBSTITUTE(SUBSTITUTE(SUBSTITUTE(SUBSTITUTE(SUBSTITUTE(SUBSTITUTE(SUBSTITUTE(SUBSTITUTE(SUBSTITUTE(SUBSTITUTE(SUBSTITUTE(SUBSTITUTE(SUBSTITUTE(IF(_xlfn.ISFORMULA('#_F'!K76),_xlfn.FORMULATEXT('#_F'!K76),'#_F'!K76),"9","#"),"8","#"),"7","#"),"6","#"),"5","#"),"4","#"),"3","#"),"2","#"),"1","#"),"0","#"),"$","")," ",""),",","@"),"&gt;","@"),"&lt;","@"),"=","@"),")","@"),"(","@"),"^","@"),"/","@"),"+","@"),"*","@"),"-","@"))-LEN(SUBSTITUTE(SUBSTITUTE(SUBSTITUTE(SUBSTITUTE(SUBSTITUTE(SUBSTITUTE(SUBSTITUTE(SUBSTITUTE(SUBSTITUTE(SUBSTITUTE(SUBSTITUTE(SUBSTITUTE(SUBSTITUTE(SUBSTITUTE(SUBSTITUTE(SUBSTITUTE(SUBSTITUTE(SUBSTITUTE(SUBSTITUTE(SUBSTITUTE(SUBSTITUTE(SUBSTITUTE(SUBSTITUTE(SUBSTITUTE(IF(_xlfn.ISFORMULA('#_F'!K76),_xlfn.FORMULATEXT('#_F'!K76),'#_F'!K76),"9","#"),"8","#"),"7","#"),"6","#"),"5","#"),"4","#"),"3","#"),"2","#"),"1","#"),"0","#"),"$","")," ",""),",","@"),"&gt;","@"),"&lt;","@"),"=","@"),")","@"),"(","@"),"^","@"),"/","@"),"+","@"),"*","@"),"-","@"),"@#","")))/2,TRUE,FALSE),"HardCodeMsg",IF(LEN(IF(_xlfn.ISFORMULA(F!K76),_xlfn.FORMULATEXT(F!K76),F!K76))-LEN(SUBSTITUTE(IF(_xlfn.ISFORMULA(F!K76),_xlfn.FORMULATEXT(F!K76),F!K76),"""",""))&gt;LEN(IF(_xlfn.ISFORMULA('#_F'!K76),_xlfn.FORMULATEXT('#_F'!K76),'#_F'!K76))-LEN(SUBSTITUTE(IF(_xlfn.ISFORMULA('#_F'!K76),_xlfn.FORMULATEXT('#_F'!K76),'#_F'!K76),"""","")),TRUE,FALSE),"HardQuoteMsg",IF(LEN(IF(_xlfn.ISFORMULA(F!K76),_xlfn.FORMULATEXT(F!K76),F!K76))-LEN(SUBSTITUTE(IF(_xlfn.ISFORMULA(F!K76),_xlfn.FORMULATEXT(F!K76),F!K76),"$",""))&lt;LEN(IF(_xlfn.ISFORMULA('#_F'!K76),_xlfn.FORMULATEXT('#_F'!K76),'#_F'!K76))-LEN(SUBSTITUTE(IF(_xlfn.ISFORMULA('#_F'!K76),_xlfn.FORMULATEXT('#_F'!K76),'#_F'!K76),"$","")),TRUE,FALSE),"MissingAbsMsg",_xlfn.IFS(ISTEXT('#_F'!K76),FALSE,ISLOGICAL('#_F'!K76),FALSE,SUBSTITUTE(CELL("format",'#_F'!K76),"-","")=SUBSTITUTE(CELL("format",F!K76),"-",""),FALSE,CELL("format",'#_F'!K76)="G",FALSE,AND(CELL("format",'#_F'!K76)="F0",CELL("format",F!K76)="G"),FALSE,TRUE,IFERROR(IF(MATCH(CELL("format",'#_F'!K76),FormatCodes_SFX!$A$4:$A$53,0)&gt;0,TRUE),FALSE),TRUE,TRUE),"FormatMsg",TRUE,"PerfectMsg")</f>
        <v>PerfectMsg</v>
      </c>
      <c r="L76" s="231" t="str">
        <f ca="1">_xlfn.IFS(ISBLANK(F!L76),"",IF(NOT(ISNA('#_F'!L76)),IF(ISNA(F!L76),TRUE,FALSE),FALSE),"StuNAMsg",IF(AND(ISNA('#_F'!L76),ISNA(F!L76)),TRUE,FALSE),"PerfectMsg",IF(NOT(ISERROR('#_F'!L76)),IF(ISERROR(F!L76),TRUE,FALSE),FALSE),"StuErrorMsg",IF(TYPE('#_F'!L76)&lt;&gt;TYPE(F!L76),TRUE,FALSE),"WrongTypeMsg",IF(_xlfn.ISFORMULA('#_F'!L76),IF(NOT(_xlfn.ISFORMULA(F!L76)),TRUE),FALSE),"MissingFormulaMsg",IF(NOT(AND(ISNUMBER(FIND("[",_xlfn.FORMULATEXT('#_F'!L76))),ISNUMBER(FIND("!",_xlfn.FORMULATEXT('#_F'!L76))))),AND(ISNUMBER(FIND("[",_xlfn.FORMULATEXT(F!L76))),ISNUMBER(FIND("!",_xlfn.FORMULATEXT(F!L76)))),FALSE),"ExternalRefsMsg",IF(ISNUMBER('#_F'!L76),IF(ABS('#_F'!L76-F!L76)&gt;0.00001,TRUE,FALSE),IF('#_F'!L76&lt;&gt;F!L76,TRUE,FALSE)),IF(ISNUMBER('#_F'!L76),IF('#_F'!L76&gt;F!L76,"TooLow","TooHigh"),"WrongAnswer"),NOT(_xlfn.ISFORMULA('#_F'!L76)),IF(_xlfn.IFS(ISTEXT('#_F'!L76),FALSE,ISLOGICAL('#_F'!L76),FALSE,SUBSTITUTE(CELL("format",'#_F'!L76),"-","")=SUBSTITUTE(CELL("format",F!L76),"-",""),FALSE,CELL("format",'#_F'!L76)="G",FALSE,AND(CELL("format",'#_F'!L76)="F0",CELL("format",F!L76)="G"),FALSE,TRUE,IFERROR(IF(MATCH(CELL("format",'#_F'!L76)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76),_xlfn.FORMULATEXT(F!L76),F!L76),"9","#"),"8","#"),"7","#"),"6","#"),"5","#"),"4","#"),"3","#"),"2","#"),"1","#"),"0","#"),"$","")," ",""),",","@"),"&gt;","@"),"&lt;","@"),"=","@"),")","@"),"(","@"),"^","@"),"/","@"),"+","@"),"*","@"),"-","@"))-LEN(SUBSTITUTE(SUBSTITUTE(SUBSTITUTE(SUBSTITUTE(SUBSTITUTE(SUBSTITUTE(SUBSTITUTE(SUBSTITUTE(SUBSTITUTE(SUBSTITUTE(SUBSTITUTE(SUBSTITUTE(SUBSTITUTE(SUBSTITUTE(SUBSTITUTE(SUBSTITUTE(SUBSTITUTE(SUBSTITUTE(SUBSTITUTE(SUBSTITUTE(SUBSTITUTE(SUBSTITUTE(SUBSTITUTE(SUBSTITUTE(IF(_xlfn.ISFORMULA(F!L76),_xlfn.FORMULATEXT(F!L76),F!L76),"9","#"),"8","#"),"7","#"),"6","#"),"5","#"),"4","#"),"3","#"),"2","#"),"1","#"),"0","#"),"$","")," ",""),",","@"),"&gt;","@"),"&lt;","@"),"=","@"),")","@"),"(","@"),"^","@"),"/","@"),"+","@"),"*","@"),"-","@"),"@#","")))/2&gt;(LEN(SUBSTITUTE(SUBSTITUTE(SUBSTITUTE(SUBSTITUTE(SUBSTITUTE(SUBSTITUTE(SUBSTITUTE(SUBSTITUTE(SUBSTITUTE(SUBSTITUTE(SUBSTITUTE(SUBSTITUTE(SUBSTITUTE(SUBSTITUTE(SUBSTITUTE(SUBSTITUTE(SUBSTITUTE(SUBSTITUTE(SUBSTITUTE(SUBSTITUTE(SUBSTITUTE(SUBSTITUTE(SUBSTITUTE(IF(_xlfn.ISFORMULA('#_F'!L76),_xlfn.FORMULATEXT('#_F'!L76),'#_F'!L76),"9","#"),"8","#"),"7","#"),"6","#"),"5","#"),"4","#"),"3","#"),"2","#"),"1","#"),"0","#"),"$","")," ",""),",","@"),"&gt;","@"),"&lt;","@"),"=","@"),")","@"),"(","@"),"^","@"),"/","@"),"+","@"),"*","@"),"-","@"))-LEN(SUBSTITUTE(SUBSTITUTE(SUBSTITUTE(SUBSTITUTE(SUBSTITUTE(SUBSTITUTE(SUBSTITUTE(SUBSTITUTE(SUBSTITUTE(SUBSTITUTE(SUBSTITUTE(SUBSTITUTE(SUBSTITUTE(SUBSTITUTE(SUBSTITUTE(SUBSTITUTE(SUBSTITUTE(SUBSTITUTE(SUBSTITUTE(SUBSTITUTE(SUBSTITUTE(SUBSTITUTE(SUBSTITUTE(SUBSTITUTE(IF(_xlfn.ISFORMULA('#_F'!L76),_xlfn.FORMULATEXT('#_F'!L76),'#_F'!L76),"9","#"),"8","#"),"7","#"),"6","#"),"5","#"),"4","#"),"3","#"),"2","#"),"1","#"),"0","#"),"$","")," ",""),",","@"),"&gt;","@"),"&lt;","@"),"=","@"),")","@"),"(","@"),"^","@"),"/","@"),"+","@"),"*","@"),"-","@"),"@#","")))/2,TRUE,FALSE),"HardCodeMsg",IF(LEN(IF(_xlfn.ISFORMULA(F!L76),_xlfn.FORMULATEXT(F!L76),F!L76))-LEN(SUBSTITUTE(IF(_xlfn.ISFORMULA(F!L76),_xlfn.FORMULATEXT(F!L76),F!L76),"""",""))&gt;LEN(IF(_xlfn.ISFORMULA('#_F'!L76),_xlfn.FORMULATEXT('#_F'!L76),'#_F'!L76))-LEN(SUBSTITUTE(IF(_xlfn.ISFORMULA('#_F'!L76),_xlfn.FORMULATEXT('#_F'!L76),'#_F'!L76),"""","")),TRUE,FALSE),"HardQuoteMsg",IF(LEN(IF(_xlfn.ISFORMULA(F!L76),_xlfn.FORMULATEXT(F!L76),F!L76))-LEN(SUBSTITUTE(IF(_xlfn.ISFORMULA(F!L76),_xlfn.FORMULATEXT(F!L76),F!L76),"$",""))&lt;LEN(IF(_xlfn.ISFORMULA('#_F'!L76),_xlfn.FORMULATEXT('#_F'!L76),'#_F'!L76))-LEN(SUBSTITUTE(IF(_xlfn.ISFORMULA('#_F'!L76),_xlfn.FORMULATEXT('#_F'!L76),'#_F'!L76),"$","")),TRUE,FALSE),"MissingAbsMsg",_xlfn.IFS(ISTEXT('#_F'!L76),FALSE,ISLOGICAL('#_F'!L76),FALSE,SUBSTITUTE(CELL("format",'#_F'!L76),"-","")=SUBSTITUTE(CELL("format",F!L76),"-",""),FALSE,CELL("format",'#_F'!L76)="G",FALSE,AND(CELL("format",'#_F'!L76)="F0",CELL("format",F!L76)="G"),FALSE,TRUE,IFERROR(IF(MATCH(CELL("format",'#_F'!L76),FormatCodes_SFX!$A$4:$A$53,0)&gt;0,TRUE),FALSE),TRUE,TRUE),"FormatMsg",TRUE,"PerfectMsg")</f>
        <v>PerfectMsg</v>
      </c>
      <c r="N76" s="233">
        <v>0</v>
      </c>
      <c r="O76" s="233">
        <v>0</v>
      </c>
      <c r="P76" s="233">
        <v>0</v>
      </c>
      <c r="R76" s="233">
        <v>0</v>
      </c>
      <c r="S76" s="233">
        <v>0</v>
      </c>
      <c r="T76" s="233">
        <v>0</v>
      </c>
      <c r="V76" s="233">
        <v>0</v>
      </c>
      <c r="W76" s="233">
        <v>0</v>
      </c>
      <c r="X76" s="233">
        <v>0</v>
      </c>
      <c r="Z76" s="233">
        <v>0</v>
      </c>
      <c r="AA76" s="233">
        <v>0</v>
      </c>
      <c r="AB76" s="233">
        <v>0</v>
      </c>
    </row>
    <row r="77" spans="3:28" x14ac:dyDescent="0.15">
      <c r="C77" s="233">
        <v>0</v>
      </c>
      <c r="D77" s="233">
        <v>0</v>
      </c>
      <c r="E77" s="233">
        <v>0</v>
      </c>
      <c r="F77" s="233">
        <v>0</v>
      </c>
      <c r="G77" s="170" t="str">
        <f ca="1">_xlfn.IFS(ISBLANK(F!G77),"",IF(NOT(ISNA('#_F'!G77)),IF(ISNA(F!G77),TRUE,FALSE),FALSE),"StuNAMsg",IF(AND(ISNA('#_F'!G77),ISNA(F!G77)),TRUE,FALSE),"PerfectMsg",IF(NOT(ISERROR('#_F'!G77)),IF(ISERROR(F!G77),TRUE,FALSE),FALSE),"StuErrorMsg",IF(TYPE('#_F'!G77)&lt;&gt;TYPE(F!G77),TRUE,FALSE),"WrongTypeMsg",IF(_xlfn.ISFORMULA('#_F'!G77),IF(NOT(_xlfn.ISFORMULA(F!G77)),TRUE),FALSE),"MissingFormulaMsg",IF(NOT(AND(ISNUMBER(FIND("[",_xlfn.FORMULATEXT('#_F'!G77))),ISNUMBER(FIND("!",_xlfn.FORMULATEXT('#_F'!G77))))),AND(ISNUMBER(FIND("[",_xlfn.FORMULATEXT(F!G77))),ISNUMBER(FIND("!",_xlfn.FORMULATEXT(F!G77)))),FALSE),"ExternalRefsMsg",IF(ISNUMBER('#_F'!G77),IF(ABS('#_F'!G77-F!G77)&gt;0.00001,TRUE,FALSE),IF('#_F'!G77&lt;&gt;F!G77,TRUE,FALSE)),IF(ISNUMBER('#_F'!G77),IF('#_F'!G77&gt;F!G77,"TooLow","TooHigh"),"WrongAnswer"),NOT(_xlfn.ISFORMULA('#_F'!G77)),IF(_xlfn.IFS(ISTEXT('#_F'!G77),FALSE,ISLOGICAL('#_F'!G77),FALSE,SUBSTITUTE(CELL("format",'#_F'!G77),"-","")=SUBSTITUTE(CELL("format",F!G77),"-",""),FALSE,CELL("format",'#_F'!G77)="G",FALSE,AND(CELL("format",'#_F'!G77)="F0",CELL("format",F!G77)="G"),FALSE,TRUE,IFERROR(IF(MATCH(CELL("format",'#_F'!G77)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77),_xlfn.FORMULATEXT(F!G77),F!G77),"9","#"),"8","#"),"7","#"),"6","#"),"5","#"),"4","#"),"3","#"),"2","#"),"1","#"),"0","#"),"$","")," ",""),",","@"),"&gt;","@"),"&lt;","@"),"=","@"),")","@"),"(","@"),"^","@"),"/","@"),"+","@"),"*","@"),"-","@"))-LEN(SUBSTITUTE(SUBSTITUTE(SUBSTITUTE(SUBSTITUTE(SUBSTITUTE(SUBSTITUTE(SUBSTITUTE(SUBSTITUTE(SUBSTITUTE(SUBSTITUTE(SUBSTITUTE(SUBSTITUTE(SUBSTITUTE(SUBSTITUTE(SUBSTITUTE(SUBSTITUTE(SUBSTITUTE(SUBSTITUTE(SUBSTITUTE(SUBSTITUTE(SUBSTITUTE(SUBSTITUTE(SUBSTITUTE(SUBSTITUTE(IF(_xlfn.ISFORMULA(F!G77),_xlfn.FORMULATEXT(F!G77),F!G77),"9","#"),"8","#"),"7","#"),"6","#"),"5","#"),"4","#"),"3","#"),"2","#"),"1","#"),"0","#"),"$","")," ",""),",","@"),"&gt;","@"),"&lt;","@"),"=","@"),")","@"),"(","@"),"^","@"),"/","@"),"+","@"),"*","@"),"-","@"),"@#","")))/2&gt;(LEN(SUBSTITUTE(SUBSTITUTE(SUBSTITUTE(SUBSTITUTE(SUBSTITUTE(SUBSTITUTE(SUBSTITUTE(SUBSTITUTE(SUBSTITUTE(SUBSTITUTE(SUBSTITUTE(SUBSTITUTE(SUBSTITUTE(SUBSTITUTE(SUBSTITUTE(SUBSTITUTE(SUBSTITUTE(SUBSTITUTE(SUBSTITUTE(SUBSTITUTE(SUBSTITUTE(SUBSTITUTE(SUBSTITUTE(IF(_xlfn.ISFORMULA('#_F'!G77),_xlfn.FORMULATEXT('#_F'!G77),'#_F'!G77),"9","#"),"8","#"),"7","#"),"6","#"),"5","#"),"4","#"),"3","#"),"2","#"),"1","#"),"0","#"),"$","")," ",""),",","@"),"&gt;","@"),"&lt;","@"),"=","@"),")","@"),"(","@"),"^","@"),"/","@"),"+","@"),"*","@"),"-","@"))-LEN(SUBSTITUTE(SUBSTITUTE(SUBSTITUTE(SUBSTITUTE(SUBSTITUTE(SUBSTITUTE(SUBSTITUTE(SUBSTITUTE(SUBSTITUTE(SUBSTITUTE(SUBSTITUTE(SUBSTITUTE(SUBSTITUTE(SUBSTITUTE(SUBSTITUTE(SUBSTITUTE(SUBSTITUTE(SUBSTITUTE(SUBSTITUTE(SUBSTITUTE(SUBSTITUTE(SUBSTITUTE(SUBSTITUTE(SUBSTITUTE(IF(_xlfn.ISFORMULA('#_F'!G77),_xlfn.FORMULATEXT('#_F'!G77),'#_F'!G77),"9","#"),"8","#"),"7","#"),"6","#"),"5","#"),"4","#"),"3","#"),"2","#"),"1","#"),"0","#"),"$","")," ",""),",","@"),"&gt;","@"),"&lt;","@"),"=","@"),")","@"),"(","@"),"^","@"),"/","@"),"+","@"),"*","@"),"-","@"),"@#","")))/2,TRUE,FALSE),"HardCodeMsg",IF(LEN(IF(_xlfn.ISFORMULA(F!G77),_xlfn.FORMULATEXT(F!G77),F!G77))-LEN(SUBSTITUTE(IF(_xlfn.ISFORMULA(F!G77),_xlfn.FORMULATEXT(F!G77),F!G77),"""",""))&gt;LEN(IF(_xlfn.ISFORMULA('#_F'!G77),_xlfn.FORMULATEXT('#_F'!G77),'#_F'!G77))-LEN(SUBSTITUTE(IF(_xlfn.ISFORMULA('#_F'!G77),_xlfn.FORMULATEXT('#_F'!G77),'#_F'!G77),"""","")),TRUE,FALSE),"HardQuoteMsg",IF(LEN(IF(_xlfn.ISFORMULA(F!G77),_xlfn.FORMULATEXT(F!G77),F!G77))-LEN(SUBSTITUTE(IF(_xlfn.ISFORMULA(F!G77),_xlfn.FORMULATEXT(F!G77),F!G77),"$",""))&lt;LEN(IF(_xlfn.ISFORMULA('#_F'!G77),_xlfn.FORMULATEXT('#_F'!G77),'#_F'!G77))-LEN(SUBSTITUTE(IF(_xlfn.ISFORMULA('#_F'!G77),_xlfn.FORMULATEXT('#_F'!G77),'#_F'!G77),"$","")),TRUE,FALSE),"MissingAbsMsg",_xlfn.IFS(ISTEXT('#_F'!G77),FALSE,ISLOGICAL('#_F'!G77),FALSE,SUBSTITUTE(CELL("format",'#_F'!G77),"-","")=SUBSTITUTE(CELL("format",F!G77),"-",""),FALSE,CELL("format",'#_F'!G77)="G",FALSE,AND(CELL("format",'#_F'!G77)="F0",CELL("format",F!G77)="G"),FALSE,TRUE,IFERROR(IF(MATCH(CELL("format",'#_F'!G77),FormatCodes_SFX!$A$4:$A$53,0)&gt;0,TRUE),FALSE),TRUE,TRUE),"FormatMsg",TRUE,"PerfectMsg")</f>
        <v>PerfectMsg</v>
      </c>
      <c r="H77" s="170" t="str">
        <f ca="1">_xlfn.IFS(ISBLANK(F!H77),"",IF(NOT(ISNA('#_F'!H77)),IF(ISNA(F!H77),TRUE,FALSE),FALSE),"StuNAMsg",IF(AND(ISNA('#_F'!H77),ISNA(F!H77)),TRUE,FALSE),"PerfectMsg",IF(NOT(ISERROR('#_F'!H77)),IF(ISERROR(F!H77),TRUE,FALSE),FALSE),"StuErrorMsg",IF(TYPE('#_F'!H77)&lt;&gt;TYPE(F!H77),TRUE,FALSE),"WrongTypeMsg",IF(_xlfn.ISFORMULA('#_F'!H77),IF(NOT(_xlfn.ISFORMULA(F!H77)),TRUE),FALSE),"MissingFormulaMsg",IF(NOT(AND(ISNUMBER(FIND("[",_xlfn.FORMULATEXT('#_F'!H77))),ISNUMBER(FIND("!",_xlfn.FORMULATEXT('#_F'!H77))))),AND(ISNUMBER(FIND("[",_xlfn.FORMULATEXT(F!H77))),ISNUMBER(FIND("!",_xlfn.FORMULATEXT(F!H77)))),FALSE),"ExternalRefsMsg",IF(ISNUMBER('#_F'!H77),IF(ABS('#_F'!H77-F!H77)&gt;0.00001,TRUE,FALSE),IF('#_F'!H77&lt;&gt;F!H77,TRUE,FALSE)),IF(ISNUMBER('#_F'!H77),IF('#_F'!H77&gt;F!H77,"TooLow","TooHigh"),"WrongAnswer"),NOT(_xlfn.ISFORMULA('#_F'!H77)),IF(_xlfn.IFS(ISTEXT('#_F'!H77),FALSE,ISLOGICAL('#_F'!H77),FALSE,SUBSTITUTE(CELL("format",'#_F'!H77),"-","")=SUBSTITUTE(CELL("format",F!H77),"-",""),FALSE,CELL("format",'#_F'!H77)="G",FALSE,AND(CELL("format",'#_F'!H77)="F0",CELL("format",F!H77)="G"),FALSE,TRUE,IFERROR(IF(MATCH(CELL("format",'#_F'!H77)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77),_xlfn.FORMULATEXT(F!H77),F!H77),"9","#"),"8","#"),"7","#"),"6","#"),"5","#"),"4","#"),"3","#"),"2","#"),"1","#"),"0","#"),"$","")," ",""),",","@"),"&gt;","@"),"&lt;","@"),"=","@"),")","@"),"(","@"),"^","@"),"/","@"),"+","@"),"*","@"),"-","@"))-LEN(SUBSTITUTE(SUBSTITUTE(SUBSTITUTE(SUBSTITUTE(SUBSTITUTE(SUBSTITUTE(SUBSTITUTE(SUBSTITUTE(SUBSTITUTE(SUBSTITUTE(SUBSTITUTE(SUBSTITUTE(SUBSTITUTE(SUBSTITUTE(SUBSTITUTE(SUBSTITUTE(SUBSTITUTE(SUBSTITUTE(SUBSTITUTE(SUBSTITUTE(SUBSTITUTE(SUBSTITUTE(SUBSTITUTE(SUBSTITUTE(IF(_xlfn.ISFORMULA(F!H77),_xlfn.FORMULATEXT(F!H77),F!H77),"9","#"),"8","#"),"7","#"),"6","#"),"5","#"),"4","#"),"3","#"),"2","#"),"1","#"),"0","#"),"$","")," ",""),",","@"),"&gt;","@"),"&lt;","@"),"=","@"),")","@"),"(","@"),"^","@"),"/","@"),"+","@"),"*","@"),"-","@"),"@#","")))/2&gt;(LEN(SUBSTITUTE(SUBSTITUTE(SUBSTITUTE(SUBSTITUTE(SUBSTITUTE(SUBSTITUTE(SUBSTITUTE(SUBSTITUTE(SUBSTITUTE(SUBSTITUTE(SUBSTITUTE(SUBSTITUTE(SUBSTITUTE(SUBSTITUTE(SUBSTITUTE(SUBSTITUTE(SUBSTITUTE(SUBSTITUTE(SUBSTITUTE(SUBSTITUTE(SUBSTITUTE(SUBSTITUTE(SUBSTITUTE(IF(_xlfn.ISFORMULA('#_F'!H77),_xlfn.FORMULATEXT('#_F'!H77),'#_F'!H77),"9","#"),"8","#"),"7","#"),"6","#"),"5","#"),"4","#"),"3","#"),"2","#"),"1","#"),"0","#"),"$","")," ",""),",","@"),"&gt;","@"),"&lt;","@"),"=","@"),")","@"),"(","@"),"^","@"),"/","@"),"+","@"),"*","@"),"-","@"))-LEN(SUBSTITUTE(SUBSTITUTE(SUBSTITUTE(SUBSTITUTE(SUBSTITUTE(SUBSTITUTE(SUBSTITUTE(SUBSTITUTE(SUBSTITUTE(SUBSTITUTE(SUBSTITUTE(SUBSTITUTE(SUBSTITUTE(SUBSTITUTE(SUBSTITUTE(SUBSTITUTE(SUBSTITUTE(SUBSTITUTE(SUBSTITUTE(SUBSTITUTE(SUBSTITUTE(SUBSTITUTE(SUBSTITUTE(SUBSTITUTE(IF(_xlfn.ISFORMULA('#_F'!H77),_xlfn.FORMULATEXT('#_F'!H77),'#_F'!H77),"9","#"),"8","#"),"7","#"),"6","#"),"5","#"),"4","#"),"3","#"),"2","#"),"1","#"),"0","#"),"$","")," ",""),",","@"),"&gt;","@"),"&lt;","@"),"=","@"),")","@"),"(","@"),"^","@"),"/","@"),"+","@"),"*","@"),"-","@"),"@#","")))/2,TRUE,FALSE),"HardCodeMsg",IF(LEN(IF(_xlfn.ISFORMULA(F!H77),_xlfn.FORMULATEXT(F!H77),F!H77))-LEN(SUBSTITUTE(IF(_xlfn.ISFORMULA(F!H77),_xlfn.FORMULATEXT(F!H77),F!H77),"""",""))&gt;LEN(IF(_xlfn.ISFORMULA('#_F'!H77),_xlfn.FORMULATEXT('#_F'!H77),'#_F'!H77))-LEN(SUBSTITUTE(IF(_xlfn.ISFORMULA('#_F'!H77),_xlfn.FORMULATEXT('#_F'!H77),'#_F'!H77),"""","")),TRUE,FALSE),"HardQuoteMsg",IF(LEN(IF(_xlfn.ISFORMULA(F!H77),_xlfn.FORMULATEXT(F!H77),F!H77))-LEN(SUBSTITUTE(IF(_xlfn.ISFORMULA(F!H77),_xlfn.FORMULATEXT(F!H77),F!H77),"$",""))&lt;LEN(IF(_xlfn.ISFORMULA('#_F'!H77),_xlfn.FORMULATEXT('#_F'!H77),'#_F'!H77))-LEN(SUBSTITUTE(IF(_xlfn.ISFORMULA('#_F'!H77),_xlfn.FORMULATEXT('#_F'!H77),'#_F'!H77),"$","")),TRUE,FALSE),"MissingAbsMsg",_xlfn.IFS(ISTEXT('#_F'!H77),FALSE,ISLOGICAL('#_F'!H77),FALSE,SUBSTITUTE(CELL("format",'#_F'!H77),"-","")=SUBSTITUTE(CELL("format",F!H77),"-",""),FALSE,CELL("format",'#_F'!H77)="G",FALSE,AND(CELL("format",'#_F'!H77)="F0",CELL("format",F!H77)="G"),FALSE,TRUE,IFERROR(IF(MATCH(CELL("format",'#_F'!H77),FormatCodes_SFX!$A$4:$A$53,0)&gt;0,TRUE),FALSE),TRUE,TRUE),"FormatMsg",TRUE,"PerfectMsg")</f>
        <v>PerfectMsg</v>
      </c>
      <c r="I77" s="170" t="str">
        <f ca="1">_xlfn.IFS(ISBLANK(F!I77),"",IF(NOT(ISNA('#_F'!I77)),IF(ISNA(F!I77),TRUE,FALSE),FALSE),"StuNAMsg",IF(AND(ISNA('#_F'!I77),ISNA(F!I77)),TRUE,FALSE),"PerfectMsg",IF(NOT(ISERROR('#_F'!I77)),IF(ISERROR(F!I77),TRUE,FALSE),FALSE),"StuErrorMsg",IF(TYPE('#_F'!I77)&lt;&gt;TYPE(F!I77),TRUE,FALSE),"WrongTypeMsg",IF(_xlfn.ISFORMULA('#_F'!I77),IF(NOT(_xlfn.ISFORMULA(F!I77)),TRUE),FALSE),"MissingFormulaMsg",IF(NOT(AND(ISNUMBER(FIND("[",_xlfn.FORMULATEXT('#_F'!I77))),ISNUMBER(FIND("!",_xlfn.FORMULATEXT('#_F'!I77))))),AND(ISNUMBER(FIND("[",_xlfn.FORMULATEXT(F!I77))),ISNUMBER(FIND("!",_xlfn.FORMULATEXT(F!I77)))),FALSE),"ExternalRefsMsg",IF(ISNUMBER('#_F'!I77),IF(ABS('#_F'!I77-F!I77)&gt;0.00001,TRUE,FALSE),IF('#_F'!I77&lt;&gt;F!I77,TRUE,FALSE)),IF(ISNUMBER('#_F'!I77),IF('#_F'!I77&gt;F!I77,"TooLow","TooHigh"),"WrongAnswer"),NOT(_xlfn.ISFORMULA('#_F'!I77)),IF(_xlfn.IFS(ISTEXT('#_F'!I77),FALSE,ISLOGICAL('#_F'!I77),FALSE,SUBSTITUTE(CELL("format",'#_F'!I77),"-","")=SUBSTITUTE(CELL("format",F!I77),"-",""),FALSE,CELL("format",'#_F'!I77)="G",FALSE,AND(CELL("format",'#_F'!I77)="F0",CELL("format",F!I77)="G"),FALSE,TRUE,IFERROR(IF(MATCH(CELL("format",'#_F'!I77)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77),_xlfn.FORMULATEXT(F!I77),F!I77),"9","#"),"8","#"),"7","#"),"6","#"),"5","#"),"4","#"),"3","#"),"2","#"),"1","#"),"0","#"),"$","")," ",""),",","@"),"&gt;","@"),"&lt;","@"),"=","@"),")","@"),"(","@"),"^","@"),"/","@"),"+","@"),"*","@"),"-","@"))-LEN(SUBSTITUTE(SUBSTITUTE(SUBSTITUTE(SUBSTITUTE(SUBSTITUTE(SUBSTITUTE(SUBSTITUTE(SUBSTITUTE(SUBSTITUTE(SUBSTITUTE(SUBSTITUTE(SUBSTITUTE(SUBSTITUTE(SUBSTITUTE(SUBSTITUTE(SUBSTITUTE(SUBSTITUTE(SUBSTITUTE(SUBSTITUTE(SUBSTITUTE(SUBSTITUTE(SUBSTITUTE(SUBSTITUTE(SUBSTITUTE(IF(_xlfn.ISFORMULA(F!I77),_xlfn.FORMULATEXT(F!I77),F!I77),"9","#"),"8","#"),"7","#"),"6","#"),"5","#"),"4","#"),"3","#"),"2","#"),"1","#"),"0","#"),"$","")," ",""),",","@"),"&gt;","@"),"&lt;","@"),"=","@"),")","@"),"(","@"),"^","@"),"/","@"),"+","@"),"*","@"),"-","@"),"@#","")))/2&gt;(LEN(SUBSTITUTE(SUBSTITUTE(SUBSTITUTE(SUBSTITUTE(SUBSTITUTE(SUBSTITUTE(SUBSTITUTE(SUBSTITUTE(SUBSTITUTE(SUBSTITUTE(SUBSTITUTE(SUBSTITUTE(SUBSTITUTE(SUBSTITUTE(SUBSTITUTE(SUBSTITUTE(SUBSTITUTE(SUBSTITUTE(SUBSTITUTE(SUBSTITUTE(SUBSTITUTE(SUBSTITUTE(SUBSTITUTE(IF(_xlfn.ISFORMULA('#_F'!I77),_xlfn.FORMULATEXT('#_F'!I77),'#_F'!I77),"9","#"),"8","#"),"7","#"),"6","#"),"5","#"),"4","#"),"3","#"),"2","#"),"1","#"),"0","#"),"$","")," ",""),",","@"),"&gt;","@"),"&lt;","@"),"=","@"),")","@"),"(","@"),"^","@"),"/","@"),"+","@"),"*","@"),"-","@"))-LEN(SUBSTITUTE(SUBSTITUTE(SUBSTITUTE(SUBSTITUTE(SUBSTITUTE(SUBSTITUTE(SUBSTITUTE(SUBSTITUTE(SUBSTITUTE(SUBSTITUTE(SUBSTITUTE(SUBSTITUTE(SUBSTITUTE(SUBSTITUTE(SUBSTITUTE(SUBSTITUTE(SUBSTITUTE(SUBSTITUTE(SUBSTITUTE(SUBSTITUTE(SUBSTITUTE(SUBSTITUTE(SUBSTITUTE(SUBSTITUTE(IF(_xlfn.ISFORMULA('#_F'!I77),_xlfn.FORMULATEXT('#_F'!I77),'#_F'!I77),"9","#"),"8","#"),"7","#"),"6","#"),"5","#"),"4","#"),"3","#"),"2","#"),"1","#"),"0","#"),"$","")," ",""),",","@"),"&gt;","@"),"&lt;","@"),"=","@"),")","@"),"(","@"),"^","@"),"/","@"),"+","@"),"*","@"),"-","@"),"@#","")))/2,TRUE,FALSE),"HardCodeMsg",IF(LEN(IF(_xlfn.ISFORMULA(F!I77),_xlfn.FORMULATEXT(F!I77),F!I77))-LEN(SUBSTITUTE(IF(_xlfn.ISFORMULA(F!I77),_xlfn.FORMULATEXT(F!I77),F!I77),"""",""))&gt;LEN(IF(_xlfn.ISFORMULA('#_F'!I77),_xlfn.FORMULATEXT('#_F'!I77),'#_F'!I77))-LEN(SUBSTITUTE(IF(_xlfn.ISFORMULA('#_F'!I77),_xlfn.FORMULATEXT('#_F'!I77),'#_F'!I77),"""","")),TRUE,FALSE),"HardQuoteMsg",IF(LEN(IF(_xlfn.ISFORMULA(F!I77),_xlfn.FORMULATEXT(F!I77),F!I77))-LEN(SUBSTITUTE(IF(_xlfn.ISFORMULA(F!I77),_xlfn.FORMULATEXT(F!I77),F!I77),"$",""))&lt;LEN(IF(_xlfn.ISFORMULA('#_F'!I77),_xlfn.FORMULATEXT('#_F'!I77),'#_F'!I77))-LEN(SUBSTITUTE(IF(_xlfn.ISFORMULA('#_F'!I77),_xlfn.FORMULATEXT('#_F'!I77),'#_F'!I77),"$","")),TRUE,FALSE),"MissingAbsMsg",_xlfn.IFS(ISTEXT('#_F'!I77),FALSE,ISLOGICAL('#_F'!I77),FALSE,SUBSTITUTE(CELL("format",'#_F'!I77),"-","")=SUBSTITUTE(CELL("format",F!I77),"-",""),FALSE,CELL("format",'#_F'!I77)="G",FALSE,AND(CELL("format",'#_F'!I77)="F0",CELL("format",F!I77)="G"),FALSE,TRUE,IFERROR(IF(MATCH(CELL("format",'#_F'!I77),FormatCodes_SFX!$A$4:$A$53,0)&gt;0,TRUE),FALSE),TRUE,TRUE),"FormatMsg",TRUE,"PerfectMsg")</f>
        <v>PerfectMsg</v>
      </c>
      <c r="J77" s="170" t="str">
        <f ca="1">_xlfn.IFS(ISBLANK(F!J77),"",IF(NOT(ISNA('#_F'!J77)),IF(ISNA(F!J77),TRUE,FALSE),FALSE),"StuNAMsg",IF(AND(ISNA('#_F'!J77),ISNA(F!J77)),TRUE,FALSE),"PerfectMsg",IF(NOT(ISERROR('#_F'!J77)),IF(ISERROR(F!J77),TRUE,FALSE),FALSE),"StuErrorMsg",IF(TYPE('#_F'!J77)&lt;&gt;TYPE(F!J77),TRUE,FALSE),"WrongTypeMsg",IF(_xlfn.ISFORMULA('#_F'!J77),IF(NOT(_xlfn.ISFORMULA(F!J77)),TRUE),FALSE),"MissingFormulaMsg",IF(NOT(AND(ISNUMBER(FIND("[",_xlfn.FORMULATEXT('#_F'!J77))),ISNUMBER(FIND("!",_xlfn.FORMULATEXT('#_F'!J77))))),AND(ISNUMBER(FIND("[",_xlfn.FORMULATEXT(F!J77))),ISNUMBER(FIND("!",_xlfn.FORMULATEXT(F!J77)))),FALSE),"ExternalRefsMsg",IF(ISNUMBER('#_F'!J77),IF(ABS('#_F'!J77-F!J77)&gt;0.00001,TRUE,FALSE),IF('#_F'!J77&lt;&gt;F!J77,TRUE,FALSE)),IF(ISNUMBER('#_F'!J77),IF('#_F'!J77&gt;F!J77,"TooLow","TooHigh"),"WrongAnswer"),NOT(_xlfn.ISFORMULA('#_F'!J77)),IF(_xlfn.IFS(ISTEXT('#_F'!J77),FALSE,ISLOGICAL('#_F'!J77),FALSE,SUBSTITUTE(CELL("format",'#_F'!J77),"-","")=SUBSTITUTE(CELL("format",F!J77),"-",""),FALSE,CELL("format",'#_F'!J77)="G",FALSE,AND(CELL("format",'#_F'!J77)="F0",CELL("format",F!J77)="G"),FALSE,TRUE,IFERROR(IF(MATCH(CELL("format",'#_F'!J77)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77),_xlfn.FORMULATEXT(F!J77),F!J77),"9","#"),"8","#"),"7","#"),"6","#"),"5","#"),"4","#"),"3","#"),"2","#"),"1","#"),"0","#"),"$","")," ",""),",","@"),"&gt;","@"),"&lt;","@"),"=","@"),")","@"),"(","@"),"^","@"),"/","@"),"+","@"),"*","@"),"-","@"))-LEN(SUBSTITUTE(SUBSTITUTE(SUBSTITUTE(SUBSTITUTE(SUBSTITUTE(SUBSTITUTE(SUBSTITUTE(SUBSTITUTE(SUBSTITUTE(SUBSTITUTE(SUBSTITUTE(SUBSTITUTE(SUBSTITUTE(SUBSTITUTE(SUBSTITUTE(SUBSTITUTE(SUBSTITUTE(SUBSTITUTE(SUBSTITUTE(SUBSTITUTE(SUBSTITUTE(SUBSTITUTE(SUBSTITUTE(SUBSTITUTE(IF(_xlfn.ISFORMULA(F!J77),_xlfn.FORMULATEXT(F!J77),F!J77),"9","#"),"8","#"),"7","#"),"6","#"),"5","#"),"4","#"),"3","#"),"2","#"),"1","#"),"0","#"),"$","")," ",""),",","@"),"&gt;","@"),"&lt;","@"),"=","@"),")","@"),"(","@"),"^","@"),"/","@"),"+","@"),"*","@"),"-","@"),"@#","")))/2&gt;(LEN(SUBSTITUTE(SUBSTITUTE(SUBSTITUTE(SUBSTITUTE(SUBSTITUTE(SUBSTITUTE(SUBSTITUTE(SUBSTITUTE(SUBSTITUTE(SUBSTITUTE(SUBSTITUTE(SUBSTITUTE(SUBSTITUTE(SUBSTITUTE(SUBSTITUTE(SUBSTITUTE(SUBSTITUTE(SUBSTITUTE(SUBSTITUTE(SUBSTITUTE(SUBSTITUTE(SUBSTITUTE(SUBSTITUTE(IF(_xlfn.ISFORMULA('#_F'!J77),_xlfn.FORMULATEXT('#_F'!J77),'#_F'!J77),"9","#"),"8","#"),"7","#"),"6","#"),"5","#"),"4","#"),"3","#"),"2","#"),"1","#"),"0","#"),"$","")," ",""),",","@"),"&gt;","@"),"&lt;","@"),"=","@"),")","@"),"(","@"),"^","@"),"/","@"),"+","@"),"*","@"),"-","@"))-LEN(SUBSTITUTE(SUBSTITUTE(SUBSTITUTE(SUBSTITUTE(SUBSTITUTE(SUBSTITUTE(SUBSTITUTE(SUBSTITUTE(SUBSTITUTE(SUBSTITUTE(SUBSTITUTE(SUBSTITUTE(SUBSTITUTE(SUBSTITUTE(SUBSTITUTE(SUBSTITUTE(SUBSTITUTE(SUBSTITUTE(SUBSTITUTE(SUBSTITUTE(SUBSTITUTE(SUBSTITUTE(SUBSTITUTE(SUBSTITUTE(IF(_xlfn.ISFORMULA('#_F'!J77),_xlfn.FORMULATEXT('#_F'!J77),'#_F'!J77),"9","#"),"8","#"),"7","#"),"6","#"),"5","#"),"4","#"),"3","#"),"2","#"),"1","#"),"0","#"),"$","")," ",""),",","@"),"&gt;","@"),"&lt;","@"),"=","@"),")","@"),"(","@"),"^","@"),"/","@"),"+","@"),"*","@"),"-","@"),"@#","")))/2,TRUE,FALSE),"HardCodeMsg",IF(LEN(IF(_xlfn.ISFORMULA(F!J77),_xlfn.FORMULATEXT(F!J77),F!J77))-LEN(SUBSTITUTE(IF(_xlfn.ISFORMULA(F!J77),_xlfn.FORMULATEXT(F!J77),F!J77),"""",""))&gt;LEN(IF(_xlfn.ISFORMULA('#_F'!J77),_xlfn.FORMULATEXT('#_F'!J77),'#_F'!J77))-LEN(SUBSTITUTE(IF(_xlfn.ISFORMULA('#_F'!J77),_xlfn.FORMULATEXT('#_F'!J77),'#_F'!J77),"""","")),TRUE,FALSE),"HardQuoteMsg",IF(LEN(IF(_xlfn.ISFORMULA(F!J77),_xlfn.FORMULATEXT(F!J77),F!J77))-LEN(SUBSTITUTE(IF(_xlfn.ISFORMULA(F!J77),_xlfn.FORMULATEXT(F!J77),F!J77),"$",""))&lt;LEN(IF(_xlfn.ISFORMULA('#_F'!J77),_xlfn.FORMULATEXT('#_F'!J77),'#_F'!J77))-LEN(SUBSTITUTE(IF(_xlfn.ISFORMULA('#_F'!J77),_xlfn.FORMULATEXT('#_F'!J77),'#_F'!J77),"$","")),TRUE,FALSE),"MissingAbsMsg",_xlfn.IFS(ISTEXT('#_F'!J77),FALSE,ISLOGICAL('#_F'!J77),FALSE,SUBSTITUTE(CELL("format",'#_F'!J77),"-","")=SUBSTITUTE(CELL("format",F!J77),"-",""),FALSE,CELL("format",'#_F'!J77)="G",FALSE,AND(CELL("format",'#_F'!J77)="F0",CELL("format",F!J77)="G"),FALSE,TRUE,IFERROR(IF(MATCH(CELL("format",'#_F'!J77),FormatCodes_SFX!$A$4:$A$53,0)&gt;0,TRUE),FALSE),TRUE,TRUE),"FormatMsg",TRUE,"PerfectMsg")</f>
        <v>PerfectMsg</v>
      </c>
      <c r="K77" s="170" t="str">
        <f ca="1">_xlfn.IFS(ISBLANK(F!K77),"",IF(NOT(ISNA('#_F'!K77)),IF(ISNA(F!K77),TRUE,FALSE),FALSE),"StuNAMsg",IF(AND(ISNA('#_F'!K77),ISNA(F!K77)),TRUE,FALSE),"PerfectMsg",IF(NOT(ISERROR('#_F'!K77)),IF(ISERROR(F!K77),TRUE,FALSE),FALSE),"StuErrorMsg",IF(TYPE('#_F'!K77)&lt;&gt;TYPE(F!K77),TRUE,FALSE),"WrongTypeMsg",IF(_xlfn.ISFORMULA('#_F'!K77),IF(NOT(_xlfn.ISFORMULA(F!K77)),TRUE),FALSE),"MissingFormulaMsg",IF(NOT(AND(ISNUMBER(FIND("[",_xlfn.FORMULATEXT('#_F'!K77))),ISNUMBER(FIND("!",_xlfn.FORMULATEXT('#_F'!K77))))),AND(ISNUMBER(FIND("[",_xlfn.FORMULATEXT(F!K77))),ISNUMBER(FIND("!",_xlfn.FORMULATEXT(F!K77)))),FALSE),"ExternalRefsMsg",IF(ISNUMBER('#_F'!K77),IF(ABS('#_F'!K77-F!K77)&gt;0.00001,TRUE,FALSE),IF('#_F'!K77&lt;&gt;F!K77,TRUE,FALSE)),IF(ISNUMBER('#_F'!K77),IF('#_F'!K77&gt;F!K77,"TooLow","TooHigh"),"WrongAnswer"),NOT(_xlfn.ISFORMULA('#_F'!K77)),IF(_xlfn.IFS(ISTEXT('#_F'!K77),FALSE,ISLOGICAL('#_F'!K77),FALSE,SUBSTITUTE(CELL("format",'#_F'!K77),"-","")=SUBSTITUTE(CELL("format",F!K77),"-",""),FALSE,CELL("format",'#_F'!K77)="G",FALSE,AND(CELL("format",'#_F'!K77)="F0",CELL("format",F!K77)="G"),FALSE,TRUE,IFERROR(IF(MATCH(CELL("format",'#_F'!K77)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77),_xlfn.FORMULATEXT(F!K77),F!K77),"9","#"),"8","#"),"7","#"),"6","#"),"5","#"),"4","#"),"3","#"),"2","#"),"1","#"),"0","#"),"$","")," ",""),",","@"),"&gt;","@"),"&lt;","@"),"=","@"),")","@"),"(","@"),"^","@"),"/","@"),"+","@"),"*","@"),"-","@"))-LEN(SUBSTITUTE(SUBSTITUTE(SUBSTITUTE(SUBSTITUTE(SUBSTITUTE(SUBSTITUTE(SUBSTITUTE(SUBSTITUTE(SUBSTITUTE(SUBSTITUTE(SUBSTITUTE(SUBSTITUTE(SUBSTITUTE(SUBSTITUTE(SUBSTITUTE(SUBSTITUTE(SUBSTITUTE(SUBSTITUTE(SUBSTITUTE(SUBSTITUTE(SUBSTITUTE(SUBSTITUTE(SUBSTITUTE(SUBSTITUTE(IF(_xlfn.ISFORMULA(F!K77),_xlfn.FORMULATEXT(F!K77),F!K77),"9","#"),"8","#"),"7","#"),"6","#"),"5","#"),"4","#"),"3","#"),"2","#"),"1","#"),"0","#"),"$","")," ",""),",","@"),"&gt;","@"),"&lt;","@"),"=","@"),")","@"),"(","@"),"^","@"),"/","@"),"+","@"),"*","@"),"-","@"),"@#","")))/2&gt;(LEN(SUBSTITUTE(SUBSTITUTE(SUBSTITUTE(SUBSTITUTE(SUBSTITUTE(SUBSTITUTE(SUBSTITUTE(SUBSTITUTE(SUBSTITUTE(SUBSTITUTE(SUBSTITUTE(SUBSTITUTE(SUBSTITUTE(SUBSTITUTE(SUBSTITUTE(SUBSTITUTE(SUBSTITUTE(SUBSTITUTE(SUBSTITUTE(SUBSTITUTE(SUBSTITUTE(SUBSTITUTE(SUBSTITUTE(IF(_xlfn.ISFORMULA('#_F'!K77),_xlfn.FORMULATEXT('#_F'!K77),'#_F'!K77),"9","#"),"8","#"),"7","#"),"6","#"),"5","#"),"4","#"),"3","#"),"2","#"),"1","#"),"0","#"),"$","")," ",""),",","@"),"&gt;","@"),"&lt;","@"),"=","@"),")","@"),"(","@"),"^","@"),"/","@"),"+","@"),"*","@"),"-","@"))-LEN(SUBSTITUTE(SUBSTITUTE(SUBSTITUTE(SUBSTITUTE(SUBSTITUTE(SUBSTITUTE(SUBSTITUTE(SUBSTITUTE(SUBSTITUTE(SUBSTITUTE(SUBSTITUTE(SUBSTITUTE(SUBSTITUTE(SUBSTITUTE(SUBSTITUTE(SUBSTITUTE(SUBSTITUTE(SUBSTITUTE(SUBSTITUTE(SUBSTITUTE(SUBSTITUTE(SUBSTITUTE(SUBSTITUTE(SUBSTITUTE(IF(_xlfn.ISFORMULA('#_F'!K77),_xlfn.FORMULATEXT('#_F'!K77),'#_F'!K77),"9","#"),"8","#"),"7","#"),"6","#"),"5","#"),"4","#"),"3","#"),"2","#"),"1","#"),"0","#"),"$","")," ",""),",","@"),"&gt;","@"),"&lt;","@"),"=","@"),")","@"),"(","@"),"^","@"),"/","@"),"+","@"),"*","@"),"-","@"),"@#","")))/2,TRUE,FALSE),"HardCodeMsg",IF(LEN(IF(_xlfn.ISFORMULA(F!K77),_xlfn.FORMULATEXT(F!K77),F!K77))-LEN(SUBSTITUTE(IF(_xlfn.ISFORMULA(F!K77),_xlfn.FORMULATEXT(F!K77),F!K77),"""",""))&gt;LEN(IF(_xlfn.ISFORMULA('#_F'!K77),_xlfn.FORMULATEXT('#_F'!K77),'#_F'!K77))-LEN(SUBSTITUTE(IF(_xlfn.ISFORMULA('#_F'!K77),_xlfn.FORMULATEXT('#_F'!K77),'#_F'!K77),"""","")),TRUE,FALSE),"HardQuoteMsg",IF(LEN(IF(_xlfn.ISFORMULA(F!K77),_xlfn.FORMULATEXT(F!K77),F!K77))-LEN(SUBSTITUTE(IF(_xlfn.ISFORMULA(F!K77),_xlfn.FORMULATEXT(F!K77),F!K77),"$",""))&lt;LEN(IF(_xlfn.ISFORMULA('#_F'!K77),_xlfn.FORMULATEXT('#_F'!K77),'#_F'!K77))-LEN(SUBSTITUTE(IF(_xlfn.ISFORMULA('#_F'!K77),_xlfn.FORMULATEXT('#_F'!K77),'#_F'!K77),"$","")),TRUE,FALSE),"MissingAbsMsg",_xlfn.IFS(ISTEXT('#_F'!K77),FALSE,ISLOGICAL('#_F'!K77),FALSE,SUBSTITUTE(CELL("format",'#_F'!K77),"-","")=SUBSTITUTE(CELL("format",F!K77),"-",""),FALSE,CELL("format",'#_F'!K77)="G",FALSE,AND(CELL("format",'#_F'!K77)="F0",CELL("format",F!K77)="G"),FALSE,TRUE,IFERROR(IF(MATCH(CELL("format",'#_F'!K77),FormatCodes_SFX!$A$4:$A$53,0)&gt;0,TRUE),FALSE),TRUE,TRUE),"FormatMsg",TRUE,"PerfectMsg")</f>
        <v>PerfectMsg</v>
      </c>
      <c r="L77" s="231" t="str">
        <f ca="1">_xlfn.IFS(ISBLANK(F!L77),"",IF(NOT(ISNA('#_F'!L77)),IF(ISNA(F!L77),TRUE,FALSE),FALSE),"StuNAMsg",IF(AND(ISNA('#_F'!L77),ISNA(F!L77)),TRUE,FALSE),"PerfectMsg",IF(NOT(ISERROR('#_F'!L77)),IF(ISERROR(F!L77),TRUE,FALSE),FALSE),"StuErrorMsg",IF(TYPE('#_F'!L77)&lt;&gt;TYPE(F!L77),TRUE,FALSE),"WrongTypeMsg",IF(_xlfn.ISFORMULA('#_F'!L77),IF(NOT(_xlfn.ISFORMULA(F!L77)),TRUE),FALSE),"MissingFormulaMsg",IF(NOT(AND(ISNUMBER(FIND("[",_xlfn.FORMULATEXT('#_F'!L77))),ISNUMBER(FIND("!",_xlfn.FORMULATEXT('#_F'!L77))))),AND(ISNUMBER(FIND("[",_xlfn.FORMULATEXT(F!L77))),ISNUMBER(FIND("!",_xlfn.FORMULATEXT(F!L77)))),FALSE),"ExternalRefsMsg",IF(ISNUMBER('#_F'!L77),IF(ABS('#_F'!L77-F!L77)&gt;0.00001,TRUE,FALSE),IF('#_F'!L77&lt;&gt;F!L77,TRUE,FALSE)),IF(ISNUMBER('#_F'!L77),IF('#_F'!L77&gt;F!L77,"TooLow","TooHigh"),"WrongAnswer"),NOT(_xlfn.ISFORMULA('#_F'!L77)),IF(_xlfn.IFS(ISTEXT('#_F'!L77),FALSE,ISLOGICAL('#_F'!L77),FALSE,SUBSTITUTE(CELL("format",'#_F'!L77),"-","")=SUBSTITUTE(CELL("format",F!L77),"-",""),FALSE,CELL("format",'#_F'!L77)="G",FALSE,AND(CELL("format",'#_F'!L77)="F0",CELL("format",F!L77)="G"),FALSE,TRUE,IFERROR(IF(MATCH(CELL("format",'#_F'!L77)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77),_xlfn.FORMULATEXT(F!L77),F!L77),"9","#"),"8","#"),"7","#"),"6","#"),"5","#"),"4","#"),"3","#"),"2","#"),"1","#"),"0","#"),"$","")," ",""),",","@"),"&gt;","@"),"&lt;","@"),"=","@"),")","@"),"(","@"),"^","@"),"/","@"),"+","@"),"*","@"),"-","@"))-LEN(SUBSTITUTE(SUBSTITUTE(SUBSTITUTE(SUBSTITUTE(SUBSTITUTE(SUBSTITUTE(SUBSTITUTE(SUBSTITUTE(SUBSTITUTE(SUBSTITUTE(SUBSTITUTE(SUBSTITUTE(SUBSTITUTE(SUBSTITUTE(SUBSTITUTE(SUBSTITUTE(SUBSTITUTE(SUBSTITUTE(SUBSTITUTE(SUBSTITUTE(SUBSTITUTE(SUBSTITUTE(SUBSTITUTE(SUBSTITUTE(IF(_xlfn.ISFORMULA(F!L77),_xlfn.FORMULATEXT(F!L77),F!L77),"9","#"),"8","#"),"7","#"),"6","#"),"5","#"),"4","#"),"3","#"),"2","#"),"1","#"),"0","#"),"$","")," ",""),",","@"),"&gt;","@"),"&lt;","@"),"=","@"),")","@"),"(","@"),"^","@"),"/","@"),"+","@"),"*","@"),"-","@"),"@#","")))/2&gt;(LEN(SUBSTITUTE(SUBSTITUTE(SUBSTITUTE(SUBSTITUTE(SUBSTITUTE(SUBSTITUTE(SUBSTITUTE(SUBSTITUTE(SUBSTITUTE(SUBSTITUTE(SUBSTITUTE(SUBSTITUTE(SUBSTITUTE(SUBSTITUTE(SUBSTITUTE(SUBSTITUTE(SUBSTITUTE(SUBSTITUTE(SUBSTITUTE(SUBSTITUTE(SUBSTITUTE(SUBSTITUTE(SUBSTITUTE(IF(_xlfn.ISFORMULA('#_F'!L77),_xlfn.FORMULATEXT('#_F'!L77),'#_F'!L77),"9","#"),"8","#"),"7","#"),"6","#"),"5","#"),"4","#"),"3","#"),"2","#"),"1","#"),"0","#"),"$","")," ",""),",","@"),"&gt;","@"),"&lt;","@"),"=","@"),")","@"),"(","@"),"^","@"),"/","@"),"+","@"),"*","@"),"-","@"))-LEN(SUBSTITUTE(SUBSTITUTE(SUBSTITUTE(SUBSTITUTE(SUBSTITUTE(SUBSTITUTE(SUBSTITUTE(SUBSTITUTE(SUBSTITUTE(SUBSTITUTE(SUBSTITUTE(SUBSTITUTE(SUBSTITUTE(SUBSTITUTE(SUBSTITUTE(SUBSTITUTE(SUBSTITUTE(SUBSTITUTE(SUBSTITUTE(SUBSTITUTE(SUBSTITUTE(SUBSTITUTE(SUBSTITUTE(SUBSTITUTE(IF(_xlfn.ISFORMULA('#_F'!L77),_xlfn.FORMULATEXT('#_F'!L77),'#_F'!L77),"9","#"),"8","#"),"7","#"),"6","#"),"5","#"),"4","#"),"3","#"),"2","#"),"1","#"),"0","#"),"$","")," ",""),",","@"),"&gt;","@"),"&lt;","@"),"=","@"),")","@"),"(","@"),"^","@"),"/","@"),"+","@"),"*","@"),"-","@"),"@#","")))/2,TRUE,FALSE),"HardCodeMsg",IF(LEN(IF(_xlfn.ISFORMULA(F!L77),_xlfn.FORMULATEXT(F!L77),F!L77))-LEN(SUBSTITUTE(IF(_xlfn.ISFORMULA(F!L77),_xlfn.FORMULATEXT(F!L77),F!L77),"""",""))&gt;LEN(IF(_xlfn.ISFORMULA('#_F'!L77),_xlfn.FORMULATEXT('#_F'!L77),'#_F'!L77))-LEN(SUBSTITUTE(IF(_xlfn.ISFORMULA('#_F'!L77),_xlfn.FORMULATEXT('#_F'!L77),'#_F'!L77),"""","")),TRUE,FALSE),"HardQuoteMsg",IF(LEN(IF(_xlfn.ISFORMULA(F!L77),_xlfn.FORMULATEXT(F!L77),F!L77))-LEN(SUBSTITUTE(IF(_xlfn.ISFORMULA(F!L77),_xlfn.FORMULATEXT(F!L77),F!L77),"$",""))&lt;LEN(IF(_xlfn.ISFORMULA('#_F'!L77),_xlfn.FORMULATEXT('#_F'!L77),'#_F'!L77))-LEN(SUBSTITUTE(IF(_xlfn.ISFORMULA('#_F'!L77),_xlfn.FORMULATEXT('#_F'!L77),'#_F'!L77),"$","")),TRUE,FALSE),"MissingAbsMsg",_xlfn.IFS(ISTEXT('#_F'!L77),FALSE,ISLOGICAL('#_F'!L77),FALSE,SUBSTITUTE(CELL("format",'#_F'!L77),"-","")=SUBSTITUTE(CELL("format",F!L77),"-",""),FALSE,CELL("format",'#_F'!L77)="G",FALSE,AND(CELL("format",'#_F'!L77)="F0",CELL("format",F!L77)="G"),FALSE,TRUE,IFERROR(IF(MATCH(CELL("format",'#_F'!L77),FormatCodes_SFX!$A$4:$A$53,0)&gt;0,TRUE),FALSE),TRUE,TRUE),"FormatMsg",TRUE,"PerfectMsg")</f>
        <v>PerfectMsg</v>
      </c>
      <c r="N77" s="233">
        <v>0</v>
      </c>
      <c r="O77" s="233">
        <v>0</v>
      </c>
      <c r="P77" s="233">
        <v>0</v>
      </c>
      <c r="R77" s="233">
        <v>0</v>
      </c>
      <c r="S77" s="233">
        <v>0</v>
      </c>
      <c r="T77" s="233">
        <v>0</v>
      </c>
      <c r="V77" s="233">
        <v>0</v>
      </c>
      <c r="W77" s="233">
        <v>0</v>
      </c>
      <c r="X77" s="233">
        <v>0</v>
      </c>
      <c r="Z77" s="233">
        <v>0</v>
      </c>
      <c r="AA77" s="233">
        <v>0</v>
      </c>
      <c r="AB77" s="233">
        <v>0</v>
      </c>
    </row>
    <row r="78" spans="3:28" x14ac:dyDescent="0.15">
      <c r="C78" s="233">
        <v>0</v>
      </c>
      <c r="D78" s="233">
        <v>0</v>
      </c>
      <c r="E78" s="233">
        <v>0</v>
      </c>
      <c r="F78" s="233">
        <v>0</v>
      </c>
      <c r="G78" s="170" t="str">
        <f ca="1">_xlfn.IFS(ISBLANK(F!G78),"",IF(NOT(ISNA('#_F'!G78)),IF(ISNA(F!G78),TRUE,FALSE),FALSE),"StuNAMsg",IF(AND(ISNA('#_F'!G78),ISNA(F!G78)),TRUE,FALSE),"PerfectMsg",IF(NOT(ISERROR('#_F'!G78)),IF(ISERROR(F!G78),TRUE,FALSE),FALSE),"StuErrorMsg",IF(TYPE('#_F'!G78)&lt;&gt;TYPE(F!G78),TRUE,FALSE),"WrongTypeMsg",IF(_xlfn.ISFORMULA('#_F'!G78),IF(NOT(_xlfn.ISFORMULA(F!G78)),TRUE),FALSE),"MissingFormulaMsg",IF(NOT(AND(ISNUMBER(FIND("[",_xlfn.FORMULATEXT('#_F'!G78))),ISNUMBER(FIND("!",_xlfn.FORMULATEXT('#_F'!G78))))),AND(ISNUMBER(FIND("[",_xlfn.FORMULATEXT(F!G78))),ISNUMBER(FIND("!",_xlfn.FORMULATEXT(F!G78)))),FALSE),"ExternalRefsMsg",IF(ISNUMBER('#_F'!G78),IF(ABS('#_F'!G78-F!G78)&gt;0.00001,TRUE,FALSE),IF('#_F'!G78&lt;&gt;F!G78,TRUE,FALSE)),IF(ISNUMBER('#_F'!G78),IF('#_F'!G78&gt;F!G78,"TooLow","TooHigh"),"WrongAnswer"),NOT(_xlfn.ISFORMULA('#_F'!G78)),IF(_xlfn.IFS(ISTEXT('#_F'!G78),FALSE,ISLOGICAL('#_F'!G78),FALSE,SUBSTITUTE(CELL("format",'#_F'!G78),"-","")=SUBSTITUTE(CELL("format",F!G78),"-",""),FALSE,CELL("format",'#_F'!G78)="G",FALSE,AND(CELL("format",'#_F'!G78)="F0",CELL("format",F!G78)="G"),FALSE,TRUE,IFERROR(IF(MATCH(CELL("format",'#_F'!G78)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78),_xlfn.FORMULATEXT(F!G78),F!G78),"9","#"),"8","#"),"7","#"),"6","#"),"5","#"),"4","#"),"3","#"),"2","#"),"1","#"),"0","#"),"$","")," ",""),",","@"),"&gt;","@"),"&lt;","@"),"=","@"),")","@"),"(","@"),"^","@"),"/","@"),"+","@"),"*","@"),"-","@"))-LEN(SUBSTITUTE(SUBSTITUTE(SUBSTITUTE(SUBSTITUTE(SUBSTITUTE(SUBSTITUTE(SUBSTITUTE(SUBSTITUTE(SUBSTITUTE(SUBSTITUTE(SUBSTITUTE(SUBSTITUTE(SUBSTITUTE(SUBSTITUTE(SUBSTITUTE(SUBSTITUTE(SUBSTITUTE(SUBSTITUTE(SUBSTITUTE(SUBSTITUTE(SUBSTITUTE(SUBSTITUTE(SUBSTITUTE(SUBSTITUTE(IF(_xlfn.ISFORMULA(F!G78),_xlfn.FORMULATEXT(F!G78),F!G78),"9","#"),"8","#"),"7","#"),"6","#"),"5","#"),"4","#"),"3","#"),"2","#"),"1","#"),"0","#"),"$","")," ",""),",","@"),"&gt;","@"),"&lt;","@"),"=","@"),")","@"),"(","@"),"^","@"),"/","@"),"+","@"),"*","@"),"-","@"),"@#","")))/2&gt;(LEN(SUBSTITUTE(SUBSTITUTE(SUBSTITUTE(SUBSTITUTE(SUBSTITUTE(SUBSTITUTE(SUBSTITUTE(SUBSTITUTE(SUBSTITUTE(SUBSTITUTE(SUBSTITUTE(SUBSTITUTE(SUBSTITUTE(SUBSTITUTE(SUBSTITUTE(SUBSTITUTE(SUBSTITUTE(SUBSTITUTE(SUBSTITUTE(SUBSTITUTE(SUBSTITUTE(SUBSTITUTE(SUBSTITUTE(IF(_xlfn.ISFORMULA('#_F'!G78),_xlfn.FORMULATEXT('#_F'!G78),'#_F'!G78),"9","#"),"8","#"),"7","#"),"6","#"),"5","#"),"4","#"),"3","#"),"2","#"),"1","#"),"0","#"),"$","")," ",""),",","@"),"&gt;","@"),"&lt;","@"),"=","@"),")","@"),"(","@"),"^","@"),"/","@"),"+","@"),"*","@"),"-","@"))-LEN(SUBSTITUTE(SUBSTITUTE(SUBSTITUTE(SUBSTITUTE(SUBSTITUTE(SUBSTITUTE(SUBSTITUTE(SUBSTITUTE(SUBSTITUTE(SUBSTITUTE(SUBSTITUTE(SUBSTITUTE(SUBSTITUTE(SUBSTITUTE(SUBSTITUTE(SUBSTITUTE(SUBSTITUTE(SUBSTITUTE(SUBSTITUTE(SUBSTITUTE(SUBSTITUTE(SUBSTITUTE(SUBSTITUTE(SUBSTITUTE(IF(_xlfn.ISFORMULA('#_F'!G78),_xlfn.FORMULATEXT('#_F'!G78),'#_F'!G78),"9","#"),"8","#"),"7","#"),"6","#"),"5","#"),"4","#"),"3","#"),"2","#"),"1","#"),"0","#"),"$","")," ",""),",","@"),"&gt;","@"),"&lt;","@"),"=","@"),")","@"),"(","@"),"^","@"),"/","@"),"+","@"),"*","@"),"-","@"),"@#","")))/2,TRUE,FALSE),"HardCodeMsg",IF(LEN(IF(_xlfn.ISFORMULA(F!G78),_xlfn.FORMULATEXT(F!G78),F!G78))-LEN(SUBSTITUTE(IF(_xlfn.ISFORMULA(F!G78),_xlfn.FORMULATEXT(F!G78),F!G78),"""",""))&gt;LEN(IF(_xlfn.ISFORMULA('#_F'!G78),_xlfn.FORMULATEXT('#_F'!G78),'#_F'!G78))-LEN(SUBSTITUTE(IF(_xlfn.ISFORMULA('#_F'!G78),_xlfn.FORMULATEXT('#_F'!G78),'#_F'!G78),"""","")),TRUE,FALSE),"HardQuoteMsg",IF(LEN(IF(_xlfn.ISFORMULA(F!G78),_xlfn.FORMULATEXT(F!G78),F!G78))-LEN(SUBSTITUTE(IF(_xlfn.ISFORMULA(F!G78),_xlfn.FORMULATEXT(F!G78),F!G78),"$",""))&lt;LEN(IF(_xlfn.ISFORMULA('#_F'!G78),_xlfn.FORMULATEXT('#_F'!G78),'#_F'!G78))-LEN(SUBSTITUTE(IF(_xlfn.ISFORMULA('#_F'!G78),_xlfn.FORMULATEXT('#_F'!G78),'#_F'!G78),"$","")),TRUE,FALSE),"MissingAbsMsg",_xlfn.IFS(ISTEXT('#_F'!G78),FALSE,ISLOGICAL('#_F'!G78),FALSE,SUBSTITUTE(CELL("format",'#_F'!G78),"-","")=SUBSTITUTE(CELL("format",F!G78),"-",""),FALSE,CELL("format",'#_F'!G78)="G",FALSE,AND(CELL("format",'#_F'!G78)="F0",CELL("format",F!G78)="G"),FALSE,TRUE,IFERROR(IF(MATCH(CELL("format",'#_F'!G78),FormatCodes_SFX!$A$4:$A$53,0)&gt;0,TRUE),FALSE),TRUE,TRUE),"FormatMsg",TRUE,"PerfectMsg")</f>
        <v>PerfectMsg</v>
      </c>
      <c r="H78" s="170" t="str">
        <f ca="1">_xlfn.IFS(ISBLANK(F!H78),"",IF(NOT(ISNA('#_F'!H78)),IF(ISNA(F!H78),TRUE,FALSE),FALSE),"StuNAMsg",IF(AND(ISNA('#_F'!H78),ISNA(F!H78)),TRUE,FALSE),"PerfectMsg",IF(NOT(ISERROR('#_F'!H78)),IF(ISERROR(F!H78),TRUE,FALSE),FALSE),"StuErrorMsg",IF(TYPE('#_F'!H78)&lt;&gt;TYPE(F!H78),TRUE,FALSE),"WrongTypeMsg",IF(_xlfn.ISFORMULA('#_F'!H78),IF(NOT(_xlfn.ISFORMULA(F!H78)),TRUE),FALSE),"MissingFormulaMsg",IF(NOT(AND(ISNUMBER(FIND("[",_xlfn.FORMULATEXT('#_F'!H78))),ISNUMBER(FIND("!",_xlfn.FORMULATEXT('#_F'!H78))))),AND(ISNUMBER(FIND("[",_xlfn.FORMULATEXT(F!H78))),ISNUMBER(FIND("!",_xlfn.FORMULATEXT(F!H78)))),FALSE),"ExternalRefsMsg",IF(ISNUMBER('#_F'!H78),IF(ABS('#_F'!H78-F!H78)&gt;0.00001,TRUE,FALSE),IF('#_F'!H78&lt;&gt;F!H78,TRUE,FALSE)),IF(ISNUMBER('#_F'!H78),IF('#_F'!H78&gt;F!H78,"TooLow","TooHigh"),"WrongAnswer"),NOT(_xlfn.ISFORMULA('#_F'!H78)),IF(_xlfn.IFS(ISTEXT('#_F'!H78),FALSE,ISLOGICAL('#_F'!H78),FALSE,SUBSTITUTE(CELL("format",'#_F'!H78),"-","")=SUBSTITUTE(CELL("format",F!H78),"-",""),FALSE,CELL("format",'#_F'!H78)="G",FALSE,AND(CELL("format",'#_F'!H78)="F0",CELL("format",F!H78)="G"),FALSE,TRUE,IFERROR(IF(MATCH(CELL("format",'#_F'!H78)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78),_xlfn.FORMULATEXT(F!H78),F!H78),"9","#"),"8","#"),"7","#"),"6","#"),"5","#"),"4","#"),"3","#"),"2","#"),"1","#"),"0","#"),"$","")," ",""),",","@"),"&gt;","@"),"&lt;","@"),"=","@"),")","@"),"(","@"),"^","@"),"/","@"),"+","@"),"*","@"),"-","@"))-LEN(SUBSTITUTE(SUBSTITUTE(SUBSTITUTE(SUBSTITUTE(SUBSTITUTE(SUBSTITUTE(SUBSTITUTE(SUBSTITUTE(SUBSTITUTE(SUBSTITUTE(SUBSTITUTE(SUBSTITUTE(SUBSTITUTE(SUBSTITUTE(SUBSTITUTE(SUBSTITUTE(SUBSTITUTE(SUBSTITUTE(SUBSTITUTE(SUBSTITUTE(SUBSTITUTE(SUBSTITUTE(SUBSTITUTE(SUBSTITUTE(IF(_xlfn.ISFORMULA(F!H78),_xlfn.FORMULATEXT(F!H78),F!H78),"9","#"),"8","#"),"7","#"),"6","#"),"5","#"),"4","#"),"3","#"),"2","#"),"1","#"),"0","#"),"$","")," ",""),",","@"),"&gt;","@"),"&lt;","@"),"=","@"),")","@"),"(","@"),"^","@"),"/","@"),"+","@"),"*","@"),"-","@"),"@#","")))/2&gt;(LEN(SUBSTITUTE(SUBSTITUTE(SUBSTITUTE(SUBSTITUTE(SUBSTITUTE(SUBSTITUTE(SUBSTITUTE(SUBSTITUTE(SUBSTITUTE(SUBSTITUTE(SUBSTITUTE(SUBSTITUTE(SUBSTITUTE(SUBSTITUTE(SUBSTITUTE(SUBSTITUTE(SUBSTITUTE(SUBSTITUTE(SUBSTITUTE(SUBSTITUTE(SUBSTITUTE(SUBSTITUTE(SUBSTITUTE(IF(_xlfn.ISFORMULA('#_F'!H78),_xlfn.FORMULATEXT('#_F'!H78),'#_F'!H78),"9","#"),"8","#"),"7","#"),"6","#"),"5","#"),"4","#"),"3","#"),"2","#"),"1","#"),"0","#"),"$","")," ",""),",","@"),"&gt;","@"),"&lt;","@"),"=","@"),")","@"),"(","@"),"^","@"),"/","@"),"+","@"),"*","@"),"-","@"))-LEN(SUBSTITUTE(SUBSTITUTE(SUBSTITUTE(SUBSTITUTE(SUBSTITUTE(SUBSTITUTE(SUBSTITUTE(SUBSTITUTE(SUBSTITUTE(SUBSTITUTE(SUBSTITUTE(SUBSTITUTE(SUBSTITUTE(SUBSTITUTE(SUBSTITUTE(SUBSTITUTE(SUBSTITUTE(SUBSTITUTE(SUBSTITUTE(SUBSTITUTE(SUBSTITUTE(SUBSTITUTE(SUBSTITUTE(SUBSTITUTE(IF(_xlfn.ISFORMULA('#_F'!H78),_xlfn.FORMULATEXT('#_F'!H78),'#_F'!H78),"9","#"),"8","#"),"7","#"),"6","#"),"5","#"),"4","#"),"3","#"),"2","#"),"1","#"),"0","#"),"$","")," ",""),",","@"),"&gt;","@"),"&lt;","@"),"=","@"),")","@"),"(","@"),"^","@"),"/","@"),"+","@"),"*","@"),"-","@"),"@#","")))/2,TRUE,FALSE),"HardCodeMsg",IF(LEN(IF(_xlfn.ISFORMULA(F!H78),_xlfn.FORMULATEXT(F!H78),F!H78))-LEN(SUBSTITUTE(IF(_xlfn.ISFORMULA(F!H78),_xlfn.FORMULATEXT(F!H78),F!H78),"""",""))&gt;LEN(IF(_xlfn.ISFORMULA('#_F'!H78),_xlfn.FORMULATEXT('#_F'!H78),'#_F'!H78))-LEN(SUBSTITUTE(IF(_xlfn.ISFORMULA('#_F'!H78),_xlfn.FORMULATEXT('#_F'!H78),'#_F'!H78),"""","")),TRUE,FALSE),"HardQuoteMsg",IF(LEN(IF(_xlfn.ISFORMULA(F!H78),_xlfn.FORMULATEXT(F!H78),F!H78))-LEN(SUBSTITUTE(IF(_xlfn.ISFORMULA(F!H78),_xlfn.FORMULATEXT(F!H78),F!H78),"$",""))&lt;LEN(IF(_xlfn.ISFORMULA('#_F'!H78),_xlfn.FORMULATEXT('#_F'!H78),'#_F'!H78))-LEN(SUBSTITUTE(IF(_xlfn.ISFORMULA('#_F'!H78),_xlfn.FORMULATEXT('#_F'!H78),'#_F'!H78),"$","")),TRUE,FALSE),"MissingAbsMsg",_xlfn.IFS(ISTEXT('#_F'!H78),FALSE,ISLOGICAL('#_F'!H78),FALSE,SUBSTITUTE(CELL("format",'#_F'!H78),"-","")=SUBSTITUTE(CELL("format",F!H78),"-",""),FALSE,CELL("format",'#_F'!H78)="G",FALSE,AND(CELL("format",'#_F'!H78)="F0",CELL("format",F!H78)="G"),FALSE,TRUE,IFERROR(IF(MATCH(CELL("format",'#_F'!H78),FormatCodes_SFX!$A$4:$A$53,0)&gt;0,TRUE),FALSE),TRUE,TRUE),"FormatMsg",TRUE,"PerfectMsg")</f>
        <v>PerfectMsg</v>
      </c>
      <c r="I78" s="170" t="str">
        <f ca="1">_xlfn.IFS(ISBLANK(F!I78),"",IF(NOT(ISNA('#_F'!I78)),IF(ISNA(F!I78),TRUE,FALSE),FALSE),"StuNAMsg",IF(AND(ISNA('#_F'!I78),ISNA(F!I78)),TRUE,FALSE),"PerfectMsg",IF(NOT(ISERROR('#_F'!I78)),IF(ISERROR(F!I78),TRUE,FALSE),FALSE),"StuErrorMsg",IF(TYPE('#_F'!I78)&lt;&gt;TYPE(F!I78),TRUE,FALSE),"WrongTypeMsg",IF(_xlfn.ISFORMULA('#_F'!I78),IF(NOT(_xlfn.ISFORMULA(F!I78)),TRUE),FALSE),"MissingFormulaMsg",IF(NOT(AND(ISNUMBER(FIND("[",_xlfn.FORMULATEXT('#_F'!I78))),ISNUMBER(FIND("!",_xlfn.FORMULATEXT('#_F'!I78))))),AND(ISNUMBER(FIND("[",_xlfn.FORMULATEXT(F!I78))),ISNUMBER(FIND("!",_xlfn.FORMULATEXT(F!I78)))),FALSE),"ExternalRefsMsg",IF(ISNUMBER('#_F'!I78),IF(ABS('#_F'!I78-F!I78)&gt;0.00001,TRUE,FALSE),IF('#_F'!I78&lt;&gt;F!I78,TRUE,FALSE)),IF(ISNUMBER('#_F'!I78),IF('#_F'!I78&gt;F!I78,"TooLow","TooHigh"),"WrongAnswer"),NOT(_xlfn.ISFORMULA('#_F'!I78)),IF(_xlfn.IFS(ISTEXT('#_F'!I78),FALSE,ISLOGICAL('#_F'!I78),FALSE,SUBSTITUTE(CELL("format",'#_F'!I78),"-","")=SUBSTITUTE(CELL("format",F!I78),"-",""),FALSE,CELL("format",'#_F'!I78)="G",FALSE,AND(CELL("format",'#_F'!I78)="F0",CELL("format",F!I78)="G"),FALSE,TRUE,IFERROR(IF(MATCH(CELL("format",'#_F'!I78)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78),_xlfn.FORMULATEXT(F!I78),F!I78),"9","#"),"8","#"),"7","#"),"6","#"),"5","#"),"4","#"),"3","#"),"2","#"),"1","#"),"0","#"),"$","")," ",""),",","@"),"&gt;","@"),"&lt;","@"),"=","@"),")","@"),"(","@"),"^","@"),"/","@"),"+","@"),"*","@"),"-","@"))-LEN(SUBSTITUTE(SUBSTITUTE(SUBSTITUTE(SUBSTITUTE(SUBSTITUTE(SUBSTITUTE(SUBSTITUTE(SUBSTITUTE(SUBSTITUTE(SUBSTITUTE(SUBSTITUTE(SUBSTITUTE(SUBSTITUTE(SUBSTITUTE(SUBSTITUTE(SUBSTITUTE(SUBSTITUTE(SUBSTITUTE(SUBSTITUTE(SUBSTITUTE(SUBSTITUTE(SUBSTITUTE(SUBSTITUTE(SUBSTITUTE(IF(_xlfn.ISFORMULA(F!I78),_xlfn.FORMULATEXT(F!I78),F!I78),"9","#"),"8","#"),"7","#"),"6","#"),"5","#"),"4","#"),"3","#"),"2","#"),"1","#"),"0","#"),"$","")," ",""),",","@"),"&gt;","@"),"&lt;","@"),"=","@"),")","@"),"(","@"),"^","@"),"/","@"),"+","@"),"*","@"),"-","@"),"@#","")))/2&gt;(LEN(SUBSTITUTE(SUBSTITUTE(SUBSTITUTE(SUBSTITUTE(SUBSTITUTE(SUBSTITUTE(SUBSTITUTE(SUBSTITUTE(SUBSTITUTE(SUBSTITUTE(SUBSTITUTE(SUBSTITUTE(SUBSTITUTE(SUBSTITUTE(SUBSTITUTE(SUBSTITUTE(SUBSTITUTE(SUBSTITUTE(SUBSTITUTE(SUBSTITUTE(SUBSTITUTE(SUBSTITUTE(SUBSTITUTE(IF(_xlfn.ISFORMULA('#_F'!I78),_xlfn.FORMULATEXT('#_F'!I78),'#_F'!I78),"9","#"),"8","#"),"7","#"),"6","#"),"5","#"),"4","#"),"3","#"),"2","#"),"1","#"),"0","#"),"$","")," ",""),",","@"),"&gt;","@"),"&lt;","@"),"=","@"),")","@"),"(","@"),"^","@"),"/","@"),"+","@"),"*","@"),"-","@"))-LEN(SUBSTITUTE(SUBSTITUTE(SUBSTITUTE(SUBSTITUTE(SUBSTITUTE(SUBSTITUTE(SUBSTITUTE(SUBSTITUTE(SUBSTITUTE(SUBSTITUTE(SUBSTITUTE(SUBSTITUTE(SUBSTITUTE(SUBSTITUTE(SUBSTITUTE(SUBSTITUTE(SUBSTITUTE(SUBSTITUTE(SUBSTITUTE(SUBSTITUTE(SUBSTITUTE(SUBSTITUTE(SUBSTITUTE(SUBSTITUTE(IF(_xlfn.ISFORMULA('#_F'!I78),_xlfn.FORMULATEXT('#_F'!I78),'#_F'!I78),"9","#"),"8","#"),"7","#"),"6","#"),"5","#"),"4","#"),"3","#"),"2","#"),"1","#"),"0","#"),"$","")," ",""),",","@"),"&gt;","@"),"&lt;","@"),"=","@"),")","@"),"(","@"),"^","@"),"/","@"),"+","@"),"*","@"),"-","@"),"@#","")))/2,TRUE,FALSE),"HardCodeMsg",IF(LEN(IF(_xlfn.ISFORMULA(F!I78),_xlfn.FORMULATEXT(F!I78),F!I78))-LEN(SUBSTITUTE(IF(_xlfn.ISFORMULA(F!I78),_xlfn.FORMULATEXT(F!I78),F!I78),"""",""))&gt;LEN(IF(_xlfn.ISFORMULA('#_F'!I78),_xlfn.FORMULATEXT('#_F'!I78),'#_F'!I78))-LEN(SUBSTITUTE(IF(_xlfn.ISFORMULA('#_F'!I78),_xlfn.FORMULATEXT('#_F'!I78),'#_F'!I78),"""","")),TRUE,FALSE),"HardQuoteMsg",IF(LEN(IF(_xlfn.ISFORMULA(F!I78),_xlfn.FORMULATEXT(F!I78),F!I78))-LEN(SUBSTITUTE(IF(_xlfn.ISFORMULA(F!I78),_xlfn.FORMULATEXT(F!I78),F!I78),"$",""))&lt;LEN(IF(_xlfn.ISFORMULA('#_F'!I78),_xlfn.FORMULATEXT('#_F'!I78),'#_F'!I78))-LEN(SUBSTITUTE(IF(_xlfn.ISFORMULA('#_F'!I78),_xlfn.FORMULATEXT('#_F'!I78),'#_F'!I78),"$","")),TRUE,FALSE),"MissingAbsMsg",_xlfn.IFS(ISTEXT('#_F'!I78),FALSE,ISLOGICAL('#_F'!I78),FALSE,SUBSTITUTE(CELL("format",'#_F'!I78),"-","")=SUBSTITUTE(CELL("format",F!I78),"-",""),FALSE,CELL("format",'#_F'!I78)="G",FALSE,AND(CELL("format",'#_F'!I78)="F0",CELL("format",F!I78)="G"),FALSE,TRUE,IFERROR(IF(MATCH(CELL("format",'#_F'!I78),FormatCodes_SFX!$A$4:$A$53,0)&gt;0,TRUE),FALSE),TRUE,TRUE),"FormatMsg",TRUE,"PerfectMsg")</f>
        <v>PerfectMsg</v>
      </c>
      <c r="J78" s="170" t="str">
        <f ca="1">_xlfn.IFS(ISBLANK(F!J78),"",IF(NOT(ISNA('#_F'!J78)),IF(ISNA(F!J78),TRUE,FALSE),FALSE),"StuNAMsg",IF(AND(ISNA('#_F'!J78),ISNA(F!J78)),TRUE,FALSE),"PerfectMsg",IF(NOT(ISERROR('#_F'!J78)),IF(ISERROR(F!J78),TRUE,FALSE),FALSE),"StuErrorMsg",IF(TYPE('#_F'!J78)&lt;&gt;TYPE(F!J78),TRUE,FALSE),"WrongTypeMsg",IF(_xlfn.ISFORMULA('#_F'!J78),IF(NOT(_xlfn.ISFORMULA(F!J78)),TRUE),FALSE),"MissingFormulaMsg",IF(NOT(AND(ISNUMBER(FIND("[",_xlfn.FORMULATEXT('#_F'!J78))),ISNUMBER(FIND("!",_xlfn.FORMULATEXT('#_F'!J78))))),AND(ISNUMBER(FIND("[",_xlfn.FORMULATEXT(F!J78))),ISNUMBER(FIND("!",_xlfn.FORMULATEXT(F!J78)))),FALSE),"ExternalRefsMsg",IF(ISNUMBER('#_F'!J78),IF(ABS('#_F'!J78-F!J78)&gt;0.00001,TRUE,FALSE),IF('#_F'!J78&lt;&gt;F!J78,TRUE,FALSE)),IF(ISNUMBER('#_F'!J78),IF('#_F'!J78&gt;F!J78,"TooLow","TooHigh"),"WrongAnswer"),NOT(_xlfn.ISFORMULA('#_F'!J78)),IF(_xlfn.IFS(ISTEXT('#_F'!J78),FALSE,ISLOGICAL('#_F'!J78),FALSE,SUBSTITUTE(CELL("format",'#_F'!J78),"-","")=SUBSTITUTE(CELL("format",F!J78),"-",""),FALSE,CELL("format",'#_F'!J78)="G",FALSE,AND(CELL("format",'#_F'!J78)="F0",CELL("format",F!J78)="G"),FALSE,TRUE,IFERROR(IF(MATCH(CELL("format",'#_F'!J78)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78),_xlfn.FORMULATEXT(F!J78),F!J78),"9","#"),"8","#"),"7","#"),"6","#"),"5","#"),"4","#"),"3","#"),"2","#"),"1","#"),"0","#"),"$","")," ",""),",","@"),"&gt;","@"),"&lt;","@"),"=","@"),")","@"),"(","@"),"^","@"),"/","@"),"+","@"),"*","@"),"-","@"))-LEN(SUBSTITUTE(SUBSTITUTE(SUBSTITUTE(SUBSTITUTE(SUBSTITUTE(SUBSTITUTE(SUBSTITUTE(SUBSTITUTE(SUBSTITUTE(SUBSTITUTE(SUBSTITUTE(SUBSTITUTE(SUBSTITUTE(SUBSTITUTE(SUBSTITUTE(SUBSTITUTE(SUBSTITUTE(SUBSTITUTE(SUBSTITUTE(SUBSTITUTE(SUBSTITUTE(SUBSTITUTE(SUBSTITUTE(SUBSTITUTE(IF(_xlfn.ISFORMULA(F!J78),_xlfn.FORMULATEXT(F!J78),F!J78),"9","#"),"8","#"),"7","#"),"6","#"),"5","#"),"4","#"),"3","#"),"2","#"),"1","#"),"0","#"),"$","")," ",""),",","@"),"&gt;","@"),"&lt;","@"),"=","@"),")","@"),"(","@"),"^","@"),"/","@"),"+","@"),"*","@"),"-","@"),"@#","")))/2&gt;(LEN(SUBSTITUTE(SUBSTITUTE(SUBSTITUTE(SUBSTITUTE(SUBSTITUTE(SUBSTITUTE(SUBSTITUTE(SUBSTITUTE(SUBSTITUTE(SUBSTITUTE(SUBSTITUTE(SUBSTITUTE(SUBSTITUTE(SUBSTITUTE(SUBSTITUTE(SUBSTITUTE(SUBSTITUTE(SUBSTITUTE(SUBSTITUTE(SUBSTITUTE(SUBSTITUTE(SUBSTITUTE(SUBSTITUTE(IF(_xlfn.ISFORMULA('#_F'!J78),_xlfn.FORMULATEXT('#_F'!J78),'#_F'!J78),"9","#"),"8","#"),"7","#"),"6","#"),"5","#"),"4","#"),"3","#"),"2","#"),"1","#"),"0","#"),"$","")," ",""),",","@"),"&gt;","@"),"&lt;","@"),"=","@"),")","@"),"(","@"),"^","@"),"/","@"),"+","@"),"*","@"),"-","@"))-LEN(SUBSTITUTE(SUBSTITUTE(SUBSTITUTE(SUBSTITUTE(SUBSTITUTE(SUBSTITUTE(SUBSTITUTE(SUBSTITUTE(SUBSTITUTE(SUBSTITUTE(SUBSTITUTE(SUBSTITUTE(SUBSTITUTE(SUBSTITUTE(SUBSTITUTE(SUBSTITUTE(SUBSTITUTE(SUBSTITUTE(SUBSTITUTE(SUBSTITUTE(SUBSTITUTE(SUBSTITUTE(SUBSTITUTE(SUBSTITUTE(IF(_xlfn.ISFORMULA('#_F'!J78),_xlfn.FORMULATEXT('#_F'!J78),'#_F'!J78),"9","#"),"8","#"),"7","#"),"6","#"),"5","#"),"4","#"),"3","#"),"2","#"),"1","#"),"0","#"),"$","")," ",""),",","@"),"&gt;","@"),"&lt;","@"),"=","@"),")","@"),"(","@"),"^","@"),"/","@"),"+","@"),"*","@"),"-","@"),"@#","")))/2,TRUE,FALSE),"HardCodeMsg",IF(LEN(IF(_xlfn.ISFORMULA(F!J78),_xlfn.FORMULATEXT(F!J78),F!J78))-LEN(SUBSTITUTE(IF(_xlfn.ISFORMULA(F!J78),_xlfn.FORMULATEXT(F!J78),F!J78),"""",""))&gt;LEN(IF(_xlfn.ISFORMULA('#_F'!J78),_xlfn.FORMULATEXT('#_F'!J78),'#_F'!J78))-LEN(SUBSTITUTE(IF(_xlfn.ISFORMULA('#_F'!J78),_xlfn.FORMULATEXT('#_F'!J78),'#_F'!J78),"""","")),TRUE,FALSE),"HardQuoteMsg",IF(LEN(IF(_xlfn.ISFORMULA(F!J78),_xlfn.FORMULATEXT(F!J78),F!J78))-LEN(SUBSTITUTE(IF(_xlfn.ISFORMULA(F!J78),_xlfn.FORMULATEXT(F!J78),F!J78),"$",""))&lt;LEN(IF(_xlfn.ISFORMULA('#_F'!J78),_xlfn.FORMULATEXT('#_F'!J78),'#_F'!J78))-LEN(SUBSTITUTE(IF(_xlfn.ISFORMULA('#_F'!J78),_xlfn.FORMULATEXT('#_F'!J78),'#_F'!J78),"$","")),TRUE,FALSE),"MissingAbsMsg",_xlfn.IFS(ISTEXT('#_F'!J78),FALSE,ISLOGICAL('#_F'!J78),FALSE,SUBSTITUTE(CELL("format",'#_F'!J78),"-","")=SUBSTITUTE(CELL("format",F!J78),"-",""),FALSE,CELL("format",'#_F'!J78)="G",FALSE,AND(CELL("format",'#_F'!J78)="F0",CELL("format",F!J78)="G"),FALSE,TRUE,IFERROR(IF(MATCH(CELL("format",'#_F'!J78),FormatCodes_SFX!$A$4:$A$53,0)&gt;0,TRUE),FALSE),TRUE,TRUE),"FormatMsg",TRUE,"PerfectMsg")</f>
        <v>PerfectMsg</v>
      </c>
      <c r="K78" s="170" t="str">
        <f ca="1">_xlfn.IFS(ISBLANK(F!K78),"",IF(NOT(ISNA('#_F'!K78)),IF(ISNA(F!K78),TRUE,FALSE),FALSE),"StuNAMsg",IF(AND(ISNA('#_F'!K78),ISNA(F!K78)),TRUE,FALSE),"PerfectMsg",IF(NOT(ISERROR('#_F'!K78)),IF(ISERROR(F!K78),TRUE,FALSE),FALSE),"StuErrorMsg",IF(TYPE('#_F'!K78)&lt;&gt;TYPE(F!K78),TRUE,FALSE),"WrongTypeMsg",IF(_xlfn.ISFORMULA('#_F'!K78),IF(NOT(_xlfn.ISFORMULA(F!K78)),TRUE),FALSE),"MissingFormulaMsg",IF(NOT(AND(ISNUMBER(FIND("[",_xlfn.FORMULATEXT('#_F'!K78))),ISNUMBER(FIND("!",_xlfn.FORMULATEXT('#_F'!K78))))),AND(ISNUMBER(FIND("[",_xlfn.FORMULATEXT(F!K78))),ISNUMBER(FIND("!",_xlfn.FORMULATEXT(F!K78)))),FALSE),"ExternalRefsMsg",IF(ISNUMBER('#_F'!K78),IF(ABS('#_F'!K78-F!K78)&gt;0.00001,TRUE,FALSE),IF('#_F'!K78&lt;&gt;F!K78,TRUE,FALSE)),IF(ISNUMBER('#_F'!K78),IF('#_F'!K78&gt;F!K78,"TooLow","TooHigh"),"WrongAnswer"),NOT(_xlfn.ISFORMULA('#_F'!K78)),IF(_xlfn.IFS(ISTEXT('#_F'!K78),FALSE,ISLOGICAL('#_F'!K78),FALSE,SUBSTITUTE(CELL("format",'#_F'!K78),"-","")=SUBSTITUTE(CELL("format",F!K78),"-",""),FALSE,CELL("format",'#_F'!K78)="G",FALSE,AND(CELL("format",'#_F'!K78)="F0",CELL("format",F!K78)="G"),FALSE,TRUE,IFERROR(IF(MATCH(CELL("format",'#_F'!K78)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78),_xlfn.FORMULATEXT(F!K78),F!K78),"9","#"),"8","#"),"7","#"),"6","#"),"5","#"),"4","#"),"3","#"),"2","#"),"1","#"),"0","#"),"$","")," ",""),",","@"),"&gt;","@"),"&lt;","@"),"=","@"),")","@"),"(","@"),"^","@"),"/","@"),"+","@"),"*","@"),"-","@"))-LEN(SUBSTITUTE(SUBSTITUTE(SUBSTITUTE(SUBSTITUTE(SUBSTITUTE(SUBSTITUTE(SUBSTITUTE(SUBSTITUTE(SUBSTITUTE(SUBSTITUTE(SUBSTITUTE(SUBSTITUTE(SUBSTITUTE(SUBSTITUTE(SUBSTITUTE(SUBSTITUTE(SUBSTITUTE(SUBSTITUTE(SUBSTITUTE(SUBSTITUTE(SUBSTITUTE(SUBSTITUTE(SUBSTITUTE(SUBSTITUTE(IF(_xlfn.ISFORMULA(F!K78),_xlfn.FORMULATEXT(F!K78),F!K78),"9","#"),"8","#"),"7","#"),"6","#"),"5","#"),"4","#"),"3","#"),"2","#"),"1","#"),"0","#"),"$","")," ",""),",","@"),"&gt;","@"),"&lt;","@"),"=","@"),")","@"),"(","@"),"^","@"),"/","@"),"+","@"),"*","@"),"-","@"),"@#","")))/2&gt;(LEN(SUBSTITUTE(SUBSTITUTE(SUBSTITUTE(SUBSTITUTE(SUBSTITUTE(SUBSTITUTE(SUBSTITUTE(SUBSTITUTE(SUBSTITUTE(SUBSTITUTE(SUBSTITUTE(SUBSTITUTE(SUBSTITUTE(SUBSTITUTE(SUBSTITUTE(SUBSTITUTE(SUBSTITUTE(SUBSTITUTE(SUBSTITUTE(SUBSTITUTE(SUBSTITUTE(SUBSTITUTE(SUBSTITUTE(IF(_xlfn.ISFORMULA('#_F'!K78),_xlfn.FORMULATEXT('#_F'!K78),'#_F'!K78),"9","#"),"8","#"),"7","#"),"6","#"),"5","#"),"4","#"),"3","#"),"2","#"),"1","#"),"0","#"),"$","")," ",""),",","@"),"&gt;","@"),"&lt;","@"),"=","@"),")","@"),"(","@"),"^","@"),"/","@"),"+","@"),"*","@"),"-","@"))-LEN(SUBSTITUTE(SUBSTITUTE(SUBSTITUTE(SUBSTITUTE(SUBSTITUTE(SUBSTITUTE(SUBSTITUTE(SUBSTITUTE(SUBSTITUTE(SUBSTITUTE(SUBSTITUTE(SUBSTITUTE(SUBSTITUTE(SUBSTITUTE(SUBSTITUTE(SUBSTITUTE(SUBSTITUTE(SUBSTITUTE(SUBSTITUTE(SUBSTITUTE(SUBSTITUTE(SUBSTITUTE(SUBSTITUTE(SUBSTITUTE(IF(_xlfn.ISFORMULA('#_F'!K78),_xlfn.FORMULATEXT('#_F'!K78),'#_F'!K78),"9","#"),"8","#"),"7","#"),"6","#"),"5","#"),"4","#"),"3","#"),"2","#"),"1","#"),"0","#"),"$","")," ",""),",","@"),"&gt;","@"),"&lt;","@"),"=","@"),")","@"),"(","@"),"^","@"),"/","@"),"+","@"),"*","@"),"-","@"),"@#","")))/2,TRUE,FALSE),"HardCodeMsg",IF(LEN(IF(_xlfn.ISFORMULA(F!K78),_xlfn.FORMULATEXT(F!K78),F!K78))-LEN(SUBSTITUTE(IF(_xlfn.ISFORMULA(F!K78),_xlfn.FORMULATEXT(F!K78),F!K78),"""",""))&gt;LEN(IF(_xlfn.ISFORMULA('#_F'!K78),_xlfn.FORMULATEXT('#_F'!K78),'#_F'!K78))-LEN(SUBSTITUTE(IF(_xlfn.ISFORMULA('#_F'!K78),_xlfn.FORMULATEXT('#_F'!K78),'#_F'!K78),"""","")),TRUE,FALSE),"HardQuoteMsg",IF(LEN(IF(_xlfn.ISFORMULA(F!K78),_xlfn.FORMULATEXT(F!K78),F!K78))-LEN(SUBSTITUTE(IF(_xlfn.ISFORMULA(F!K78),_xlfn.FORMULATEXT(F!K78),F!K78),"$",""))&lt;LEN(IF(_xlfn.ISFORMULA('#_F'!K78),_xlfn.FORMULATEXT('#_F'!K78),'#_F'!K78))-LEN(SUBSTITUTE(IF(_xlfn.ISFORMULA('#_F'!K78),_xlfn.FORMULATEXT('#_F'!K78),'#_F'!K78),"$","")),TRUE,FALSE),"MissingAbsMsg",_xlfn.IFS(ISTEXT('#_F'!K78),FALSE,ISLOGICAL('#_F'!K78),FALSE,SUBSTITUTE(CELL("format",'#_F'!K78),"-","")=SUBSTITUTE(CELL("format",F!K78),"-",""),FALSE,CELL("format",'#_F'!K78)="G",FALSE,AND(CELL("format",'#_F'!K78)="F0",CELL("format",F!K78)="G"),FALSE,TRUE,IFERROR(IF(MATCH(CELL("format",'#_F'!K78),FormatCodes_SFX!$A$4:$A$53,0)&gt;0,TRUE),FALSE),TRUE,TRUE),"FormatMsg",TRUE,"PerfectMsg")</f>
        <v>PerfectMsg</v>
      </c>
      <c r="L78" s="231" t="str">
        <f ca="1">_xlfn.IFS(ISBLANK(F!L78),"",IF(NOT(ISNA('#_F'!L78)),IF(ISNA(F!L78),TRUE,FALSE),FALSE),"StuNAMsg",IF(AND(ISNA('#_F'!L78),ISNA(F!L78)),TRUE,FALSE),"PerfectMsg",IF(NOT(ISERROR('#_F'!L78)),IF(ISERROR(F!L78),TRUE,FALSE),FALSE),"StuErrorMsg",IF(TYPE('#_F'!L78)&lt;&gt;TYPE(F!L78),TRUE,FALSE),"WrongTypeMsg",IF(_xlfn.ISFORMULA('#_F'!L78),IF(NOT(_xlfn.ISFORMULA(F!L78)),TRUE),FALSE),"MissingFormulaMsg",IF(NOT(AND(ISNUMBER(FIND("[",_xlfn.FORMULATEXT('#_F'!L78))),ISNUMBER(FIND("!",_xlfn.FORMULATEXT('#_F'!L78))))),AND(ISNUMBER(FIND("[",_xlfn.FORMULATEXT(F!L78))),ISNUMBER(FIND("!",_xlfn.FORMULATEXT(F!L78)))),FALSE),"ExternalRefsMsg",IF(ISNUMBER('#_F'!L78),IF(ABS('#_F'!L78-F!L78)&gt;0.00001,TRUE,FALSE),IF('#_F'!L78&lt;&gt;F!L78,TRUE,FALSE)),IF(ISNUMBER('#_F'!L78),IF('#_F'!L78&gt;F!L78,"TooLow","TooHigh"),"WrongAnswer"),NOT(_xlfn.ISFORMULA('#_F'!L78)),IF(_xlfn.IFS(ISTEXT('#_F'!L78),FALSE,ISLOGICAL('#_F'!L78),FALSE,SUBSTITUTE(CELL("format",'#_F'!L78),"-","")=SUBSTITUTE(CELL("format",F!L78),"-",""),FALSE,CELL("format",'#_F'!L78)="G",FALSE,AND(CELL("format",'#_F'!L78)="F0",CELL("format",F!L78)="G"),FALSE,TRUE,IFERROR(IF(MATCH(CELL("format",'#_F'!L78)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78),_xlfn.FORMULATEXT(F!L78),F!L78),"9","#"),"8","#"),"7","#"),"6","#"),"5","#"),"4","#"),"3","#"),"2","#"),"1","#"),"0","#"),"$","")," ",""),",","@"),"&gt;","@"),"&lt;","@"),"=","@"),")","@"),"(","@"),"^","@"),"/","@"),"+","@"),"*","@"),"-","@"))-LEN(SUBSTITUTE(SUBSTITUTE(SUBSTITUTE(SUBSTITUTE(SUBSTITUTE(SUBSTITUTE(SUBSTITUTE(SUBSTITUTE(SUBSTITUTE(SUBSTITUTE(SUBSTITUTE(SUBSTITUTE(SUBSTITUTE(SUBSTITUTE(SUBSTITUTE(SUBSTITUTE(SUBSTITUTE(SUBSTITUTE(SUBSTITUTE(SUBSTITUTE(SUBSTITUTE(SUBSTITUTE(SUBSTITUTE(SUBSTITUTE(IF(_xlfn.ISFORMULA(F!L78),_xlfn.FORMULATEXT(F!L78),F!L78),"9","#"),"8","#"),"7","#"),"6","#"),"5","#"),"4","#"),"3","#"),"2","#"),"1","#"),"0","#"),"$","")," ",""),",","@"),"&gt;","@"),"&lt;","@"),"=","@"),")","@"),"(","@"),"^","@"),"/","@"),"+","@"),"*","@"),"-","@"),"@#","")))/2&gt;(LEN(SUBSTITUTE(SUBSTITUTE(SUBSTITUTE(SUBSTITUTE(SUBSTITUTE(SUBSTITUTE(SUBSTITUTE(SUBSTITUTE(SUBSTITUTE(SUBSTITUTE(SUBSTITUTE(SUBSTITUTE(SUBSTITUTE(SUBSTITUTE(SUBSTITUTE(SUBSTITUTE(SUBSTITUTE(SUBSTITUTE(SUBSTITUTE(SUBSTITUTE(SUBSTITUTE(SUBSTITUTE(SUBSTITUTE(IF(_xlfn.ISFORMULA('#_F'!L78),_xlfn.FORMULATEXT('#_F'!L78),'#_F'!L78),"9","#"),"8","#"),"7","#"),"6","#"),"5","#"),"4","#"),"3","#"),"2","#"),"1","#"),"0","#"),"$","")," ",""),",","@"),"&gt;","@"),"&lt;","@"),"=","@"),")","@"),"(","@"),"^","@"),"/","@"),"+","@"),"*","@"),"-","@"))-LEN(SUBSTITUTE(SUBSTITUTE(SUBSTITUTE(SUBSTITUTE(SUBSTITUTE(SUBSTITUTE(SUBSTITUTE(SUBSTITUTE(SUBSTITUTE(SUBSTITUTE(SUBSTITUTE(SUBSTITUTE(SUBSTITUTE(SUBSTITUTE(SUBSTITUTE(SUBSTITUTE(SUBSTITUTE(SUBSTITUTE(SUBSTITUTE(SUBSTITUTE(SUBSTITUTE(SUBSTITUTE(SUBSTITUTE(SUBSTITUTE(IF(_xlfn.ISFORMULA('#_F'!L78),_xlfn.FORMULATEXT('#_F'!L78),'#_F'!L78),"9","#"),"8","#"),"7","#"),"6","#"),"5","#"),"4","#"),"3","#"),"2","#"),"1","#"),"0","#"),"$","")," ",""),",","@"),"&gt;","@"),"&lt;","@"),"=","@"),")","@"),"(","@"),"^","@"),"/","@"),"+","@"),"*","@"),"-","@"),"@#","")))/2,TRUE,FALSE),"HardCodeMsg",IF(LEN(IF(_xlfn.ISFORMULA(F!L78),_xlfn.FORMULATEXT(F!L78),F!L78))-LEN(SUBSTITUTE(IF(_xlfn.ISFORMULA(F!L78),_xlfn.FORMULATEXT(F!L78),F!L78),"""",""))&gt;LEN(IF(_xlfn.ISFORMULA('#_F'!L78),_xlfn.FORMULATEXT('#_F'!L78),'#_F'!L78))-LEN(SUBSTITUTE(IF(_xlfn.ISFORMULA('#_F'!L78),_xlfn.FORMULATEXT('#_F'!L78),'#_F'!L78),"""","")),TRUE,FALSE),"HardQuoteMsg",IF(LEN(IF(_xlfn.ISFORMULA(F!L78),_xlfn.FORMULATEXT(F!L78),F!L78))-LEN(SUBSTITUTE(IF(_xlfn.ISFORMULA(F!L78),_xlfn.FORMULATEXT(F!L78),F!L78),"$",""))&lt;LEN(IF(_xlfn.ISFORMULA('#_F'!L78),_xlfn.FORMULATEXT('#_F'!L78),'#_F'!L78))-LEN(SUBSTITUTE(IF(_xlfn.ISFORMULA('#_F'!L78),_xlfn.FORMULATEXT('#_F'!L78),'#_F'!L78),"$","")),TRUE,FALSE),"MissingAbsMsg",_xlfn.IFS(ISTEXT('#_F'!L78),FALSE,ISLOGICAL('#_F'!L78),FALSE,SUBSTITUTE(CELL("format",'#_F'!L78),"-","")=SUBSTITUTE(CELL("format",F!L78),"-",""),FALSE,CELL("format",'#_F'!L78)="G",FALSE,AND(CELL("format",'#_F'!L78)="F0",CELL("format",F!L78)="G"),FALSE,TRUE,IFERROR(IF(MATCH(CELL("format",'#_F'!L78),FormatCodes_SFX!$A$4:$A$53,0)&gt;0,TRUE),FALSE),TRUE,TRUE),"FormatMsg",TRUE,"PerfectMsg")</f>
        <v>PerfectMsg</v>
      </c>
      <c r="N78" s="170">
        <v>0</v>
      </c>
      <c r="O78" s="233">
        <v>0</v>
      </c>
      <c r="P78" s="233">
        <v>0</v>
      </c>
      <c r="R78" s="233">
        <v>0</v>
      </c>
      <c r="S78" s="233">
        <v>0</v>
      </c>
      <c r="T78" s="233">
        <v>0</v>
      </c>
      <c r="V78" s="233">
        <v>0</v>
      </c>
      <c r="W78" s="233">
        <v>0</v>
      </c>
      <c r="X78" s="233">
        <v>0</v>
      </c>
      <c r="Z78" s="233">
        <v>0</v>
      </c>
      <c r="AA78" s="233">
        <v>0</v>
      </c>
      <c r="AB78" s="233">
        <v>0</v>
      </c>
    </row>
    <row r="79" spans="3:28" x14ac:dyDescent="0.15">
      <c r="C79" s="233">
        <v>0</v>
      </c>
      <c r="D79" s="233">
        <v>0</v>
      </c>
      <c r="E79" s="233">
        <v>0</v>
      </c>
      <c r="F79" s="233">
        <v>0</v>
      </c>
      <c r="G79" s="170" t="str">
        <f ca="1">_xlfn.IFS(ISBLANK(F!G79),"",IF(NOT(ISNA('#_F'!G79)),IF(ISNA(F!G79),TRUE,FALSE),FALSE),"StuNAMsg",IF(AND(ISNA('#_F'!G79),ISNA(F!G79)),TRUE,FALSE),"PerfectMsg",IF(NOT(ISERROR('#_F'!G79)),IF(ISERROR(F!G79),TRUE,FALSE),FALSE),"StuErrorMsg",IF(TYPE('#_F'!G79)&lt;&gt;TYPE(F!G79),TRUE,FALSE),"WrongTypeMsg",IF(_xlfn.ISFORMULA('#_F'!G79),IF(NOT(_xlfn.ISFORMULA(F!G79)),TRUE),FALSE),"MissingFormulaMsg",IF(NOT(AND(ISNUMBER(FIND("[",_xlfn.FORMULATEXT('#_F'!G79))),ISNUMBER(FIND("!",_xlfn.FORMULATEXT('#_F'!G79))))),AND(ISNUMBER(FIND("[",_xlfn.FORMULATEXT(F!G79))),ISNUMBER(FIND("!",_xlfn.FORMULATEXT(F!G79)))),FALSE),"ExternalRefsMsg",IF(ISNUMBER('#_F'!G79),IF(ABS('#_F'!G79-F!G79)&gt;0.00001,TRUE,FALSE),IF('#_F'!G79&lt;&gt;F!G79,TRUE,FALSE)),IF(ISNUMBER('#_F'!G79),IF('#_F'!G79&gt;F!G79,"TooLow","TooHigh"),"WrongAnswer"),NOT(_xlfn.ISFORMULA('#_F'!G79)),IF(_xlfn.IFS(ISTEXT('#_F'!G79),FALSE,ISLOGICAL('#_F'!G79),FALSE,SUBSTITUTE(CELL("format",'#_F'!G79),"-","")=SUBSTITUTE(CELL("format",F!G79),"-",""),FALSE,CELL("format",'#_F'!G79)="G",FALSE,AND(CELL("format",'#_F'!G79)="F0",CELL("format",F!G79)="G"),FALSE,TRUE,IFERROR(IF(MATCH(CELL("format",'#_F'!G79)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79),_xlfn.FORMULATEXT(F!G79),F!G79),"9","#"),"8","#"),"7","#"),"6","#"),"5","#"),"4","#"),"3","#"),"2","#"),"1","#"),"0","#"),"$","")," ",""),",","@"),"&gt;","@"),"&lt;","@"),"=","@"),")","@"),"(","@"),"^","@"),"/","@"),"+","@"),"*","@"),"-","@"))-LEN(SUBSTITUTE(SUBSTITUTE(SUBSTITUTE(SUBSTITUTE(SUBSTITUTE(SUBSTITUTE(SUBSTITUTE(SUBSTITUTE(SUBSTITUTE(SUBSTITUTE(SUBSTITUTE(SUBSTITUTE(SUBSTITUTE(SUBSTITUTE(SUBSTITUTE(SUBSTITUTE(SUBSTITUTE(SUBSTITUTE(SUBSTITUTE(SUBSTITUTE(SUBSTITUTE(SUBSTITUTE(SUBSTITUTE(SUBSTITUTE(IF(_xlfn.ISFORMULA(F!G79),_xlfn.FORMULATEXT(F!G79),F!G79),"9","#"),"8","#"),"7","#"),"6","#"),"5","#"),"4","#"),"3","#"),"2","#"),"1","#"),"0","#"),"$","")," ",""),",","@"),"&gt;","@"),"&lt;","@"),"=","@"),")","@"),"(","@"),"^","@"),"/","@"),"+","@"),"*","@"),"-","@"),"@#","")))/2&gt;(LEN(SUBSTITUTE(SUBSTITUTE(SUBSTITUTE(SUBSTITUTE(SUBSTITUTE(SUBSTITUTE(SUBSTITUTE(SUBSTITUTE(SUBSTITUTE(SUBSTITUTE(SUBSTITUTE(SUBSTITUTE(SUBSTITUTE(SUBSTITUTE(SUBSTITUTE(SUBSTITUTE(SUBSTITUTE(SUBSTITUTE(SUBSTITUTE(SUBSTITUTE(SUBSTITUTE(SUBSTITUTE(SUBSTITUTE(IF(_xlfn.ISFORMULA('#_F'!G79),_xlfn.FORMULATEXT('#_F'!G79),'#_F'!G79),"9","#"),"8","#"),"7","#"),"6","#"),"5","#"),"4","#"),"3","#"),"2","#"),"1","#"),"0","#"),"$","")," ",""),",","@"),"&gt;","@"),"&lt;","@"),"=","@"),")","@"),"(","@"),"^","@"),"/","@"),"+","@"),"*","@"),"-","@"))-LEN(SUBSTITUTE(SUBSTITUTE(SUBSTITUTE(SUBSTITUTE(SUBSTITUTE(SUBSTITUTE(SUBSTITUTE(SUBSTITUTE(SUBSTITUTE(SUBSTITUTE(SUBSTITUTE(SUBSTITUTE(SUBSTITUTE(SUBSTITUTE(SUBSTITUTE(SUBSTITUTE(SUBSTITUTE(SUBSTITUTE(SUBSTITUTE(SUBSTITUTE(SUBSTITUTE(SUBSTITUTE(SUBSTITUTE(SUBSTITUTE(IF(_xlfn.ISFORMULA('#_F'!G79),_xlfn.FORMULATEXT('#_F'!G79),'#_F'!G79),"9","#"),"8","#"),"7","#"),"6","#"),"5","#"),"4","#"),"3","#"),"2","#"),"1","#"),"0","#"),"$","")," ",""),",","@"),"&gt;","@"),"&lt;","@"),"=","@"),")","@"),"(","@"),"^","@"),"/","@"),"+","@"),"*","@"),"-","@"),"@#","")))/2,TRUE,FALSE),"HardCodeMsg",IF(LEN(IF(_xlfn.ISFORMULA(F!G79),_xlfn.FORMULATEXT(F!G79),F!G79))-LEN(SUBSTITUTE(IF(_xlfn.ISFORMULA(F!G79),_xlfn.FORMULATEXT(F!G79),F!G79),"""",""))&gt;LEN(IF(_xlfn.ISFORMULA('#_F'!G79),_xlfn.FORMULATEXT('#_F'!G79),'#_F'!G79))-LEN(SUBSTITUTE(IF(_xlfn.ISFORMULA('#_F'!G79),_xlfn.FORMULATEXT('#_F'!G79),'#_F'!G79),"""","")),TRUE,FALSE),"HardQuoteMsg",IF(LEN(IF(_xlfn.ISFORMULA(F!G79),_xlfn.FORMULATEXT(F!G79),F!G79))-LEN(SUBSTITUTE(IF(_xlfn.ISFORMULA(F!G79),_xlfn.FORMULATEXT(F!G79),F!G79),"$",""))&lt;LEN(IF(_xlfn.ISFORMULA('#_F'!G79),_xlfn.FORMULATEXT('#_F'!G79),'#_F'!G79))-LEN(SUBSTITUTE(IF(_xlfn.ISFORMULA('#_F'!G79),_xlfn.FORMULATEXT('#_F'!G79),'#_F'!G79),"$","")),TRUE,FALSE),"MissingAbsMsg",_xlfn.IFS(ISTEXT('#_F'!G79),FALSE,ISLOGICAL('#_F'!G79),FALSE,SUBSTITUTE(CELL("format",'#_F'!G79),"-","")=SUBSTITUTE(CELL("format",F!G79),"-",""),FALSE,CELL("format",'#_F'!G79)="G",FALSE,AND(CELL("format",'#_F'!G79)="F0",CELL("format",F!G79)="G"),FALSE,TRUE,IFERROR(IF(MATCH(CELL("format",'#_F'!G79),FormatCodes_SFX!$A$4:$A$53,0)&gt;0,TRUE),FALSE),TRUE,TRUE),"FormatMsg",TRUE,"PerfectMsg")</f>
        <v>PerfectMsg</v>
      </c>
      <c r="H79" s="170" t="str">
        <f ca="1">_xlfn.IFS(ISBLANK(F!H79),"",IF(NOT(ISNA('#_F'!H79)),IF(ISNA(F!H79),TRUE,FALSE),FALSE),"StuNAMsg",IF(AND(ISNA('#_F'!H79),ISNA(F!H79)),TRUE,FALSE),"PerfectMsg",IF(NOT(ISERROR('#_F'!H79)),IF(ISERROR(F!H79),TRUE,FALSE),FALSE),"StuErrorMsg",IF(TYPE('#_F'!H79)&lt;&gt;TYPE(F!H79),TRUE,FALSE),"WrongTypeMsg",IF(_xlfn.ISFORMULA('#_F'!H79),IF(NOT(_xlfn.ISFORMULA(F!H79)),TRUE),FALSE),"MissingFormulaMsg",IF(NOT(AND(ISNUMBER(FIND("[",_xlfn.FORMULATEXT('#_F'!H79))),ISNUMBER(FIND("!",_xlfn.FORMULATEXT('#_F'!H79))))),AND(ISNUMBER(FIND("[",_xlfn.FORMULATEXT(F!H79))),ISNUMBER(FIND("!",_xlfn.FORMULATEXT(F!H79)))),FALSE),"ExternalRefsMsg",IF(ISNUMBER('#_F'!H79),IF(ABS('#_F'!H79-F!H79)&gt;0.00001,TRUE,FALSE),IF('#_F'!H79&lt;&gt;F!H79,TRUE,FALSE)),IF(ISNUMBER('#_F'!H79),IF('#_F'!H79&gt;F!H79,"TooLow","TooHigh"),"WrongAnswer"),NOT(_xlfn.ISFORMULA('#_F'!H79)),IF(_xlfn.IFS(ISTEXT('#_F'!H79),FALSE,ISLOGICAL('#_F'!H79),FALSE,SUBSTITUTE(CELL("format",'#_F'!H79),"-","")=SUBSTITUTE(CELL("format",F!H79),"-",""),FALSE,CELL("format",'#_F'!H79)="G",FALSE,AND(CELL("format",'#_F'!H79)="F0",CELL("format",F!H79)="G"),FALSE,TRUE,IFERROR(IF(MATCH(CELL("format",'#_F'!H79)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79),_xlfn.FORMULATEXT(F!H79),F!H79),"9","#"),"8","#"),"7","#"),"6","#"),"5","#"),"4","#"),"3","#"),"2","#"),"1","#"),"0","#"),"$","")," ",""),",","@"),"&gt;","@"),"&lt;","@"),"=","@"),")","@"),"(","@"),"^","@"),"/","@"),"+","@"),"*","@"),"-","@"))-LEN(SUBSTITUTE(SUBSTITUTE(SUBSTITUTE(SUBSTITUTE(SUBSTITUTE(SUBSTITUTE(SUBSTITUTE(SUBSTITUTE(SUBSTITUTE(SUBSTITUTE(SUBSTITUTE(SUBSTITUTE(SUBSTITUTE(SUBSTITUTE(SUBSTITUTE(SUBSTITUTE(SUBSTITUTE(SUBSTITUTE(SUBSTITUTE(SUBSTITUTE(SUBSTITUTE(SUBSTITUTE(SUBSTITUTE(SUBSTITUTE(IF(_xlfn.ISFORMULA(F!H79),_xlfn.FORMULATEXT(F!H79),F!H79),"9","#"),"8","#"),"7","#"),"6","#"),"5","#"),"4","#"),"3","#"),"2","#"),"1","#"),"0","#"),"$","")," ",""),",","@"),"&gt;","@"),"&lt;","@"),"=","@"),")","@"),"(","@"),"^","@"),"/","@"),"+","@"),"*","@"),"-","@"),"@#","")))/2&gt;(LEN(SUBSTITUTE(SUBSTITUTE(SUBSTITUTE(SUBSTITUTE(SUBSTITUTE(SUBSTITUTE(SUBSTITUTE(SUBSTITUTE(SUBSTITUTE(SUBSTITUTE(SUBSTITUTE(SUBSTITUTE(SUBSTITUTE(SUBSTITUTE(SUBSTITUTE(SUBSTITUTE(SUBSTITUTE(SUBSTITUTE(SUBSTITUTE(SUBSTITUTE(SUBSTITUTE(SUBSTITUTE(SUBSTITUTE(IF(_xlfn.ISFORMULA('#_F'!H79),_xlfn.FORMULATEXT('#_F'!H79),'#_F'!H79),"9","#"),"8","#"),"7","#"),"6","#"),"5","#"),"4","#"),"3","#"),"2","#"),"1","#"),"0","#"),"$","")," ",""),",","@"),"&gt;","@"),"&lt;","@"),"=","@"),")","@"),"(","@"),"^","@"),"/","@"),"+","@"),"*","@"),"-","@"))-LEN(SUBSTITUTE(SUBSTITUTE(SUBSTITUTE(SUBSTITUTE(SUBSTITUTE(SUBSTITUTE(SUBSTITUTE(SUBSTITUTE(SUBSTITUTE(SUBSTITUTE(SUBSTITUTE(SUBSTITUTE(SUBSTITUTE(SUBSTITUTE(SUBSTITUTE(SUBSTITUTE(SUBSTITUTE(SUBSTITUTE(SUBSTITUTE(SUBSTITUTE(SUBSTITUTE(SUBSTITUTE(SUBSTITUTE(SUBSTITUTE(IF(_xlfn.ISFORMULA('#_F'!H79),_xlfn.FORMULATEXT('#_F'!H79),'#_F'!H79),"9","#"),"8","#"),"7","#"),"6","#"),"5","#"),"4","#"),"3","#"),"2","#"),"1","#"),"0","#"),"$","")," ",""),",","@"),"&gt;","@"),"&lt;","@"),"=","@"),")","@"),"(","@"),"^","@"),"/","@"),"+","@"),"*","@"),"-","@"),"@#","")))/2,TRUE,FALSE),"HardCodeMsg",IF(LEN(IF(_xlfn.ISFORMULA(F!H79),_xlfn.FORMULATEXT(F!H79),F!H79))-LEN(SUBSTITUTE(IF(_xlfn.ISFORMULA(F!H79),_xlfn.FORMULATEXT(F!H79),F!H79),"""",""))&gt;LEN(IF(_xlfn.ISFORMULA('#_F'!H79),_xlfn.FORMULATEXT('#_F'!H79),'#_F'!H79))-LEN(SUBSTITUTE(IF(_xlfn.ISFORMULA('#_F'!H79),_xlfn.FORMULATEXT('#_F'!H79),'#_F'!H79),"""","")),TRUE,FALSE),"HardQuoteMsg",IF(LEN(IF(_xlfn.ISFORMULA(F!H79),_xlfn.FORMULATEXT(F!H79),F!H79))-LEN(SUBSTITUTE(IF(_xlfn.ISFORMULA(F!H79),_xlfn.FORMULATEXT(F!H79),F!H79),"$",""))&lt;LEN(IF(_xlfn.ISFORMULA('#_F'!H79),_xlfn.FORMULATEXT('#_F'!H79),'#_F'!H79))-LEN(SUBSTITUTE(IF(_xlfn.ISFORMULA('#_F'!H79),_xlfn.FORMULATEXT('#_F'!H79),'#_F'!H79),"$","")),TRUE,FALSE),"MissingAbsMsg",_xlfn.IFS(ISTEXT('#_F'!H79),FALSE,ISLOGICAL('#_F'!H79),FALSE,SUBSTITUTE(CELL("format",'#_F'!H79),"-","")=SUBSTITUTE(CELL("format",F!H79),"-",""),FALSE,CELL("format",'#_F'!H79)="G",FALSE,AND(CELL("format",'#_F'!H79)="F0",CELL("format",F!H79)="G"),FALSE,TRUE,IFERROR(IF(MATCH(CELL("format",'#_F'!H79),FormatCodes_SFX!$A$4:$A$53,0)&gt;0,TRUE),FALSE),TRUE,TRUE),"FormatMsg",TRUE,"PerfectMsg")</f>
        <v>PerfectMsg</v>
      </c>
      <c r="I79" s="170" t="str">
        <f ca="1">_xlfn.IFS(ISBLANK(F!I79),"",IF(NOT(ISNA('#_F'!I79)),IF(ISNA(F!I79),TRUE,FALSE),FALSE),"StuNAMsg",IF(AND(ISNA('#_F'!I79),ISNA(F!I79)),TRUE,FALSE),"PerfectMsg",IF(NOT(ISERROR('#_F'!I79)),IF(ISERROR(F!I79),TRUE,FALSE),FALSE),"StuErrorMsg",IF(TYPE('#_F'!I79)&lt;&gt;TYPE(F!I79),TRUE,FALSE),"WrongTypeMsg",IF(_xlfn.ISFORMULA('#_F'!I79),IF(NOT(_xlfn.ISFORMULA(F!I79)),TRUE),FALSE),"MissingFormulaMsg",IF(NOT(AND(ISNUMBER(FIND("[",_xlfn.FORMULATEXT('#_F'!I79))),ISNUMBER(FIND("!",_xlfn.FORMULATEXT('#_F'!I79))))),AND(ISNUMBER(FIND("[",_xlfn.FORMULATEXT(F!I79))),ISNUMBER(FIND("!",_xlfn.FORMULATEXT(F!I79)))),FALSE),"ExternalRefsMsg",IF(ISNUMBER('#_F'!I79),IF(ABS('#_F'!I79-F!I79)&gt;0.00001,TRUE,FALSE),IF('#_F'!I79&lt;&gt;F!I79,TRUE,FALSE)),IF(ISNUMBER('#_F'!I79),IF('#_F'!I79&gt;F!I79,"TooLow","TooHigh"),"WrongAnswer"),NOT(_xlfn.ISFORMULA('#_F'!I79)),IF(_xlfn.IFS(ISTEXT('#_F'!I79),FALSE,ISLOGICAL('#_F'!I79),FALSE,SUBSTITUTE(CELL("format",'#_F'!I79),"-","")=SUBSTITUTE(CELL("format",F!I79),"-",""),FALSE,CELL("format",'#_F'!I79)="G",FALSE,AND(CELL("format",'#_F'!I79)="F0",CELL("format",F!I79)="G"),FALSE,TRUE,IFERROR(IF(MATCH(CELL("format",'#_F'!I79)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79),_xlfn.FORMULATEXT(F!I79),F!I79),"9","#"),"8","#"),"7","#"),"6","#"),"5","#"),"4","#"),"3","#"),"2","#"),"1","#"),"0","#"),"$","")," ",""),",","@"),"&gt;","@"),"&lt;","@"),"=","@"),")","@"),"(","@"),"^","@"),"/","@"),"+","@"),"*","@"),"-","@"))-LEN(SUBSTITUTE(SUBSTITUTE(SUBSTITUTE(SUBSTITUTE(SUBSTITUTE(SUBSTITUTE(SUBSTITUTE(SUBSTITUTE(SUBSTITUTE(SUBSTITUTE(SUBSTITUTE(SUBSTITUTE(SUBSTITUTE(SUBSTITUTE(SUBSTITUTE(SUBSTITUTE(SUBSTITUTE(SUBSTITUTE(SUBSTITUTE(SUBSTITUTE(SUBSTITUTE(SUBSTITUTE(SUBSTITUTE(SUBSTITUTE(IF(_xlfn.ISFORMULA(F!I79),_xlfn.FORMULATEXT(F!I79),F!I79),"9","#"),"8","#"),"7","#"),"6","#"),"5","#"),"4","#"),"3","#"),"2","#"),"1","#"),"0","#"),"$","")," ",""),",","@"),"&gt;","@"),"&lt;","@"),"=","@"),")","@"),"(","@"),"^","@"),"/","@"),"+","@"),"*","@"),"-","@"),"@#","")))/2&gt;(LEN(SUBSTITUTE(SUBSTITUTE(SUBSTITUTE(SUBSTITUTE(SUBSTITUTE(SUBSTITUTE(SUBSTITUTE(SUBSTITUTE(SUBSTITUTE(SUBSTITUTE(SUBSTITUTE(SUBSTITUTE(SUBSTITUTE(SUBSTITUTE(SUBSTITUTE(SUBSTITUTE(SUBSTITUTE(SUBSTITUTE(SUBSTITUTE(SUBSTITUTE(SUBSTITUTE(SUBSTITUTE(SUBSTITUTE(IF(_xlfn.ISFORMULA('#_F'!I79),_xlfn.FORMULATEXT('#_F'!I79),'#_F'!I79),"9","#"),"8","#"),"7","#"),"6","#"),"5","#"),"4","#"),"3","#"),"2","#"),"1","#"),"0","#"),"$","")," ",""),",","@"),"&gt;","@"),"&lt;","@"),"=","@"),")","@"),"(","@"),"^","@"),"/","@"),"+","@"),"*","@"),"-","@"))-LEN(SUBSTITUTE(SUBSTITUTE(SUBSTITUTE(SUBSTITUTE(SUBSTITUTE(SUBSTITUTE(SUBSTITUTE(SUBSTITUTE(SUBSTITUTE(SUBSTITUTE(SUBSTITUTE(SUBSTITUTE(SUBSTITUTE(SUBSTITUTE(SUBSTITUTE(SUBSTITUTE(SUBSTITUTE(SUBSTITUTE(SUBSTITUTE(SUBSTITUTE(SUBSTITUTE(SUBSTITUTE(SUBSTITUTE(SUBSTITUTE(IF(_xlfn.ISFORMULA('#_F'!I79),_xlfn.FORMULATEXT('#_F'!I79),'#_F'!I79),"9","#"),"8","#"),"7","#"),"6","#"),"5","#"),"4","#"),"3","#"),"2","#"),"1","#"),"0","#"),"$","")," ",""),",","@"),"&gt;","@"),"&lt;","@"),"=","@"),")","@"),"(","@"),"^","@"),"/","@"),"+","@"),"*","@"),"-","@"),"@#","")))/2,TRUE,FALSE),"HardCodeMsg",IF(LEN(IF(_xlfn.ISFORMULA(F!I79),_xlfn.FORMULATEXT(F!I79),F!I79))-LEN(SUBSTITUTE(IF(_xlfn.ISFORMULA(F!I79),_xlfn.FORMULATEXT(F!I79),F!I79),"""",""))&gt;LEN(IF(_xlfn.ISFORMULA('#_F'!I79),_xlfn.FORMULATEXT('#_F'!I79),'#_F'!I79))-LEN(SUBSTITUTE(IF(_xlfn.ISFORMULA('#_F'!I79),_xlfn.FORMULATEXT('#_F'!I79),'#_F'!I79),"""","")),TRUE,FALSE),"HardQuoteMsg",IF(LEN(IF(_xlfn.ISFORMULA(F!I79),_xlfn.FORMULATEXT(F!I79),F!I79))-LEN(SUBSTITUTE(IF(_xlfn.ISFORMULA(F!I79),_xlfn.FORMULATEXT(F!I79),F!I79),"$",""))&lt;LEN(IF(_xlfn.ISFORMULA('#_F'!I79),_xlfn.FORMULATEXT('#_F'!I79),'#_F'!I79))-LEN(SUBSTITUTE(IF(_xlfn.ISFORMULA('#_F'!I79),_xlfn.FORMULATEXT('#_F'!I79),'#_F'!I79),"$","")),TRUE,FALSE),"MissingAbsMsg",_xlfn.IFS(ISTEXT('#_F'!I79),FALSE,ISLOGICAL('#_F'!I79),FALSE,SUBSTITUTE(CELL("format",'#_F'!I79),"-","")=SUBSTITUTE(CELL("format",F!I79),"-",""),FALSE,CELL("format",'#_F'!I79)="G",FALSE,AND(CELL("format",'#_F'!I79)="F0",CELL("format",F!I79)="G"),FALSE,TRUE,IFERROR(IF(MATCH(CELL("format",'#_F'!I79),FormatCodes_SFX!$A$4:$A$53,0)&gt;0,TRUE),FALSE),TRUE,TRUE),"FormatMsg",TRUE,"PerfectMsg")</f>
        <v>PerfectMsg</v>
      </c>
      <c r="J79" s="170" t="str">
        <f ca="1">_xlfn.IFS(ISBLANK(F!J79),"",IF(NOT(ISNA('#_F'!J79)),IF(ISNA(F!J79),TRUE,FALSE),FALSE),"StuNAMsg",IF(AND(ISNA('#_F'!J79),ISNA(F!J79)),TRUE,FALSE),"PerfectMsg",IF(NOT(ISERROR('#_F'!J79)),IF(ISERROR(F!J79),TRUE,FALSE),FALSE),"StuErrorMsg",IF(TYPE('#_F'!J79)&lt;&gt;TYPE(F!J79),TRUE,FALSE),"WrongTypeMsg",IF(_xlfn.ISFORMULA('#_F'!J79),IF(NOT(_xlfn.ISFORMULA(F!J79)),TRUE),FALSE),"MissingFormulaMsg",IF(NOT(AND(ISNUMBER(FIND("[",_xlfn.FORMULATEXT('#_F'!J79))),ISNUMBER(FIND("!",_xlfn.FORMULATEXT('#_F'!J79))))),AND(ISNUMBER(FIND("[",_xlfn.FORMULATEXT(F!J79))),ISNUMBER(FIND("!",_xlfn.FORMULATEXT(F!J79)))),FALSE),"ExternalRefsMsg",IF(ISNUMBER('#_F'!J79),IF(ABS('#_F'!J79-F!J79)&gt;0.00001,TRUE,FALSE),IF('#_F'!J79&lt;&gt;F!J79,TRUE,FALSE)),IF(ISNUMBER('#_F'!J79),IF('#_F'!J79&gt;F!J79,"TooLow","TooHigh"),"WrongAnswer"),NOT(_xlfn.ISFORMULA('#_F'!J79)),IF(_xlfn.IFS(ISTEXT('#_F'!J79),FALSE,ISLOGICAL('#_F'!J79),FALSE,SUBSTITUTE(CELL("format",'#_F'!J79),"-","")=SUBSTITUTE(CELL("format",F!J79),"-",""),FALSE,CELL("format",'#_F'!J79)="G",FALSE,AND(CELL("format",'#_F'!J79)="F0",CELL("format",F!J79)="G"),FALSE,TRUE,IFERROR(IF(MATCH(CELL("format",'#_F'!J79)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79),_xlfn.FORMULATEXT(F!J79),F!J79),"9","#"),"8","#"),"7","#"),"6","#"),"5","#"),"4","#"),"3","#"),"2","#"),"1","#"),"0","#"),"$","")," ",""),",","@"),"&gt;","@"),"&lt;","@"),"=","@"),")","@"),"(","@"),"^","@"),"/","@"),"+","@"),"*","@"),"-","@"))-LEN(SUBSTITUTE(SUBSTITUTE(SUBSTITUTE(SUBSTITUTE(SUBSTITUTE(SUBSTITUTE(SUBSTITUTE(SUBSTITUTE(SUBSTITUTE(SUBSTITUTE(SUBSTITUTE(SUBSTITUTE(SUBSTITUTE(SUBSTITUTE(SUBSTITUTE(SUBSTITUTE(SUBSTITUTE(SUBSTITUTE(SUBSTITUTE(SUBSTITUTE(SUBSTITUTE(SUBSTITUTE(SUBSTITUTE(SUBSTITUTE(IF(_xlfn.ISFORMULA(F!J79),_xlfn.FORMULATEXT(F!J79),F!J79),"9","#"),"8","#"),"7","#"),"6","#"),"5","#"),"4","#"),"3","#"),"2","#"),"1","#"),"0","#"),"$","")," ",""),",","@"),"&gt;","@"),"&lt;","@"),"=","@"),")","@"),"(","@"),"^","@"),"/","@"),"+","@"),"*","@"),"-","@"),"@#","")))/2&gt;(LEN(SUBSTITUTE(SUBSTITUTE(SUBSTITUTE(SUBSTITUTE(SUBSTITUTE(SUBSTITUTE(SUBSTITUTE(SUBSTITUTE(SUBSTITUTE(SUBSTITUTE(SUBSTITUTE(SUBSTITUTE(SUBSTITUTE(SUBSTITUTE(SUBSTITUTE(SUBSTITUTE(SUBSTITUTE(SUBSTITUTE(SUBSTITUTE(SUBSTITUTE(SUBSTITUTE(SUBSTITUTE(SUBSTITUTE(IF(_xlfn.ISFORMULA('#_F'!J79),_xlfn.FORMULATEXT('#_F'!J79),'#_F'!J79),"9","#"),"8","#"),"7","#"),"6","#"),"5","#"),"4","#"),"3","#"),"2","#"),"1","#"),"0","#"),"$","")," ",""),",","@"),"&gt;","@"),"&lt;","@"),"=","@"),")","@"),"(","@"),"^","@"),"/","@"),"+","@"),"*","@"),"-","@"))-LEN(SUBSTITUTE(SUBSTITUTE(SUBSTITUTE(SUBSTITUTE(SUBSTITUTE(SUBSTITUTE(SUBSTITUTE(SUBSTITUTE(SUBSTITUTE(SUBSTITUTE(SUBSTITUTE(SUBSTITUTE(SUBSTITUTE(SUBSTITUTE(SUBSTITUTE(SUBSTITUTE(SUBSTITUTE(SUBSTITUTE(SUBSTITUTE(SUBSTITUTE(SUBSTITUTE(SUBSTITUTE(SUBSTITUTE(SUBSTITUTE(IF(_xlfn.ISFORMULA('#_F'!J79),_xlfn.FORMULATEXT('#_F'!J79),'#_F'!J79),"9","#"),"8","#"),"7","#"),"6","#"),"5","#"),"4","#"),"3","#"),"2","#"),"1","#"),"0","#"),"$","")," ",""),",","@"),"&gt;","@"),"&lt;","@"),"=","@"),")","@"),"(","@"),"^","@"),"/","@"),"+","@"),"*","@"),"-","@"),"@#","")))/2,TRUE,FALSE),"HardCodeMsg",IF(LEN(IF(_xlfn.ISFORMULA(F!J79),_xlfn.FORMULATEXT(F!J79),F!J79))-LEN(SUBSTITUTE(IF(_xlfn.ISFORMULA(F!J79),_xlfn.FORMULATEXT(F!J79),F!J79),"""",""))&gt;LEN(IF(_xlfn.ISFORMULA('#_F'!J79),_xlfn.FORMULATEXT('#_F'!J79),'#_F'!J79))-LEN(SUBSTITUTE(IF(_xlfn.ISFORMULA('#_F'!J79),_xlfn.FORMULATEXT('#_F'!J79),'#_F'!J79),"""","")),TRUE,FALSE),"HardQuoteMsg",IF(LEN(IF(_xlfn.ISFORMULA(F!J79),_xlfn.FORMULATEXT(F!J79),F!J79))-LEN(SUBSTITUTE(IF(_xlfn.ISFORMULA(F!J79),_xlfn.FORMULATEXT(F!J79),F!J79),"$",""))&lt;LEN(IF(_xlfn.ISFORMULA('#_F'!J79),_xlfn.FORMULATEXT('#_F'!J79),'#_F'!J79))-LEN(SUBSTITUTE(IF(_xlfn.ISFORMULA('#_F'!J79),_xlfn.FORMULATEXT('#_F'!J79),'#_F'!J79),"$","")),TRUE,FALSE),"MissingAbsMsg",_xlfn.IFS(ISTEXT('#_F'!J79),FALSE,ISLOGICAL('#_F'!J79),FALSE,SUBSTITUTE(CELL("format",'#_F'!J79),"-","")=SUBSTITUTE(CELL("format",F!J79),"-",""),FALSE,CELL("format",'#_F'!J79)="G",FALSE,AND(CELL("format",'#_F'!J79)="F0",CELL("format",F!J79)="G"),FALSE,TRUE,IFERROR(IF(MATCH(CELL("format",'#_F'!J79),FormatCodes_SFX!$A$4:$A$53,0)&gt;0,TRUE),FALSE),TRUE,TRUE),"FormatMsg",TRUE,"PerfectMsg")</f>
        <v>PerfectMsg</v>
      </c>
      <c r="K79" s="170" t="str">
        <f ca="1">_xlfn.IFS(ISBLANK(F!K79),"",IF(NOT(ISNA('#_F'!K79)),IF(ISNA(F!K79),TRUE,FALSE),FALSE),"StuNAMsg",IF(AND(ISNA('#_F'!K79),ISNA(F!K79)),TRUE,FALSE),"PerfectMsg",IF(NOT(ISERROR('#_F'!K79)),IF(ISERROR(F!K79),TRUE,FALSE),FALSE),"StuErrorMsg",IF(TYPE('#_F'!K79)&lt;&gt;TYPE(F!K79),TRUE,FALSE),"WrongTypeMsg",IF(_xlfn.ISFORMULA('#_F'!K79),IF(NOT(_xlfn.ISFORMULA(F!K79)),TRUE),FALSE),"MissingFormulaMsg",IF(NOT(AND(ISNUMBER(FIND("[",_xlfn.FORMULATEXT('#_F'!K79))),ISNUMBER(FIND("!",_xlfn.FORMULATEXT('#_F'!K79))))),AND(ISNUMBER(FIND("[",_xlfn.FORMULATEXT(F!K79))),ISNUMBER(FIND("!",_xlfn.FORMULATEXT(F!K79)))),FALSE),"ExternalRefsMsg",IF(ISNUMBER('#_F'!K79),IF(ABS('#_F'!K79-F!K79)&gt;0.00001,TRUE,FALSE),IF('#_F'!K79&lt;&gt;F!K79,TRUE,FALSE)),IF(ISNUMBER('#_F'!K79),IF('#_F'!K79&gt;F!K79,"TooLow","TooHigh"),"WrongAnswer"),NOT(_xlfn.ISFORMULA('#_F'!K79)),IF(_xlfn.IFS(ISTEXT('#_F'!K79),FALSE,ISLOGICAL('#_F'!K79),FALSE,SUBSTITUTE(CELL("format",'#_F'!K79),"-","")=SUBSTITUTE(CELL("format",F!K79),"-",""),FALSE,CELL("format",'#_F'!K79)="G",FALSE,AND(CELL("format",'#_F'!K79)="F0",CELL("format",F!K79)="G"),FALSE,TRUE,IFERROR(IF(MATCH(CELL("format",'#_F'!K79)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79),_xlfn.FORMULATEXT(F!K79),F!K79),"9","#"),"8","#"),"7","#"),"6","#"),"5","#"),"4","#"),"3","#"),"2","#"),"1","#"),"0","#"),"$","")," ",""),",","@"),"&gt;","@"),"&lt;","@"),"=","@"),")","@"),"(","@"),"^","@"),"/","@"),"+","@"),"*","@"),"-","@"))-LEN(SUBSTITUTE(SUBSTITUTE(SUBSTITUTE(SUBSTITUTE(SUBSTITUTE(SUBSTITUTE(SUBSTITUTE(SUBSTITUTE(SUBSTITUTE(SUBSTITUTE(SUBSTITUTE(SUBSTITUTE(SUBSTITUTE(SUBSTITUTE(SUBSTITUTE(SUBSTITUTE(SUBSTITUTE(SUBSTITUTE(SUBSTITUTE(SUBSTITUTE(SUBSTITUTE(SUBSTITUTE(SUBSTITUTE(SUBSTITUTE(IF(_xlfn.ISFORMULA(F!K79),_xlfn.FORMULATEXT(F!K79),F!K79),"9","#"),"8","#"),"7","#"),"6","#"),"5","#"),"4","#"),"3","#"),"2","#"),"1","#"),"0","#"),"$","")," ",""),",","@"),"&gt;","@"),"&lt;","@"),"=","@"),")","@"),"(","@"),"^","@"),"/","@"),"+","@"),"*","@"),"-","@"),"@#","")))/2&gt;(LEN(SUBSTITUTE(SUBSTITUTE(SUBSTITUTE(SUBSTITUTE(SUBSTITUTE(SUBSTITUTE(SUBSTITUTE(SUBSTITUTE(SUBSTITUTE(SUBSTITUTE(SUBSTITUTE(SUBSTITUTE(SUBSTITUTE(SUBSTITUTE(SUBSTITUTE(SUBSTITUTE(SUBSTITUTE(SUBSTITUTE(SUBSTITUTE(SUBSTITUTE(SUBSTITUTE(SUBSTITUTE(SUBSTITUTE(IF(_xlfn.ISFORMULA('#_F'!K79),_xlfn.FORMULATEXT('#_F'!K79),'#_F'!K79),"9","#"),"8","#"),"7","#"),"6","#"),"5","#"),"4","#"),"3","#"),"2","#"),"1","#"),"0","#"),"$","")," ",""),",","@"),"&gt;","@"),"&lt;","@"),"=","@"),")","@"),"(","@"),"^","@"),"/","@"),"+","@"),"*","@"),"-","@"))-LEN(SUBSTITUTE(SUBSTITUTE(SUBSTITUTE(SUBSTITUTE(SUBSTITUTE(SUBSTITUTE(SUBSTITUTE(SUBSTITUTE(SUBSTITUTE(SUBSTITUTE(SUBSTITUTE(SUBSTITUTE(SUBSTITUTE(SUBSTITUTE(SUBSTITUTE(SUBSTITUTE(SUBSTITUTE(SUBSTITUTE(SUBSTITUTE(SUBSTITUTE(SUBSTITUTE(SUBSTITUTE(SUBSTITUTE(SUBSTITUTE(IF(_xlfn.ISFORMULA('#_F'!K79),_xlfn.FORMULATEXT('#_F'!K79),'#_F'!K79),"9","#"),"8","#"),"7","#"),"6","#"),"5","#"),"4","#"),"3","#"),"2","#"),"1","#"),"0","#"),"$","")," ",""),",","@"),"&gt;","@"),"&lt;","@"),"=","@"),")","@"),"(","@"),"^","@"),"/","@"),"+","@"),"*","@"),"-","@"),"@#","")))/2,TRUE,FALSE),"HardCodeMsg",IF(LEN(IF(_xlfn.ISFORMULA(F!K79),_xlfn.FORMULATEXT(F!K79),F!K79))-LEN(SUBSTITUTE(IF(_xlfn.ISFORMULA(F!K79),_xlfn.FORMULATEXT(F!K79),F!K79),"""",""))&gt;LEN(IF(_xlfn.ISFORMULA('#_F'!K79),_xlfn.FORMULATEXT('#_F'!K79),'#_F'!K79))-LEN(SUBSTITUTE(IF(_xlfn.ISFORMULA('#_F'!K79),_xlfn.FORMULATEXT('#_F'!K79),'#_F'!K79),"""","")),TRUE,FALSE),"HardQuoteMsg",IF(LEN(IF(_xlfn.ISFORMULA(F!K79),_xlfn.FORMULATEXT(F!K79),F!K79))-LEN(SUBSTITUTE(IF(_xlfn.ISFORMULA(F!K79),_xlfn.FORMULATEXT(F!K79),F!K79),"$",""))&lt;LEN(IF(_xlfn.ISFORMULA('#_F'!K79),_xlfn.FORMULATEXT('#_F'!K79),'#_F'!K79))-LEN(SUBSTITUTE(IF(_xlfn.ISFORMULA('#_F'!K79),_xlfn.FORMULATEXT('#_F'!K79),'#_F'!K79),"$","")),TRUE,FALSE),"MissingAbsMsg",_xlfn.IFS(ISTEXT('#_F'!K79),FALSE,ISLOGICAL('#_F'!K79),FALSE,SUBSTITUTE(CELL("format",'#_F'!K79),"-","")=SUBSTITUTE(CELL("format",F!K79),"-",""),FALSE,CELL("format",'#_F'!K79)="G",FALSE,AND(CELL("format",'#_F'!K79)="F0",CELL("format",F!K79)="G"),FALSE,TRUE,IFERROR(IF(MATCH(CELL("format",'#_F'!K79),FormatCodes_SFX!$A$4:$A$53,0)&gt;0,TRUE),FALSE),TRUE,TRUE),"FormatMsg",TRUE,"PerfectMsg")</f>
        <v>PerfectMsg</v>
      </c>
      <c r="L79" s="231" t="str">
        <f ca="1">_xlfn.IFS(ISBLANK(F!L79),"",IF(NOT(ISNA('#_F'!L79)),IF(ISNA(F!L79),TRUE,FALSE),FALSE),"StuNAMsg",IF(AND(ISNA('#_F'!L79),ISNA(F!L79)),TRUE,FALSE),"PerfectMsg",IF(NOT(ISERROR('#_F'!L79)),IF(ISERROR(F!L79),TRUE,FALSE),FALSE),"StuErrorMsg",IF(TYPE('#_F'!L79)&lt;&gt;TYPE(F!L79),TRUE,FALSE),"WrongTypeMsg",IF(_xlfn.ISFORMULA('#_F'!L79),IF(NOT(_xlfn.ISFORMULA(F!L79)),TRUE),FALSE),"MissingFormulaMsg",IF(NOT(AND(ISNUMBER(FIND("[",_xlfn.FORMULATEXT('#_F'!L79))),ISNUMBER(FIND("!",_xlfn.FORMULATEXT('#_F'!L79))))),AND(ISNUMBER(FIND("[",_xlfn.FORMULATEXT(F!L79))),ISNUMBER(FIND("!",_xlfn.FORMULATEXT(F!L79)))),FALSE),"ExternalRefsMsg",IF(ISNUMBER('#_F'!L79),IF(ABS('#_F'!L79-F!L79)&gt;0.00001,TRUE,FALSE),IF('#_F'!L79&lt;&gt;F!L79,TRUE,FALSE)),IF(ISNUMBER('#_F'!L79),IF('#_F'!L79&gt;F!L79,"TooLow","TooHigh"),"WrongAnswer"),NOT(_xlfn.ISFORMULA('#_F'!L79)),IF(_xlfn.IFS(ISTEXT('#_F'!L79),FALSE,ISLOGICAL('#_F'!L79),FALSE,SUBSTITUTE(CELL("format",'#_F'!L79),"-","")=SUBSTITUTE(CELL("format",F!L79),"-",""),FALSE,CELL("format",'#_F'!L79)="G",FALSE,AND(CELL("format",'#_F'!L79)="F0",CELL("format",F!L79)="G"),FALSE,TRUE,IFERROR(IF(MATCH(CELL("format",'#_F'!L79)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79),_xlfn.FORMULATEXT(F!L79),F!L79),"9","#"),"8","#"),"7","#"),"6","#"),"5","#"),"4","#"),"3","#"),"2","#"),"1","#"),"0","#"),"$","")," ",""),",","@"),"&gt;","@"),"&lt;","@"),"=","@"),")","@"),"(","@"),"^","@"),"/","@"),"+","@"),"*","@"),"-","@"))-LEN(SUBSTITUTE(SUBSTITUTE(SUBSTITUTE(SUBSTITUTE(SUBSTITUTE(SUBSTITUTE(SUBSTITUTE(SUBSTITUTE(SUBSTITUTE(SUBSTITUTE(SUBSTITUTE(SUBSTITUTE(SUBSTITUTE(SUBSTITUTE(SUBSTITUTE(SUBSTITUTE(SUBSTITUTE(SUBSTITUTE(SUBSTITUTE(SUBSTITUTE(SUBSTITUTE(SUBSTITUTE(SUBSTITUTE(SUBSTITUTE(IF(_xlfn.ISFORMULA(F!L79),_xlfn.FORMULATEXT(F!L79),F!L79),"9","#"),"8","#"),"7","#"),"6","#"),"5","#"),"4","#"),"3","#"),"2","#"),"1","#"),"0","#"),"$","")," ",""),",","@"),"&gt;","@"),"&lt;","@"),"=","@"),")","@"),"(","@"),"^","@"),"/","@"),"+","@"),"*","@"),"-","@"),"@#","")))/2&gt;(LEN(SUBSTITUTE(SUBSTITUTE(SUBSTITUTE(SUBSTITUTE(SUBSTITUTE(SUBSTITUTE(SUBSTITUTE(SUBSTITUTE(SUBSTITUTE(SUBSTITUTE(SUBSTITUTE(SUBSTITUTE(SUBSTITUTE(SUBSTITUTE(SUBSTITUTE(SUBSTITUTE(SUBSTITUTE(SUBSTITUTE(SUBSTITUTE(SUBSTITUTE(SUBSTITUTE(SUBSTITUTE(SUBSTITUTE(IF(_xlfn.ISFORMULA('#_F'!L79),_xlfn.FORMULATEXT('#_F'!L79),'#_F'!L79),"9","#"),"8","#"),"7","#"),"6","#"),"5","#"),"4","#"),"3","#"),"2","#"),"1","#"),"0","#"),"$","")," ",""),",","@"),"&gt;","@"),"&lt;","@"),"=","@"),")","@"),"(","@"),"^","@"),"/","@"),"+","@"),"*","@"),"-","@"))-LEN(SUBSTITUTE(SUBSTITUTE(SUBSTITUTE(SUBSTITUTE(SUBSTITUTE(SUBSTITUTE(SUBSTITUTE(SUBSTITUTE(SUBSTITUTE(SUBSTITUTE(SUBSTITUTE(SUBSTITUTE(SUBSTITUTE(SUBSTITUTE(SUBSTITUTE(SUBSTITUTE(SUBSTITUTE(SUBSTITUTE(SUBSTITUTE(SUBSTITUTE(SUBSTITUTE(SUBSTITUTE(SUBSTITUTE(SUBSTITUTE(IF(_xlfn.ISFORMULA('#_F'!L79),_xlfn.FORMULATEXT('#_F'!L79),'#_F'!L79),"9","#"),"8","#"),"7","#"),"6","#"),"5","#"),"4","#"),"3","#"),"2","#"),"1","#"),"0","#"),"$","")," ",""),",","@"),"&gt;","@"),"&lt;","@"),"=","@"),")","@"),"(","@"),"^","@"),"/","@"),"+","@"),"*","@"),"-","@"),"@#","")))/2,TRUE,FALSE),"HardCodeMsg",IF(LEN(IF(_xlfn.ISFORMULA(F!L79),_xlfn.FORMULATEXT(F!L79),F!L79))-LEN(SUBSTITUTE(IF(_xlfn.ISFORMULA(F!L79),_xlfn.FORMULATEXT(F!L79),F!L79),"""",""))&gt;LEN(IF(_xlfn.ISFORMULA('#_F'!L79),_xlfn.FORMULATEXT('#_F'!L79),'#_F'!L79))-LEN(SUBSTITUTE(IF(_xlfn.ISFORMULA('#_F'!L79),_xlfn.FORMULATEXT('#_F'!L79),'#_F'!L79),"""","")),TRUE,FALSE),"HardQuoteMsg",IF(LEN(IF(_xlfn.ISFORMULA(F!L79),_xlfn.FORMULATEXT(F!L79),F!L79))-LEN(SUBSTITUTE(IF(_xlfn.ISFORMULA(F!L79),_xlfn.FORMULATEXT(F!L79),F!L79),"$",""))&lt;LEN(IF(_xlfn.ISFORMULA('#_F'!L79),_xlfn.FORMULATEXT('#_F'!L79),'#_F'!L79))-LEN(SUBSTITUTE(IF(_xlfn.ISFORMULA('#_F'!L79),_xlfn.FORMULATEXT('#_F'!L79),'#_F'!L79),"$","")),TRUE,FALSE),"MissingAbsMsg",_xlfn.IFS(ISTEXT('#_F'!L79),FALSE,ISLOGICAL('#_F'!L79),FALSE,SUBSTITUTE(CELL("format",'#_F'!L79),"-","")=SUBSTITUTE(CELL("format",F!L79),"-",""),FALSE,CELL("format",'#_F'!L79)="G",FALSE,AND(CELL("format",'#_F'!L79)="F0",CELL("format",F!L79)="G"),FALSE,TRUE,IFERROR(IF(MATCH(CELL("format",'#_F'!L79),FormatCodes_SFX!$A$4:$A$53,0)&gt;0,TRUE),FALSE),TRUE,TRUE),"FormatMsg",TRUE,"PerfectMsg")</f>
        <v>PerfectMsg</v>
      </c>
      <c r="N79" s="233">
        <v>0</v>
      </c>
      <c r="O79" s="233">
        <v>0</v>
      </c>
      <c r="P79" s="233">
        <v>0</v>
      </c>
      <c r="R79" s="233">
        <v>0</v>
      </c>
      <c r="S79" s="233">
        <v>0</v>
      </c>
      <c r="T79" s="233">
        <v>0</v>
      </c>
      <c r="V79" s="233">
        <v>0</v>
      </c>
      <c r="W79" s="233">
        <v>0</v>
      </c>
      <c r="X79" s="233">
        <v>0</v>
      </c>
      <c r="Z79" s="233">
        <v>0</v>
      </c>
      <c r="AA79" s="233">
        <v>0</v>
      </c>
      <c r="AB79" s="233">
        <v>0</v>
      </c>
    </row>
    <row r="80" spans="3:28" x14ac:dyDescent="0.15">
      <c r="C80" s="170">
        <v>0</v>
      </c>
      <c r="D80" s="233">
        <v>0</v>
      </c>
      <c r="E80" s="233">
        <v>0</v>
      </c>
      <c r="F80" s="233">
        <v>0</v>
      </c>
      <c r="G80" s="170" t="str">
        <f ca="1">_xlfn.IFS(ISBLANK(F!G80),"",IF(NOT(ISNA('#_F'!G80)),IF(ISNA(F!G80),TRUE,FALSE),FALSE),"StuNAMsg",IF(AND(ISNA('#_F'!G80),ISNA(F!G80)),TRUE,FALSE),"PerfectMsg",IF(NOT(ISERROR('#_F'!G80)),IF(ISERROR(F!G80),TRUE,FALSE),FALSE),"StuErrorMsg",IF(TYPE('#_F'!G80)&lt;&gt;TYPE(F!G80),TRUE,FALSE),"WrongTypeMsg",IF(_xlfn.ISFORMULA('#_F'!G80),IF(NOT(_xlfn.ISFORMULA(F!G80)),TRUE),FALSE),"MissingFormulaMsg",IF(NOT(AND(ISNUMBER(FIND("[",_xlfn.FORMULATEXT('#_F'!G80))),ISNUMBER(FIND("!",_xlfn.FORMULATEXT('#_F'!G80))))),AND(ISNUMBER(FIND("[",_xlfn.FORMULATEXT(F!G80))),ISNUMBER(FIND("!",_xlfn.FORMULATEXT(F!G80)))),FALSE),"ExternalRefsMsg",IF(ISNUMBER('#_F'!G80),IF(ABS('#_F'!G80-F!G80)&gt;0.00001,TRUE,FALSE),IF('#_F'!G80&lt;&gt;F!G80,TRUE,FALSE)),IF(ISNUMBER('#_F'!G80),IF('#_F'!G80&gt;F!G80,"TooLow","TooHigh"),"WrongAnswer"),NOT(_xlfn.ISFORMULA('#_F'!G80)),IF(_xlfn.IFS(ISTEXT('#_F'!G80),FALSE,ISLOGICAL('#_F'!G80),FALSE,SUBSTITUTE(CELL("format",'#_F'!G80),"-","")=SUBSTITUTE(CELL("format",F!G80),"-",""),FALSE,CELL("format",'#_F'!G80)="G",FALSE,AND(CELL("format",'#_F'!G80)="F0",CELL("format",F!G80)="G"),FALSE,TRUE,IFERROR(IF(MATCH(CELL("format",'#_F'!G80)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80),_xlfn.FORMULATEXT(F!G80),F!G80),"9","#"),"8","#"),"7","#"),"6","#"),"5","#"),"4","#"),"3","#"),"2","#"),"1","#"),"0","#"),"$","")," ",""),",","@"),"&gt;","@"),"&lt;","@"),"=","@"),")","@"),"(","@"),"^","@"),"/","@"),"+","@"),"*","@"),"-","@"))-LEN(SUBSTITUTE(SUBSTITUTE(SUBSTITUTE(SUBSTITUTE(SUBSTITUTE(SUBSTITUTE(SUBSTITUTE(SUBSTITUTE(SUBSTITUTE(SUBSTITUTE(SUBSTITUTE(SUBSTITUTE(SUBSTITUTE(SUBSTITUTE(SUBSTITUTE(SUBSTITUTE(SUBSTITUTE(SUBSTITUTE(SUBSTITUTE(SUBSTITUTE(SUBSTITUTE(SUBSTITUTE(SUBSTITUTE(SUBSTITUTE(IF(_xlfn.ISFORMULA(F!G80),_xlfn.FORMULATEXT(F!G80),F!G80),"9","#"),"8","#"),"7","#"),"6","#"),"5","#"),"4","#"),"3","#"),"2","#"),"1","#"),"0","#"),"$","")," ",""),",","@"),"&gt;","@"),"&lt;","@"),"=","@"),")","@"),"(","@"),"^","@"),"/","@"),"+","@"),"*","@"),"-","@"),"@#","")))/2&gt;(LEN(SUBSTITUTE(SUBSTITUTE(SUBSTITUTE(SUBSTITUTE(SUBSTITUTE(SUBSTITUTE(SUBSTITUTE(SUBSTITUTE(SUBSTITUTE(SUBSTITUTE(SUBSTITUTE(SUBSTITUTE(SUBSTITUTE(SUBSTITUTE(SUBSTITUTE(SUBSTITUTE(SUBSTITUTE(SUBSTITUTE(SUBSTITUTE(SUBSTITUTE(SUBSTITUTE(SUBSTITUTE(SUBSTITUTE(IF(_xlfn.ISFORMULA('#_F'!G80),_xlfn.FORMULATEXT('#_F'!G80),'#_F'!G80),"9","#"),"8","#"),"7","#"),"6","#"),"5","#"),"4","#"),"3","#"),"2","#"),"1","#"),"0","#"),"$","")," ",""),",","@"),"&gt;","@"),"&lt;","@"),"=","@"),")","@"),"(","@"),"^","@"),"/","@"),"+","@"),"*","@"),"-","@"))-LEN(SUBSTITUTE(SUBSTITUTE(SUBSTITUTE(SUBSTITUTE(SUBSTITUTE(SUBSTITUTE(SUBSTITUTE(SUBSTITUTE(SUBSTITUTE(SUBSTITUTE(SUBSTITUTE(SUBSTITUTE(SUBSTITUTE(SUBSTITUTE(SUBSTITUTE(SUBSTITUTE(SUBSTITUTE(SUBSTITUTE(SUBSTITUTE(SUBSTITUTE(SUBSTITUTE(SUBSTITUTE(SUBSTITUTE(SUBSTITUTE(IF(_xlfn.ISFORMULA('#_F'!G80),_xlfn.FORMULATEXT('#_F'!G80),'#_F'!G80),"9","#"),"8","#"),"7","#"),"6","#"),"5","#"),"4","#"),"3","#"),"2","#"),"1","#"),"0","#"),"$","")," ",""),",","@"),"&gt;","@"),"&lt;","@"),"=","@"),")","@"),"(","@"),"^","@"),"/","@"),"+","@"),"*","@"),"-","@"),"@#","")))/2,TRUE,FALSE),"HardCodeMsg",IF(LEN(IF(_xlfn.ISFORMULA(F!G80),_xlfn.FORMULATEXT(F!G80),F!G80))-LEN(SUBSTITUTE(IF(_xlfn.ISFORMULA(F!G80),_xlfn.FORMULATEXT(F!G80),F!G80),"""",""))&gt;LEN(IF(_xlfn.ISFORMULA('#_F'!G80),_xlfn.FORMULATEXT('#_F'!G80),'#_F'!G80))-LEN(SUBSTITUTE(IF(_xlfn.ISFORMULA('#_F'!G80),_xlfn.FORMULATEXT('#_F'!G80),'#_F'!G80),"""","")),TRUE,FALSE),"HardQuoteMsg",IF(LEN(IF(_xlfn.ISFORMULA(F!G80),_xlfn.FORMULATEXT(F!G80),F!G80))-LEN(SUBSTITUTE(IF(_xlfn.ISFORMULA(F!G80),_xlfn.FORMULATEXT(F!G80),F!G80),"$",""))&lt;LEN(IF(_xlfn.ISFORMULA('#_F'!G80),_xlfn.FORMULATEXT('#_F'!G80),'#_F'!G80))-LEN(SUBSTITUTE(IF(_xlfn.ISFORMULA('#_F'!G80),_xlfn.FORMULATEXT('#_F'!G80),'#_F'!G80),"$","")),TRUE,FALSE),"MissingAbsMsg",_xlfn.IFS(ISTEXT('#_F'!G80),FALSE,ISLOGICAL('#_F'!G80),FALSE,SUBSTITUTE(CELL("format",'#_F'!G80),"-","")=SUBSTITUTE(CELL("format",F!G80),"-",""),FALSE,CELL("format",'#_F'!G80)="G",FALSE,AND(CELL("format",'#_F'!G80)="F0",CELL("format",F!G80)="G"),FALSE,TRUE,IFERROR(IF(MATCH(CELL("format",'#_F'!G80),FormatCodes_SFX!$A$4:$A$53,0)&gt;0,TRUE),FALSE),TRUE,TRUE),"FormatMsg",TRUE,"PerfectMsg")</f>
        <v>PerfectMsg</v>
      </c>
      <c r="H80" s="170" t="str">
        <f ca="1">_xlfn.IFS(ISBLANK(F!H80),"",IF(NOT(ISNA('#_F'!H80)),IF(ISNA(F!H80),TRUE,FALSE),FALSE),"StuNAMsg",IF(AND(ISNA('#_F'!H80),ISNA(F!H80)),TRUE,FALSE),"PerfectMsg",IF(NOT(ISERROR('#_F'!H80)),IF(ISERROR(F!H80),TRUE,FALSE),FALSE),"StuErrorMsg",IF(TYPE('#_F'!H80)&lt;&gt;TYPE(F!H80),TRUE,FALSE),"WrongTypeMsg",IF(_xlfn.ISFORMULA('#_F'!H80),IF(NOT(_xlfn.ISFORMULA(F!H80)),TRUE),FALSE),"MissingFormulaMsg",IF(NOT(AND(ISNUMBER(FIND("[",_xlfn.FORMULATEXT('#_F'!H80))),ISNUMBER(FIND("!",_xlfn.FORMULATEXT('#_F'!H80))))),AND(ISNUMBER(FIND("[",_xlfn.FORMULATEXT(F!H80))),ISNUMBER(FIND("!",_xlfn.FORMULATEXT(F!H80)))),FALSE),"ExternalRefsMsg",IF(ISNUMBER('#_F'!H80),IF(ABS('#_F'!H80-F!H80)&gt;0.00001,TRUE,FALSE),IF('#_F'!H80&lt;&gt;F!H80,TRUE,FALSE)),IF(ISNUMBER('#_F'!H80),IF('#_F'!H80&gt;F!H80,"TooLow","TooHigh"),"WrongAnswer"),NOT(_xlfn.ISFORMULA('#_F'!H80)),IF(_xlfn.IFS(ISTEXT('#_F'!H80),FALSE,ISLOGICAL('#_F'!H80),FALSE,SUBSTITUTE(CELL("format",'#_F'!H80),"-","")=SUBSTITUTE(CELL("format",F!H80),"-",""),FALSE,CELL("format",'#_F'!H80)="G",FALSE,AND(CELL("format",'#_F'!H80)="F0",CELL("format",F!H80)="G"),FALSE,TRUE,IFERROR(IF(MATCH(CELL("format",'#_F'!H80)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80),_xlfn.FORMULATEXT(F!H80),F!H80),"9","#"),"8","#"),"7","#"),"6","#"),"5","#"),"4","#"),"3","#"),"2","#"),"1","#"),"0","#"),"$","")," ",""),",","@"),"&gt;","@"),"&lt;","@"),"=","@"),")","@"),"(","@"),"^","@"),"/","@"),"+","@"),"*","@"),"-","@"))-LEN(SUBSTITUTE(SUBSTITUTE(SUBSTITUTE(SUBSTITUTE(SUBSTITUTE(SUBSTITUTE(SUBSTITUTE(SUBSTITUTE(SUBSTITUTE(SUBSTITUTE(SUBSTITUTE(SUBSTITUTE(SUBSTITUTE(SUBSTITUTE(SUBSTITUTE(SUBSTITUTE(SUBSTITUTE(SUBSTITUTE(SUBSTITUTE(SUBSTITUTE(SUBSTITUTE(SUBSTITUTE(SUBSTITUTE(SUBSTITUTE(IF(_xlfn.ISFORMULA(F!H80),_xlfn.FORMULATEXT(F!H80),F!H80),"9","#"),"8","#"),"7","#"),"6","#"),"5","#"),"4","#"),"3","#"),"2","#"),"1","#"),"0","#"),"$","")," ",""),",","@"),"&gt;","@"),"&lt;","@"),"=","@"),")","@"),"(","@"),"^","@"),"/","@"),"+","@"),"*","@"),"-","@"),"@#","")))/2&gt;(LEN(SUBSTITUTE(SUBSTITUTE(SUBSTITUTE(SUBSTITUTE(SUBSTITUTE(SUBSTITUTE(SUBSTITUTE(SUBSTITUTE(SUBSTITUTE(SUBSTITUTE(SUBSTITUTE(SUBSTITUTE(SUBSTITUTE(SUBSTITUTE(SUBSTITUTE(SUBSTITUTE(SUBSTITUTE(SUBSTITUTE(SUBSTITUTE(SUBSTITUTE(SUBSTITUTE(SUBSTITUTE(SUBSTITUTE(IF(_xlfn.ISFORMULA('#_F'!H80),_xlfn.FORMULATEXT('#_F'!H80),'#_F'!H80),"9","#"),"8","#"),"7","#"),"6","#"),"5","#"),"4","#"),"3","#"),"2","#"),"1","#"),"0","#"),"$","")," ",""),",","@"),"&gt;","@"),"&lt;","@"),"=","@"),")","@"),"(","@"),"^","@"),"/","@"),"+","@"),"*","@"),"-","@"))-LEN(SUBSTITUTE(SUBSTITUTE(SUBSTITUTE(SUBSTITUTE(SUBSTITUTE(SUBSTITUTE(SUBSTITUTE(SUBSTITUTE(SUBSTITUTE(SUBSTITUTE(SUBSTITUTE(SUBSTITUTE(SUBSTITUTE(SUBSTITUTE(SUBSTITUTE(SUBSTITUTE(SUBSTITUTE(SUBSTITUTE(SUBSTITUTE(SUBSTITUTE(SUBSTITUTE(SUBSTITUTE(SUBSTITUTE(SUBSTITUTE(IF(_xlfn.ISFORMULA('#_F'!H80),_xlfn.FORMULATEXT('#_F'!H80),'#_F'!H80),"9","#"),"8","#"),"7","#"),"6","#"),"5","#"),"4","#"),"3","#"),"2","#"),"1","#"),"0","#"),"$","")," ",""),",","@"),"&gt;","@"),"&lt;","@"),"=","@"),")","@"),"(","@"),"^","@"),"/","@"),"+","@"),"*","@"),"-","@"),"@#","")))/2,TRUE,FALSE),"HardCodeMsg",IF(LEN(IF(_xlfn.ISFORMULA(F!H80),_xlfn.FORMULATEXT(F!H80),F!H80))-LEN(SUBSTITUTE(IF(_xlfn.ISFORMULA(F!H80),_xlfn.FORMULATEXT(F!H80),F!H80),"""",""))&gt;LEN(IF(_xlfn.ISFORMULA('#_F'!H80),_xlfn.FORMULATEXT('#_F'!H80),'#_F'!H80))-LEN(SUBSTITUTE(IF(_xlfn.ISFORMULA('#_F'!H80),_xlfn.FORMULATEXT('#_F'!H80),'#_F'!H80),"""","")),TRUE,FALSE),"HardQuoteMsg",IF(LEN(IF(_xlfn.ISFORMULA(F!H80),_xlfn.FORMULATEXT(F!H80),F!H80))-LEN(SUBSTITUTE(IF(_xlfn.ISFORMULA(F!H80),_xlfn.FORMULATEXT(F!H80),F!H80),"$",""))&lt;LEN(IF(_xlfn.ISFORMULA('#_F'!H80),_xlfn.FORMULATEXT('#_F'!H80),'#_F'!H80))-LEN(SUBSTITUTE(IF(_xlfn.ISFORMULA('#_F'!H80),_xlfn.FORMULATEXT('#_F'!H80),'#_F'!H80),"$","")),TRUE,FALSE),"MissingAbsMsg",_xlfn.IFS(ISTEXT('#_F'!H80),FALSE,ISLOGICAL('#_F'!H80),FALSE,SUBSTITUTE(CELL("format",'#_F'!H80),"-","")=SUBSTITUTE(CELL("format",F!H80),"-",""),FALSE,CELL("format",'#_F'!H80)="G",FALSE,AND(CELL("format",'#_F'!H80)="F0",CELL("format",F!H80)="G"),FALSE,TRUE,IFERROR(IF(MATCH(CELL("format",'#_F'!H80),FormatCodes_SFX!$A$4:$A$53,0)&gt;0,TRUE),FALSE),TRUE,TRUE),"FormatMsg",TRUE,"PerfectMsg")</f>
        <v>PerfectMsg</v>
      </c>
      <c r="I80" s="170" t="str">
        <f ca="1">_xlfn.IFS(ISBLANK(F!I80),"",IF(NOT(ISNA('#_F'!I80)),IF(ISNA(F!I80),TRUE,FALSE),FALSE),"StuNAMsg",IF(AND(ISNA('#_F'!I80),ISNA(F!I80)),TRUE,FALSE),"PerfectMsg",IF(NOT(ISERROR('#_F'!I80)),IF(ISERROR(F!I80),TRUE,FALSE),FALSE),"StuErrorMsg",IF(TYPE('#_F'!I80)&lt;&gt;TYPE(F!I80),TRUE,FALSE),"WrongTypeMsg",IF(_xlfn.ISFORMULA('#_F'!I80),IF(NOT(_xlfn.ISFORMULA(F!I80)),TRUE),FALSE),"MissingFormulaMsg",IF(NOT(AND(ISNUMBER(FIND("[",_xlfn.FORMULATEXT('#_F'!I80))),ISNUMBER(FIND("!",_xlfn.FORMULATEXT('#_F'!I80))))),AND(ISNUMBER(FIND("[",_xlfn.FORMULATEXT(F!I80))),ISNUMBER(FIND("!",_xlfn.FORMULATEXT(F!I80)))),FALSE),"ExternalRefsMsg",IF(ISNUMBER('#_F'!I80),IF(ABS('#_F'!I80-F!I80)&gt;0.00001,TRUE,FALSE),IF('#_F'!I80&lt;&gt;F!I80,TRUE,FALSE)),IF(ISNUMBER('#_F'!I80),IF('#_F'!I80&gt;F!I80,"TooLow","TooHigh"),"WrongAnswer"),NOT(_xlfn.ISFORMULA('#_F'!I80)),IF(_xlfn.IFS(ISTEXT('#_F'!I80),FALSE,ISLOGICAL('#_F'!I80),FALSE,SUBSTITUTE(CELL("format",'#_F'!I80),"-","")=SUBSTITUTE(CELL("format",F!I80),"-",""),FALSE,CELL("format",'#_F'!I80)="G",FALSE,AND(CELL("format",'#_F'!I80)="F0",CELL("format",F!I80)="G"),FALSE,TRUE,IFERROR(IF(MATCH(CELL("format",'#_F'!I80)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80),_xlfn.FORMULATEXT(F!I80),F!I80),"9","#"),"8","#"),"7","#"),"6","#"),"5","#"),"4","#"),"3","#"),"2","#"),"1","#"),"0","#"),"$","")," ",""),",","@"),"&gt;","@"),"&lt;","@"),"=","@"),")","@"),"(","@"),"^","@"),"/","@"),"+","@"),"*","@"),"-","@"))-LEN(SUBSTITUTE(SUBSTITUTE(SUBSTITUTE(SUBSTITUTE(SUBSTITUTE(SUBSTITUTE(SUBSTITUTE(SUBSTITUTE(SUBSTITUTE(SUBSTITUTE(SUBSTITUTE(SUBSTITUTE(SUBSTITUTE(SUBSTITUTE(SUBSTITUTE(SUBSTITUTE(SUBSTITUTE(SUBSTITUTE(SUBSTITUTE(SUBSTITUTE(SUBSTITUTE(SUBSTITUTE(SUBSTITUTE(SUBSTITUTE(IF(_xlfn.ISFORMULA(F!I80),_xlfn.FORMULATEXT(F!I80),F!I80),"9","#"),"8","#"),"7","#"),"6","#"),"5","#"),"4","#"),"3","#"),"2","#"),"1","#"),"0","#"),"$","")," ",""),",","@"),"&gt;","@"),"&lt;","@"),"=","@"),")","@"),"(","@"),"^","@"),"/","@"),"+","@"),"*","@"),"-","@"),"@#","")))/2&gt;(LEN(SUBSTITUTE(SUBSTITUTE(SUBSTITUTE(SUBSTITUTE(SUBSTITUTE(SUBSTITUTE(SUBSTITUTE(SUBSTITUTE(SUBSTITUTE(SUBSTITUTE(SUBSTITUTE(SUBSTITUTE(SUBSTITUTE(SUBSTITUTE(SUBSTITUTE(SUBSTITUTE(SUBSTITUTE(SUBSTITUTE(SUBSTITUTE(SUBSTITUTE(SUBSTITUTE(SUBSTITUTE(SUBSTITUTE(IF(_xlfn.ISFORMULA('#_F'!I80),_xlfn.FORMULATEXT('#_F'!I80),'#_F'!I80),"9","#"),"8","#"),"7","#"),"6","#"),"5","#"),"4","#"),"3","#"),"2","#"),"1","#"),"0","#"),"$","")," ",""),",","@"),"&gt;","@"),"&lt;","@"),"=","@"),")","@"),"(","@"),"^","@"),"/","@"),"+","@"),"*","@"),"-","@"))-LEN(SUBSTITUTE(SUBSTITUTE(SUBSTITUTE(SUBSTITUTE(SUBSTITUTE(SUBSTITUTE(SUBSTITUTE(SUBSTITUTE(SUBSTITUTE(SUBSTITUTE(SUBSTITUTE(SUBSTITUTE(SUBSTITUTE(SUBSTITUTE(SUBSTITUTE(SUBSTITUTE(SUBSTITUTE(SUBSTITUTE(SUBSTITUTE(SUBSTITUTE(SUBSTITUTE(SUBSTITUTE(SUBSTITUTE(SUBSTITUTE(IF(_xlfn.ISFORMULA('#_F'!I80),_xlfn.FORMULATEXT('#_F'!I80),'#_F'!I80),"9","#"),"8","#"),"7","#"),"6","#"),"5","#"),"4","#"),"3","#"),"2","#"),"1","#"),"0","#"),"$","")," ",""),",","@"),"&gt;","@"),"&lt;","@"),"=","@"),")","@"),"(","@"),"^","@"),"/","@"),"+","@"),"*","@"),"-","@"),"@#","")))/2,TRUE,FALSE),"HardCodeMsg",IF(LEN(IF(_xlfn.ISFORMULA(F!I80),_xlfn.FORMULATEXT(F!I80),F!I80))-LEN(SUBSTITUTE(IF(_xlfn.ISFORMULA(F!I80),_xlfn.FORMULATEXT(F!I80),F!I80),"""",""))&gt;LEN(IF(_xlfn.ISFORMULA('#_F'!I80),_xlfn.FORMULATEXT('#_F'!I80),'#_F'!I80))-LEN(SUBSTITUTE(IF(_xlfn.ISFORMULA('#_F'!I80),_xlfn.FORMULATEXT('#_F'!I80),'#_F'!I80),"""","")),TRUE,FALSE),"HardQuoteMsg",IF(LEN(IF(_xlfn.ISFORMULA(F!I80),_xlfn.FORMULATEXT(F!I80),F!I80))-LEN(SUBSTITUTE(IF(_xlfn.ISFORMULA(F!I80),_xlfn.FORMULATEXT(F!I80),F!I80),"$",""))&lt;LEN(IF(_xlfn.ISFORMULA('#_F'!I80),_xlfn.FORMULATEXT('#_F'!I80),'#_F'!I80))-LEN(SUBSTITUTE(IF(_xlfn.ISFORMULA('#_F'!I80),_xlfn.FORMULATEXT('#_F'!I80),'#_F'!I80),"$","")),TRUE,FALSE),"MissingAbsMsg",_xlfn.IFS(ISTEXT('#_F'!I80),FALSE,ISLOGICAL('#_F'!I80),FALSE,SUBSTITUTE(CELL("format",'#_F'!I80),"-","")=SUBSTITUTE(CELL("format",F!I80),"-",""),FALSE,CELL("format",'#_F'!I80)="G",FALSE,AND(CELL("format",'#_F'!I80)="F0",CELL("format",F!I80)="G"),FALSE,TRUE,IFERROR(IF(MATCH(CELL("format",'#_F'!I80),FormatCodes_SFX!$A$4:$A$53,0)&gt;0,TRUE),FALSE),TRUE,TRUE),"FormatMsg",TRUE,"PerfectMsg")</f>
        <v>PerfectMsg</v>
      </c>
      <c r="J80" s="170" t="str">
        <f ca="1">_xlfn.IFS(ISBLANK(F!J80),"",IF(NOT(ISNA('#_F'!J80)),IF(ISNA(F!J80),TRUE,FALSE),FALSE),"StuNAMsg",IF(AND(ISNA('#_F'!J80),ISNA(F!J80)),TRUE,FALSE),"PerfectMsg",IF(NOT(ISERROR('#_F'!J80)),IF(ISERROR(F!J80),TRUE,FALSE),FALSE),"StuErrorMsg",IF(TYPE('#_F'!J80)&lt;&gt;TYPE(F!J80),TRUE,FALSE),"WrongTypeMsg",IF(_xlfn.ISFORMULA('#_F'!J80),IF(NOT(_xlfn.ISFORMULA(F!J80)),TRUE),FALSE),"MissingFormulaMsg",IF(NOT(AND(ISNUMBER(FIND("[",_xlfn.FORMULATEXT('#_F'!J80))),ISNUMBER(FIND("!",_xlfn.FORMULATEXT('#_F'!J80))))),AND(ISNUMBER(FIND("[",_xlfn.FORMULATEXT(F!J80))),ISNUMBER(FIND("!",_xlfn.FORMULATEXT(F!J80)))),FALSE),"ExternalRefsMsg",IF(ISNUMBER('#_F'!J80),IF(ABS('#_F'!J80-F!J80)&gt;0.00001,TRUE,FALSE),IF('#_F'!J80&lt;&gt;F!J80,TRUE,FALSE)),IF(ISNUMBER('#_F'!J80),IF('#_F'!J80&gt;F!J80,"TooLow","TooHigh"),"WrongAnswer"),NOT(_xlfn.ISFORMULA('#_F'!J80)),IF(_xlfn.IFS(ISTEXT('#_F'!J80),FALSE,ISLOGICAL('#_F'!J80),FALSE,SUBSTITUTE(CELL("format",'#_F'!J80),"-","")=SUBSTITUTE(CELL("format",F!J80),"-",""),FALSE,CELL("format",'#_F'!J80)="G",FALSE,AND(CELL("format",'#_F'!J80)="F0",CELL("format",F!J80)="G"),FALSE,TRUE,IFERROR(IF(MATCH(CELL("format",'#_F'!J80)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80),_xlfn.FORMULATEXT(F!J80),F!J80),"9","#"),"8","#"),"7","#"),"6","#"),"5","#"),"4","#"),"3","#"),"2","#"),"1","#"),"0","#"),"$","")," ",""),",","@"),"&gt;","@"),"&lt;","@"),"=","@"),")","@"),"(","@"),"^","@"),"/","@"),"+","@"),"*","@"),"-","@"))-LEN(SUBSTITUTE(SUBSTITUTE(SUBSTITUTE(SUBSTITUTE(SUBSTITUTE(SUBSTITUTE(SUBSTITUTE(SUBSTITUTE(SUBSTITUTE(SUBSTITUTE(SUBSTITUTE(SUBSTITUTE(SUBSTITUTE(SUBSTITUTE(SUBSTITUTE(SUBSTITUTE(SUBSTITUTE(SUBSTITUTE(SUBSTITUTE(SUBSTITUTE(SUBSTITUTE(SUBSTITUTE(SUBSTITUTE(SUBSTITUTE(IF(_xlfn.ISFORMULA(F!J80),_xlfn.FORMULATEXT(F!J80),F!J80),"9","#"),"8","#"),"7","#"),"6","#"),"5","#"),"4","#"),"3","#"),"2","#"),"1","#"),"0","#"),"$","")," ",""),",","@"),"&gt;","@"),"&lt;","@"),"=","@"),")","@"),"(","@"),"^","@"),"/","@"),"+","@"),"*","@"),"-","@"),"@#","")))/2&gt;(LEN(SUBSTITUTE(SUBSTITUTE(SUBSTITUTE(SUBSTITUTE(SUBSTITUTE(SUBSTITUTE(SUBSTITUTE(SUBSTITUTE(SUBSTITUTE(SUBSTITUTE(SUBSTITUTE(SUBSTITUTE(SUBSTITUTE(SUBSTITUTE(SUBSTITUTE(SUBSTITUTE(SUBSTITUTE(SUBSTITUTE(SUBSTITUTE(SUBSTITUTE(SUBSTITUTE(SUBSTITUTE(SUBSTITUTE(IF(_xlfn.ISFORMULA('#_F'!J80),_xlfn.FORMULATEXT('#_F'!J80),'#_F'!J80),"9","#"),"8","#"),"7","#"),"6","#"),"5","#"),"4","#"),"3","#"),"2","#"),"1","#"),"0","#"),"$","")," ",""),",","@"),"&gt;","@"),"&lt;","@"),"=","@"),")","@"),"(","@"),"^","@"),"/","@"),"+","@"),"*","@"),"-","@"))-LEN(SUBSTITUTE(SUBSTITUTE(SUBSTITUTE(SUBSTITUTE(SUBSTITUTE(SUBSTITUTE(SUBSTITUTE(SUBSTITUTE(SUBSTITUTE(SUBSTITUTE(SUBSTITUTE(SUBSTITUTE(SUBSTITUTE(SUBSTITUTE(SUBSTITUTE(SUBSTITUTE(SUBSTITUTE(SUBSTITUTE(SUBSTITUTE(SUBSTITUTE(SUBSTITUTE(SUBSTITUTE(SUBSTITUTE(SUBSTITUTE(IF(_xlfn.ISFORMULA('#_F'!J80),_xlfn.FORMULATEXT('#_F'!J80),'#_F'!J80),"9","#"),"8","#"),"7","#"),"6","#"),"5","#"),"4","#"),"3","#"),"2","#"),"1","#"),"0","#"),"$","")," ",""),",","@"),"&gt;","@"),"&lt;","@"),"=","@"),")","@"),"(","@"),"^","@"),"/","@"),"+","@"),"*","@"),"-","@"),"@#","")))/2,TRUE,FALSE),"HardCodeMsg",IF(LEN(IF(_xlfn.ISFORMULA(F!J80),_xlfn.FORMULATEXT(F!J80),F!J80))-LEN(SUBSTITUTE(IF(_xlfn.ISFORMULA(F!J80),_xlfn.FORMULATEXT(F!J80),F!J80),"""",""))&gt;LEN(IF(_xlfn.ISFORMULA('#_F'!J80),_xlfn.FORMULATEXT('#_F'!J80),'#_F'!J80))-LEN(SUBSTITUTE(IF(_xlfn.ISFORMULA('#_F'!J80),_xlfn.FORMULATEXT('#_F'!J80),'#_F'!J80),"""","")),TRUE,FALSE),"HardQuoteMsg",IF(LEN(IF(_xlfn.ISFORMULA(F!J80),_xlfn.FORMULATEXT(F!J80),F!J80))-LEN(SUBSTITUTE(IF(_xlfn.ISFORMULA(F!J80),_xlfn.FORMULATEXT(F!J80),F!J80),"$",""))&lt;LEN(IF(_xlfn.ISFORMULA('#_F'!J80),_xlfn.FORMULATEXT('#_F'!J80),'#_F'!J80))-LEN(SUBSTITUTE(IF(_xlfn.ISFORMULA('#_F'!J80),_xlfn.FORMULATEXT('#_F'!J80),'#_F'!J80),"$","")),TRUE,FALSE),"MissingAbsMsg",_xlfn.IFS(ISTEXT('#_F'!J80),FALSE,ISLOGICAL('#_F'!J80),FALSE,SUBSTITUTE(CELL("format",'#_F'!J80),"-","")=SUBSTITUTE(CELL("format",F!J80),"-",""),FALSE,CELL("format",'#_F'!J80)="G",FALSE,AND(CELL("format",'#_F'!J80)="F0",CELL("format",F!J80)="G"),FALSE,TRUE,IFERROR(IF(MATCH(CELL("format",'#_F'!J80),FormatCodes_SFX!$A$4:$A$53,0)&gt;0,TRUE),FALSE),TRUE,TRUE),"FormatMsg",TRUE,"PerfectMsg")</f>
        <v>PerfectMsg</v>
      </c>
      <c r="K80" s="170" t="str">
        <f ca="1">_xlfn.IFS(ISBLANK(F!K80),"",IF(NOT(ISNA('#_F'!K80)),IF(ISNA(F!K80),TRUE,FALSE),FALSE),"StuNAMsg",IF(AND(ISNA('#_F'!K80),ISNA(F!K80)),TRUE,FALSE),"PerfectMsg",IF(NOT(ISERROR('#_F'!K80)),IF(ISERROR(F!K80),TRUE,FALSE),FALSE),"StuErrorMsg",IF(TYPE('#_F'!K80)&lt;&gt;TYPE(F!K80),TRUE,FALSE),"WrongTypeMsg",IF(_xlfn.ISFORMULA('#_F'!K80),IF(NOT(_xlfn.ISFORMULA(F!K80)),TRUE),FALSE),"MissingFormulaMsg",IF(NOT(AND(ISNUMBER(FIND("[",_xlfn.FORMULATEXT('#_F'!K80))),ISNUMBER(FIND("!",_xlfn.FORMULATEXT('#_F'!K80))))),AND(ISNUMBER(FIND("[",_xlfn.FORMULATEXT(F!K80))),ISNUMBER(FIND("!",_xlfn.FORMULATEXT(F!K80)))),FALSE),"ExternalRefsMsg",IF(ISNUMBER('#_F'!K80),IF(ABS('#_F'!K80-F!K80)&gt;0.00001,TRUE,FALSE),IF('#_F'!K80&lt;&gt;F!K80,TRUE,FALSE)),IF(ISNUMBER('#_F'!K80),IF('#_F'!K80&gt;F!K80,"TooLow","TooHigh"),"WrongAnswer"),NOT(_xlfn.ISFORMULA('#_F'!K80)),IF(_xlfn.IFS(ISTEXT('#_F'!K80),FALSE,ISLOGICAL('#_F'!K80),FALSE,SUBSTITUTE(CELL("format",'#_F'!K80),"-","")=SUBSTITUTE(CELL("format",F!K80),"-",""),FALSE,CELL("format",'#_F'!K80)="G",FALSE,AND(CELL("format",'#_F'!K80)="F0",CELL("format",F!K80)="G"),FALSE,TRUE,IFERROR(IF(MATCH(CELL("format",'#_F'!K80)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80),_xlfn.FORMULATEXT(F!K80),F!K80),"9","#"),"8","#"),"7","#"),"6","#"),"5","#"),"4","#"),"3","#"),"2","#"),"1","#"),"0","#"),"$","")," ",""),",","@"),"&gt;","@"),"&lt;","@"),"=","@"),")","@"),"(","@"),"^","@"),"/","@"),"+","@"),"*","@"),"-","@"))-LEN(SUBSTITUTE(SUBSTITUTE(SUBSTITUTE(SUBSTITUTE(SUBSTITUTE(SUBSTITUTE(SUBSTITUTE(SUBSTITUTE(SUBSTITUTE(SUBSTITUTE(SUBSTITUTE(SUBSTITUTE(SUBSTITUTE(SUBSTITUTE(SUBSTITUTE(SUBSTITUTE(SUBSTITUTE(SUBSTITUTE(SUBSTITUTE(SUBSTITUTE(SUBSTITUTE(SUBSTITUTE(SUBSTITUTE(SUBSTITUTE(IF(_xlfn.ISFORMULA(F!K80),_xlfn.FORMULATEXT(F!K80),F!K80),"9","#"),"8","#"),"7","#"),"6","#"),"5","#"),"4","#"),"3","#"),"2","#"),"1","#"),"0","#"),"$","")," ",""),",","@"),"&gt;","@"),"&lt;","@"),"=","@"),")","@"),"(","@"),"^","@"),"/","@"),"+","@"),"*","@"),"-","@"),"@#","")))/2&gt;(LEN(SUBSTITUTE(SUBSTITUTE(SUBSTITUTE(SUBSTITUTE(SUBSTITUTE(SUBSTITUTE(SUBSTITUTE(SUBSTITUTE(SUBSTITUTE(SUBSTITUTE(SUBSTITUTE(SUBSTITUTE(SUBSTITUTE(SUBSTITUTE(SUBSTITUTE(SUBSTITUTE(SUBSTITUTE(SUBSTITUTE(SUBSTITUTE(SUBSTITUTE(SUBSTITUTE(SUBSTITUTE(SUBSTITUTE(IF(_xlfn.ISFORMULA('#_F'!K80),_xlfn.FORMULATEXT('#_F'!K80),'#_F'!K80),"9","#"),"8","#"),"7","#"),"6","#"),"5","#"),"4","#"),"3","#"),"2","#"),"1","#"),"0","#"),"$","")," ",""),",","@"),"&gt;","@"),"&lt;","@"),"=","@"),")","@"),"(","@"),"^","@"),"/","@"),"+","@"),"*","@"),"-","@"))-LEN(SUBSTITUTE(SUBSTITUTE(SUBSTITUTE(SUBSTITUTE(SUBSTITUTE(SUBSTITUTE(SUBSTITUTE(SUBSTITUTE(SUBSTITUTE(SUBSTITUTE(SUBSTITUTE(SUBSTITUTE(SUBSTITUTE(SUBSTITUTE(SUBSTITUTE(SUBSTITUTE(SUBSTITUTE(SUBSTITUTE(SUBSTITUTE(SUBSTITUTE(SUBSTITUTE(SUBSTITUTE(SUBSTITUTE(SUBSTITUTE(IF(_xlfn.ISFORMULA('#_F'!K80),_xlfn.FORMULATEXT('#_F'!K80),'#_F'!K80),"9","#"),"8","#"),"7","#"),"6","#"),"5","#"),"4","#"),"3","#"),"2","#"),"1","#"),"0","#"),"$","")," ",""),",","@"),"&gt;","@"),"&lt;","@"),"=","@"),")","@"),"(","@"),"^","@"),"/","@"),"+","@"),"*","@"),"-","@"),"@#","")))/2,TRUE,FALSE),"HardCodeMsg",IF(LEN(IF(_xlfn.ISFORMULA(F!K80),_xlfn.FORMULATEXT(F!K80),F!K80))-LEN(SUBSTITUTE(IF(_xlfn.ISFORMULA(F!K80),_xlfn.FORMULATEXT(F!K80),F!K80),"""",""))&gt;LEN(IF(_xlfn.ISFORMULA('#_F'!K80),_xlfn.FORMULATEXT('#_F'!K80),'#_F'!K80))-LEN(SUBSTITUTE(IF(_xlfn.ISFORMULA('#_F'!K80),_xlfn.FORMULATEXT('#_F'!K80),'#_F'!K80),"""","")),TRUE,FALSE),"HardQuoteMsg",IF(LEN(IF(_xlfn.ISFORMULA(F!K80),_xlfn.FORMULATEXT(F!K80),F!K80))-LEN(SUBSTITUTE(IF(_xlfn.ISFORMULA(F!K80),_xlfn.FORMULATEXT(F!K80),F!K80),"$",""))&lt;LEN(IF(_xlfn.ISFORMULA('#_F'!K80),_xlfn.FORMULATEXT('#_F'!K80),'#_F'!K80))-LEN(SUBSTITUTE(IF(_xlfn.ISFORMULA('#_F'!K80),_xlfn.FORMULATEXT('#_F'!K80),'#_F'!K80),"$","")),TRUE,FALSE),"MissingAbsMsg",_xlfn.IFS(ISTEXT('#_F'!K80),FALSE,ISLOGICAL('#_F'!K80),FALSE,SUBSTITUTE(CELL("format",'#_F'!K80),"-","")=SUBSTITUTE(CELL("format",F!K80),"-",""),FALSE,CELL("format",'#_F'!K80)="G",FALSE,AND(CELL("format",'#_F'!K80)="F0",CELL("format",F!K80)="G"),FALSE,TRUE,IFERROR(IF(MATCH(CELL("format",'#_F'!K80),FormatCodes_SFX!$A$4:$A$53,0)&gt;0,TRUE),FALSE),TRUE,TRUE),"FormatMsg",TRUE,"PerfectMsg")</f>
        <v>PerfectMsg</v>
      </c>
      <c r="L80" s="231" t="str">
        <f ca="1">_xlfn.IFS(ISBLANK(F!L80),"",IF(NOT(ISNA('#_F'!L80)),IF(ISNA(F!L80),TRUE,FALSE),FALSE),"StuNAMsg",IF(AND(ISNA('#_F'!L80),ISNA(F!L80)),TRUE,FALSE),"PerfectMsg",IF(NOT(ISERROR('#_F'!L80)),IF(ISERROR(F!L80),TRUE,FALSE),FALSE),"StuErrorMsg",IF(TYPE('#_F'!L80)&lt;&gt;TYPE(F!L80),TRUE,FALSE),"WrongTypeMsg",IF(_xlfn.ISFORMULA('#_F'!L80),IF(NOT(_xlfn.ISFORMULA(F!L80)),TRUE),FALSE),"MissingFormulaMsg",IF(NOT(AND(ISNUMBER(FIND("[",_xlfn.FORMULATEXT('#_F'!L80))),ISNUMBER(FIND("!",_xlfn.FORMULATEXT('#_F'!L80))))),AND(ISNUMBER(FIND("[",_xlfn.FORMULATEXT(F!L80))),ISNUMBER(FIND("!",_xlfn.FORMULATEXT(F!L80)))),FALSE),"ExternalRefsMsg",IF(ISNUMBER('#_F'!L80),IF(ABS('#_F'!L80-F!L80)&gt;0.00001,TRUE,FALSE),IF('#_F'!L80&lt;&gt;F!L80,TRUE,FALSE)),IF(ISNUMBER('#_F'!L80),IF('#_F'!L80&gt;F!L80,"TooLow","TooHigh"),"WrongAnswer"),NOT(_xlfn.ISFORMULA('#_F'!L80)),IF(_xlfn.IFS(ISTEXT('#_F'!L80),FALSE,ISLOGICAL('#_F'!L80),FALSE,SUBSTITUTE(CELL("format",'#_F'!L80),"-","")=SUBSTITUTE(CELL("format",F!L80),"-",""),FALSE,CELL("format",'#_F'!L80)="G",FALSE,AND(CELL("format",'#_F'!L80)="F0",CELL("format",F!L80)="G"),FALSE,TRUE,IFERROR(IF(MATCH(CELL("format",'#_F'!L80)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80),_xlfn.FORMULATEXT(F!L80),F!L80),"9","#"),"8","#"),"7","#"),"6","#"),"5","#"),"4","#"),"3","#"),"2","#"),"1","#"),"0","#"),"$","")," ",""),",","@"),"&gt;","@"),"&lt;","@"),"=","@"),")","@"),"(","@"),"^","@"),"/","@"),"+","@"),"*","@"),"-","@"))-LEN(SUBSTITUTE(SUBSTITUTE(SUBSTITUTE(SUBSTITUTE(SUBSTITUTE(SUBSTITUTE(SUBSTITUTE(SUBSTITUTE(SUBSTITUTE(SUBSTITUTE(SUBSTITUTE(SUBSTITUTE(SUBSTITUTE(SUBSTITUTE(SUBSTITUTE(SUBSTITUTE(SUBSTITUTE(SUBSTITUTE(SUBSTITUTE(SUBSTITUTE(SUBSTITUTE(SUBSTITUTE(SUBSTITUTE(SUBSTITUTE(IF(_xlfn.ISFORMULA(F!L80),_xlfn.FORMULATEXT(F!L80),F!L80),"9","#"),"8","#"),"7","#"),"6","#"),"5","#"),"4","#"),"3","#"),"2","#"),"1","#"),"0","#"),"$","")," ",""),",","@"),"&gt;","@"),"&lt;","@"),"=","@"),")","@"),"(","@"),"^","@"),"/","@"),"+","@"),"*","@"),"-","@"),"@#","")))/2&gt;(LEN(SUBSTITUTE(SUBSTITUTE(SUBSTITUTE(SUBSTITUTE(SUBSTITUTE(SUBSTITUTE(SUBSTITUTE(SUBSTITUTE(SUBSTITUTE(SUBSTITUTE(SUBSTITUTE(SUBSTITUTE(SUBSTITUTE(SUBSTITUTE(SUBSTITUTE(SUBSTITUTE(SUBSTITUTE(SUBSTITUTE(SUBSTITUTE(SUBSTITUTE(SUBSTITUTE(SUBSTITUTE(SUBSTITUTE(IF(_xlfn.ISFORMULA('#_F'!L80),_xlfn.FORMULATEXT('#_F'!L80),'#_F'!L80),"9","#"),"8","#"),"7","#"),"6","#"),"5","#"),"4","#"),"3","#"),"2","#"),"1","#"),"0","#"),"$","")," ",""),",","@"),"&gt;","@"),"&lt;","@"),"=","@"),")","@"),"(","@"),"^","@"),"/","@"),"+","@"),"*","@"),"-","@"))-LEN(SUBSTITUTE(SUBSTITUTE(SUBSTITUTE(SUBSTITUTE(SUBSTITUTE(SUBSTITUTE(SUBSTITUTE(SUBSTITUTE(SUBSTITUTE(SUBSTITUTE(SUBSTITUTE(SUBSTITUTE(SUBSTITUTE(SUBSTITUTE(SUBSTITUTE(SUBSTITUTE(SUBSTITUTE(SUBSTITUTE(SUBSTITUTE(SUBSTITUTE(SUBSTITUTE(SUBSTITUTE(SUBSTITUTE(SUBSTITUTE(IF(_xlfn.ISFORMULA('#_F'!L80),_xlfn.FORMULATEXT('#_F'!L80),'#_F'!L80),"9","#"),"8","#"),"7","#"),"6","#"),"5","#"),"4","#"),"3","#"),"2","#"),"1","#"),"0","#"),"$","")," ",""),",","@"),"&gt;","@"),"&lt;","@"),"=","@"),")","@"),"(","@"),"^","@"),"/","@"),"+","@"),"*","@"),"-","@"),"@#","")))/2,TRUE,FALSE),"HardCodeMsg",IF(LEN(IF(_xlfn.ISFORMULA(F!L80),_xlfn.FORMULATEXT(F!L80),F!L80))-LEN(SUBSTITUTE(IF(_xlfn.ISFORMULA(F!L80),_xlfn.FORMULATEXT(F!L80),F!L80),"""",""))&gt;LEN(IF(_xlfn.ISFORMULA('#_F'!L80),_xlfn.FORMULATEXT('#_F'!L80),'#_F'!L80))-LEN(SUBSTITUTE(IF(_xlfn.ISFORMULA('#_F'!L80),_xlfn.FORMULATEXT('#_F'!L80),'#_F'!L80),"""","")),TRUE,FALSE),"HardQuoteMsg",IF(LEN(IF(_xlfn.ISFORMULA(F!L80),_xlfn.FORMULATEXT(F!L80),F!L80))-LEN(SUBSTITUTE(IF(_xlfn.ISFORMULA(F!L80),_xlfn.FORMULATEXT(F!L80),F!L80),"$",""))&lt;LEN(IF(_xlfn.ISFORMULA('#_F'!L80),_xlfn.FORMULATEXT('#_F'!L80),'#_F'!L80))-LEN(SUBSTITUTE(IF(_xlfn.ISFORMULA('#_F'!L80),_xlfn.FORMULATEXT('#_F'!L80),'#_F'!L80),"$","")),TRUE,FALSE),"MissingAbsMsg",_xlfn.IFS(ISTEXT('#_F'!L80),FALSE,ISLOGICAL('#_F'!L80),FALSE,SUBSTITUTE(CELL("format",'#_F'!L80),"-","")=SUBSTITUTE(CELL("format",F!L80),"-",""),FALSE,CELL("format",'#_F'!L80)="G",FALSE,AND(CELL("format",'#_F'!L80)="F0",CELL("format",F!L80)="G"),FALSE,TRUE,IFERROR(IF(MATCH(CELL("format",'#_F'!L80),FormatCodes_SFX!$A$4:$A$53,0)&gt;0,TRUE),FALSE),TRUE,TRUE),"FormatMsg",TRUE,"PerfectMsg")</f>
        <v>PerfectMsg</v>
      </c>
      <c r="N80" s="233">
        <v>0</v>
      </c>
      <c r="O80" s="233">
        <v>0</v>
      </c>
      <c r="P80" s="233">
        <v>0</v>
      </c>
      <c r="R80" s="233">
        <v>0</v>
      </c>
      <c r="S80" s="233">
        <v>0</v>
      </c>
      <c r="T80" s="233">
        <v>0</v>
      </c>
      <c r="V80" s="233">
        <v>0</v>
      </c>
      <c r="W80" s="233">
        <v>0</v>
      </c>
      <c r="X80" s="233">
        <v>0</v>
      </c>
      <c r="Z80" s="233">
        <v>0</v>
      </c>
      <c r="AA80" s="233">
        <v>0</v>
      </c>
      <c r="AB80" s="233">
        <v>0</v>
      </c>
    </row>
    <row r="81" spans="3:28" x14ac:dyDescent="0.15">
      <c r="C81" s="233">
        <v>0</v>
      </c>
      <c r="D81" s="233">
        <v>0</v>
      </c>
      <c r="E81" s="233">
        <v>0</v>
      </c>
      <c r="F81" s="233">
        <v>0</v>
      </c>
      <c r="G81" s="170" t="str">
        <f ca="1">_xlfn.IFS(ISBLANK(F!G81),"",IF(NOT(ISNA('#_F'!G81)),IF(ISNA(F!G81),TRUE,FALSE),FALSE),"StuNAMsg",IF(AND(ISNA('#_F'!G81),ISNA(F!G81)),TRUE,FALSE),"PerfectMsg",IF(NOT(ISERROR('#_F'!G81)),IF(ISERROR(F!G81),TRUE,FALSE),FALSE),"StuErrorMsg",IF(TYPE('#_F'!G81)&lt;&gt;TYPE(F!G81),TRUE,FALSE),"WrongTypeMsg",IF(_xlfn.ISFORMULA('#_F'!G81),IF(NOT(_xlfn.ISFORMULA(F!G81)),TRUE),FALSE),"MissingFormulaMsg",IF(NOT(AND(ISNUMBER(FIND("[",_xlfn.FORMULATEXT('#_F'!G81))),ISNUMBER(FIND("!",_xlfn.FORMULATEXT('#_F'!G81))))),AND(ISNUMBER(FIND("[",_xlfn.FORMULATEXT(F!G81))),ISNUMBER(FIND("!",_xlfn.FORMULATEXT(F!G81)))),FALSE),"ExternalRefsMsg",IF(ISNUMBER('#_F'!G81),IF(ABS('#_F'!G81-F!G81)&gt;0.00001,TRUE,FALSE),IF('#_F'!G81&lt;&gt;F!G81,TRUE,FALSE)),IF(ISNUMBER('#_F'!G81),IF('#_F'!G81&gt;F!G81,"TooLow","TooHigh"),"WrongAnswer"),NOT(_xlfn.ISFORMULA('#_F'!G81)),IF(_xlfn.IFS(ISTEXT('#_F'!G81),FALSE,ISLOGICAL('#_F'!G81),FALSE,SUBSTITUTE(CELL("format",'#_F'!G81),"-","")=SUBSTITUTE(CELL("format",F!G81),"-",""),FALSE,CELL("format",'#_F'!G81)="G",FALSE,AND(CELL("format",'#_F'!G81)="F0",CELL("format",F!G81)="G"),FALSE,TRUE,IFERROR(IF(MATCH(CELL("format",'#_F'!G81)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81),_xlfn.FORMULATEXT(F!G81),F!G81),"9","#"),"8","#"),"7","#"),"6","#"),"5","#"),"4","#"),"3","#"),"2","#"),"1","#"),"0","#"),"$","")," ",""),",","@"),"&gt;","@"),"&lt;","@"),"=","@"),")","@"),"(","@"),"^","@"),"/","@"),"+","@"),"*","@"),"-","@"))-LEN(SUBSTITUTE(SUBSTITUTE(SUBSTITUTE(SUBSTITUTE(SUBSTITUTE(SUBSTITUTE(SUBSTITUTE(SUBSTITUTE(SUBSTITUTE(SUBSTITUTE(SUBSTITUTE(SUBSTITUTE(SUBSTITUTE(SUBSTITUTE(SUBSTITUTE(SUBSTITUTE(SUBSTITUTE(SUBSTITUTE(SUBSTITUTE(SUBSTITUTE(SUBSTITUTE(SUBSTITUTE(SUBSTITUTE(SUBSTITUTE(IF(_xlfn.ISFORMULA(F!G81),_xlfn.FORMULATEXT(F!G81),F!G81),"9","#"),"8","#"),"7","#"),"6","#"),"5","#"),"4","#"),"3","#"),"2","#"),"1","#"),"0","#"),"$","")," ",""),",","@"),"&gt;","@"),"&lt;","@"),"=","@"),")","@"),"(","@"),"^","@"),"/","@"),"+","@"),"*","@"),"-","@"),"@#","")))/2&gt;(LEN(SUBSTITUTE(SUBSTITUTE(SUBSTITUTE(SUBSTITUTE(SUBSTITUTE(SUBSTITUTE(SUBSTITUTE(SUBSTITUTE(SUBSTITUTE(SUBSTITUTE(SUBSTITUTE(SUBSTITUTE(SUBSTITUTE(SUBSTITUTE(SUBSTITUTE(SUBSTITUTE(SUBSTITUTE(SUBSTITUTE(SUBSTITUTE(SUBSTITUTE(SUBSTITUTE(SUBSTITUTE(SUBSTITUTE(IF(_xlfn.ISFORMULA('#_F'!G81),_xlfn.FORMULATEXT('#_F'!G81),'#_F'!G81),"9","#"),"8","#"),"7","#"),"6","#"),"5","#"),"4","#"),"3","#"),"2","#"),"1","#"),"0","#"),"$","")," ",""),",","@"),"&gt;","@"),"&lt;","@"),"=","@"),")","@"),"(","@"),"^","@"),"/","@"),"+","@"),"*","@"),"-","@"))-LEN(SUBSTITUTE(SUBSTITUTE(SUBSTITUTE(SUBSTITUTE(SUBSTITUTE(SUBSTITUTE(SUBSTITUTE(SUBSTITUTE(SUBSTITUTE(SUBSTITUTE(SUBSTITUTE(SUBSTITUTE(SUBSTITUTE(SUBSTITUTE(SUBSTITUTE(SUBSTITUTE(SUBSTITUTE(SUBSTITUTE(SUBSTITUTE(SUBSTITUTE(SUBSTITUTE(SUBSTITUTE(SUBSTITUTE(SUBSTITUTE(IF(_xlfn.ISFORMULA('#_F'!G81),_xlfn.FORMULATEXT('#_F'!G81),'#_F'!G81),"9","#"),"8","#"),"7","#"),"6","#"),"5","#"),"4","#"),"3","#"),"2","#"),"1","#"),"0","#"),"$","")," ",""),",","@"),"&gt;","@"),"&lt;","@"),"=","@"),")","@"),"(","@"),"^","@"),"/","@"),"+","@"),"*","@"),"-","@"),"@#","")))/2,TRUE,FALSE),"HardCodeMsg",IF(LEN(IF(_xlfn.ISFORMULA(F!G81),_xlfn.FORMULATEXT(F!G81),F!G81))-LEN(SUBSTITUTE(IF(_xlfn.ISFORMULA(F!G81),_xlfn.FORMULATEXT(F!G81),F!G81),"""",""))&gt;LEN(IF(_xlfn.ISFORMULA('#_F'!G81),_xlfn.FORMULATEXT('#_F'!G81),'#_F'!G81))-LEN(SUBSTITUTE(IF(_xlfn.ISFORMULA('#_F'!G81),_xlfn.FORMULATEXT('#_F'!G81),'#_F'!G81),"""","")),TRUE,FALSE),"HardQuoteMsg",IF(LEN(IF(_xlfn.ISFORMULA(F!G81),_xlfn.FORMULATEXT(F!G81),F!G81))-LEN(SUBSTITUTE(IF(_xlfn.ISFORMULA(F!G81),_xlfn.FORMULATEXT(F!G81),F!G81),"$",""))&lt;LEN(IF(_xlfn.ISFORMULA('#_F'!G81),_xlfn.FORMULATEXT('#_F'!G81),'#_F'!G81))-LEN(SUBSTITUTE(IF(_xlfn.ISFORMULA('#_F'!G81),_xlfn.FORMULATEXT('#_F'!G81),'#_F'!G81),"$","")),TRUE,FALSE),"MissingAbsMsg",_xlfn.IFS(ISTEXT('#_F'!G81),FALSE,ISLOGICAL('#_F'!G81),FALSE,SUBSTITUTE(CELL("format",'#_F'!G81),"-","")=SUBSTITUTE(CELL("format",F!G81),"-",""),FALSE,CELL("format",'#_F'!G81)="G",FALSE,AND(CELL("format",'#_F'!G81)="F0",CELL("format",F!G81)="G"),FALSE,TRUE,IFERROR(IF(MATCH(CELL("format",'#_F'!G81),FormatCodes_SFX!$A$4:$A$53,0)&gt;0,TRUE),FALSE),TRUE,TRUE),"FormatMsg",TRUE,"PerfectMsg")</f>
        <v>PerfectMsg</v>
      </c>
      <c r="H81" s="170" t="str">
        <f ca="1">_xlfn.IFS(ISBLANK(F!H81),"",IF(NOT(ISNA('#_F'!H81)),IF(ISNA(F!H81),TRUE,FALSE),FALSE),"StuNAMsg",IF(AND(ISNA('#_F'!H81),ISNA(F!H81)),TRUE,FALSE),"PerfectMsg",IF(NOT(ISERROR('#_F'!H81)),IF(ISERROR(F!H81),TRUE,FALSE),FALSE),"StuErrorMsg",IF(TYPE('#_F'!H81)&lt;&gt;TYPE(F!H81),TRUE,FALSE),"WrongTypeMsg",IF(_xlfn.ISFORMULA('#_F'!H81),IF(NOT(_xlfn.ISFORMULA(F!H81)),TRUE),FALSE),"MissingFormulaMsg",IF(NOT(AND(ISNUMBER(FIND("[",_xlfn.FORMULATEXT('#_F'!H81))),ISNUMBER(FIND("!",_xlfn.FORMULATEXT('#_F'!H81))))),AND(ISNUMBER(FIND("[",_xlfn.FORMULATEXT(F!H81))),ISNUMBER(FIND("!",_xlfn.FORMULATEXT(F!H81)))),FALSE),"ExternalRefsMsg",IF(ISNUMBER('#_F'!H81),IF(ABS('#_F'!H81-F!H81)&gt;0.00001,TRUE,FALSE),IF('#_F'!H81&lt;&gt;F!H81,TRUE,FALSE)),IF(ISNUMBER('#_F'!H81),IF('#_F'!H81&gt;F!H81,"TooLow","TooHigh"),"WrongAnswer"),NOT(_xlfn.ISFORMULA('#_F'!H81)),IF(_xlfn.IFS(ISTEXT('#_F'!H81),FALSE,ISLOGICAL('#_F'!H81),FALSE,SUBSTITUTE(CELL("format",'#_F'!H81),"-","")=SUBSTITUTE(CELL("format",F!H81),"-",""),FALSE,CELL("format",'#_F'!H81)="G",FALSE,AND(CELL("format",'#_F'!H81)="F0",CELL("format",F!H81)="G"),FALSE,TRUE,IFERROR(IF(MATCH(CELL("format",'#_F'!H81)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81),_xlfn.FORMULATEXT(F!H81),F!H81),"9","#"),"8","#"),"7","#"),"6","#"),"5","#"),"4","#"),"3","#"),"2","#"),"1","#"),"0","#"),"$","")," ",""),",","@"),"&gt;","@"),"&lt;","@"),"=","@"),")","@"),"(","@"),"^","@"),"/","@"),"+","@"),"*","@"),"-","@"))-LEN(SUBSTITUTE(SUBSTITUTE(SUBSTITUTE(SUBSTITUTE(SUBSTITUTE(SUBSTITUTE(SUBSTITUTE(SUBSTITUTE(SUBSTITUTE(SUBSTITUTE(SUBSTITUTE(SUBSTITUTE(SUBSTITUTE(SUBSTITUTE(SUBSTITUTE(SUBSTITUTE(SUBSTITUTE(SUBSTITUTE(SUBSTITUTE(SUBSTITUTE(SUBSTITUTE(SUBSTITUTE(SUBSTITUTE(SUBSTITUTE(IF(_xlfn.ISFORMULA(F!H81),_xlfn.FORMULATEXT(F!H81),F!H81),"9","#"),"8","#"),"7","#"),"6","#"),"5","#"),"4","#"),"3","#"),"2","#"),"1","#"),"0","#"),"$","")," ",""),",","@"),"&gt;","@"),"&lt;","@"),"=","@"),")","@"),"(","@"),"^","@"),"/","@"),"+","@"),"*","@"),"-","@"),"@#","")))/2&gt;(LEN(SUBSTITUTE(SUBSTITUTE(SUBSTITUTE(SUBSTITUTE(SUBSTITUTE(SUBSTITUTE(SUBSTITUTE(SUBSTITUTE(SUBSTITUTE(SUBSTITUTE(SUBSTITUTE(SUBSTITUTE(SUBSTITUTE(SUBSTITUTE(SUBSTITUTE(SUBSTITUTE(SUBSTITUTE(SUBSTITUTE(SUBSTITUTE(SUBSTITUTE(SUBSTITUTE(SUBSTITUTE(SUBSTITUTE(IF(_xlfn.ISFORMULA('#_F'!H81),_xlfn.FORMULATEXT('#_F'!H81),'#_F'!H81),"9","#"),"8","#"),"7","#"),"6","#"),"5","#"),"4","#"),"3","#"),"2","#"),"1","#"),"0","#"),"$","")," ",""),",","@"),"&gt;","@"),"&lt;","@"),"=","@"),")","@"),"(","@"),"^","@"),"/","@"),"+","@"),"*","@"),"-","@"))-LEN(SUBSTITUTE(SUBSTITUTE(SUBSTITUTE(SUBSTITUTE(SUBSTITUTE(SUBSTITUTE(SUBSTITUTE(SUBSTITUTE(SUBSTITUTE(SUBSTITUTE(SUBSTITUTE(SUBSTITUTE(SUBSTITUTE(SUBSTITUTE(SUBSTITUTE(SUBSTITUTE(SUBSTITUTE(SUBSTITUTE(SUBSTITUTE(SUBSTITUTE(SUBSTITUTE(SUBSTITUTE(SUBSTITUTE(SUBSTITUTE(IF(_xlfn.ISFORMULA('#_F'!H81),_xlfn.FORMULATEXT('#_F'!H81),'#_F'!H81),"9","#"),"8","#"),"7","#"),"6","#"),"5","#"),"4","#"),"3","#"),"2","#"),"1","#"),"0","#"),"$","")," ",""),",","@"),"&gt;","@"),"&lt;","@"),"=","@"),")","@"),"(","@"),"^","@"),"/","@"),"+","@"),"*","@"),"-","@"),"@#","")))/2,TRUE,FALSE),"HardCodeMsg",IF(LEN(IF(_xlfn.ISFORMULA(F!H81),_xlfn.FORMULATEXT(F!H81),F!H81))-LEN(SUBSTITUTE(IF(_xlfn.ISFORMULA(F!H81),_xlfn.FORMULATEXT(F!H81),F!H81),"""",""))&gt;LEN(IF(_xlfn.ISFORMULA('#_F'!H81),_xlfn.FORMULATEXT('#_F'!H81),'#_F'!H81))-LEN(SUBSTITUTE(IF(_xlfn.ISFORMULA('#_F'!H81),_xlfn.FORMULATEXT('#_F'!H81),'#_F'!H81),"""","")),TRUE,FALSE),"HardQuoteMsg",IF(LEN(IF(_xlfn.ISFORMULA(F!H81),_xlfn.FORMULATEXT(F!H81),F!H81))-LEN(SUBSTITUTE(IF(_xlfn.ISFORMULA(F!H81),_xlfn.FORMULATEXT(F!H81),F!H81),"$",""))&lt;LEN(IF(_xlfn.ISFORMULA('#_F'!H81),_xlfn.FORMULATEXT('#_F'!H81),'#_F'!H81))-LEN(SUBSTITUTE(IF(_xlfn.ISFORMULA('#_F'!H81),_xlfn.FORMULATEXT('#_F'!H81),'#_F'!H81),"$","")),TRUE,FALSE),"MissingAbsMsg",_xlfn.IFS(ISTEXT('#_F'!H81),FALSE,ISLOGICAL('#_F'!H81),FALSE,SUBSTITUTE(CELL("format",'#_F'!H81),"-","")=SUBSTITUTE(CELL("format",F!H81),"-",""),FALSE,CELL("format",'#_F'!H81)="G",FALSE,AND(CELL("format",'#_F'!H81)="F0",CELL("format",F!H81)="G"),FALSE,TRUE,IFERROR(IF(MATCH(CELL("format",'#_F'!H81),FormatCodes_SFX!$A$4:$A$53,0)&gt;0,TRUE),FALSE),TRUE,TRUE),"FormatMsg",TRUE,"PerfectMsg")</f>
        <v>PerfectMsg</v>
      </c>
      <c r="I81" s="170" t="str">
        <f ca="1">_xlfn.IFS(ISBLANK(F!I81),"",IF(NOT(ISNA('#_F'!I81)),IF(ISNA(F!I81),TRUE,FALSE),FALSE),"StuNAMsg",IF(AND(ISNA('#_F'!I81),ISNA(F!I81)),TRUE,FALSE),"PerfectMsg",IF(NOT(ISERROR('#_F'!I81)),IF(ISERROR(F!I81),TRUE,FALSE),FALSE),"StuErrorMsg",IF(TYPE('#_F'!I81)&lt;&gt;TYPE(F!I81),TRUE,FALSE),"WrongTypeMsg",IF(_xlfn.ISFORMULA('#_F'!I81),IF(NOT(_xlfn.ISFORMULA(F!I81)),TRUE),FALSE),"MissingFormulaMsg",IF(NOT(AND(ISNUMBER(FIND("[",_xlfn.FORMULATEXT('#_F'!I81))),ISNUMBER(FIND("!",_xlfn.FORMULATEXT('#_F'!I81))))),AND(ISNUMBER(FIND("[",_xlfn.FORMULATEXT(F!I81))),ISNUMBER(FIND("!",_xlfn.FORMULATEXT(F!I81)))),FALSE),"ExternalRefsMsg",IF(ISNUMBER('#_F'!I81),IF(ABS('#_F'!I81-F!I81)&gt;0.00001,TRUE,FALSE),IF('#_F'!I81&lt;&gt;F!I81,TRUE,FALSE)),IF(ISNUMBER('#_F'!I81),IF('#_F'!I81&gt;F!I81,"TooLow","TooHigh"),"WrongAnswer"),NOT(_xlfn.ISFORMULA('#_F'!I81)),IF(_xlfn.IFS(ISTEXT('#_F'!I81),FALSE,ISLOGICAL('#_F'!I81),FALSE,SUBSTITUTE(CELL("format",'#_F'!I81),"-","")=SUBSTITUTE(CELL("format",F!I81),"-",""),FALSE,CELL("format",'#_F'!I81)="G",FALSE,AND(CELL("format",'#_F'!I81)="F0",CELL("format",F!I81)="G"),FALSE,TRUE,IFERROR(IF(MATCH(CELL("format",'#_F'!I81)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81),_xlfn.FORMULATEXT(F!I81),F!I81),"9","#"),"8","#"),"7","#"),"6","#"),"5","#"),"4","#"),"3","#"),"2","#"),"1","#"),"0","#"),"$","")," ",""),",","@"),"&gt;","@"),"&lt;","@"),"=","@"),")","@"),"(","@"),"^","@"),"/","@"),"+","@"),"*","@"),"-","@"))-LEN(SUBSTITUTE(SUBSTITUTE(SUBSTITUTE(SUBSTITUTE(SUBSTITUTE(SUBSTITUTE(SUBSTITUTE(SUBSTITUTE(SUBSTITUTE(SUBSTITUTE(SUBSTITUTE(SUBSTITUTE(SUBSTITUTE(SUBSTITUTE(SUBSTITUTE(SUBSTITUTE(SUBSTITUTE(SUBSTITUTE(SUBSTITUTE(SUBSTITUTE(SUBSTITUTE(SUBSTITUTE(SUBSTITUTE(SUBSTITUTE(IF(_xlfn.ISFORMULA(F!I81),_xlfn.FORMULATEXT(F!I81),F!I81),"9","#"),"8","#"),"7","#"),"6","#"),"5","#"),"4","#"),"3","#"),"2","#"),"1","#"),"0","#"),"$","")," ",""),",","@"),"&gt;","@"),"&lt;","@"),"=","@"),")","@"),"(","@"),"^","@"),"/","@"),"+","@"),"*","@"),"-","@"),"@#","")))/2&gt;(LEN(SUBSTITUTE(SUBSTITUTE(SUBSTITUTE(SUBSTITUTE(SUBSTITUTE(SUBSTITUTE(SUBSTITUTE(SUBSTITUTE(SUBSTITUTE(SUBSTITUTE(SUBSTITUTE(SUBSTITUTE(SUBSTITUTE(SUBSTITUTE(SUBSTITUTE(SUBSTITUTE(SUBSTITUTE(SUBSTITUTE(SUBSTITUTE(SUBSTITUTE(SUBSTITUTE(SUBSTITUTE(SUBSTITUTE(IF(_xlfn.ISFORMULA('#_F'!I81),_xlfn.FORMULATEXT('#_F'!I81),'#_F'!I81),"9","#"),"8","#"),"7","#"),"6","#"),"5","#"),"4","#"),"3","#"),"2","#"),"1","#"),"0","#"),"$","")," ",""),",","@"),"&gt;","@"),"&lt;","@"),"=","@"),")","@"),"(","@"),"^","@"),"/","@"),"+","@"),"*","@"),"-","@"))-LEN(SUBSTITUTE(SUBSTITUTE(SUBSTITUTE(SUBSTITUTE(SUBSTITUTE(SUBSTITUTE(SUBSTITUTE(SUBSTITUTE(SUBSTITUTE(SUBSTITUTE(SUBSTITUTE(SUBSTITUTE(SUBSTITUTE(SUBSTITUTE(SUBSTITUTE(SUBSTITUTE(SUBSTITUTE(SUBSTITUTE(SUBSTITUTE(SUBSTITUTE(SUBSTITUTE(SUBSTITUTE(SUBSTITUTE(SUBSTITUTE(IF(_xlfn.ISFORMULA('#_F'!I81),_xlfn.FORMULATEXT('#_F'!I81),'#_F'!I81),"9","#"),"8","#"),"7","#"),"6","#"),"5","#"),"4","#"),"3","#"),"2","#"),"1","#"),"0","#"),"$","")," ",""),",","@"),"&gt;","@"),"&lt;","@"),"=","@"),")","@"),"(","@"),"^","@"),"/","@"),"+","@"),"*","@"),"-","@"),"@#","")))/2,TRUE,FALSE),"HardCodeMsg",IF(LEN(IF(_xlfn.ISFORMULA(F!I81),_xlfn.FORMULATEXT(F!I81),F!I81))-LEN(SUBSTITUTE(IF(_xlfn.ISFORMULA(F!I81),_xlfn.FORMULATEXT(F!I81),F!I81),"""",""))&gt;LEN(IF(_xlfn.ISFORMULA('#_F'!I81),_xlfn.FORMULATEXT('#_F'!I81),'#_F'!I81))-LEN(SUBSTITUTE(IF(_xlfn.ISFORMULA('#_F'!I81),_xlfn.FORMULATEXT('#_F'!I81),'#_F'!I81),"""","")),TRUE,FALSE),"HardQuoteMsg",IF(LEN(IF(_xlfn.ISFORMULA(F!I81),_xlfn.FORMULATEXT(F!I81),F!I81))-LEN(SUBSTITUTE(IF(_xlfn.ISFORMULA(F!I81),_xlfn.FORMULATEXT(F!I81),F!I81),"$",""))&lt;LEN(IF(_xlfn.ISFORMULA('#_F'!I81),_xlfn.FORMULATEXT('#_F'!I81),'#_F'!I81))-LEN(SUBSTITUTE(IF(_xlfn.ISFORMULA('#_F'!I81),_xlfn.FORMULATEXT('#_F'!I81),'#_F'!I81),"$","")),TRUE,FALSE),"MissingAbsMsg",_xlfn.IFS(ISTEXT('#_F'!I81),FALSE,ISLOGICAL('#_F'!I81),FALSE,SUBSTITUTE(CELL("format",'#_F'!I81),"-","")=SUBSTITUTE(CELL("format",F!I81),"-",""),FALSE,CELL("format",'#_F'!I81)="G",FALSE,AND(CELL("format",'#_F'!I81)="F0",CELL("format",F!I81)="G"),FALSE,TRUE,IFERROR(IF(MATCH(CELL("format",'#_F'!I81),FormatCodes_SFX!$A$4:$A$53,0)&gt;0,TRUE),FALSE),TRUE,TRUE),"FormatMsg",TRUE,"PerfectMsg")</f>
        <v>PerfectMsg</v>
      </c>
      <c r="J81" s="170" t="str">
        <f ca="1">_xlfn.IFS(ISBLANK(F!J81),"",IF(NOT(ISNA('#_F'!J81)),IF(ISNA(F!J81),TRUE,FALSE),FALSE),"StuNAMsg",IF(AND(ISNA('#_F'!J81),ISNA(F!J81)),TRUE,FALSE),"PerfectMsg",IF(NOT(ISERROR('#_F'!J81)),IF(ISERROR(F!J81),TRUE,FALSE),FALSE),"StuErrorMsg",IF(TYPE('#_F'!J81)&lt;&gt;TYPE(F!J81),TRUE,FALSE),"WrongTypeMsg",IF(_xlfn.ISFORMULA('#_F'!J81),IF(NOT(_xlfn.ISFORMULA(F!J81)),TRUE),FALSE),"MissingFormulaMsg",IF(NOT(AND(ISNUMBER(FIND("[",_xlfn.FORMULATEXT('#_F'!J81))),ISNUMBER(FIND("!",_xlfn.FORMULATEXT('#_F'!J81))))),AND(ISNUMBER(FIND("[",_xlfn.FORMULATEXT(F!J81))),ISNUMBER(FIND("!",_xlfn.FORMULATEXT(F!J81)))),FALSE),"ExternalRefsMsg",IF(ISNUMBER('#_F'!J81),IF(ABS('#_F'!J81-F!J81)&gt;0.00001,TRUE,FALSE),IF('#_F'!J81&lt;&gt;F!J81,TRUE,FALSE)),IF(ISNUMBER('#_F'!J81),IF('#_F'!J81&gt;F!J81,"TooLow","TooHigh"),"WrongAnswer"),NOT(_xlfn.ISFORMULA('#_F'!J81)),IF(_xlfn.IFS(ISTEXT('#_F'!J81),FALSE,ISLOGICAL('#_F'!J81),FALSE,SUBSTITUTE(CELL("format",'#_F'!J81),"-","")=SUBSTITUTE(CELL("format",F!J81),"-",""),FALSE,CELL("format",'#_F'!J81)="G",FALSE,AND(CELL("format",'#_F'!J81)="F0",CELL("format",F!J81)="G"),FALSE,TRUE,IFERROR(IF(MATCH(CELL("format",'#_F'!J81)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81),_xlfn.FORMULATEXT(F!J81),F!J81),"9","#"),"8","#"),"7","#"),"6","#"),"5","#"),"4","#"),"3","#"),"2","#"),"1","#"),"0","#"),"$","")," ",""),",","@"),"&gt;","@"),"&lt;","@"),"=","@"),")","@"),"(","@"),"^","@"),"/","@"),"+","@"),"*","@"),"-","@"))-LEN(SUBSTITUTE(SUBSTITUTE(SUBSTITUTE(SUBSTITUTE(SUBSTITUTE(SUBSTITUTE(SUBSTITUTE(SUBSTITUTE(SUBSTITUTE(SUBSTITUTE(SUBSTITUTE(SUBSTITUTE(SUBSTITUTE(SUBSTITUTE(SUBSTITUTE(SUBSTITUTE(SUBSTITUTE(SUBSTITUTE(SUBSTITUTE(SUBSTITUTE(SUBSTITUTE(SUBSTITUTE(SUBSTITUTE(SUBSTITUTE(IF(_xlfn.ISFORMULA(F!J81),_xlfn.FORMULATEXT(F!J81),F!J81),"9","#"),"8","#"),"7","#"),"6","#"),"5","#"),"4","#"),"3","#"),"2","#"),"1","#"),"0","#"),"$","")," ",""),",","@"),"&gt;","@"),"&lt;","@"),"=","@"),")","@"),"(","@"),"^","@"),"/","@"),"+","@"),"*","@"),"-","@"),"@#","")))/2&gt;(LEN(SUBSTITUTE(SUBSTITUTE(SUBSTITUTE(SUBSTITUTE(SUBSTITUTE(SUBSTITUTE(SUBSTITUTE(SUBSTITUTE(SUBSTITUTE(SUBSTITUTE(SUBSTITUTE(SUBSTITUTE(SUBSTITUTE(SUBSTITUTE(SUBSTITUTE(SUBSTITUTE(SUBSTITUTE(SUBSTITUTE(SUBSTITUTE(SUBSTITUTE(SUBSTITUTE(SUBSTITUTE(SUBSTITUTE(IF(_xlfn.ISFORMULA('#_F'!J81),_xlfn.FORMULATEXT('#_F'!J81),'#_F'!J81),"9","#"),"8","#"),"7","#"),"6","#"),"5","#"),"4","#"),"3","#"),"2","#"),"1","#"),"0","#"),"$","")," ",""),",","@"),"&gt;","@"),"&lt;","@"),"=","@"),")","@"),"(","@"),"^","@"),"/","@"),"+","@"),"*","@"),"-","@"))-LEN(SUBSTITUTE(SUBSTITUTE(SUBSTITUTE(SUBSTITUTE(SUBSTITUTE(SUBSTITUTE(SUBSTITUTE(SUBSTITUTE(SUBSTITUTE(SUBSTITUTE(SUBSTITUTE(SUBSTITUTE(SUBSTITUTE(SUBSTITUTE(SUBSTITUTE(SUBSTITUTE(SUBSTITUTE(SUBSTITUTE(SUBSTITUTE(SUBSTITUTE(SUBSTITUTE(SUBSTITUTE(SUBSTITUTE(SUBSTITUTE(IF(_xlfn.ISFORMULA('#_F'!J81),_xlfn.FORMULATEXT('#_F'!J81),'#_F'!J81),"9","#"),"8","#"),"7","#"),"6","#"),"5","#"),"4","#"),"3","#"),"2","#"),"1","#"),"0","#"),"$","")," ",""),",","@"),"&gt;","@"),"&lt;","@"),"=","@"),")","@"),"(","@"),"^","@"),"/","@"),"+","@"),"*","@"),"-","@"),"@#","")))/2,TRUE,FALSE),"HardCodeMsg",IF(LEN(IF(_xlfn.ISFORMULA(F!J81),_xlfn.FORMULATEXT(F!J81),F!J81))-LEN(SUBSTITUTE(IF(_xlfn.ISFORMULA(F!J81),_xlfn.FORMULATEXT(F!J81),F!J81),"""",""))&gt;LEN(IF(_xlfn.ISFORMULA('#_F'!J81),_xlfn.FORMULATEXT('#_F'!J81),'#_F'!J81))-LEN(SUBSTITUTE(IF(_xlfn.ISFORMULA('#_F'!J81),_xlfn.FORMULATEXT('#_F'!J81),'#_F'!J81),"""","")),TRUE,FALSE),"HardQuoteMsg",IF(LEN(IF(_xlfn.ISFORMULA(F!J81),_xlfn.FORMULATEXT(F!J81),F!J81))-LEN(SUBSTITUTE(IF(_xlfn.ISFORMULA(F!J81),_xlfn.FORMULATEXT(F!J81),F!J81),"$",""))&lt;LEN(IF(_xlfn.ISFORMULA('#_F'!J81),_xlfn.FORMULATEXT('#_F'!J81),'#_F'!J81))-LEN(SUBSTITUTE(IF(_xlfn.ISFORMULA('#_F'!J81),_xlfn.FORMULATEXT('#_F'!J81),'#_F'!J81),"$","")),TRUE,FALSE),"MissingAbsMsg",_xlfn.IFS(ISTEXT('#_F'!J81),FALSE,ISLOGICAL('#_F'!J81),FALSE,SUBSTITUTE(CELL("format",'#_F'!J81),"-","")=SUBSTITUTE(CELL("format",F!J81),"-",""),FALSE,CELL("format",'#_F'!J81)="G",FALSE,AND(CELL("format",'#_F'!J81)="F0",CELL("format",F!J81)="G"),FALSE,TRUE,IFERROR(IF(MATCH(CELL("format",'#_F'!J81),FormatCodes_SFX!$A$4:$A$53,0)&gt;0,TRUE),FALSE),TRUE,TRUE),"FormatMsg",TRUE,"PerfectMsg")</f>
        <v>PerfectMsg</v>
      </c>
      <c r="K81" s="170" t="str">
        <f ca="1">_xlfn.IFS(ISBLANK(F!K81),"",IF(NOT(ISNA('#_F'!K81)),IF(ISNA(F!K81),TRUE,FALSE),FALSE),"StuNAMsg",IF(AND(ISNA('#_F'!K81),ISNA(F!K81)),TRUE,FALSE),"PerfectMsg",IF(NOT(ISERROR('#_F'!K81)),IF(ISERROR(F!K81),TRUE,FALSE),FALSE),"StuErrorMsg",IF(TYPE('#_F'!K81)&lt;&gt;TYPE(F!K81),TRUE,FALSE),"WrongTypeMsg",IF(_xlfn.ISFORMULA('#_F'!K81),IF(NOT(_xlfn.ISFORMULA(F!K81)),TRUE),FALSE),"MissingFormulaMsg",IF(NOT(AND(ISNUMBER(FIND("[",_xlfn.FORMULATEXT('#_F'!K81))),ISNUMBER(FIND("!",_xlfn.FORMULATEXT('#_F'!K81))))),AND(ISNUMBER(FIND("[",_xlfn.FORMULATEXT(F!K81))),ISNUMBER(FIND("!",_xlfn.FORMULATEXT(F!K81)))),FALSE),"ExternalRefsMsg",IF(ISNUMBER('#_F'!K81),IF(ABS('#_F'!K81-F!K81)&gt;0.00001,TRUE,FALSE),IF('#_F'!K81&lt;&gt;F!K81,TRUE,FALSE)),IF(ISNUMBER('#_F'!K81),IF('#_F'!K81&gt;F!K81,"TooLow","TooHigh"),"WrongAnswer"),NOT(_xlfn.ISFORMULA('#_F'!K81)),IF(_xlfn.IFS(ISTEXT('#_F'!K81),FALSE,ISLOGICAL('#_F'!K81),FALSE,SUBSTITUTE(CELL("format",'#_F'!K81),"-","")=SUBSTITUTE(CELL("format",F!K81),"-",""),FALSE,CELL("format",'#_F'!K81)="G",FALSE,AND(CELL("format",'#_F'!K81)="F0",CELL("format",F!K81)="G"),FALSE,TRUE,IFERROR(IF(MATCH(CELL("format",'#_F'!K81)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81),_xlfn.FORMULATEXT(F!K81),F!K81),"9","#"),"8","#"),"7","#"),"6","#"),"5","#"),"4","#"),"3","#"),"2","#"),"1","#"),"0","#"),"$","")," ",""),",","@"),"&gt;","@"),"&lt;","@"),"=","@"),")","@"),"(","@"),"^","@"),"/","@"),"+","@"),"*","@"),"-","@"))-LEN(SUBSTITUTE(SUBSTITUTE(SUBSTITUTE(SUBSTITUTE(SUBSTITUTE(SUBSTITUTE(SUBSTITUTE(SUBSTITUTE(SUBSTITUTE(SUBSTITUTE(SUBSTITUTE(SUBSTITUTE(SUBSTITUTE(SUBSTITUTE(SUBSTITUTE(SUBSTITUTE(SUBSTITUTE(SUBSTITUTE(SUBSTITUTE(SUBSTITUTE(SUBSTITUTE(SUBSTITUTE(SUBSTITUTE(SUBSTITUTE(IF(_xlfn.ISFORMULA(F!K81),_xlfn.FORMULATEXT(F!K81),F!K81),"9","#"),"8","#"),"7","#"),"6","#"),"5","#"),"4","#"),"3","#"),"2","#"),"1","#"),"0","#"),"$","")," ",""),",","@"),"&gt;","@"),"&lt;","@"),"=","@"),")","@"),"(","@"),"^","@"),"/","@"),"+","@"),"*","@"),"-","@"),"@#","")))/2&gt;(LEN(SUBSTITUTE(SUBSTITUTE(SUBSTITUTE(SUBSTITUTE(SUBSTITUTE(SUBSTITUTE(SUBSTITUTE(SUBSTITUTE(SUBSTITUTE(SUBSTITUTE(SUBSTITUTE(SUBSTITUTE(SUBSTITUTE(SUBSTITUTE(SUBSTITUTE(SUBSTITUTE(SUBSTITUTE(SUBSTITUTE(SUBSTITUTE(SUBSTITUTE(SUBSTITUTE(SUBSTITUTE(SUBSTITUTE(IF(_xlfn.ISFORMULA('#_F'!K81),_xlfn.FORMULATEXT('#_F'!K81),'#_F'!K81),"9","#"),"8","#"),"7","#"),"6","#"),"5","#"),"4","#"),"3","#"),"2","#"),"1","#"),"0","#"),"$","")," ",""),",","@"),"&gt;","@"),"&lt;","@"),"=","@"),")","@"),"(","@"),"^","@"),"/","@"),"+","@"),"*","@"),"-","@"))-LEN(SUBSTITUTE(SUBSTITUTE(SUBSTITUTE(SUBSTITUTE(SUBSTITUTE(SUBSTITUTE(SUBSTITUTE(SUBSTITUTE(SUBSTITUTE(SUBSTITUTE(SUBSTITUTE(SUBSTITUTE(SUBSTITUTE(SUBSTITUTE(SUBSTITUTE(SUBSTITUTE(SUBSTITUTE(SUBSTITUTE(SUBSTITUTE(SUBSTITUTE(SUBSTITUTE(SUBSTITUTE(SUBSTITUTE(SUBSTITUTE(IF(_xlfn.ISFORMULA('#_F'!K81),_xlfn.FORMULATEXT('#_F'!K81),'#_F'!K81),"9","#"),"8","#"),"7","#"),"6","#"),"5","#"),"4","#"),"3","#"),"2","#"),"1","#"),"0","#"),"$","")," ",""),",","@"),"&gt;","@"),"&lt;","@"),"=","@"),")","@"),"(","@"),"^","@"),"/","@"),"+","@"),"*","@"),"-","@"),"@#","")))/2,TRUE,FALSE),"HardCodeMsg",IF(LEN(IF(_xlfn.ISFORMULA(F!K81),_xlfn.FORMULATEXT(F!K81),F!K81))-LEN(SUBSTITUTE(IF(_xlfn.ISFORMULA(F!K81),_xlfn.FORMULATEXT(F!K81),F!K81),"""",""))&gt;LEN(IF(_xlfn.ISFORMULA('#_F'!K81),_xlfn.FORMULATEXT('#_F'!K81),'#_F'!K81))-LEN(SUBSTITUTE(IF(_xlfn.ISFORMULA('#_F'!K81),_xlfn.FORMULATEXT('#_F'!K81),'#_F'!K81),"""","")),TRUE,FALSE),"HardQuoteMsg",IF(LEN(IF(_xlfn.ISFORMULA(F!K81),_xlfn.FORMULATEXT(F!K81),F!K81))-LEN(SUBSTITUTE(IF(_xlfn.ISFORMULA(F!K81),_xlfn.FORMULATEXT(F!K81),F!K81),"$",""))&lt;LEN(IF(_xlfn.ISFORMULA('#_F'!K81),_xlfn.FORMULATEXT('#_F'!K81),'#_F'!K81))-LEN(SUBSTITUTE(IF(_xlfn.ISFORMULA('#_F'!K81),_xlfn.FORMULATEXT('#_F'!K81),'#_F'!K81),"$","")),TRUE,FALSE),"MissingAbsMsg",_xlfn.IFS(ISTEXT('#_F'!K81),FALSE,ISLOGICAL('#_F'!K81),FALSE,SUBSTITUTE(CELL("format",'#_F'!K81),"-","")=SUBSTITUTE(CELL("format",F!K81),"-",""),FALSE,CELL("format",'#_F'!K81)="G",FALSE,AND(CELL("format",'#_F'!K81)="F0",CELL("format",F!K81)="G"),FALSE,TRUE,IFERROR(IF(MATCH(CELL("format",'#_F'!K81),FormatCodes_SFX!$A$4:$A$53,0)&gt;0,TRUE),FALSE),TRUE,TRUE),"FormatMsg",TRUE,"PerfectMsg")</f>
        <v>PerfectMsg</v>
      </c>
      <c r="L81" s="231" t="str">
        <f ca="1">_xlfn.IFS(ISBLANK(F!L81),"",IF(NOT(ISNA('#_F'!L81)),IF(ISNA(F!L81),TRUE,FALSE),FALSE),"StuNAMsg",IF(AND(ISNA('#_F'!L81),ISNA(F!L81)),TRUE,FALSE),"PerfectMsg",IF(NOT(ISERROR('#_F'!L81)),IF(ISERROR(F!L81),TRUE,FALSE),FALSE),"StuErrorMsg",IF(TYPE('#_F'!L81)&lt;&gt;TYPE(F!L81),TRUE,FALSE),"WrongTypeMsg",IF(_xlfn.ISFORMULA('#_F'!L81),IF(NOT(_xlfn.ISFORMULA(F!L81)),TRUE),FALSE),"MissingFormulaMsg",IF(NOT(AND(ISNUMBER(FIND("[",_xlfn.FORMULATEXT('#_F'!L81))),ISNUMBER(FIND("!",_xlfn.FORMULATEXT('#_F'!L81))))),AND(ISNUMBER(FIND("[",_xlfn.FORMULATEXT(F!L81))),ISNUMBER(FIND("!",_xlfn.FORMULATEXT(F!L81)))),FALSE),"ExternalRefsMsg",IF(ISNUMBER('#_F'!L81),IF(ABS('#_F'!L81-F!L81)&gt;0.00001,TRUE,FALSE),IF('#_F'!L81&lt;&gt;F!L81,TRUE,FALSE)),IF(ISNUMBER('#_F'!L81),IF('#_F'!L81&gt;F!L81,"TooLow","TooHigh"),"WrongAnswer"),NOT(_xlfn.ISFORMULA('#_F'!L81)),IF(_xlfn.IFS(ISTEXT('#_F'!L81),FALSE,ISLOGICAL('#_F'!L81),FALSE,SUBSTITUTE(CELL("format",'#_F'!L81),"-","")=SUBSTITUTE(CELL("format",F!L81),"-",""),FALSE,CELL("format",'#_F'!L81)="G",FALSE,AND(CELL("format",'#_F'!L81)="F0",CELL("format",F!L81)="G"),FALSE,TRUE,IFERROR(IF(MATCH(CELL("format",'#_F'!L81)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81),_xlfn.FORMULATEXT(F!L81),F!L81),"9","#"),"8","#"),"7","#"),"6","#"),"5","#"),"4","#"),"3","#"),"2","#"),"1","#"),"0","#"),"$","")," ",""),",","@"),"&gt;","@"),"&lt;","@"),"=","@"),")","@"),"(","@"),"^","@"),"/","@"),"+","@"),"*","@"),"-","@"))-LEN(SUBSTITUTE(SUBSTITUTE(SUBSTITUTE(SUBSTITUTE(SUBSTITUTE(SUBSTITUTE(SUBSTITUTE(SUBSTITUTE(SUBSTITUTE(SUBSTITUTE(SUBSTITUTE(SUBSTITUTE(SUBSTITUTE(SUBSTITUTE(SUBSTITUTE(SUBSTITUTE(SUBSTITUTE(SUBSTITUTE(SUBSTITUTE(SUBSTITUTE(SUBSTITUTE(SUBSTITUTE(SUBSTITUTE(SUBSTITUTE(IF(_xlfn.ISFORMULA(F!L81),_xlfn.FORMULATEXT(F!L81),F!L81),"9","#"),"8","#"),"7","#"),"6","#"),"5","#"),"4","#"),"3","#"),"2","#"),"1","#"),"0","#"),"$","")," ",""),",","@"),"&gt;","@"),"&lt;","@"),"=","@"),")","@"),"(","@"),"^","@"),"/","@"),"+","@"),"*","@"),"-","@"),"@#","")))/2&gt;(LEN(SUBSTITUTE(SUBSTITUTE(SUBSTITUTE(SUBSTITUTE(SUBSTITUTE(SUBSTITUTE(SUBSTITUTE(SUBSTITUTE(SUBSTITUTE(SUBSTITUTE(SUBSTITUTE(SUBSTITUTE(SUBSTITUTE(SUBSTITUTE(SUBSTITUTE(SUBSTITUTE(SUBSTITUTE(SUBSTITUTE(SUBSTITUTE(SUBSTITUTE(SUBSTITUTE(SUBSTITUTE(SUBSTITUTE(IF(_xlfn.ISFORMULA('#_F'!L81),_xlfn.FORMULATEXT('#_F'!L81),'#_F'!L81),"9","#"),"8","#"),"7","#"),"6","#"),"5","#"),"4","#"),"3","#"),"2","#"),"1","#"),"0","#"),"$","")," ",""),",","@"),"&gt;","@"),"&lt;","@"),"=","@"),")","@"),"(","@"),"^","@"),"/","@"),"+","@"),"*","@"),"-","@"))-LEN(SUBSTITUTE(SUBSTITUTE(SUBSTITUTE(SUBSTITUTE(SUBSTITUTE(SUBSTITUTE(SUBSTITUTE(SUBSTITUTE(SUBSTITUTE(SUBSTITUTE(SUBSTITUTE(SUBSTITUTE(SUBSTITUTE(SUBSTITUTE(SUBSTITUTE(SUBSTITUTE(SUBSTITUTE(SUBSTITUTE(SUBSTITUTE(SUBSTITUTE(SUBSTITUTE(SUBSTITUTE(SUBSTITUTE(SUBSTITUTE(IF(_xlfn.ISFORMULA('#_F'!L81),_xlfn.FORMULATEXT('#_F'!L81),'#_F'!L81),"9","#"),"8","#"),"7","#"),"6","#"),"5","#"),"4","#"),"3","#"),"2","#"),"1","#"),"0","#"),"$","")," ",""),",","@"),"&gt;","@"),"&lt;","@"),"=","@"),")","@"),"(","@"),"^","@"),"/","@"),"+","@"),"*","@"),"-","@"),"@#","")))/2,TRUE,FALSE),"HardCodeMsg",IF(LEN(IF(_xlfn.ISFORMULA(F!L81),_xlfn.FORMULATEXT(F!L81),F!L81))-LEN(SUBSTITUTE(IF(_xlfn.ISFORMULA(F!L81),_xlfn.FORMULATEXT(F!L81),F!L81),"""",""))&gt;LEN(IF(_xlfn.ISFORMULA('#_F'!L81),_xlfn.FORMULATEXT('#_F'!L81),'#_F'!L81))-LEN(SUBSTITUTE(IF(_xlfn.ISFORMULA('#_F'!L81),_xlfn.FORMULATEXT('#_F'!L81),'#_F'!L81),"""","")),TRUE,FALSE),"HardQuoteMsg",IF(LEN(IF(_xlfn.ISFORMULA(F!L81),_xlfn.FORMULATEXT(F!L81),F!L81))-LEN(SUBSTITUTE(IF(_xlfn.ISFORMULA(F!L81),_xlfn.FORMULATEXT(F!L81),F!L81),"$",""))&lt;LEN(IF(_xlfn.ISFORMULA('#_F'!L81),_xlfn.FORMULATEXT('#_F'!L81),'#_F'!L81))-LEN(SUBSTITUTE(IF(_xlfn.ISFORMULA('#_F'!L81),_xlfn.FORMULATEXT('#_F'!L81),'#_F'!L81),"$","")),TRUE,FALSE),"MissingAbsMsg",_xlfn.IFS(ISTEXT('#_F'!L81),FALSE,ISLOGICAL('#_F'!L81),FALSE,SUBSTITUTE(CELL("format",'#_F'!L81),"-","")=SUBSTITUTE(CELL("format",F!L81),"-",""),FALSE,CELL("format",'#_F'!L81)="G",FALSE,AND(CELL("format",'#_F'!L81)="F0",CELL("format",F!L81)="G"),FALSE,TRUE,IFERROR(IF(MATCH(CELL("format",'#_F'!L81),FormatCodes_SFX!$A$4:$A$53,0)&gt;0,TRUE),FALSE),TRUE,TRUE),"FormatMsg",TRUE,"PerfectMsg")</f>
        <v>PerfectMsg</v>
      </c>
      <c r="N81" s="233">
        <v>0</v>
      </c>
      <c r="O81" s="233">
        <v>0</v>
      </c>
      <c r="P81" s="233">
        <v>0</v>
      </c>
      <c r="R81" s="233">
        <v>0</v>
      </c>
      <c r="S81" s="233">
        <v>0</v>
      </c>
      <c r="T81" s="233">
        <v>0</v>
      </c>
      <c r="V81" s="233">
        <v>0</v>
      </c>
      <c r="W81" s="233">
        <v>0</v>
      </c>
      <c r="X81" s="233">
        <v>0</v>
      </c>
      <c r="Z81" s="233">
        <v>0</v>
      </c>
      <c r="AA81" s="233">
        <v>0</v>
      </c>
      <c r="AB81" s="233">
        <v>0</v>
      </c>
    </row>
    <row r="82" spans="3:28" x14ac:dyDescent="0.15">
      <c r="C82" s="233">
        <v>0</v>
      </c>
      <c r="D82" s="233">
        <v>0</v>
      </c>
      <c r="E82" s="233">
        <v>0</v>
      </c>
      <c r="F82" s="233">
        <v>0</v>
      </c>
      <c r="G82" s="170" t="str">
        <f ca="1">_xlfn.IFS(ISBLANK(F!G82),"",IF(NOT(ISNA('#_F'!G82)),IF(ISNA(F!G82),TRUE,FALSE),FALSE),"StuNAMsg",IF(AND(ISNA('#_F'!G82),ISNA(F!G82)),TRUE,FALSE),"PerfectMsg",IF(NOT(ISERROR('#_F'!G82)),IF(ISERROR(F!G82),TRUE,FALSE),FALSE),"StuErrorMsg",IF(TYPE('#_F'!G82)&lt;&gt;TYPE(F!G82),TRUE,FALSE),"WrongTypeMsg",IF(_xlfn.ISFORMULA('#_F'!G82),IF(NOT(_xlfn.ISFORMULA(F!G82)),TRUE),FALSE),"MissingFormulaMsg",IF(NOT(AND(ISNUMBER(FIND("[",_xlfn.FORMULATEXT('#_F'!G82))),ISNUMBER(FIND("!",_xlfn.FORMULATEXT('#_F'!G82))))),AND(ISNUMBER(FIND("[",_xlfn.FORMULATEXT(F!G82))),ISNUMBER(FIND("!",_xlfn.FORMULATEXT(F!G82)))),FALSE),"ExternalRefsMsg",IF(ISNUMBER('#_F'!G82),IF(ABS('#_F'!G82-F!G82)&gt;0.00001,TRUE,FALSE),IF('#_F'!G82&lt;&gt;F!G82,TRUE,FALSE)),IF(ISNUMBER('#_F'!G82),IF('#_F'!G82&gt;F!G82,"TooLow","TooHigh"),"WrongAnswer"),NOT(_xlfn.ISFORMULA('#_F'!G82)),IF(_xlfn.IFS(ISTEXT('#_F'!G82),FALSE,ISLOGICAL('#_F'!G82),FALSE,SUBSTITUTE(CELL("format",'#_F'!G82),"-","")=SUBSTITUTE(CELL("format",F!G82),"-",""),FALSE,CELL("format",'#_F'!G82)="G",FALSE,AND(CELL("format",'#_F'!G82)="F0",CELL("format",F!G82)="G"),FALSE,TRUE,IFERROR(IF(MATCH(CELL("format",'#_F'!G82)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82),_xlfn.FORMULATEXT(F!G82),F!G82),"9","#"),"8","#"),"7","#"),"6","#"),"5","#"),"4","#"),"3","#"),"2","#"),"1","#"),"0","#"),"$","")," ",""),",","@"),"&gt;","@"),"&lt;","@"),"=","@"),")","@"),"(","@"),"^","@"),"/","@"),"+","@"),"*","@"),"-","@"))-LEN(SUBSTITUTE(SUBSTITUTE(SUBSTITUTE(SUBSTITUTE(SUBSTITUTE(SUBSTITUTE(SUBSTITUTE(SUBSTITUTE(SUBSTITUTE(SUBSTITUTE(SUBSTITUTE(SUBSTITUTE(SUBSTITUTE(SUBSTITUTE(SUBSTITUTE(SUBSTITUTE(SUBSTITUTE(SUBSTITUTE(SUBSTITUTE(SUBSTITUTE(SUBSTITUTE(SUBSTITUTE(SUBSTITUTE(SUBSTITUTE(IF(_xlfn.ISFORMULA(F!G82),_xlfn.FORMULATEXT(F!G82),F!G82),"9","#"),"8","#"),"7","#"),"6","#"),"5","#"),"4","#"),"3","#"),"2","#"),"1","#"),"0","#"),"$","")," ",""),",","@"),"&gt;","@"),"&lt;","@"),"=","@"),")","@"),"(","@"),"^","@"),"/","@"),"+","@"),"*","@"),"-","@"),"@#","")))/2&gt;(LEN(SUBSTITUTE(SUBSTITUTE(SUBSTITUTE(SUBSTITUTE(SUBSTITUTE(SUBSTITUTE(SUBSTITUTE(SUBSTITUTE(SUBSTITUTE(SUBSTITUTE(SUBSTITUTE(SUBSTITUTE(SUBSTITUTE(SUBSTITUTE(SUBSTITUTE(SUBSTITUTE(SUBSTITUTE(SUBSTITUTE(SUBSTITUTE(SUBSTITUTE(SUBSTITUTE(SUBSTITUTE(SUBSTITUTE(IF(_xlfn.ISFORMULA('#_F'!G82),_xlfn.FORMULATEXT('#_F'!G82),'#_F'!G82),"9","#"),"8","#"),"7","#"),"6","#"),"5","#"),"4","#"),"3","#"),"2","#"),"1","#"),"0","#"),"$","")," ",""),",","@"),"&gt;","@"),"&lt;","@"),"=","@"),")","@"),"(","@"),"^","@"),"/","@"),"+","@"),"*","@"),"-","@"))-LEN(SUBSTITUTE(SUBSTITUTE(SUBSTITUTE(SUBSTITUTE(SUBSTITUTE(SUBSTITUTE(SUBSTITUTE(SUBSTITUTE(SUBSTITUTE(SUBSTITUTE(SUBSTITUTE(SUBSTITUTE(SUBSTITUTE(SUBSTITUTE(SUBSTITUTE(SUBSTITUTE(SUBSTITUTE(SUBSTITUTE(SUBSTITUTE(SUBSTITUTE(SUBSTITUTE(SUBSTITUTE(SUBSTITUTE(SUBSTITUTE(IF(_xlfn.ISFORMULA('#_F'!G82),_xlfn.FORMULATEXT('#_F'!G82),'#_F'!G82),"9","#"),"8","#"),"7","#"),"6","#"),"5","#"),"4","#"),"3","#"),"2","#"),"1","#"),"0","#"),"$","")," ",""),",","@"),"&gt;","@"),"&lt;","@"),"=","@"),")","@"),"(","@"),"^","@"),"/","@"),"+","@"),"*","@"),"-","@"),"@#","")))/2,TRUE,FALSE),"HardCodeMsg",IF(LEN(IF(_xlfn.ISFORMULA(F!G82),_xlfn.FORMULATEXT(F!G82),F!G82))-LEN(SUBSTITUTE(IF(_xlfn.ISFORMULA(F!G82),_xlfn.FORMULATEXT(F!G82),F!G82),"""",""))&gt;LEN(IF(_xlfn.ISFORMULA('#_F'!G82),_xlfn.FORMULATEXT('#_F'!G82),'#_F'!G82))-LEN(SUBSTITUTE(IF(_xlfn.ISFORMULA('#_F'!G82),_xlfn.FORMULATEXT('#_F'!G82),'#_F'!G82),"""","")),TRUE,FALSE),"HardQuoteMsg",IF(LEN(IF(_xlfn.ISFORMULA(F!G82),_xlfn.FORMULATEXT(F!G82),F!G82))-LEN(SUBSTITUTE(IF(_xlfn.ISFORMULA(F!G82),_xlfn.FORMULATEXT(F!G82),F!G82),"$",""))&lt;LEN(IF(_xlfn.ISFORMULA('#_F'!G82),_xlfn.FORMULATEXT('#_F'!G82),'#_F'!G82))-LEN(SUBSTITUTE(IF(_xlfn.ISFORMULA('#_F'!G82),_xlfn.FORMULATEXT('#_F'!G82),'#_F'!G82),"$","")),TRUE,FALSE),"MissingAbsMsg",_xlfn.IFS(ISTEXT('#_F'!G82),FALSE,ISLOGICAL('#_F'!G82),FALSE,SUBSTITUTE(CELL("format",'#_F'!G82),"-","")=SUBSTITUTE(CELL("format",F!G82),"-",""),FALSE,CELL("format",'#_F'!G82)="G",FALSE,AND(CELL("format",'#_F'!G82)="F0",CELL("format",F!G82)="G"),FALSE,TRUE,IFERROR(IF(MATCH(CELL("format",'#_F'!G82),FormatCodes_SFX!$A$4:$A$53,0)&gt;0,TRUE),FALSE),TRUE,TRUE),"FormatMsg",TRUE,"PerfectMsg")</f>
        <v>PerfectMsg</v>
      </c>
      <c r="H82" s="170" t="str">
        <f ca="1">_xlfn.IFS(ISBLANK(F!H82),"",IF(NOT(ISNA('#_F'!H82)),IF(ISNA(F!H82),TRUE,FALSE),FALSE),"StuNAMsg",IF(AND(ISNA('#_F'!H82),ISNA(F!H82)),TRUE,FALSE),"PerfectMsg",IF(NOT(ISERROR('#_F'!H82)),IF(ISERROR(F!H82),TRUE,FALSE),FALSE),"StuErrorMsg",IF(TYPE('#_F'!H82)&lt;&gt;TYPE(F!H82),TRUE,FALSE),"WrongTypeMsg",IF(_xlfn.ISFORMULA('#_F'!H82),IF(NOT(_xlfn.ISFORMULA(F!H82)),TRUE),FALSE),"MissingFormulaMsg",IF(NOT(AND(ISNUMBER(FIND("[",_xlfn.FORMULATEXT('#_F'!H82))),ISNUMBER(FIND("!",_xlfn.FORMULATEXT('#_F'!H82))))),AND(ISNUMBER(FIND("[",_xlfn.FORMULATEXT(F!H82))),ISNUMBER(FIND("!",_xlfn.FORMULATEXT(F!H82)))),FALSE),"ExternalRefsMsg",IF(ISNUMBER('#_F'!H82),IF(ABS('#_F'!H82-F!H82)&gt;0.00001,TRUE,FALSE),IF('#_F'!H82&lt;&gt;F!H82,TRUE,FALSE)),IF(ISNUMBER('#_F'!H82),IF('#_F'!H82&gt;F!H82,"TooLow","TooHigh"),"WrongAnswer"),NOT(_xlfn.ISFORMULA('#_F'!H82)),IF(_xlfn.IFS(ISTEXT('#_F'!H82),FALSE,ISLOGICAL('#_F'!H82),FALSE,SUBSTITUTE(CELL("format",'#_F'!H82),"-","")=SUBSTITUTE(CELL("format",F!H82),"-",""),FALSE,CELL("format",'#_F'!H82)="G",FALSE,AND(CELL("format",'#_F'!H82)="F0",CELL("format",F!H82)="G"),FALSE,TRUE,IFERROR(IF(MATCH(CELL("format",'#_F'!H82)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82),_xlfn.FORMULATEXT(F!H82),F!H82),"9","#"),"8","#"),"7","#"),"6","#"),"5","#"),"4","#"),"3","#"),"2","#"),"1","#"),"0","#"),"$","")," ",""),",","@"),"&gt;","@"),"&lt;","@"),"=","@"),")","@"),"(","@"),"^","@"),"/","@"),"+","@"),"*","@"),"-","@"))-LEN(SUBSTITUTE(SUBSTITUTE(SUBSTITUTE(SUBSTITUTE(SUBSTITUTE(SUBSTITUTE(SUBSTITUTE(SUBSTITUTE(SUBSTITUTE(SUBSTITUTE(SUBSTITUTE(SUBSTITUTE(SUBSTITUTE(SUBSTITUTE(SUBSTITUTE(SUBSTITUTE(SUBSTITUTE(SUBSTITUTE(SUBSTITUTE(SUBSTITUTE(SUBSTITUTE(SUBSTITUTE(SUBSTITUTE(SUBSTITUTE(IF(_xlfn.ISFORMULA(F!H82),_xlfn.FORMULATEXT(F!H82),F!H82),"9","#"),"8","#"),"7","#"),"6","#"),"5","#"),"4","#"),"3","#"),"2","#"),"1","#"),"0","#"),"$","")," ",""),",","@"),"&gt;","@"),"&lt;","@"),"=","@"),")","@"),"(","@"),"^","@"),"/","@"),"+","@"),"*","@"),"-","@"),"@#","")))/2&gt;(LEN(SUBSTITUTE(SUBSTITUTE(SUBSTITUTE(SUBSTITUTE(SUBSTITUTE(SUBSTITUTE(SUBSTITUTE(SUBSTITUTE(SUBSTITUTE(SUBSTITUTE(SUBSTITUTE(SUBSTITUTE(SUBSTITUTE(SUBSTITUTE(SUBSTITUTE(SUBSTITUTE(SUBSTITUTE(SUBSTITUTE(SUBSTITUTE(SUBSTITUTE(SUBSTITUTE(SUBSTITUTE(SUBSTITUTE(IF(_xlfn.ISFORMULA('#_F'!H82),_xlfn.FORMULATEXT('#_F'!H82),'#_F'!H82),"9","#"),"8","#"),"7","#"),"6","#"),"5","#"),"4","#"),"3","#"),"2","#"),"1","#"),"0","#"),"$","")," ",""),",","@"),"&gt;","@"),"&lt;","@"),"=","@"),")","@"),"(","@"),"^","@"),"/","@"),"+","@"),"*","@"),"-","@"))-LEN(SUBSTITUTE(SUBSTITUTE(SUBSTITUTE(SUBSTITUTE(SUBSTITUTE(SUBSTITUTE(SUBSTITUTE(SUBSTITUTE(SUBSTITUTE(SUBSTITUTE(SUBSTITUTE(SUBSTITUTE(SUBSTITUTE(SUBSTITUTE(SUBSTITUTE(SUBSTITUTE(SUBSTITUTE(SUBSTITUTE(SUBSTITUTE(SUBSTITUTE(SUBSTITUTE(SUBSTITUTE(SUBSTITUTE(SUBSTITUTE(IF(_xlfn.ISFORMULA('#_F'!H82),_xlfn.FORMULATEXT('#_F'!H82),'#_F'!H82),"9","#"),"8","#"),"7","#"),"6","#"),"5","#"),"4","#"),"3","#"),"2","#"),"1","#"),"0","#"),"$","")," ",""),",","@"),"&gt;","@"),"&lt;","@"),"=","@"),")","@"),"(","@"),"^","@"),"/","@"),"+","@"),"*","@"),"-","@"),"@#","")))/2,TRUE,FALSE),"HardCodeMsg",IF(LEN(IF(_xlfn.ISFORMULA(F!H82),_xlfn.FORMULATEXT(F!H82),F!H82))-LEN(SUBSTITUTE(IF(_xlfn.ISFORMULA(F!H82),_xlfn.FORMULATEXT(F!H82),F!H82),"""",""))&gt;LEN(IF(_xlfn.ISFORMULA('#_F'!H82),_xlfn.FORMULATEXT('#_F'!H82),'#_F'!H82))-LEN(SUBSTITUTE(IF(_xlfn.ISFORMULA('#_F'!H82),_xlfn.FORMULATEXT('#_F'!H82),'#_F'!H82),"""","")),TRUE,FALSE),"HardQuoteMsg",IF(LEN(IF(_xlfn.ISFORMULA(F!H82),_xlfn.FORMULATEXT(F!H82),F!H82))-LEN(SUBSTITUTE(IF(_xlfn.ISFORMULA(F!H82),_xlfn.FORMULATEXT(F!H82),F!H82),"$",""))&lt;LEN(IF(_xlfn.ISFORMULA('#_F'!H82),_xlfn.FORMULATEXT('#_F'!H82),'#_F'!H82))-LEN(SUBSTITUTE(IF(_xlfn.ISFORMULA('#_F'!H82),_xlfn.FORMULATEXT('#_F'!H82),'#_F'!H82),"$","")),TRUE,FALSE),"MissingAbsMsg",_xlfn.IFS(ISTEXT('#_F'!H82),FALSE,ISLOGICAL('#_F'!H82),FALSE,SUBSTITUTE(CELL("format",'#_F'!H82),"-","")=SUBSTITUTE(CELL("format",F!H82),"-",""),FALSE,CELL("format",'#_F'!H82)="G",FALSE,AND(CELL("format",'#_F'!H82)="F0",CELL("format",F!H82)="G"),FALSE,TRUE,IFERROR(IF(MATCH(CELL("format",'#_F'!H82),FormatCodes_SFX!$A$4:$A$53,0)&gt;0,TRUE),FALSE),TRUE,TRUE),"FormatMsg",TRUE,"PerfectMsg")</f>
        <v>PerfectMsg</v>
      </c>
      <c r="I82" s="170" t="str">
        <f ca="1">_xlfn.IFS(ISBLANK(F!I82),"",IF(NOT(ISNA('#_F'!I82)),IF(ISNA(F!I82),TRUE,FALSE),FALSE),"StuNAMsg",IF(AND(ISNA('#_F'!I82),ISNA(F!I82)),TRUE,FALSE),"PerfectMsg",IF(NOT(ISERROR('#_F'!I82)),IF(ISERROR(F!I82),TRUE,FALSE),FALSE),"StuErrorMsg",IF(TYPE('#_F'!I82)&lt;&gt;TYPE(F!I82),TRUE,FALSE),"WrongTypeMsg",IF(_xlfn.ISFORMULA('#_F'!I82),IF(NOT(_xlfn.ISFORMULA(F!I82)),TRUE),FALSE),"MissingFormulaMsg",IF(NOT(AND(ISNUMBER(FIND("[",_xlfn.FORMULATEXT('#_F'!I82))),ISNUMBER(FIND("!",_xlfn.FORMULATEXT('#_F'!I82))))),AND(ISNUMBER(FIND("[",_xlfn.FORMULATEXT(F!I82))),ISNUMBER(FIND("!",_xlfn.FORMULATEXT(F!I82)))),FALSE),"ExternalRefsMsg",IF(ISNUMBER('#_F'!I82),IF(ABS('#_F'!I82-F!I82)&gt;0.00001,TRUE,FALSE),IF('#_F'!I82&lt;&gt;F!I82,TRUE,FALSE)),IF(ISNUMBER('#_F'!I82),IF('#_F'!I82&gt;F!I82,"TooLow","TooHigh"),"WrongAnswer"),NOT(_xlfn.ISFORMULA('#_F'!I82)),IF(_xlfn.IFS(ISTEXT('#_F'!I82),FALSE,ISLOGICAL('#_F'!I82),FALSE,SUBSTITUTE(CELL("format",'#_F'!I82),"-","")=SUBSTITUTE(CELL("format",F!I82),"-",""),FALSE,CELL("format",'#_F'!I82)="G",FALSE,AND(CELL("format",'#_F'!I82)="F0",CELL("format",F!I82)="G"),FALSE,TRUE,IFERROR(IF(MATCH(CELL("format",'#_F'!I82)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82),_xlfn.FORMULATEXT(F!I82),F!I82),"9","#"),"8","#"),"7","#"),"6","#"),"5","#"),"4","#"),"3","#"),"2","#"),"1","#"),"0","#"),"$","")," ",""),",","@"),"&gt;","@"),"&lt;","@"),"=","@"),")","@"),"(","@"),"^","@"),"/","@"),"+","@"),"*","@"),"-","@"))-LEN(SUBSTITUTE(SUBSTITUTE(SUBSTITUTE(SUBSTITUTE(SUBSTITUTE(SUBSTITUTE(SUBSTITUTE(SUBSTITUTE(SUBSTITUTE(SUBSTITUTE(SUBSTITUTE(SUBSTITUTE(SUBSTITUTE(SUBSTITUTE(SUBSTITUTE(SUBSTITUTE(SUBSTITUTE(SUBSTITUTE(SUBSTITUTE(SUBSTITUTE(SUBSTITUTE(SUBSTITUTE(SUBSTITUTE(SUBSTITUTE(IF(_xlfn.ISFORMULA(F!I82),_xlfn.FORMULATEXT(F!I82),F!I82),"9","#"),"8","#"),"7","#"),"6","#"),"5","#"),"4","#"),"3","#"),"2","#"),"1","#"),"0","#"),"$","")," ",""),",","@"),"&gt;","@"),"&lt;","@"),"=","@"),")","@"),"(","@"),"^","@"),"/","@"),"+","@"),"*","@"),"-","@"),"@#","")))/2&gt;(LEN(SUBSTITUTE(SUBSTITUTE(SUBSTITUTE(SUBSTITUTE(SUBSTITUTE(SUBSTITUTE(SUBSTITUTE(SUBSTITUTE(SUBSTITUTE(SUBSTITUTE(SUBSTITUTE(SUBSTITUTE(SUBSTITUTE(SUBSTITUTE(SUBSTITUTE(SUBSTITUTE(SUBSTITUTE(SUBSTITUTE(SUBSTITUTE(SUBSTITUTE(SUBSTITUTE(SUBSTITUTE(SUBSTITUTE(IF(_xlfn.ISFORMULA('#_F'!I82),_xlfn.FORMULATEXT('#_F'!I82),'#_F'!I82),"9","#"),"8","#"),"7","#"),"6","#"),"5","#"),"4","#"),"3","#"),"2","#"),"1","#"),"0","#"),"$","")," ",""),",","@"),"&gt;","@"),"&lt;","@"),"=","@"),")","@"),"(","@"),"^","@"),"/","@"),"+","@"),"*","@"),"-","@"))-LEN(SUBSTITUTE(SUBSTITUTE(SUBSTITUTE(SUBSTITUTE(SUBSTITUTE(SUBSTITUTE(SUBSTITUTE(SUBSTITUTE(SUBSTITUTE(SUBSTITUTE(SUBSTITUTE(SUBSTITUTE(SUBSTITUTE(SUBSTITUTE(SUBSTITUTE(SUBSTITUTE(SUBSTITUTE(SUBSTITUTE(SUBSTITUTE(SUBSTITUTE(SUBSTITUTE(SUBSTITUTE(SUBSTITUTE(SUBSTITUTE(IF(_xlfn.ISFORMULA('#_F'!I82),_xlfn.FORMULATEXT('#_F'!I82),'#_F'!I82),"9","#"),"8","#"),"7","#"),"6","#"),"5","#"),"4","#"),"3","#"),"2","#"),"1","#"),"0","#"),"$","")," ",""),",","@"),"&gt;","@"),"&lt;","@"),"=","@"),")","@"),"(","@"),"^","@"),"/","@"),"+","@"),"*","@"),"-","@"),"@#","")))/2,TRUE,FALSE),"HardCodeMsg",IF(LEN(IF(_xlfn.ISFORMULA(F!I82),_xlfn.FORMULATEXT(F!I82),F!I82))-LEN(SUBSTITUTE(IF(_xlfn.ISFORMULA(F!I82),_xlfn.FORMULATEXT(F!I82),F!I82),"""",""))&gt;LEN(IF(_xlfn.ISFORMULA('#_F'!I82),_xlfn.FORMULATEXT('#_F'!I82),'#_F'!I82))-LEN(SUBSTITUTE(IF(_xlfn.ISFORMULA('#_F'!I82),_xlfn.FORMULATEXT('#_F'!I82),'#_F'!I82),"""","")),TRUE,FALSE),"HardQuoteMsg",IF(LEN(IF(_xlfn.ISFORMULA(F!I82),_xlfn.FORMULATEXT(F!I82),F!I82))-LEN(SUBSTITUTE(IF(_xlfn.ISFORMULA(F!I82),_xlfn.FORMULATEXT(F!I82),F!I82),"$",""))&lt;LEN(IF(_xlfn.ISFORMULA('#_F'!I82),_xlfn.FORMULATEXT('#_F'!I82),'#_F'!I82))-LEN(SUBSTITUTE(IF(_xlfn.ISFORMULA('#_F'!I82),_xlfn.FORMULATEXT('#_F'!I82),'#_F'!I82),"$","")),TRUE,FALSE),"MissingAbsMsg",_xlfn.IFS(ISTEXT('#_F'!I82),FALSE,ISLOGICAL('#_F'!I82),FALSE,SUBSTITUTE(CELL("format",'#_F'!I82),"-","")=SUBSTITUTE(CELL("format",F!I82),"-",""),FALSE,CELL("format",'#_F'!I82)="G",FALSE,AND(CELL("format",'#_F'!I82)="F0",CELL("format",F!I82)="G"),FALSE,TRUE,IFERROR(IF(MATCH(CELL("format",'#_F'!I82),FormatCodes_SFX!$A$4:$A$53,0)&gt;0,TRUE),FALSE),TRUE,TRUE),"FormatMsg",TRUE,"PerfectMsg")</f>
        <v>PerfectMsg</v>
      </c>
      <c r="J82" s="170" t="str">
        <f ca="1">_xlfn.IFS(ISBLANK(F!J82),"",IF(NOT(ISNA('#_F'!J82)),IF(ISNA(F!J82),TRUE,FALSE),FALSE),"StuNAMsg",IF(AND(ISNA('#_F'!J82),ISNA(F!J82)),TRUE,FALSE),"PerfectMsg",IF(NOT(ISERROR('#_F'!J82)),IF(ISERROR(F!J82),TRUE,FALSE),FALSE),"StuErrorMsg",IF(TYPE('#_F'!J82)&lt;&gt;TYPE(F!J82),TRUE,FALSE),"WrongTypeMsg",IF(_xlfn.ISFORMULA('#_F'!J82),IF(NOT(_xlfn.ISFORMULA(F!J82)),TRUE),FALSE),"MissingFormulaMsg",IF(NOT(AND(ISNUMBER(FIND("[",_xlfn.FORMULATEXT('#_F'!J82))),ISNUMBER(FIND("!",_xlfn.FORMULATEXT('#_F'!J82))))),AND(ISNUMBER(FIND("[",_xlfn.FORMULATEXT(F!J82))),ISNUMBER(FIND("!",_xlfn.FORMULATEXT(F!J82)))),FALSE),"ExternalRefsMsg",IF(ISNUMBER('#_F'!J82),IF(ABS('#_F'!J82-F!J82)&gt;0.00001,TRUE,FALSE),IF('#_F'!J82&lt;&gt;F!J82,TRUE,FALSE)),IF(ISNUMBER('#_F'!J82),IF('#_F'!J82&gt;F!J82,"TooLow","TooHigh"),"WrongAnswer"),NOT(_xlfn.ISFORMULA('#_F'!J82)),IF(_xlfn.IFS(ISTEXT('#_F'!J82),FALSE,ISLOGICAL('#_F'!J82),FALSE,SUBSTITUTE(CELL("format",'#_F'!J82),"-","")=SUBSTITUTE(CELL("format",F!J82),"-",""),FALSE,CELL("format",'#_F'!J82)="G",FALSE,AND(CELL("format",'#_F'!J82)="F0",CELL("format",F!J82)="G"),FALSE,TRUE,IFERROR(IF(MATCH(CELL("format",'#_F'!J82)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82),_xlfn.FORMULATEXT(F!J82),F!J82),"9","#"),"8","#"),"7","#"),"6","#"),"5","#"),"4","#"),"3","#"),"2","#"),"1","#"),"0","#"),"$","")," ",""),",","@"),"&gt;","@"),"&lt;","@"),"=","@"),")","@"),"(","@"),"^","@"),"/","@"),"+","@"),"*","@"),"-","@"))-LEN(SUBSTITUTE(SUBSTITUTE(SUBSTITUTE(SUBSTITUTE(SUBSTITUTE(SUBSTITUTE(SUBSTITUTE(SUBSTITUTE(SUBSTITUTE(SUBSTITUTE(SUBSTITUTE(SUBSTITUTE(SUBSTITUTE(SUBSTITUTE(SUBSTITUTE(SUBSTITUTE(SUBSTITUTE(SUBSTITUTE(SUBSTITUTE(SUBSTITUTE(SUBSTITUTE(SUBSTITUTE(SUBSTITUTE(SUBSTITUTE(IF(_xlfn.ISFORMULA(F!J82),_xlfn.FORMULATEXT(F!J82),F!J82),"9","#"),"8","#"),"7","#"),"6","#"),"5","#"),"4","#"),"3","#"),"2","#"),"1","#"),"0","#"),"$","")," ",""),",","@"),"&gt;","@"),"&lt;","@"),"=","@"),")","@"),"(","@"),"^","@"),"/","@"),"+","@"),"*","@"),"-","@"),"@#","")))/2&gt;(LEN(SUBSTITUTE(SUBSTITUTE(SUBSTITUTE(SUBSTITUTE(SUBSTITUTE(SUBSTITUTE(SUBSTITUTE(SUBSTITUTE(SUBSTITUTE(SUBSTITUTE(SUBSTITUTE(SUBSTITUTE(SUBSTITUTE(SUBSTITUTE(SUBSTITUTE(SUBSTITUTE(SUBSTITUTE(SUBSTITUTE(SUBSTITUTE(SUBSTITUTE(SUBSTITUTE(SUBSTITUTE(SUBSTITUTE(IF(_xlfn.ISFORMULA('#_F'!J82),_xlfn.FORMULATEXT('#_F'!J82),'#_F'!J82),"9","#"),"8","#"),"7","#"),"6","#"),"5","#"),"4","#"),"3","#"),"2","#"),"1","#"),"0","#"),"$","")," ",""),",","@"),"&gt;","@"),"&lt;","@"),"=","@"),")","@"),"(","@"),"^","@"),"/","@"),"+","@"),"*","@"),"-","@"))-LEN(SUBSTITUTE(SUBSTITUTE(SUBSTITUTE(SUBSTITUTE(SUBSTITUTE(SUBSTITUTE(SUBSTITUTE(SUBSTITUTE(SUBSTITUTE(SUBSTITUTE(SUBSTITUTE(SUBSTITUTE(SUBSTITUTE(SUBSTITUTE(SUBSTITUTE(SUBSTITUTE(SUBSTITUTE(SUBSTITUTE(SUBSTITUTE(SUBSTITUTE(SUBSTITUTE(SUBSTITUTE(SUBSTITUTE(SUBSTITUTE(IF(_xlfn.ISFORMULA('#_F'!J82),_xlfn.FORMULATEXT('#_F'!J82),'#_F'!J82),"9","#"),"8","#"),"7","#"),"6","#"),"5","#"),"4","#"),"3","#"),"2","#"),"1","#"),"0","#"),"$","")," ",""),",","@"),"&gt;","@"),"&lt;","@"),"=","@"),")","@"),"(","@"),"^","@"),"/","@"),"+","@"),"*","@"),"-","@"),"@#","")))/2,TRUE,FALSE),"HardCodeMsg",IF(LEN(IF(_xlfn.ISFORMULA(F!J82),_xlfn.FORMULATEXT(F!J82),F!J82))-LEN(SUBSTITUTE(IF(_xlfn.ISFORMULA(F!J82),_xlfn.FORMULATEXT(F!J82),F!J82),"""",""))&gt;LEN(IF(_xlfn.ISFORMULA('#_F'!J82),_xlfn.FORMULATEXT('#_F'!J82),'#_F'!J82))-LEN(SUBSTITUTE(IF(_xlfn.ISFORMULA('#_F'!J82),_xlfn.FORMULATEXT('#_F'!J82),'#_F'!J82),"""","")),TRUE,FALSE),"HardQuoteMsg",IF(LEN(IF(_xlfn.ISFORMULA(F!J82),_xlfn.FORMULATEXT(F!J82),F!J82))-LEN(SUBSTITUTE(IF(_xlfn.ISFORMULA(F!J82),_xlfn.FORMULATEXT(F!J82),F!J82),"$",""))&lt;LEN(IF(_xlfn.ISFORMULA('#_F'!J82),_xlfn.FORMULATEXT('#_F'!J82),'#_F'!J82))-LEN(SUBSTITUTE(IF(_xlfn.ISFORMULA('#_F'!J82),_xlfn.FORMULATEXT('#_F'!J82),'#_F'!J82),"$","")),TRUE,FALSE),"MissingAbsMsg",_xlfn.IFS(ISTEXT('#_F'!J82),FALSE,ISLOGICAL('#_F'!J82),FALSE,SUBSTITUTE(CELL("format",'#_F'!J82),"-","")=SUBSTITUTE(CELL("format",F!J82),"-",""),FALSE,CELL("format",'#_F'!J82)="G",FALSE,AND(CELL("format",'#_F'!J82)="F0",CELL("format",F!J82)="G"),FALSE,TRUE,IFERROR(IF(MATCH(CELL("format",'#_F'!J82),FormatCodes_SFX!$A$4:$A$53,0)&gt;0,TRUE),FALSE),TRUE,TRUE),"FormatMsg",TRUE,"PerfectMsg")</f>
        <v>PerfectMsg</v>
      </c>
      <c r="K82" s="170" t="str">
        <f ca="1">_xlfn.IFS(ISBLANK(F!K82),"",IF(NOT(ISNA('#_F'!K82)),IF(ISNA(F!K82),TRUE,FALSE),FALSE),"StuNAMsg",IF(AND(ISNA('#_F'!K82),ISNA(F!K82)),TRUE,FALSE),"PerfectMsg",IF(NOT(ISERROR('#_F'!K82)),IF(ISERROR(F!K82),TRUE,FALSE),FALSE),"StuErrorMsg",IF(TYPE('#_F'!K82)&lt;&gt;TYPE(F!K82),TRUE,FALSE),"WrongTypeMsg",IF(_xlfn.ISFORMULA('#_F'!K82),IF(NOT(_xlfn.ISFORMULA(F!K82)),TRUE),FALSE),"MissingFormulaMsg",IF(NOT(AND(ISNUMBER(FIND("[",_xlfn.FORMULATEXT('#_F'!K82))),ISNUMBER(FIND("!",_xlfn.FORMULATEXT('#_F'!K82))))),AND(ISNUMBER(FIND("[",_xlfn.FORMULATEXT(F!K82))),ISNUMBER(FIND("!",_xlfn.FORMULATEXT(F!K82)))),FALSE),"ExternalRefsMsg",IF(ISNUMBER('#_F'!K82),IF(ABS('#_F'!K82-F!K82)&gt;0.00001,TRUE,FALSE),IF('#_F'!K82&lt;&gt;F!K82,TRUE,FALSE)),IF(ISNUMBER('#_F'!K82),IF('#_F'!K82&gt;F!K82,"TooLow","TooHigh"),"WrongAnswer"),NOT(_xlfn.ISFORMULA('#_F'!K82)),IF(_xlfn.IFS(ISTEXT('#_F'!K82),FALSE,ISLOGICAL('#_F'!K82),FALSE,SUBSTITUTE(CELL("format",'#_F'!K82),"-","")=SUBSTITUTE(CELL("format",F!K82),"-",""),FALSE,CELL("format",'#_F'!K82)="G",FALSE,AND(CELL("format",'#_F'!K82)="F0",CELL("format",F!K82)="G"),FALSE,TRUE,IFERROR(IF(MATCH(CELL("format",'#_F'!K82)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82),_xlfn.FORMULATEXT(F!K82),F!K82),"9","#"),"8","#"),"7","#"),"6","#"),"5","#"),"4","#"),"3","#"),"2","#"),"1","#"),"0","#"),"$","")," ",""),",","@"),"&gt;","@"),"&lt;","@"),"=","@"),")","@"),"(","@"),"^","@"),"/","@"),"+","@"),"*","@"),"-","@"))-LEN(SUBSTITUTE(SUBSTITUTE(SUBSTITUTE(SUBSTITUTE(SUBSTITUTE(SUBSTITUTE(SUBSTITUTE(SUBSTITUTE(SUBSTITUTE(SUBSTITUTE(SUBSTITUTE(SUBSTITUTE(SUBSTITUTE(SUBSTITUTE(SUBSTITUTE(SUBSTITUTE(SUBSTITUTE(SUBSTITUTE(SUBSTITUTE(SUBSTITUTE(SUBSTITUTE(SUBSTITUTE(SUBSTITUTE(SUBSTITUTE(IF(_xlfn.ISFORMULA(F!K82),_xlfn.FORMULATEXT(F!K82),F!K82),"9","#"),"8","#"),"7","#"),"6","#"),"5","#"),"4","#"),"3","#"),"2","#"),"1","#"),"0","#"),"$","")," ",""),",","@"),"&gt;","@"),"&lt;","@"),"=","@"),")","@"),"(","@"),"^","@"),"/","@"),"+","@"),"*","@"),"-","@"),"@#","")))/2&gt;(LEN(SUBSTITUTE(SUBSTITUTE(SUBSTITUTE(SUBSTITUTE(SUBSTITUTE(SUBSTITUTE(SUBSTITUTE(SUBSTITUTE(SUBSTITUTE(SUBSTITUTE(SUBSTITUTE(SUBSTITUTE(SUBSTITUTE(SUBSTITUTE(SUBSTITUTE(SUBSTITUTE(SUBSTITUTE(SUBSTITUTE(SUBSTITUTE(SUBSTITUTE(SUBSTITUTE(SUBSTITUTE(SUBSTITUTE(IF(_xlfn.ISFORMULA('#_F'!K82),_xlfn.FORMULATEXT('#_F'!K82),'#_F'!K82),"9","#"),"8","#"),"7","#"),"6","#"),"5","#"),"4","#"),"3","#"),"2","#"),"1","#"),"0","#"),"$","")," ",""),",","@"),"&gt;","@"),"&lt;","@"),"=","@"),")","@"),"(","@"),"^","@"),"/","@"),"+","@"),"*","@"),"-","@"))-LEN(SUBSTITUTE(SUBSTITUTE(SUBSTITUTE(SUBSTITUTE(SUBSTITUTE(SUBSTITUTE(SUBSTITUTE(SUBSTITUTE(SUBSTITUTE(SUBSTITUTE(SUBSTITUTE(SUBSTITUTE(SUBSTITUTE(SUBSTITUTE(SUBSTITUTE(SUBSTITUTE(SUBSTITUTE(SUBSTITUTE(SUBSTITUTE(SUBSTITUTE(SUBSTITUTE(SUBSTITUTE(SUBSTITUTE(SUBSTITUTE(IF(_xlfn.ISFORMULA('#_F'!K82),_xlfn.FORMULATEXT('#_F'!K82),'#_F'!K82),"9","#"),"8","#"),"7","#"),"6","#"),"5","#"),"4","#"),"3","#"),"2","#"),"1","#"),"0","#"),"$","")," ",""),",","@"),"&gt;","@"),"&lt;","@"),"=","@"),")","@"),"(","@"),"^","@"),"/","@"),"+","@"),"*","@"),"-","@"),"@#","")))/2,TRUE,FALSE),"HardCodeMsg",IF(LEN(IF(_xlfn.ISFORMULA(F!K82),_xlfn.FORMULATEXT(F!K82),F!K82))-LEN(SUBSTITUTE(IF(_xlfn.ISFORMULA(F!K82),_xlfn.FORMULATEXT(F!K82),F!K82),"""",""))&gt;LEN(IF(_xlfn.ISFORMULA('#_F'!K82),_xlfn.FORMULATEXT('#_F'!K82),'#_F'!K82))-LEN(SUBSTITUTE(IF(_xlfn.ISFORMULA('#_F'!K82),_xlfn.FORMULATEXT('#_F'!K82),'#_F'!K82),"""","")),TRUE,FALSE),"HardQuoteMsg",IF(LEN(IF(_xlfn.ISFORMULA(F!K82),_xlfn.FORMULATEXT(F!K82),F!K82))-LEN(SUBSTITUTE(IF(_xlfn.ISFORMULA(F!K82),_xlfn.FORMULATEXT(F!K82),F!K82),"$",""))&lt;LEN(IF(_xlfn.ISFORMULA('#_F'!K82),_xlfn.FORMULATEXT('#_F'!K82),'#_F'!K82))-LEN(SUBSTITUTE(IF(_xlfn.ISFORMULA('#_F'!K82),_xlfn.FORMULATEXT('#_F'!K82),'#_F'!K82),"$","")),TRUE,FALSE),"MissingAbsMsg",_xlfn.IFS(ISTEXT('#_F'!K82),FALSE,ISLOGICAL('#_F'!K82),FALSE,SUBSTITUTE(CELL("format",'#_F'!K82),"-","")=SUBSTITUTE(CELL("format",F!K82),"-",""),FALSE,CELL("format",'#_F'!K82)="G",FALSE,AND(CELL("format",'#_F'!K82)="F0",CELL("format",F!K82)="G"),FALSE,TRUE,IFERROR(IF(MATCH(CELL("format",'#_F'!K82),FormatCodes_SFX!$A$4:$A$53,0)&gt;0,TRUE),FALSE),TRUE,TRUE),"FormatMsg",TRUE,"PerfectMsg")</f>
        <v>PerfectMsg</v>
      </c>
      <c r="L82" s="231" t="str">
        <f ca="1">_xlfn.IFS(ISBLANK(F!L82),"",IF(NOT(ISNA('#_F'!L82)),IF(ISNA(F!L82),TRUE,FALSE),FALSE),"StuNAMsg",IF(AND(ISNA('#_F'!L82),ISNA(F!L82)),TRUE,FALSE),"PerfectMsg",IF(NOT(ISERROR('#_F'!L82)),IF(ISERROR(F!L82),TRUE,FALSE),FALSE),"StuErrorMsg",IF(TYPE('#_F'!L82)&lt;&gt;TYPE(F!L82),TRUE,FALSE),"WrongTypeMsg",IF(_xlfn.ISFORMULA('#_F'!L82),IF(NOT(_xlfn.ISFORMULA(F!L82)),TRUE),FALSE),"MissingFormulaMsg",IF(NOT(AND(ISNUMBER(FIND("[",_xlfn.FORMULATEXT('#_F'!L82))),ISNUMBER(FIND("!",_xlfn.FORMULATEXT('#_F'!L82))))),AND(ISNUMBER(FIND("[",_xlfn.FORMULATEXT(F!L82))),ISNUMBER(FIND("!",_xlfn.FORMULATEXT(F!L82)))),FALSE),"ExternalRefsMsg",IF(ISNUMBER('#_F'!L82),IF(ABS('#_F'!L82-F!L82)&gt;0.00001,TRUE,FALSE),IF('#_F'!L82&lt;&gt;F!L82,TRUE,FALSE)),IF(ISNUMBER('#_F'!L82),IF('#_F'!L82&gt;F!L82,"TooLow","TooHigh"),"WrongAnswer"),NOT(_xlfn.ISFORMULA('#_F'!L82)),IF(_xlfn.IFS(ISTEXT('#_F'!L82),FALSE,ISLOGICAL('#_F'!L82),FALSE,SUBSTITUTE(CELL("format",'#_F'!L82),"-","")=SUBSTITUTE(CELL("format",F!L82),"-",""),FALSE,CELL("format",'#_F'!L82)="G",FALSE,AND(CELL("format",'#_F'!L82)="F0",CELL("format",F!L82)="G"),FALSE,TRUE,IFERROR(IF(MATCH(CELL("format",'#_F'!L82)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82),_xlfn.FORMULATEXT(F!L82),F!L82),"9","#"),"8","#"),"7","#"),"6","#"),"5","#"),"4","#"),"3","#"),"2","#"),"1","#"),"0","#"),"$","")," ",""),",","@"),"&gt;","@"),"&lt;","@"),"=","@"),")","@"),"(","@"),"^","@"),"/","@"),"+","@"),"*","@"),"-","@"))-LEN(SUBSTITUTE(SUBSTITUTE(SUBSTITUTE(SUBSTITUTE(SUBSTITUTE(SUBSTITUTE(SUBSTITUTE(SUBSTITUTE(SUBSTITUTE(SUBSTITUTE(SUBSTITUTE(SUBSTITUTE(SUBSTITUTE(SUBSTITUTE(SUBSTITUTE(SUBSTITUTE(SUBSTITUTE(SUBSTITUTE(SUBSTITUTE(SUBSTITUTE(SUBSTITUTE(SUBSTITUTE(SUBSTITUTE(SUBSTITUTE(IF(_xlfn.ISFORMULA(F!L82),_xlfn.FORMULATEXT(F!L82),F!L82),"9","#"),"8","#"),"7","#"),"6","#"),"5","#"),"4","#"),"3","#"),"2","#"),"1","#"),"0","#"),"$","")," ",""),",","@"),"&gt;","@"),"&lt;","@"),"=","@"),")","@"),"(","@"),"^","@"),"/","@"),"+","@"),"*","@"),"-","@"),"@#","")))/2&gt;(LEN(SUBSTITUTE(SUBSTITUTE(SUBSTITUTE(SUBSTITUTE(SUBSTITUTE(SUBSTITUTE(SUBSTITUTE(SUBSTITUTE(SUBSTITUTE(SUBSTITUTE(SUBSTITUTE(SUBSTITUTE(SUBSTITUTE(SUBSTITUTE(SUBSTITUTE(SUBSTITUTE(SUBSTITUTE(SUBSTITUTE(SUBSTITUTE(SUBSTITUTE(SUBSTITUTE(SUBSTITUTE(SUBSTITUTE(IF(_xlfn.ISFORMULA('#_F'!L82),_xlfn.FORMULATEXT('#_F'!L82),'#_F'!L82),"9","#"),"8","#"),"7","#"),"6","#"),"5","#"),"4","#"),"3","#"),"2","#"),"1","#"),"0","#"),"$","")," ",""),",","@"),"&gt;","@"),"&lt;","@"),"=","@"),")","@"),"(","@"),"^","@"),"/","@"),"+","@"),"*","@"),"-","@"))-LEN(SUBSTITUTE(SUBSTITUTE(SUBSTITUTE(SUBSTITUTE(SUBSTITUTE(SUBSTITUTE(SUBSTITUTE(SUBSTITUTE(SUBSTITUTE(SUBSTITUTE(SUBSTITUTE(SUBSTITUTE(SUBSTITUTE(SUBSTITUTE(SUBSTITUTE(SUBSTITUTE(SUBSTITUTE(SUBSTITUTE(SUBSTITUTE(SUBSTITUTE(SUBSTITUTE(SUBSTITUTE(SUBSTITUTE(SUBSTITUTE(IF(_xlfn.ISFORMULA('#_F'!L82),_xlfn.FORMULATEXT('#_F'!L82),'#_F'!L82),"9","#"),"8","#"),"7","#"),"6","#"),"5","#"),"4","#"),"3","#"),"2","#"),"1","#"),"0","#"),"$","")," ",""),",","@"),"&gt;","@"),"&lt;","@"),"=","@"),")","@"),"(","@"),"^","@"),"/","@"),"+","@"),"*","@"),"-","@"),"@#","")))/2,TRUE,FALSE),"HardCodeMsg",IF(LEN(IF(_xlfn.ISFORMULA(F!L82),_xlfn.FORMULATEXT(F!L82),F!L82))-LEN(SUBSTITUTE(IF(_xlfn.ISFORMULA(F!L82),_xlfn.FORMULATEXT(F!L82),F!L82),"""",""))&gt;LEN(IF(_xlfn.ISFORMULA('#_F'!L82),_xlfn.FORMULATEXT('#_F'!L82),'#_F'!L82))-LEN(SUBSTITUTE(IF(_xlfn.ISFORMULA('#_F'!L82),_xlfn.FORMULATEXT('#_F'!L82),'#_F'!L82),"""","")),TRUE,FALSE),"HardQuoteMsg",IF(LEN(IF(_xlfn.ISFORMULA(F!L82),_xlfn.FORMULATEXT(F!L82),F!L82))-LEN(SUBSTITUTE(IF(_xlfn.ISFORMULA(F!L82),_xlfn.FORMULATEXT(F!L82),F!L82),"$",""))&lt;LEN(IF(_xlfn.ISFORMULA('#_F'!L82),_xlfn.FORMULATEXT('#_F'!L82),'#_F'!L82))-LEN(SUBSTITUTE(IF(_xlfn.ISFORMULA('#_F'!L82),_xlfn.FORMULATEXT('#_F'!L82),'#_F'!L82),"$","")),TRUE,FALSE),"MissingAbsMsg",_xlfn.IFS(ISTEXT('#_F'!L82),FALSE,ISLOGICAL('#_F'!L82),FALSE,SUBSTITUTE(CELL("format",'#_F'!L82),"-","")=SUBSTITUTE(CELL("format",F!L82),"-",""),FALSE,CELL("format",'#_F'!L82)="G",FALSE,AND(CELL("format",'#_F'!L82)="F0",CELL("format",F!L82)="G"),FALSE,TRUE,IFERROR(IF(MATCH(CELL("format",'#_F'!L82),FormatCodes_SFX!$A$4:$A$53,0)&gt;0,TRUE),FALSE),TRUE,TRUE),"FormatMsg",TRUE,"PerfectMsg")</f>
        <v>PerfectMsg</v>
      </c>
      <c r="N82" s="170">
        <v>0</v>
      </c>
      <c r="O82" s="233">
        <v>0</v>
      </c>
      <c r="P82" s="233">
        <v>0</v>
      </c>
      <c r="R82" s="233">
        <v>0</v>
      </c>
      <c r="S82" s="233">
        <v>0</v>
      </c>
      <c r="T82" s="233">
        <v>0</v>
      </c>
      <c r="V82" s="233">
        <v>0</v>
      </c>
      <c r="W82" s="233">
        <v>0</v>
      </c>
      <c r="X82" s="233">
        <v>0</v>
      </c>
      <c r="Z82" s="170">
        <v>0</v>
      </c>
      <c r="AA82" s="233">
        <v>0</v>
      </c>
      <c r="AB82" s="233">
        <v>0</v>
      </c>
    </row>
    <row r="83" spans="3:28" x14ac:dyDescent="0.15">
      <c r="C83" s="233">
        <v>0</v>
      </c>
      <c r="D83" s="233">
        <v>0</v>
      </c>
      <c r="E83" s="233">
        <v>0</v>
      </c>
      <c r="F83" s="233">
        <v>0</v>
      </c>
      <c r="G83" s="170" t="str">
        <f ca="1">_xlfn.IFS(ISBLANK(F!G83),"",IF(NOT(ISNA('#_F'!G83)),IF(ISNA(F!G83),TRUE,FALSE),FALSE),"StuNAMsg",IF(AND(ISNA('#_F'!G83),ISNA(F!G83)),TRUE,FALSE),"PerfectMsg",IF(NOT(ISERROR('#_F'!G83)),IF(ISERROR(F!G83),TRUE,FALSE),FALSE),"StuErrorMsg",IF(TYPE('#_F'!G83)&lt;&gt;TYPE(F!G83),TRUE,FALSE),"WrongTypeMsg",IF(_xlfn.ISFORMULA('#_F'!G83),IF(NOT(_xlfn.ISFORMULA(F!G83)),TRUE),FALSE),"MissingFormulaMsg",IF(NOT(AND(ISNUMBER(FIND("[",_xlfn.FORMULATEXT('#_F'!G83))),ISNUMBER(FIND("!",_xlfn.FORMULATEXT('#_F'!G83))))),AND(ISNUMBER(FIND("[",_xlfn.FORMULATEXT(F!G83))),ISNUMBER(FIND("!",_xlfn.FORMULATEXT(F!G83)))),FALSE),"ExternalRefsMsg",IF(ISNUMBER('#_F'!G83),IF(ABS('#_F'!G83-F!G83)&gt;0.00001,TRUE,FALSE),IF('#_F'!G83&lt;&gt;F!G83,TRUE,FALSE)),IF(ISNUMBER('#_F'!G83),IF('#_F'!G83&gt;F!G83,"TooLow","TooHigh"),"WrongAnswer"),NOT(_xlfn.ISFORMULA('#_F'!G83)),IF(_xlfn.IFS(ISTEXT('#_F'!G83),FALSE,ISLOGICAL('#_F'!G83),FALSE,SUBSTITUTE(CELL("format",'#_F'!G83),"-","")=SUBSTITUTE(CELL("format",F!G83),"-",""),FALSE,CELL("format",'#_F'!G83)="G",FALSE,AND(CELL("format",'#_F'!G83)="F0",CELL("format",F!G83)="G"),FALSE,TRUE,IFERROR(IF(MATCH(CELL("format",'#_F'!G83)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83),_xlfn.FORMULATEXT(F!G83),F!G83),"9","#"),"8","#"),"7","#"),"6","#"),"5","#"),"4","#"),"3","#"),"2","#"),"1","#"),"0","#"),"$","")," ",""),",","@"),"&gt;","@"),"&lt;","@"),"=","@"),")","@"),"(","@"),"^","@"),"/","@"),"+","@"),"*","@"),"-","@"))-LEN(SUBSTITUTE(SUBSTITUTE(SUBSTITUTE(SUBSTITUTE(SUBSTITUTE(SUBSTITUTE(SUBSTITUTE(SUBSTITUTE(SUBSTITUTE(SUBSTITUTE(SUBSTITUTE(SUBSTITUTE(SUBSTITUTE(SUBSTITUTE(SUBSTITUTE(SUBSTITUTE(SUBSTITUTE(SUBSTITUTE(SUBSTITUTE(SUBSTITUTE(SUBSTITUTE(SUBSTITUTE(SUBSTITUTE(SUBSTITUTE(IF(_xlfn.ISFORMULA(F!G83),_xlfn.FORMULATEXT(F!G83),F!G83),"9","#"),"8","#"),"7","#"),"6","#"),"5","#"),"4","#"),"3","#"),"2","#"),"1","#"),"0","#"),"$","")," ",""),",","@"),"&gt;","@"),"&lt;","@"),"=","@"),")","@"),"(","@"),"^","@"),"/","@"),"+","@"),"*","@"),"-","@"),"@#","")))/2&gt;(LEN(SUBSTITUTE(SUBSTITUTE(SUBSTITUTE(SUBSTITUTE(SUBSTITUTE(SUBSTITUTE(SUBSTITUTE(SUBSTITUTE(SUBSTITUTE(SUBSTITUTE(SUBSTITUTE(SUBSTITUTE(SUBSTITUTE(SUBSTITUTE(SUBSTITUTE(SUBSTITUTE(SUBSTITUTE(SUBSTITUTE(SUBSTITUTE(SUBSTITUTE(SUBSTITUTE(SUBSTITUTE(SUBSTITUTE(IF(_xlfn.ISFORMULA('#_F'!G83),_xlfn.FORMULATEXT('#_F'!G83),'#_F'!G83),"9","#"),"8","#"),"7","#"),"6","#"),"5","#"),"4","#"),"3","#"),"2","#"),"1","#"),"0","#"),"$","")," ",""),",","@"),"&gt;","@"),"&lt;","@"),"=","@"),")","@"),"(","@"),"^","@"),"/","@"),"+","@"),"*","@"),"-","@"))-LEN(SUBSTITUTE(SUBSTITUTE(SUBSTITUTE(SUBSTITUTE(SUBSTITUTE(SUBSTITUTE(SUBSTITUTE(SUBSTITUTE(SUBSTITUTE(SUBSTITUTE(SUBSTITUTE(SUBSTITUTE(SUBSTITUTE(SUBSTITUTE(SUBSTITUTE(SUBSTITUTE(SUBSTITUTE(SUBSTITUTE(SUBSTITUTE(SUBSTITUTE(SUBSTITUTE(SUBSTITUTE(SUBSTITUTE(SUBSTITUTE(IF(_xlfn.ISFORMULA('#_F'!G83),_xlfn.FORMULATEXT('#_F'!G83),'#_F'!G83),"9","#"),"8","#"),"7","#"),"6","#"),"5","#"),"4","#"),"3","#"),"2","#"),"1","#"),"0","#"),"$","")," ",""),",","@"),"&gt;","@"),"&lt;","@"),"=","@"),")","@"),"(","@"),"^","@"),"/","@"),"+","@"),"*","@"),"-","@"),"@#","")))/2,TRUE,FALSE),"HardCodeMsg",IF(LEN(IF(_xlfn.ISFORMULA(F!G83),_xlfn.FORMULATEXT(F!G83),F!G83))-LEN(SUBSTITUTE(IF(_xlfn.ISFORMULA(F!G83),_xlfn.FORMULATEXT(F!G83),F!G83),"""",""))&gt;LEN(IF(_xlfn.ISFORMULA('#_F'!G83),_xlfn.FORMULATEXT('#_F'!G83),'#_F'!G83))-LEN(SUBSTITUTE(IF(_xlfn.ISFORMULA('#_F'!G83),_xlfn.FORMULATEXT('#_F'!G83),'#_F'!G83),"""","")),TRUE,FALSE),"HardQuoteMsg",IF(LEN(IF(_xlfn.ISFORMULA(F!G83),_xlfn.FORMULATEXT(F!G83),F!G83))-LEN(SUBSTITUTE(IF(_xlfn.ISFORMULA(F!G83),_xlfn.FORMULATEXT(F!G83),F!G83),"$",""))&lt;LEN(IF(_xlfn.ISFORMULA('#_F'!G83),_xlfn.FORMULATEXT('#_F'!G83),'#_F'!G83))-LEN(SUBSTITUTE(IF(_xlfn.ISFORMULA('#_F'!G83),_xlfn.FORMULATEXT('#_F'!G83),'#_F'!G83),"$","")),TRUE,FALSE),"MissingAbsMsg",_xlfn.IFS(ISTEXT('#_F'!G83),FALSE,ISLOGICAL('#_F'!G83),FALSE,SUBSTITUTE(CELL("format",'#_F'!G83),"-","")=SUBSTITUTE(CELL("format",F!G83),"-",""),FALSE,CELL("format",'#_F'!G83)="G",FALSE,AND(CELL("format",'#_F'!G83)="F0",CELL("format",F!G83)="G"),FALSE,TRUE,IFERROR(IF(MATCH(CELL("format",'#_F'!G83),FormatCodes_SFX!$A$4:$A$53,0)&gt;0,TRUE),FALSE),TRUE,TRUE),"FormatMsg",TRUE,"PerfectMsg")</f>
        <v>PerfectMsg</v>
      </c>
      <c r="H83" s="170" t="str">
        <f ca="1">_xlfn.IFS(ISBLANK(F!H83),"",IF(NOT(ISNA('#_F'!H83)),IF(ISNA(F!H83),TRUE,FALSE),FALSE),"StuNAMsg",IF(AND(ISNA('#_F'!H83),ISNA(F!H83)),TRUE,FALSE),"PerfectMsg",IF(NOT(ISERROR('#_F'!H83)),IF(ISERROR(F!H83),TRUE,FALSE),FALSE),"StuErrorMsg",IF(TYPE('#_F'!H83)&lt;&gt;TYPE(F!H83),TRUE,FALSE),"WrongTypeMsg",IF(_xlfn.ISFORMULA('#_F'!H83),IF(NOT(_xlfn.ISFORMULA(F!H83)),TRUE),FALSE),"MissingFormulaMsg",IF(NOT(AND(ISNUMBER(FIND("[",_xlfn.FORMULATEXT('#_F'!H83))),ISNUMBER(FIND("!",_xlfn.FORMULATEXT('#_F'!H83))))),AND(ISNUMBER(FIND("[",_xlfn.FORMULATEXT(F!H83))),ISNUMBER(FIND("!",_xlfn.FORMULATEXT(F!H83)))),FALSE),"ExternalRefsMsg",IF(ISNUMBER('#_F'!H83),IF(ABS('#_F'!H83-F!H83)&gt;0.00001,TRUE,FALSE),IF('#_F'!H83&lt;&gt;F!H83,TRUE,FALSE)),IF(ISNUMBER('#_F'!H83),IF('#_F'!H83&gt;F!H83,"TooLow","TooHigh"),"WrongAnswer"),NOT(_xlfn.ISFORMULA('#_F'!H83)),IF(_xlfn.IFS(ISTEXT('#_F'!H83),FALSE,ISLOGICAL('#_F'!H83),FALSE,SUBSTITUTE(CELL("format",'#_F'!H83),"-","")=SUBSTITUTE(CELL("format",F!H83),"-",""),FALSE,CELL("format",'#_F'!H83)="G",FALSE,AND(CELL("format",'#_F'!H83)="F0",CELL("format",F!H83)="G"),FALSE,TRUE,IFERROR(IF(MATCH(CELL("format",'#_F'!H83)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83),_xlfn.FORMULATEXT(F!H83),F!H83),"9","#"),"8","#"),"7","#"),"6","#"),"5","#"),"4","#"),"3","#"),"2","#"),"1","#"),"0","#"),"$","")," ",""),",","@"),"&gt;","@"),"&lt;","@"),"=","@"),")","@"),"(","@"),"^","@"),"/","@"),"+","@"),"*","@"),"-","@"))-LEN(SUBSTITUTE(SUBSTITUTE(SUBSTITUTE(SUBSTITUTE(SUBSTITUTE(SUBSTITUTE(SUBSTITUTE(SUBSTITUTE(SUBSTITUTE(SUBSTITUTE(SUBSTITUTE(SUBSTITUTE(SUBSTITUTE(SUBSTITUTE(SUBSTITUTE(SUBSTITUTE(SUBSTITUTE(SUBSTITUTE(SUBSTITUTE(SUBSTITUTE(SUBSTITUTE(SUBSTITUTE(SUBSTITUTE(SUBSTITUTE(IF(_xlfn.ISFORMULA(F!H83),_xlfn.FORMULATEXT(F!H83),F!H83),"9","#"),"8","#"),"7","#"),"6","#"),"5","#"),"4","#"),"3","#"),"2","#"),"1","#"),"0","#"),"$","")," ",""),",","@"),"&gt;","@"),"&lt;","@"),"=","@"),")","@"),"(","@"),"^","@"),"/","@"),"+","@"),"*","@"),"-","@"),"@#","")))/2&gt;(LEN(SUBSTITUTE(SUBSTITUTE(SUBSTITUTE(SUBSTITUTE(SUBSTITUTE(SUBSTITUTE(SUBSTITUTE(SUBSTITUTE(SUBSTITUTE(SUBSTITUTE(SUBSTITUTE(SUBSTITUTE(SUBSTITUTE(SUBSTITUTE(SUBSTITUTE(SUBSTITUTE(SUBSTITUTE(SUBSTITUTE(SUBSTITUTE(SUBSTITUTE(SUBSTITUTE(SUBSTITUTE(SUBSTITUTE(IF(_xlfn.ISFORMULA('#_F'!H83),_xlfn.FORMULATEXT('#_F'!H83),'#_F'!H83),"9","#"),"8","#"),"7","#"),"6","#"),"5","#"),"4","#"),"3","#"),"2","#"),"1","#"),"0","#"),"$","")," ",""),",","@"),"&gt;","@"),"&lt;","@"),"=","@"),")","@"),"(","@"),"^","@"),"/","@"),"+","@"),"*","@"),"-","@"))-LEN(SUBSTITUTE(SUBSTITUTE(SUBSTITUTE(SUBSTITUTE(SUBSTITUTE(SUBSTITUTE(SUBSTITUTE(SUBSTITUTE(SUBSTITUTE(SUBSTITUTE(SUBSTITUTE(SUBSTITUTE(SUBSTITUTE(SUBSTITUTE(SUBSTITUTE(SUBSTITUTE(SUBSTITUTE(SUBSTITUTE(SUBSTITUTE(SUBSTITUTE(SUBSTITUTE(SUBSTITUTE(SUBSTITUTE(SUBSTITUTE(IF(_xlfn.ISFORMULA('#_F'!H83),_xlfn.FORMULATEXT('#_F'!H83),'#_F'!H83),"9","#"),"8","#"),"7","#"),"6","#"),"5","#"),"4","#"),"3","#"),"2","#"),"1","#"),"0","#"),"$","")," ",""),",","@"),"&gt;","@"),"&lt;","@"),"=","@"),")","@"),"(","@"),"^","@"),"/","@"),"+","@"),"*","@"),"-","@"),"@#","")))/2,TRUE,FALSE),"HardCodeMsg",IF(LEN(IF(_xlfn.ISFORMULA(F!H83),_xlfn.FORMULATEXT(F!H83),F!H83))-LEN(SUBSTITUTE(IF(_xlfn.ISFORMULA(F!H83),_xlfn.FORMULATEXT(F!H83),F!H83),"""",""))&gt;LEN(IF(_xlfn.ISFORMULA('#_F'!H83),_xlfn.FORMULATEXT('#_F'!H83),'#_F'!H83))-LEN(SUBSTITUTE(IF(_xlfn.ISFORMULA('#_F'!H83),_xlfn.FORMULATEXT('#_F'!H83),'#_F'!H83),"""","")),TRUE,FALSE),"HardQuoteMsg",IF(LEN(IF(_xlfn.ISFORMULA(F!H83),_xlfn.FORMULATEXT(F!H83),F!H83))-LEN(SUBSTITUTE(IF(_xlfn.ISFORMULA(F!H83),_xlfn.FORMULATEXT(F!H83),F!H83),"$",""))&lt;LEN(IF(_xlfn.ISFORMULA('#_F'!H83),_xlfn.FORMULATEXT('#_F'!H83),'#_F'!H83))-LEN(SUBSTITUTE(IF(_xlfn.ISFORMULA('#_F'!H83),_xlfn.FORMULATEXT('#_F'!H83),'#_F'!H83),"$","")),TRUE,FALSE),"MissingAbsMsg",_xlfn.IFS(ISTEXT('#_F'!H83),FALSE,ISLOGICAL('#_F'!H83),FALSE,SUBSTITUTE(CELL("format",'#_F'!H83),"-","")=SUBSTITUTE(CELL("format",F!H83),"-",""),FALSE,CELL("format",'#_F'!H83)="G",FALSE,AND(CELL("format",'#_F'!H83)="F0",CELL("format",F!H83)="G"),FALSE,TRUE,IFERROR(IF(MATCH(CELL("format",'#_F'!H83),FormatCodes_SFX!$A$4:$A$53,0)&gt;0,TRUE),FALSE),TRUE,TRUE),"FormatMsg",TRUE,"PerfectMsg")</f>
        <v>PerfectMsg</v>
      </c>
      <c r="I83" s="170" t="str">
        <f ca="1">_xlfn.IFS(ISBLANK(F!I83),"",IF(NOT(ISNA('#_F'!I83)),IF(ISNA(F!I83),TRUE,FALSE),FALSE),"StuNAMsg",IF(AND(ISNA('#_F'!I83),ISNA(F!I83)),TRUE,FALSE),"PerfectMsg",IF(NOT(ISERROR('#_F'!I83)),IF(ISERROR(F!I83),TRUE,FALSE),FALSE),"StuErrorMsg",IF(TYPE('#_F'!I83)&lt;&gt;TYPE(F!I83),TRUE,FALSE),"WrongTypeMsg",IF(_xlfn.ISFORMULA('#_F'!I83),IF(NOT(_xlfn.ISFORMULA(F!I83)),TRUE),FALSE),"MissingFormulaMsg",IF(NOT(AND(ISNUMBER(FIND("[",_xlfn.FORMULATEXT('#_F'!I83))),ISNUMBER(FIND("!",_xlfn.FORMULATEXT('#_F'!I83))))),AND(ISNUMBER(FIND("[",_xlfn.FORMULATEXT(F!I83))),ISNUMBER(FIND("!",_xlfn.FORMULATEXT(F!I83)))),FALSE),"ExternalRefsMsg",IF(ISNUMBER('#_F'!I83),IF(ABS('#_F'!I83-F!I83)&gt;0.00001,TRUE,FALSE),IF('#_F'!I83&lt;&gt;F!I83,TRUE,FALSE)),IF(ISNUMBER('#_F'!I83),IF('#_F'!I83&gt;F!I83,"TooLow","TooHigh"),"WrongAnswer"),NOT(_xlfn.ISFORMULA('#_F'!I83)),IF(_xlfn.IFS(ISTEXT('#_F'!I83),FALSE,ISLOGICAL('#_F'!I83),FALSE,SUBSTITUTE(CELL("format",'#_F'!I83),"-","")=SUBSTITUTE(CELL("format",F!I83),"-",""),FALSE,CELL("format",'#_F'!I83)="G",FALSE,AND(CELL("format",'#_F'!I83)="F0",CELL("format",F!I83)="G"),FALSE,TRUE,IFERROR(IF(MATCH(CELL("format",'#_F'!I83)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83),_xlfn.FORMULATEXT(F!I83),F!I83),"9","#"),"8","#"),"7","#"),"6","#"),"5","#"),"4","#"),"3","#"),"2","#"),"1","#"),"0","#"),"$","")," ",""),",","@"),"&gt;","@"),"&lt;","@"),"=","@"),")","@"),"(","@"),"^","@"),"/","@"),"+","@"),"*","@"),"-","@"))-LEN(SUBSTITUTE(SUBSTITUTE(SUBSTITUTE(SUBSTITUTE(SUBSTITUTE(SUBSTITUTE(SUBSTITUTE(SUBSTITUTE(SUBSTITUTE(SUBSTITUTE(SUBSTITUTE(SUBSTITUTE(SUBSTITUTE(SUBSTITUTE(SUBSTITUTE(SUBSTITUTE(SUBSTITUTE(SUBSTITUTE(SUBSTITUTE(SUBSTITUTE(SUBSTITUTE(SUBSTITUTE(SUBSTITUTE(SUBSTITUTE(IF(_xlfn.ISFORMULA(F!I83),_xlfn.FORMULATEXT(F!I83),F!I83),"9","#"),"8","#"),"7","#"),"6","#"),"5","#"),"4","#"),"3","#"),"2","#"),"1","#"),"0","#"),"$","")," ",""),",","@"),"&gt;","@"),"&lt;","@"),"=","@"),")","@"),"(","@"),"^","@"),"/","@"),"+","@"),"*","@"),"-","@"),"@#","")))/2&gt;(LEN(SUBSTITUTE(SUBSTITUTE(SUBSTITUTE(SUBSTITUTE(SUBSTITUTE(SUBSTITUTE(SUBSTITUTE(SUBSTITUTE(SUBSTITUTE(SUBSTITUTE(SUBSTITUTE(SUBSTITUTE(SUBSTITUTE(SUBSTITUTE(SUBSTITUTE(SUBSTITUTE(SUBSTITUTE(SUBSTITUTE(SUBSTITUTE(SUBSTITUTE(SUBSTITUTE(SUBSTITUTE(SUBSTITUTE(IF(_xlfn.ISFORMULA('#_F'!I83),_xlfn.FORMULATEXT('#_F'!I83),'#_F'!I83),"9","#"),"8","#"),"7","#"),"6","#"),"5","#"),"4","#"),"3","#"),"2","#"),"1","#"),"0","#"),"$","")," ",""),",","@"),"&gt;","@"),"&lt;","@"),"=","@"),")","@"),"(","@"),"^","@"),"/","@"),"+","@"),"*","@"),"-","@"))-LEN(SUBSTITUTE(SUBSTITUTE(SUBSTITUTE(SUBSTITUTE(SUBSTITUTE(SUBSTITUTE(SUBSTITUTE(SUBSTITUTE(SUBSTITUTE(SUBSTITUTE(SUBSTITUTE(SUBSTITUTE(SUBSTITUTE(SUBSTITUTE(SUBSTITUTE(SUBSTITUTE(SUBSTITUTE(SUBSTITUTE(SUBSTITUTE(SUBSTITUTE(SUBSTITUTE(SUBSTITUTE(SUBSTITUTE(SUBSTITUTE(IF(_xlfn.ISFORMULA('#_F'!I83),_xlfn.FORMULATEXT('#_F'!I83),'#_F'!I83),"9","#"),"8","#"),"7","#"),"6","#"),"5","#"),"4","#"),"3","#"),"2","#"),"1","#"),"0","#"),"$","")," ",""),",","@"),"&gt;","@"),"&lt;","@"),"=","@"),")","@"),"(","@"),"^","@"),"/","@"),"+","@"),"*","@"),"-","@"),"@#","")))/2,TRUE,FALSE),"HardCodeMsg",IF(LEN(IF(_xlfn.ISFORMULA(F!I83),_xlfn.FORMULATEXT(F!I83),F!I83))-LEN(SUBSTITUTE(IF(_xlfn.ISFORMULA(F!I83),_xlfn.FORMULATEXT(F!I83),F!I83),"""",""))&gt;LEN(IF(_xlfn.ISFORMULA('#_F'!I83),_xlfn.FORMULATEXT('#_F'!I83),'#_F'!I83))-LEN(SUBSTITUTE(IF(_xlfn.ISFORMULA('#_F'!I83),_xlfn.FORMULATEXT('#_F'!I83),'#_F'!I83),"""","")),TRUE,FALSE),"HardQuoteMsg",IF(LEN(IF(_xlfn.ISFORMULA(F!I83),_xlfn.FORMULATEXT(F!I83),F!I83))-LEN(SUBSTITUTE(IF(_xlfn.ISFORMULA(F!I83),_xlfn.FORMULATEXT(F!I83),F!I83),"$",""))&lt;LEN(IF(_xlfn.ISFORMULA('#_F'!I83),_xlfn.FORMULATEXT('#_F'!I83),'#_F'!I83))-LEN(SUBSTITUTE(IF(_xlfn.ISFORMULA('#_F'!I83),_xlfn.FORMULATEXT('#_F'!I83),'#_F'!I83),"$","")),TRUE,FALSE),"MissingAbsMsg",_xlfn.IFS(ISTEXT('#_F'!I83),FALSE,ISLOGICAL('#_F'!I83),FALSE,SUBSTITUTE(CELL("format",'#_F'!I83),"-","")=SUBSTITUTE(CELL("format",F!I83),"-",""),FALSE,CELL("format",'#_F'!I83)="G",FALSE,AND(CELL("format",'#_F'!I83)="F0",CELL("format",F!I83)="G"),FALSE,TRUE,IFERROR(IF(MATCH(CELL("format",'#_F'!I83),FormatCodes_SFX!$A$4:$A$53,0)&gt;0,TRUE),FALSE),TRUE,TRUE),"FormatMsg",TRUE,"PerfectMsg")</f>
        <v>PerfectMsg</v>
      </c>
      <c r="J83" s="170" t="str">
        <f ca="1">_xlfn.IFS(ISBLANK(F!J83),"",IF(NOT(ISNA('#_F'!J83)),IF(ISNA(F!J83),TRUE,FALSE),FALSE),"StuNAMsg",IF(AND(ISNA('#_F'!J83),ISNA(F!J83)),TRUE,FALSE),"PerfectMsg",IF(NOT(ISERROR('#_F'!J83)),IF(ISERROR(F!J83),TRUE,FALSE),FALSE),"StuErrorMsg",IF(TYPE('#_F'!J83)&lt;&gt;TYPE(F!J83),TRUE,FALSE),"WrongTypeMsg",IF(_xlfn.ISFORMULA('#_F'!J83),IF(NOT(_xlfn.ISFORMULA(F!J83)),TRUE),FALSE),"MissingFormulaMsg",IF(NOT(AND(ISNUMBER(FIND("[",_xlfn.FORMULATEXT('#_F'!J83))),ISNUMBER(FIND("!",_xlfn.FORMULATEXT('#_F'!J83))))),AND(ISNUMBER(FIND("[",_xlfn.FORMULATEXT(F!J83))),ISNUMBER(FIND("!",_xlfn.FORMULATEXT(F!J83)))),FALSE),"ExternalRefsMsg",IF(ISNUMBER('#_F'!J83),IF(ABS('#_F'!J83-F!J83)&gt;0.00001,TRUE,FALSE),IF('#_F'!J83&lt;&gt;F!J83,TRUE,FALSE)),IF(ISNUMBER('#_F'!J83),IF('#_F'!J83&gt;F!J83,"TooLow","TooHigh"),"WrongAnswer"),NOT(_xlfn.ISFORMULA('#_F'!J83)),IF(_xlfn.IFS(ISTEXT('#_F'!J83),FALSE,ISLOGICAL('#_F'!J83),FALSE,SUBSTITUTE(CELL("format",'#_F'!J83),"-","")=SUBSTITUTE(CELL("format",F!J83),"-",""),FALSE,CELL("format",'#_F'!J83)="G",FALSE,AND(CELL("format",'#_F'!J83)="F0",CELL("format",F!J83)="G"),FALSE,TRUE,IFERROR(IF(MATCH(CELL("format",'#_F'!J83)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83),_xlfn.FORMULATEXT(F!J83),F!J83),"9","#"),"8","#"),"7","#"),"6","#"),"5","#"),"4","#"),"3","#"),"2","#"),"1","#"),"0","#"),"$","")," ",""),",","@"),"&gt;","@"),"&lt;","@"),"=","@"),")","@"),"(","@"),"^","@"),"/","@"),"+","@"),"*","@"),"-","@"))-LEN(SUBSTITUTE(SUBSTITUTE(SUBSTITUTE(SUBSTITUTE(SUBSTITUTE(SUBSTITUTE(SUBSTITUTE(SUBSTITUTE(SUBSTITUTE(SUBSTITUTE(SUBSTITUTE(SUBSTITUTE(SUBSTITUTE(SUBSTITUTE(SUBSTITUTE(SUBSTITUTE(SUBSTITUTE(SUBSTITUTE(SUBSTITUTE(SUBSTITUTE(SUBSTITUTE(SUBSTITUTE(SUBSTITUTE(SUBSTITUTE(IF(_xlfn.ISFORMULA(F!J83),_xlfn.FORMULATEXT(F!J83),F!J83),"9","#"),"8","#"),"7","#"),"6","#"),"5","#"),"4","#"),"3","#"),"2","#"),"1","#"),"0","#"),"$","")," ",""),",","@"),"&gt;","@"),"&lt;","@"),"=","@"),")","@"),"(","@"),"^","@"),"/","@"),"+","@"),"*","@"),"-","@"),"@#","")))/2&gt;(LEN(SUBSTITUTE(SUBSTITUTE(SUBSTITUTE(SUBSTITUTE(SUBSTITUTE(SUBSTITUTE(SUBSTITUTE(SUBSTITUTE(SUBSTITUTE(SUBSTITUTE(SUBSTITUTE(SUBSTITUTE(SUBSTITUTE(SUBSTITUTE(SUBSTITUTE(SUBSTITUTE(SUBSTITUTE(SUBSTITUTE(SUBSTITUTE(SUBSTITUTE(SUBSTITUTE(SUBSTITUTE(SUBSTITUTE(IF(_xlfn.ISFORMULA('#_F'!J83),_xlfn.FORMULATEXT('#_F'!J83),'#_F'!J83),"9","#"),"8","#"),"7","#"),"6","#"),"5","#"),"4","#"),"3","#"),"2","#"),"1","#"),"0","#"),"$","")," ",""),",","@"),"&gt;","@"),"&lt;","@"),"=","@"),")","@"),"(","@"),"^","@"),"/","@"),"+","@"),"*","@"),"-","@"))-LEN(SUBSTITUTE(SUBSTITUTE(SUBSTITUTE(SUBSTITUTE(SUBSTITUTE(SUBSTITUTE(SUBSTITUTE(SUBSTITUTE(SUBSTITUTE(SUBSTITUTE(SUBSTITUTE(SUBSTITUTE(SUBSTITUTE(SUBSTITUTE(SUBSTITUTE(SUBSTITUTE(SUBSTITUTE(SUBSTITUTE(SUBSTITUTE(SUBSTITUTE(SUBSTITUTE(SUBSTITUTE(SUBSTITUTE(SUBSTITUTE(IF(_xlfn.ISFORMULA('#_F'!J83),_xlfn.FORMULATEXT('#_F'!J83),'#_F'!J83),"9","#"),"8","#"),"7","#"),"6","#"),"5","#"),"4","#"),"3","#"),"2","#"),"1","#"),"0","#"),"$","")," ",""),",","@"),"&gt;","@"),"&lt;","@"),"=","@"),")","@"),"(","@"),"^","@"),"/","@"),"+","@"),"*","@"),"-","@"),"@#","")))/2,TRUE,FALSE),"HardCodeMsg",IF(LEN(IF(_xlfn.ISFORMULA(F!J83),_xlfn.FORMULATEXT(F!J83),F!J83))-LEN(SUBSTITUTE(IF(_xlfn.ISFORMULA(F!J83),_xlfn.FORMULATEXT(F!J83),F!J83),"""",""))&gt;LEN(IF(_xlfn.ISFORMULA('#_F'!J83),_xlfn.FORMULATEXT('#_F'!J83),'#_F'!J83))-LEN(SUBSTITUTE(IF(_xlfn.ISFORMULA('#_F'!J83),_xlfn.FORMULATEXT('#_F'!J83),'#_F'!J83),"""","")),TRUE,FALSE),"HardQuoteMsg",IF(LEN(IF(_xlfn.ISFORMULA(F!J83),_xlfn.FORMULATEXT(F!J83),F!J83))-LEN(SUBSTITUTE(IF(_xlfn.ISFORMULA(F!J83),_xlfn.FORMULATEXT(F!J83),F!J83),"$",""))&lt;LEN(IF(_xlfn.ISFORMULA('#_F'!J83),_xlfn.FORMULATEXT('#_F'!J83),'#_F'!J83))-LEN(SUBSTITUTE(IF(_xlfn.ISFORMULA('#_F'!J83),_xlfn.FORMULATEXT('#_F'!J83),'#_F'!J83),"$","")),TRUE,FALSE),"MissingAbsMsg",_xlfn.IFS(ISTEXT('#_F'!J83),FALSE,ISLOGICAL('#_F'!J83),FALSE,SUBSTITUTE(CELL("format",'#_F'!J83),"-","")=SUBSTITUTE(CELL("format",F!J83),"-",""),FALSE,CELL("format",'#_F'!J83)="G",FALSE,AND(CELL("format",'#_F'!J83)="F0",CELL("format",F!J83)="G"),FALSE,TRUE,IFERROR(IF(MATCH(CELL("format",'#_F'!J83),FormatCodes_SFX!$A$4:$A$53,0)&gt;0,TRUE),FALSE),TRUE,TRUE),"FormatMsg",TRUE,"PerfectMsg")</f>
        <v>PerfectMsg</v>
      </c>
      <c r="K83" s="170" t="str">
        <f ca="1">_xlfn.IFS(ISBLANK(F!K83),"",IF(NOT(ISNA('#_F'!K83)),IF(ISNA(F!K83),TRUE,FALSE),FALSE),"StuNAMsg",IF(AND(ISNA('#_F'!K83),ISNA(F!K83)),TRUE,FALSE),"PerfectMsg",IF(NOT(ISERROR('#_F'!K83)),IF(ISERROR(F!K83),TRUE,FALSE),FALSE),"StuErrorMsg",IF(TYPE('#_F'!K83)&lt;&gt;TYPE(F!K83),TRUE,FALSE),"WrongTypeMsg",IF(_xlfn.ISFORMULA('#_F'!K83),IF(NOT(_xlfn.ISFORMULA(F!K83)),TRUE),FALSE),"MissingFormulaMsg",IF(NOT(AND(ISNUMBER(FIND("[",_xlfn.FORMULATEXT('#_F'!K83))),ISNUMBER(FIND("!",_xlfn.FORMULATEXT('#_F'!K83))))),AND(ISNUMBER(FIND("[",_xlfn.FORMULATEXT(F!K83))),ISNUMBER(FIND("!",_xlfn.FORMULATEXT(F!K83)))),FALSE),"ExternalRefsMsg",IF(ISNUMBER('#_F'!K83),IF(ABS('#_F'!K83-F!K83)&gt;0.00001,TRUE,FALSE),IF('#_F'!K83&lt;&gt;F!K83,TRUE,FALSE)),IF(ISNUMBER('#_F'!K83),IF('#_F'!K83&gt;F!K83,"TooLow","TooHigh"),"WrongAnswer"),NOT(_xlfn.ISFORMULA('#_F'!K83)),IF(_xlfn.IFS(ISTEXT('#_F'!K83),FALSE,ISLOGICAL('#_F'!K83),FALSE,SUBSTITUTE(CELL("format",'#_F'!K83),"-","")=SUBSTITUTE(CELL("format",F!K83),"-",""),FALSE,CELL("format",'#_F'!K83)="G",FALSE,AND(CELL("format",'#_F'!K83)="F0",CELL("format",F!K83)="G"),FALSE,TRUE,IFERROR(IF(MATCH(CELL("format",'#_F'!K83)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83),_xlfn.FORMULATEXT(F!K83),F!K83),"9","#"),"8","#"),"7","#"),"6","#"),"5","#"),"4","#"),"3","#"),"2","#"),"1","#"),"0","#"),"$","")," ",""),",","@"),"&gt;","@"),"&lt;","@"),"=","@"),")","@"),"(","@"),"^","@"),"/","@"),"+","@"),"*","@"),"-","@"))-LEN(SUBSTITUTE(SUBSTITUTE(SUBSTITUTE(SUBSTITUTE(SUBSTITUTE(SUBSTITUTE(SUBSTITUTE(SUBSTITUTE(SUBSTITUTE(SUBSTITUTE(SUBSTITUTE(SUBSTITUTE(SUBSTITUTE(SUBSTITUTE(SUBSTITUTE(SUBSTITUTE(SUBSTITUTE(SUBSTITUTE(SUBSTITUTE(SUBSTITUTE(SUBSTITUTE(SUBSTITUTE(SUBSTITUTE(SUBSTITUTE(IF(_xlfn.ISFORMULA(F!K83),_xlfn.FORMULATEXT(F!K83),F!K83),"9","#"),"8","#"),"7","#"),"6","#"),"5","#"),"4","#"),"3","#"),"2","#"),"1","#"),"0","#"),"$","")," ",""),",","@"),"&gt;","@"),"&lt;","@"),"=","@"),")","@"),"(","@"),"^","@"),"/","@"),"+","@"),"*","@"),"-","@"),"@#","")))/2&gt;(LEN(SUBSTITUTE(SUBSTITUTE(SUBSTITUTE(SUBSTITUTE(SUBSTITUTE(SUBSTITUTE(SUBSTITUTE(SUBSTITUTE(SUBSTITUTE(SUBSTITUTE(SUBSTITUTE(SUBSTITUTE(SUBSTITUTE(SUBSTITUTE(SUBSTITUTE(SUBSTITUTE(SUBSTITUTE(SUBSTITUTE(SUBSTITUTE(SUBSTITUTE(SUBSTITUTE(SUBSTITUTE(SUBSTITUTE(IF(_xlfn.ISFORMULA('#_F'!K83),_xlfn.FORMULATEXT('#_F'!K83),'#_F'!K83),"9","#"),"8","#"),"7","#"),"6","#"),"5","#"),"4","#"),"3","#"),"2","#"),"1","#"),"0","#"),"$","")," ",""),",","@"),"&gt;","@"),"&lt;","@"),"=","@"),")","@"),"(","@"),"^","@"),"/","@"),"+","@"),"*","@"),"-","@"))-LEN(SUBSTITUTE(SUBSTITUTE(SUBSTITUTE(SUBSTITUTE(SUBSTITUTE(SUBSTITUTE(SUBSTITUTE(SUBSTITUTE(SUBSTITUTE(SUBSTITUTE(SUBSTITUTE(SUBSTITUTE(SUBSTITUTE(SUBSTITUTE(SUBSTITUTE(SUBSTITUTE(SUBSTITUTE(SUBSTITUTE(SUBSTITUTE(SUBSTITUTE(SUBSTITUTE(SUBSTITUTE(SUBSTITUTE(SUBSTITUTE(IF(_xlfn.ISFORMULA('#_F'!K83),_xlfn.FORMULATEXT('#_F'!K83),'#_F'!K83),"9","#"),"8","#"),"7","#"),"6","#"),"5","#"),"4","#"),"3","#"),"2","#"),"1","#"),"0","#"),"$","")," ",""),",","@"),"&gt;","@"),"&lt;","@"),"=","@"),")","@"),"(","@"),"^","@"),"/","@"),"+","@"),"*","@"),"-","@"),"@#","")))/2,TRUE,FALSE),"HardCodeMsg",IF(LEN(IF(_xlfn.ISFORMULA(F!K83),_xlfn.FORMULATEXT(F!K83),F!K83))-LEN(SUBSTITUTE(IF(_xlfn.ISFORMULA(F!K83),_xlfn.FORMULATEXT(F!K83),F!K83),"""",""))&gt;LEN(IF(_xlfn.ISFORMULA('#_F'!K83),_xlfn.FORMULATEXT('#_F'!K83),'#_F'!K83))-LEN(SUBSTITUTE(IF(_xlfn.ISFORMULA('#_F'!K83),_xlfn.FORMULATEXT('#_F'!K83),'#_F'!K83),"""","")),TRUE,FALSE),"HardQuoteMsg",IF(LEN(IF(_xlfn.ISFORMULA(F!K83),_xlfn.FORMULATEXT(F!K83),F!K83))-LEN(SUBSTITUTE(IF(_xlfn.ISFORMULA(F!K83),_xlfn.FORMULATEXT(F!K83),F!K83),"$",""))&lt;LEN(IF(_xlfn.ISFORMULA('#_F'!K83),_xlfn.FORMULATEXT('#_F'!K83),'#_F'!K83))-LEN(SUBSTITUTE(IF(_xlfn.ISFORMULA('#_F'!K83),_xlfn.FORMULATEXT('#_F'!K83),'#_F'!K83),"$","")),TRUE,FALSE),"MissingAbsMsg",_xlfn.IFS(ISTEXT('#_F'!K83),FALSE,ISLOGICAL('#_F'!K83),FALSE,SUBSTITUTE(CELL("format",'#_F'!K83),"-","")=SUBSTITUTE(CELL("format",F!K83),"-",""),FALSE,CELL("format",'#_F'!K83)="G",FALSE,AND(CELL("format",'#_F'!K83)="F0",CELL("format",F!K83)="G"),FALSE,TRUE,IFERROR(IF(MATCH(CELL("format",'#_F'!K83),FormatCodes_SFX!$A$4:$A$53,0)&gt;0,TRUE),FALSE),TRUE,TRUE),"FormatMsg",TRUE,"PerfectMsg")</f>
        <v>PerfectMsg</v>
      </c>
      <c r="L83" s="231" t="str">
        <f ca="1">_xlfn.IFS(ISBLANK(F!L83),"",IF(NOT(ISNA('#_F'!L83)),IF(ISNA(F!L83),TRUE,FALSE),FALSE),"StuNAMsg",IF(AND(ISNA('#_F'!L83),ISNA(F!L83)),TRUE,FALSE),"PerfectMsg",IF(NOT(ISERROR('#_F'!L83)),IF(ISERROR(F!L83),TRUE,FALSE),FALSE),"StuErrorMsg",IF(TYPE('#_F'!L83)&lt;&gt;TYPE(F!L83),TRUE,FALSE),"WrongTypeMsg",IF(_xlfn.ISFORMULA('#_F'!L83),IF(NOT(_xlfn.ISFORMULA(F!L83)),TRUE),FALSE),"MissingFormulaMsg",IF(NOT(AND(ISNUMBER(FIND("[",_xlfn.FORMULATEXT('#_F'!L83))),ISNUMBER(FIND("!",_xlfn.FORMULATEXT('#_F'!L83))))),AND(ISNUMBER(FIND("[",_xlfn.FORMULATEXT(F!L83))),ISNUMBER(FIND("!",_xlfn.FORMULATEXT(F!L83)))),FALSE),"ExternalRefsMsg",IF(ISNUMBER('#_F'!L83),IF(ABS('#_F'!L83-F!L83)&gt;0.00001,TRUE,FALSE),IF('#_F'!L83&lt;&gt;F!L83,TRUE,FALSE)),IF(ISNUMBER('#_F'!L83),IF('#_F'!L83&gt;F!L83,"TooLow","TooHigh"),"WrongAnswer"),NOT(_xlfn.ISFORMULA('#_F'!L83)),IF(_xlfn.IFS(ISTEXT('#_F'!L83),FALSE,ISLOGICAL('#_F'!L83),FALSE,SUBSTITUTE(CELL("format",'#_F'!L83),"-","")=SUBSTITUTE(CELL("format",F!L83),"-",""),FALSE,CELL("format",'#_F'!L83)="G",FALSE,AND(CELL("format",'#_F'!L83)="F0",CELL("format",F!L83)="G"),FALSE,TRUE,IFERROR(IF(MATCH(CELL("format",'#_F'!L83)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83),_xlfn.FORMULATEXT(F!L83),F!L83),"9","#"),"8","#"),"7","#"),"6","#"),"5","#"),"4","#"),"3","#"),"2","#"),"1","#"),"0","#"),"$","")," ",""),",","@"),"&gt;","@"),"&lt;","@"),"=","@"),")","@"),"(","@"),"^","@"),"/","@"),"+","@"),"*","@"),"-","@"))-LEN(SUBSTITUTE(SUBSTITUTE(SUBSTITUTE(SUBSTITUTE(SUBSTITUTE(SUBSTITUTE(SUBSTITUTE(SUBSTITUTE(SUBSTITUTE(SUBSTITUTE(SUBSTITUTE(SUBSTITUTE(SUBSTITUTE(SUBSTITUTE(SUBSTITUTE(SUBSTITUTE(SUBSTITUTE(SUBSTITUTE(SUBSTITUTE(SUBSTITUTE(SUBSTITUTE(SUBSTITUTE(SUBSTITUTE(SUBSTITUTE(IF(_xlfn.ISFORMULA(F!L83),_xlfn.FORMULATEXT(F!L83),F!L83),"9","#"),"8","#"),"7","#"),"6","#"),"5","#"),"4","#"),"3","#"),"2","#"),"1","#"),"0","#"),"$","")," ",""),",","@"),"&gt;","@"),"&lt;","@"),"=","@"),")","@"),"(","@"),"^","@"),"/","@"),"+","@"),"*","@"),"-","@"),"@#","")))/2&gt;(LEN(SUBSTITUTE(SUBSTITUTE(SUBSTITUTE(SUBSTITUTE(SUBSTITUTE(SUBSTITUTE(SUBSTITUTE(SUBSTITUTE(SUBSTITUTE(SUBSTITUTE(SUBSTITUTE(SUBSTITUTE(SUBSTITUTE(SUBSTITUTE(SUBSTITUTE(SUBSTITUTE(SUBSTITUTE(SUBSTITUTE(SUBSTITUTE(SUBSTITUTE(SUBSTITUTE(SUBSTITUTE(SUBSTITUTE(IF(_xlfn.ISFORMULA('#_F'!L83),_xlfn.FORMULATEXT('#_F'!L83),'#_F'!L83),"9","#"),"8","#"),"7","#"),"6","#"),"5","#"),"4","#"),"3","#"),"2","#"),"1","#"),"0","#"),"$","")," ",""),",","@"),"&gt;","@"),"&lt;","@"),"=","@"),")","@"),"(","@"),"^","@"),"/","@"),"+","@"),"*","@"),"-","@"))-LEN(SUBSTITUTE(SUBSTITUTE(SUBSTITUTE(SUBSTITUTE(SUBSTITUTE(SUBSTITUTE(SUBSTITUTE(SUBSTITUTE(SUBSTITUTE(SUBSTITUTE(SUBSTITUTE(SUBSTITUTE(SUBSTITUTE(SUBSTITUTE(SUBSTITUTE(SUBSTITUTE(SUBSTITUTE(SUBSTITUTE(SUBSTITUTE(SUBSTITUTE(SUBSTITUTE(SUBSTITUTE(SUBSTITUTE(SUBSTITUTE(IF(_xlfn.ISFORMULA('#_F'!L83),_xlfn.FORMULATEXT('#_F'!L83),'#_F'!L83),"9","#"),"8","#"),"7","#"),"6","#"),"5","#"),"4","#"),"3","#"),"2","#"),"1","#"),"0","#"),"$","")," ",""),",","@"),"&gt;","@"),"&lt;","@"),"=","@"),")","@"),"(","@"),"^","@"),"/","@"),"+","@"),"*","@"),"-","@"),"@#","")))/2,TRUE,FALSE),"HardCodeMsg",IF(LEN(IF(_xlfn.ISFORMULA(F!L83),_xlfn.FORMULATEXT(F!L83),F!L83))-LEN(SUBSTITUTE(IF(_xlfn.ISFORMULA(F!L83),_xlfn.FORMULATEXT(F!L83),F!L83),"""",""))&gt;LEN(IF(_xlfn.ISFORMULA('#_F'!L83),_xlfn.FORMULATEXT('#_F'!L83),'#_F'!L83))-LEN(SUBSTITUTE(IF(_xlfn.ISFORMULA('#_F'!L83),_xlfn.FORMULATEXT('#_F'!L83),'#_F'!L83),"""","")),TRUE,FALSE),"HardQuoteMsg",IF(LEN(IF(_xlfn.ISFORMULA(F!L83),_xlfn.FORMULATEXT(F!L83),F!L83))-LEN(SUBSTITUTE(IF(_xlfn.ISFORMULA(F!L83),_xlfn.FORMULATEXT(F!L83),F!L83),"$",""))&lt;LEN(IF(_xlfn.ISFORMULA('#_F'!L83),_xlfn.FORMULATEXT('#_F'!L83),'#_F'!L83))-LEN(SUBSTITUTE(IF(_xlfn.ISFORMULA('#_F'!L83),_xlfn.FORMULATEXT('#_F'!L83),'#_F'!L83),"$","")),TRUE,FALSE),"MissingAbsMsg",_xlfn.IFS(ISTEXT('#_F'!L83),FALSE,ISLOGICAL('#_F'!L83),FALSE,SUBSTITUTE(CELL("format",'#_F'!L83),"-","")=SUBSTITUTE(CELL("format",F!L83),"-",""),FALSE,CELL("format",'#_F'!L83)="G",FALSE,AND(CELL("format",'#_F'!L83)="F0",CELL("format",F!L83)="G"),FALSE,TRUE,IFERROR(IF(MATCH(CELL("format",'#_F'!L83),FormatCodes_SFX!$A$4:$A$53,0)&gt;0,TRUE),FALSE),TRUE,TRUE),"FormatMsg",TRUE,"PerfectMsg")</f>
        <v>PerfectMsg</v>
      </c>
      <c r="N83" s="233">
        <v>0</v>
      </c>
      <c r="O83" s="233">
        <v>0</v>
      </c>
      <c r="P83" s="233">
        <v>0</v>
      </c>
      <c r="R83" s="233">
        <v>0</v>
      </c>
      <c r="S83" s="233">
        <v>0</v>
      </c>
      <c r="T83" s="233">
        <v>0</v>
      </c>
      <c r="V83" s="233">
        <v>0</v>
      </c>
      <c r="W83" s="233">
        <v>0</v>
      </c>
      <c r="X83" s="233">
        <v>0</v>
      </c>
      <c r="Z83" s="233">
        <v>0</v>
      </c>
      <c r="AA83" s="233">
        <v>0</v>
      </c>
      <c r="AB83" s="233">
        <v>0</v>
      </c>
    </row>
    <row r="84" spans="3:28" x14ac:dyDescent="0.15">
      <c r="C84" s="233">
        <v>0</v>
      </c>
      <c r="D84" s="233">
        <v>0</v>
      </c>
      <c r="E84" s="233">
        <v>0</v>
      </c>
      <c r="F84" s="233">
        <v>0</v>
      </c>
      <c r="G84" s="170" t="str">
        <f ca="1">_xlfn.IFS(ISBLANK(F!G84),"",IF(NOT(ISNA('#_F'!G84)),IF(ISNA(F!G84),TRUE,FALSE),FALSE),"StuNAMsg",IF(AND(ISNA('#_F'!G84),ISNA(F!G84)),TRUE,FALSE),"PerfectMsg",IF(NOT(ISERROR('#_F'!G84)),IF(ISERROR(F!G84),TRUE,FALSE),FALSE),"StuErrorMsg",IF(TYPE('#_F'!G84)&lt;&gt;TYPE(F!G84),TRUE,FALSE),"WrongTypeMsg",IF(_xlfn.ISFORMULA('#_F'!G84),IF(NOT(_xlfn.ISFORMULA(F!G84)),TRUE),FALSE),"MissingFormulaMsg",IF(NOT(AND(ISNUMBER(FIND("[",_xlfn.FORMULATEXT('#_F'!G84))),ISNUMBER(FIND("!",_xlfn.FORMULATEXT('#_F'!G84))))),AND(ISNUMBER(FIND("[",_xlfn.FORMULATEXT(F!G84))),ISNUMBER(FIND("!",_xlfn.FORMULATEXT(F!G84)))),FALSE),"ExternalRefsMsg",IF(ISNUMBER('#_F'!G84),IF(ABS('#_F'!G84-F!G84)&gt;0.00001,TRUE,FALSE),IF('#_F'!G84&lt;&gt;F!G84,TRUE,FALSE)),IF(ISNUMBER('#_F'!G84),IF('#_F'!G84&gt;F!G84,"TooLow","TooHigh"),"WrongAnswer"),NOT(_xlfn.ISFORMULA('#_F'!G84)),IF(_xlfn.IFS(ISTEXT('#_F'!G84),FALSE,ISLOGICAL('#_F'!G84),FALSE,SUBSTITUTE(CELL("format",'#_F'!G84),"-","")=SUBSTITUTE(CELL("format",F!G84),"-",""),FALSE,CELL("format",'#_F'!G84)="G",FALSE,AND(CELL("format",'#_F'!G84)="F0",CELL("format",F!G84)="G"),FALSE,TRUE,IFERROR(IF(MATCH(CELL("format",'#_F'!G84)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84),_xlfn.FORMULATEXT(F!G84),F!G84),"9","#"),"8","#"),"7","#"),"6","#"),"5","#"),"4","#"),"3","#"),"2","#"),"1","#"),"0","#"),"$","")," ",""),",","@"),"&gt;","@"),"&lt;","@"),"=","@"),")","@"),"(","@"),"^","@"),"/","@"),"+","@"),"*","@"),"-","@"))-LEN(SUBSTITUTE(SUBSTITUTE(SUBSTITUTE(SUBSTITUTE(SUBSTITUTE(SUBSTITUTE(SUBSTITUTE(SUBSTITUTE(SUBSTITUTE(SUBSTITUTE(SUBSTITUTE(SUBSTITUTE(SUBSTITUTE(SUBSTITUTE(SUBSTITUTE(SUBSTITUTE(SUBSTITUTE(SUBSTITUTE(SUBSTITUTE(SUBSTITUTE(SUBSTITUTE(SUBSTITUTE(SUBSTITUTE(SUBSTITUTE(IF(_xlfn.ISFORMULA(F!G84),_xlfn.FORMULATEXT(F!G84),F!G84),"9","#"),"8","#"),"7","#"),"6","#"),"5","#"),"4","#"),"3","#"),"2","#"),"1","#"),"0","#"),"$","")," ",""),",","@"),"&gt;","@"),"&lt;","@"),"=","@"),")","@"),"(","@"),"^","@"),"/","@"),"+","@"),"*","@"),"-","@"),"@#","")))/2&gt;(LEN(SUBSTITUTE(SUBSTITUTE(SUBSTITUTE(SUBSTITUTE(SUBSTITUTE(SUBSTITUTE(SUBSTITUTE(SUBSTITUTE(SUBSTITUTE(SUBSTITUTE(SUBSTITUTE(SUBSTITUTE(SUBSTITUTE(SUBSTITUTE(SUBSTITUTE(SUBSTITUTE(SUBSTITUTE(SUBSTITUTE(SUBSTITUTE(SUBSTITUTE(SUBSTITUTE(SUBSTITUTE(SUBSTITUTE(IF(_xlfn.ISFORMULA('#_F'!G84),_xlfn.FORMULATEXT('#_F'!G84),'#_F'!G84),"9","#"),"8","#"),"7","#"),"6","#"),"5","#"),"4","#"),"3","#"),"2","#"),"1","#"),"0","#"),"$","")," ",""),",","@"),"&gt;","@"),"&lt;","@"),"=","@"),")","@"),"(","@"),"^","@"),"/","@"),"+","@"),"*","@"),"-","@"))-LEN(SUBSTITUTE(SUBSTITUTE(SUBSTITUTE(SUBSTITUTE(SUBSTITUTE(SUBSTITUTE(SUBSTITUTE(SUBSTITUTE(SUBSTITUTE(SUBSTITUTE(SUBSTITUTE(SUBSTITUTE(SUBSTITUTE(SUBSTITUTE(SUBSTITUTE(SUBSTITUTE(SUBSTITUTE(SUBSTITUTE(SUBSTITUTE(SUBSTITUTE(SUBSTITUTE(SUBSTITUTE(SUBSTITUTE(SUBSTITUTE(IF(_xlfn.ISFORMULA('#_F'!G84),_xlfn.FORMULATEXT('#_F'!G84),'#_F'!G84),"9","#"),"8","#"),"7","#"),"6","#"),"5","#"),"4","#"),"3","#"),"2","#"),"1","#"),"0","#"),"$","")," ",""),",","@"),"&gt;","@"),"&lt;","@"),"=","@"),")","@"),"(","@"),"^","@"),"/","@"),"+","@"),"*","@"),"-","@"),"@#","")))/2,TRUE,FALSE),"HardCodeMsg",IF(LEN(IF(_xlfn.ISFORMULA(F!G84),_xlfn.FORMULATEXT(F!G84),F!G84))-LEN(SUBSTITUTE(IF(_xlfn.ISFORMULA(F!G84),_xlfn.FORMULATEXT(F!G84),F!G84),"""",""))&gt;LEN(IF(_xlfn.ISFORMULA('#_F'!G84),_xlfn.FORMULATEXT('#_F'!G84),'#_F'!G84))-LEN(SUBSTITUTE(IF(_xlfn.ISFORMULA('#_F'!G84),_xlfn.FORMULATEXT('#_F'!G84),'#_F'!G84),"""","")),TRUE,FALSE),"HardQuoteMsg",IF(LEN(IF(_xlfn.ISFORMULA(F!G84),_xlfn.FORMULATEXT(F!G84),F!G84))-LEN(SUBSTITUTE(IF(_xlfn.ISFORMULA(F!G84),_xlfn.FORMULATEXT(F!G84),F!G84),"$",""))&lt;LEN(IF(_xlfn.ISFORMULA('#_F'!G84),_xlfn.FORMULATEXT('#_F'!G84),'#_F'!G84))-LEN(SUBSTITUTE(IF(_xlfn.ISFORMULA('#_F'!G84),_xlfn.FORMULATEXT('#_F'!G84),'#_F'!G84),"$","")),TRUE,FALSE),"MissingAbsMsg",_xlfn.IFS(ISTEXT('#_F'!G84),FALSE,ISLOGICAL('#_F'!G84),FALSE,SUBSTITUTE(CELL("format",'#_F'!G84),"-","")=SUBSTITUTE(CELL("format",F!G84),"-",""),FALSE,CELL("format",'#_F'!G84)="G",FALSE,AND(CELL("format",'#_F'!G84)="F0",CELL("format",F!G84)="G"),FALSE,TRUE,IFERROR(IF(MATCH(CELL("format",'#_F'!G84),FormatCodes_SFX!$A$4:$A$53,0)&gt;0,TRUE),FALSE),TRUE,TRUE),"FormatMsg",TRUE,"PerfectMsg")</f>
        <v>PerfectMsg</v>
      </c>
      <c r="H84" s="170" t="str">
        <f ca="1">_xlfn.IFS(ISBLANK(F!H84),"",IF(NOT(ISNA('#_F'!H84)),IF(ISNA(F!H84),TRUE,FALSE),FALSE),"StuNAMsg",IF(AND(ISNA('#_F'!H84),ISNA(F!H84)),TRUE,FALSE),"PerfectMsg",IF(NOT(ISERROR('#_F'!H84)),IF(ISERROR(F!H84),TRUE,FALSE),FALSE),"StuErrorMsg",IF(TYPE('#_F'!H84)&lt;&gt;TYPE(F!H84),TRUE,FALSE),"WrongTypeMsg",IF(_xlfn.ISFORMULA('#_F'!H84),IF(NOT(_xlfn.ISFORMULA(F!H84)),TRUE),FALSE),"MissingFormulaMsg",IF(NOT(AND(ISNUMBER(FIND("[",_xlfn.FORMULATEXT('#_F'!H84))),ISNUMBER(FIND("!",_xlfn.FORMULATEXT('#_F'!H84))))),AND(ISNUMBER(FIND("[",_xlfn.FORMULATEXT(F!H84))),ISNUMBER(FIND("!",_xlfn.FORMULATEXT(F!H84)))),FALSE),"ExternalRefsMsg",IF(ISNUMBER('#_F'!H84),IF(ABS('#_F'!H84-F!H84)&gt;0.00001,TRUE,FALSE),IF('#_F'!H84&lt;&gt;F!H84,TRUE,FALSE)),IF(ISNUMBER('#_F'!H84),IF('#_F'!H84&gt;F!H84,"TooLow","TooHigh"),"WrongAnswer"),NOT(_xlfn.ISFORMULA('#_F'!H84)),IF(_xlfn.IFS(ISTEXT('#_F'!H84),FALSE,ISLOGICAL('#_F'!H84),FALSE,SUBSTITUTE(CELL("format",'#_F'!H84),"-","")=SUBSTITUTE(CELL("format",F!H84),"-",""),FALSE,CELL("format",'#_F'!H84)="G",FALSE,AND(CELL("format",'#_F'!H84)="F0",CELL("format",F!H84)="G"),FALSE,TRUE,IFERROR(IF(MATCH(CELL("format",'#_F'!H84)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84),_xlfn.FORMULATEXT(F!H84),F!H84),"9","#"),"8","#"),"7","#"),"6","#"),"5","#"),"4","#"),"3","#"),"2","#"),"1","#"),"0","#"),"$","")," ",""),",","@"),"&gt;","@"),"&lt;","@"),"=","@"),")","@"),"(","@"),"^","@"),"/","@"),"+","@"),"*","@"),"-","@"))-LEN(SUBSTITUTE(SUBSTITUTE(SUBSTITUTE(SUBSTITUTE(SUBSTITUTE(SUBSTITUTE(SUBSTITUTE(SUBSTITUTE(SUBSTITUTE(SUBSTITUTE(SUBSTITUTE(SUBSTITUTE(SUBSTITUTE(SUBSTITUTE(SUBSTITUTE(SUBSTITUTE(SUBSTITUTE(SUBSTITUTE(SUBSTITUTE(SUBSTITUTE(SUBSTITUTE(SUBSTITUTE(SUBSTITUTE(SUBSTITUTE(IF(_xlfn.ISFORMULA(F!H84),_xlfn.FORMULATEXT(F!H84),F!H84),"9","#"),"8","#"),"7","#"),"6","#"),"5","#"),"4","#"),"3","#"),"2","#"),"1","#"),"0","#"),"$","")," ",""),",","@"),"&gt;","@"),"&lt;","@"),"=","@"),")","@"),"(","@"),"^","@"),"/","@"),"+","@"),"*","@"),"-","@"),"@#","")))/2&gt;(LEN(SUBSTITUTE(SUBSTITUTE(SUBSTITUTE(SUBSTITUTE(SUBSTITUTE(SUBSTITUTE(SUBSTITUTE(SUBSTITUTE(SUBSTITUTE(SUBSTITUTE(SUBSTITUTE(SUBSTITUTE(SUBSTITUTE(SUBSTITUTE(SUBSTITUTE(SUBSTITUTE(SUBSTITUTE(SUBSTITUTE(SUBSTITUTE(SUBSTITUTE(SUBSTITUTE(SUBSTITUTE(SUBSTITUTE(IF(_xlfn.ISFORMULA('#_F'!H84),_xlfn.FORMULATEXT('#_F'!H84),'#_F'!H84),"9","#"),"8","#"),"7","#"),"6","#"),"5","#"),"4","#"),"3","#"),"2","#"),"1","#"),"0","#"),"$","")," ",""),",","@"),"&gt;","@"),"&lt;","@"),"=","@"),")","@"),"(","@"),"^","@"),"/","@"),"+","@"),"*","@"),"-","@"))-LEN(SUBSTITUTE(SUBSTITUTE(SUBSTITUTE(SUBSTITUTE(SUBSTITUTE(SUBSTITUTE(SUBSTITUTE(SUBSTITUTE(SUBSTITUTE(SUBSTITUTE(SUBSTITUTE(SUBSTITUTE(SUBSTITUTE(SUBSTITUTE(SUBSTITUTE(SUBSTITUTE(SUBSTITUTE(SUBSTITUTE(SUBSTITUTE(SUBSTITUTE(SUBSTITUTE(SUBSTITUTE(SUBSTITUTE(SUBSTITUTE(IF(_xlfn.ISFORMULA('#_F'!H84),_xlfn.FORMULATEXT('#_F'!H84),'#_F'!H84),"9","#"),"8","#"),"7","#"),"6","#"),"5","#"),"4","#"),"3","#"),"2","#"),"1","#"),"0","#"),"$","")," ",""),",","@"),"&gt;","@"),"&lt;","@"),"=","@"),")","@"),"(","@"),"^","@"),"/","@"),"+","@"),"*","@"),"-","@"),"@#","")))/2,TRUE,FALSE),"HardCodeMsg",IF(LEN(IF(_xlfn.ISFORMULA(F!H84),_xlfn.FORMULATEXT(F!H84),F!H84))-LEN(SUBSTITUTE(IF(_xlfn.ISFORMULA(F!H84),_xlfn.FORMULATEXT(F!H84),F!H84),"""",""))&gt;LEN(IF(_xlfn.ISFORMULA('#_F'!H84),_xlfn.FORMULATEXT('#_F'!H84),'#_F'!H84))-LEN(SUBSTITUTE(IF(_xlfn.ISFORMULA('#_F'!H84),_xlfn.FORMULATEXT('#_F'!H84),'#_F'!H84),"""","")),TRUE,FALSE),"HardQuoteMsg",IF(LEN(IF(_xlfn.ISFORMULA(F!H84),_xlfn.FORMULATEXT(F!H84),F!H84))-LEN(SUBSTITUTE(IF(_xlfn.ISFORMULA(F!H84),_xlfn.FORMULATEXT(F!H84),F!H84),"$",""))&lt;LEN(IF(_xlfn.ISFORMULA('#_F'!H84),_xlfn.FORMULATEXT('#_F'!H84),'#_F'!H84))-LEN(SUBSTITUTE(IF(_xlfn.ISFORMULA('#_F'!H84),_xlfn.FORMULATEXT('#_F'!H84),'#_F'!H84),"$","")),TRUE,FALSE),"MissingAbsMsg",_xlfn.IFS(ISTEXT('#_F'!H84),FALSE,ISLOGICAL('#_F'!H84),FALSE,SUBSTITUTE(CELL("format",'#_F'!H84),"-","")=SUBSTITUTE(CELL("format",F!H84),"-",""),FALSE,CELL("format",'#_F'!H84)="G",FALSE,AND(CELL("format",'#_F'!H84)="F0",CELL("format",F!H84)="G"),FALSE,TRUE,IFERROR(IF(MATCH(CELL("format",'#_F'!H84),FormatCodes_SFX!$A$4:$A$53,0)&gt;0,TRUE),FALSE),TRUE,TRUE),"FormatMsg",TRUE,"PerfectMsg")</f>
        <v>PerfectMsg</v>
      </c>
      <c r="I84" s="170" t="str">
        <f ca="1">_xlfn.IFS(ISBLANK(F!I84),"",IF(NOT(ISNA('#_F'!I84)),IF(ISNA(F!I84),TRUE,FALSE),FALSE),"StuNAMsg",IF(AND(ISNA('#_F'!I84),ISNA(F!I84)),TRUE,FALSE),"PerfectMsg",IF(NOT(ISERROR('#_F'!I84)),IF(ISERROR(F!I84),TRUE,FALSE),FALSE),"StuErrorMsg",IF(TYPE('#_F'!I84)&lt;&gt;TYPE(F!I84),TRUE,FALSE),"WrongTypeMsg",IF(_xlfn.ISFORMULA('#_F'!I84),IF(NOT(_xlfn.ISFORMULA(F!I84)),TRUE),FALSE),"MissingFormulaMsg",IF(NOT(AND(ISNUMBER(FIND("[",_xlfn.FORMULATEXT('#_F'!I84))),ISNUMBER(FIND("!",_xlfn.FORMULATEXT('#_F'!I84))))),AND(ISNUMBER(FIND("[",_xlfn.FORMULATEXT(F!I84))),ISNUMBER(FIND("!",_xlfn.FORMULATEXT(F!I84)))),FALSE),"ExternalRefsMsg",IF(ISNUMBER('#_F'!I84),IF(ABS('#_F'!I84-F!I84)&gt;0.00001,TRUE,FALSE),IF('#_F'!I84&lt;&gt;F!I84,TRUE,FALSE)),IF(ISNUMBER('#_F'!I84),IF('#_F'!I84&gt;F!I84,"TooLow","TooHigh"),"WrongAnswer"),NOT(_xlfn.ISFORMULA('#_F'!I84)),IF(_xlfn.IFS(ISTEXT('#_F'!I84),FALSE,ISLOGICAL('#_F'!I84),FALSE,SUBSTITUTE(CELL("format",'#_F'!I84),"-","")=SUBSTITUTE(CELL("format",F!I84),"-",""),FALSE,CELL("format",'#_F'!I84)="G",FALSE,AND(CELL("format",'#_F'!I84)="F0",CELL("format",F!I84)="G"),FALSE,TRUE,IFERROR(IF(MATCH(CELL("format",'#_F'!I84)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84),_xlfn.FORMULATEXT(F!I84),F!I84),"9","#"),"8","#"),"7","#"),"6","#"),"5","#"),"4","#"),"3","#"),"2","#"),"1","#"),"0","#"),"$","")," ",""),",","@"),"&gt;","@"),"&lt;","@"),"=","@"),")","@"),"(","@"),"^","@"),"/","@"),"+","@"),"*","@"),"-","@"))-LEN(SUBSTITUTE(SUBSTITUTE(SUBSTITUTE(SUBSTITUTE(SUBSTITUTE(SUBSTITUTE(SUBSTITUTE(SUBSTITUTE(SUBSTITUTE(SUBSTITUTE(SUBSTITUTE(SUBSTITUTE(SUBSTITUTE(SUBSTITUTE(SUBSTITUTE(SUBSTITUTE(SUBSTITUTE(SUBSTITUTE(SUBSTITUTE(SUBSTITUTE(SUBSTITUTE(SUBSTITUTE(SUBSTITUTE(SUBSTITUTE(IF(_xlfn.ISFORMULA(F!I84),_xlfn.FORMULATEXT(F!I84),F!I84),"9","#"),"8","#"),"7","#"),"6","#"),"5","#"),"4","#"),"3","#"),"2","#"),"1","#"),"0","#"),"$","")," ",""),",","@"),"&gt;","@"),"&lt;","@"),"=","@"),")","@"),"(","@"),"^","@"),"/","@"),"+","@"),"*","@"),"-","@"),"@#","")))/2&gt;(LEN(SUBSTITUTE(SUBSTITUTE(SUBSTITUTE(SUBSTITUTE(SUBSTITUTE(SUBSTITUTE(SUBSTITUTE(SUBSTITUTE(SUBSTITUTE(SUBSTITUTE(SUBSTITUTE(SUBSTITUTE(SUBSTITUTE(SUBSTITUTE(SUBSTITUTE(SUBSTITUTE(SUBSTITUTE(SUBSTITUTE(SUBSTITUTE(SUBSTITUTE(SUBSTITUTE(SUBSTITUTE(SUBSTITUTE(IF(_xlfn.ISFORMULA('#_F'!I84),_xlfn.FORMULATEXT('#_F'!I84),'#_F'!I84),"9","#"),"8","#"),"7","#"),"6","#"),"5","#"),"4","#"),"3","#"),"2","#"),"1","#"),"0","#"),"$","")," ",""),",","@"),"&gt;","@"),"&lt;","@"),"=","@"),")","@"),"(","@"),"^","@"),"/","@"),"+","@"),"*","@"),"-","@"))-LEN(SUBSTITUTE(SUBSTITUTE(SUBSTITUTE(SUBSTITUTE(SUBSTITUTE(SUBSTITUTE(SUBSTITUTE(SUBSTITUTE(SUBSTITUTE(SUBSTITUTE(SUBSTITUTE(SUBSTITUTE(SUBSTITUTE(SUBSTITUTE(SUBSTITUTE(SUBSTITUTE(SUBSTITUTE(SUBSTITUTE(SUBSTITUTE(SUBSTITUTE(SUBSTITUTE(SUBSTITUTE(SUBSTITUTE(SUBSTITUTE(IF(_xlfn.ISFORMULA('#_F'!I84),_xlfn.FORMULATEXT('#_F'!I84),'#_F'!I84),"9","#"),"8","#"),"7","#"),"6","#"),"5","#"),"4","#"),"3","#"),"2","#"),"1","#"),"0","#"),"$","")," ",""),",","@"),"&gt;","@"),"&lt;","@"),"=","@"),")","@"),"(","@"),"^","@"),"/","@"),"+","@"),"*","@"),"-","@"),"@#","")))/2,TRUE,FALSE),"HardCodeMsg",IF(LEN(IF(_xlfn.ISFORMULA(F!I84),_xlfn.FORMULATEXT(F!I84),F!I84))-LEN(SUBSTITUTE(IF(_xlfn.ISFORMULA(F!I84),_xlfn.FORMULATEXT(F!I84),F!I84),"""",""))&gt;LEN(IF(_xlfn.ISFORMULA('#_F'!I84),_xlfn.FORMULATEXT('#_F'!I84),'#_F'!I84))-LEN(SUBSTITUTE(IF(_xlfn.ISFORMULA('#_F'!I84),_xlfn.FORMULATEXT('#_F'!I84),'#_F'!I84),"""","")),TRUE,FALSE),"HardQuoteMsg",IF(LEN(IF(_xlfn.ISFORMULA(F!I84),_xlfn.FORMULATEXT(F!I84),F!I84))-LEN(SUBSTITUTE(IF(_xlfn.ISFORMULA(F!I84),_xlfn.FORMULATEXT(F!I84),F!I84),"$",""))&lt;LEN(IF(_xlfn.ISFORMULA('#_F'!I84),_xlfn.FORMULATEXT('#_F'!I84),'#_F'!I84))-LEN(SUBSTITUTE(IF(_xlfn.ISFORMULA('#_F'!I84),_xlfn.FORMULATEXT('#_F'!I84),'#_F'!I84),"$","")),TRUE,FALSE),"MissingAbsMsg",_xlfn.IFS(ISTEXT('#_F'!I84),FALSE,ISLOGICAL('#_F'!I84),FALSE,SUBSTITUTE(CELL("format",'#_F'!I84),"-","")=SUBSTITUTE(CELL("format",F!I84),"-",""),FALSE,CELL("format",'#_F'!I84)="G",FALSE,AND(CELL("format",'#_F'!I84)="F0",CELL("format",F!I84)="G"),FALSE,TRUE,IFERROR(IF(MATCH(CELL("format",'#_F'!I84),FormatCodes_SFX!$A$4:$A$53,0)&gt;0,TRUE),FALSE),TRUE,TRUE),"FormatMsg",TRUE,"PerfectMsg")</f>
        <v>PerfectMsg</v>
      </c>
      <c r="J84" s="170" t="str">
        <f ca="1">_xlfn.IFS(ISBLANK(F!J84),"",IF(NOT(ISNA('#_F'!J84)),IF(ISNA(F!J84),TRUE,FALSE),FALSE),"StuNAMsg",IF(AND(ISNA('#_F'!J84),ISNA(F!J84)),TRUE,FALSE),"PerfectMsg",IF(NOT(ISERROR('#_F'!J84)),IF(ISERROR(F!J84),TRUE,FALSE),FALSE),"StuErrorMsg",IF(TYPE('#_F'!J84)&lt;&gt;TYPE(F!J84),TRUE,FALSE),"WrongTypeMsg",IF(_xlfn.ISFORMULA('#_F'!J84),IF(NOT(_xlfn.ISFORMULA(F!J84)),TRUE),FALSE),"MissingFormulaMsg",IF(NOT(AND(ISNUMBER(FIND("[",_xlfn.FORMULATEXT('#_F'!J84))),ISNUMBER(FIND("!",_xlfn.FORMULATEXT('#_F'!J84))))),AND(ISNUMBER(FIND("[",_xlfn.FORMULATEXT(F!J84))),ISNUMBER(FIND("!",_xlfn.FORMULATEXT(F!J84)))),FALSE),"ExternalRefsMsg",IF(ISNUMBER('#_F'!J84),IF(ABS('#_F'!J84-F!J84)&gt;0.00001,TRUE,FALSE),IF('#_F'!J84&lt;&gt;F!J84,TRUE,FALSE)),IF(ISNUMBER('#_F'!J84),IF('#_F'!J84&gt;F!J84,"TooLow","TooHigh"),"WrongAnswer"),NOT(_xlfn.ISFORMULA('#_F'!J84)),IF(_xlfn.IFS(ISTEXT('#_F'!J84),FALSE,ISLOGICAL('#_F'!J84),FALSE,SUBSTITUTE(CELL("format",'#_F'!J84),"-","")=SUBSTITUTE(CELL("format",F!J84),"-",""),FALSE,CELL("format",'#_F'!J84)="G",FALSE,AND(CELL("format",'#_F'!J84)="F0",CELL("format",F!J84)="G"),FALSE,TRUE,IFERROR(IF(MATCH(CELL("format",'#_F'!J84)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84),_xlfn.FORMULATEXT(F!J84),F!J84),"9","#"),"8","#"),"7","#"),"6","#"),"5","#"),"4","#"),"3","#"),"2","#"),"1","#"),"0","#"),"$","")," ",""),",","@"),"&gt;","@"),"&lt;","@"),"=","@"),")","@"),"(","@"),"^","@"),"/","@"),"+","@"),"*","@"),"-","@"))-LEN(SUBSTITUTE(SUBSTITUTE(SUBSTITUTE(SUBSTITUTE(SUBSTITUTE(SUBSTITUTE(SUBSTITUTE(SUBSTITUTE(SUBSTITUTE(SUBSTITUTE(SUBSTITUTE(SUBSTITUTE(SUBSTITUTE(SUBSTITUTE(SUBSTITUTE(SUBSTITUTE(SUBSTITUTE(SUBSTITUTE(SUBSTITUTE(SUBSTITUTE(SUBSTITUTE(SUBSTITUTE(SUBSTITUTE(SUBSTITUTE(IF(_xlfn.ISFORMULA(F!J84),_xlfn.FORMULATEXT(F!J84),F!J84),"9","#"),"8","#"),"7","#"),"6","#"),"5","#"),"4","#"),"3","#"),"2","#"),"1","#"),"0","#"),"$","")," ",""),",","@"),"&gt;","@"),"&lt;","@"),"=","@"),")","@"),"(","@"),"^","@"),"/","@"),"+","@"),"*","@"),"-","@"),"@#","")))/2&gt;(LEN(SUBSTITUTE(SUBSTITUTE(SUBSTITUTE(SUBSTITUTE(SUBSTITUTE(SUBSTITUTE(SUBSTITUTE(SUBSTITUTE(SUBSTITUTE(SUBSTITUTE(SUBSTITUTE(SUBSTITUTE(SUBSTITUTE(SUBSTITUTE(SUBSTITUTE(SUBSTITUTE(SUBSTITUTE(SUBSTITUTE(SUBSTITUTE(SUBSTITUTE(SUBSTITUTE(SUBSTITUTE(SUBSTITUTE(IF(_xlfn.ISFORMULA('#_F'!J84),_xlfn.FORMULATEXT('#_F'!J84),'#_F'!J84),"9","#"),"8","#"),"7","#"),"6","#"),"5","#"),"4","#"),"3","#"),"2","#"),"1","#"),"0","#"),"$","")," ",""),",","@"),"&gt;","@"),"&lt;","@"),"=","@"),")","@"),"(","@"),"^","@"),"/","@"),"+","@"),"*","@"),"-","@"))-LEN(SUBSTITUTE(SUBSTITUTE(SUBSTITUTE(SUBSTITUTE(SUBSTITUTE(SUBSTITUTE(SUBSTITUTE(SUBSTITUTE(SUBSTITUTE(SUBSTITUTE(SUBSTITUTE(SUBSTITUTE(SUBSTITUTE(SUBSTITUTE(SUBSTITUTE(SUBSTITUTE(SUBSTITUTE(SUBSTITUTE(SUBSTITUTE(SUBSTITUTE(SUBSTITUTE(SUBSTITUTE(SUBSTITUTE(SUBSTITUTE(IF(_xlfn.ISFORMULA('#_F'!J84),_xlfn.FORMULATEXT('#_F'!J84),'#_F'!J84),"9","#"),"8","#"),"7","#"),"6","#"),"5","#"),"4","#"),"3","#"),"2","#"),"1","#"),"0","#"),"$","")," ",""),",","@"),"&gt;","@"),"&lt;","@"),"=","@"),")","@"),"(","@"),"^","@"),"/","@"),"+","@"),"*","@"),"-","@"),"@#","")))/2,TRUE,FALSE),"HardCodeMsg",IF(LEN(IF(_xlfn.ISFORMULA(F!J84),_xlfn.FORMULATEXT(F!J84),F!J84))-LEN(SUBSTITUTE(IF(_xlfn.ISFORMULA(F!J84),_xlfn.FORMULATEXT(F!J84),F!J84),"""",""))&gt;LEN(IF(_xlfn.ISFORMULA('#_F'!J84),_xlfn.FORMULATEXT('#_F'!J84),'#_F'!J84))-LEN(SUBSTITUTE(IF(_xlfn.ISFORMULA('#_F'!J84),_xlfn.FORMULATEXT('#_F'!J84),'#_F'!J84),"""","")),TRUE,FALSE),"HardQuoteMsg",IF(LEN(IF(_xlfn.ISFORMULA(F!J84),_xlfn.FORMULATEXT(F!J84),F!J84))-LEN(SUBSTITUTE(IF(_xlfn.ISFORMULA(F!J84),_xlfn.FORMULATEXT(F!J84),F!J84),"$",""))&lt;LEN(IF(_xlfn.ISFORMULA('#_F'!J84),_xlfn.FORMULATEXT('#_F'!J84),'#_F'!J84))-LEN(SUBSTITUTE(IF(_xlfn.ISFORMULA('#_F'!J84),_xlfn.FORMULATEXT('#_F'!J84),'#_F'!J84),"$","")),TRUE,FALSE),"MissingAbsMsg",_xlfn.IFS(ISTEXT('#_F'!J84),FALSE,ISLOGICAL('#_F'!J84),FALSE,SUBSTITUTE(CELL("format",'#_F'!J84),"-","")=SUBSTITUTE(CELL("format",F!J84),"-",""),FALSE,CELL("format",'#_F'!J84)="G",FALSE,AND(CELL("format",'#_F'!J84)="F0",CELL("format",F!J84)="G"),FALSE,TRUE,IFERROR(IF(MATCH(CELL("format",'#_F'!J84),FormatCodes_SFX!$A$4:$A$53,0)&gt;0,TRUE),FALSE),TRUE,TRUE),"FormatMsg",TRUE,"PerfectMsg")</f>
        <v>PerfectMsg</v>
      </c>
      <c r="K84" s="170" t="str">
        <f ca="1">_xlfn.IFS(ISBLANK(F!K84),"",IF(NOT(ISNA('#_F'!K84)),IF(ISNA(F!K84),TRUE,FALSE),FALSE),"StuNAMsg",IF(AND(ISNA('#_F'!K84),ISNA(F!K84)),TRUE,FALSE),"PerfectMsg",IF(NOT(ISERROR('#_F'!K84)),IF(ISERROR(F!K84),TRUE,FALSE),FALSE),"StuErrorMsg",IF(TYPE('#_F'!K84)&lt;&gt;TYPE(F!K84),TRUE,FALSE),"WrongTypeMsg",IF(_xlfn.ISFORMULA('#_F'!K84),IF(NOT(_xlfn.ISFORMULA(F!K84)),TRUE),FALSE),"MissingFormulaMsg",IF(NOT(AND(ISNUMBER(FIND("[",_xlfn.FORMULATEXT('#_F'!K84))),ISNUMBER(FIND("!",_xlfn.FORMULATEXT('#_F'!K84))))),AND(ISNUMBER(FIND("[",_xlfn.FORMULATEXT(F!K84))),ISNUMBER(FIND("!",_xlfn.FORMULATEXT(F!K84)))),FALSE),"ExternalRefsMsg",IF(ISNUMBER('#_F'!K84),IF(ABS('#_F'!K84-F!K84)&gt;0.00001,TRUE,FALSE),IF('#_F'!K84&lt;&gt;F!K84,TRUE,FALSE)),IF(ISNUMBER('#_F'!K84),IF('#_F'!K84&gt;F!K84,"TooLow","TooHigh"),"WrongAnswer"),NOT(_xlfn.ISFORMULA('#_F'!K84)),IF(_xlfn.IFS(ISTEXT('#_F'!K84),FALSE,ISLOGICAL('#_F'!K84),FALSE,SUBSTITUTE(CELL("format",'#_F'!K84),"-","")=SUBSTITUTE(CELL("format",F!K84),"-",""),FALSE,CELL("format",'#_F'!K84)="G",FALSE,AND(CELL("format",'#_F'!K84)="F0",CELL("format",F!K84)="G"),FALSE,TRUE,IFERROR(IF(MATCH(CELL("format",'#_F'!K84)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84),_xlfn.FORMULATEXT(F!K84),F!K84),"9","#"),"8","#"),"7","#"),"6","#"),"5","#"),"4","#"),"3","#"),"2","#"),"1","#"),"0","#"),"$","")," ",""),",","@"),"&gt;","@"),"&lt;","@"),"=","@"),")","@"),"(","@"),"^","@"),"/","@"),"+","@"),"*","@"),"-","@"))-LEN(SUBSTITUTE(SUBSTITUTE(SUBSTITUTE(SUBSTITUTE(SUBSTITUTE(SUBSTITUTE(SUBSTITUTE(SUBSTITUTE(SUBSTITUTE(SUBSTITUTE(SUBSTITUTE(SUBSTITUTE(SUBSTITUTE(SUBSTITUTE(SUBSTITUTE(SUBSTITUTE(SUBSTITUTE(SUBSTITUTE(SUBSTITUTE(SUBSTITUTE(SUBSTITUTE(SUBSTITUTE(SUBSTITUTE(SUBSTITUTE(IF(_xlfn.ISFORMULA(F!K84),_xlfn.FORMULATEXT(F!K84),F!K84),"9","#"),"8","#"),"7","#"),"6","#"),"5","#"),"4","#"),"3","#"),"2","#"),"1","#"),"0","#"),"$","")," ",""),",","@"),"&gt;","@"),"&lt;","@"),"=","@"),")","@"),"(","@"),"^","@"),"/","@"),"+","@"),"*","@"),"-","@"),"@#","")))/2&gt;(LEN(SUBSTITUTE(SUBSTITUTE(SUBSTITUTE(SUBSTITUTE(SUBSTITUTE(SUBSTITUTE(SUBSTITUTE(SUBSTITUTE(SUBSTITUTE(SUBSTITUTE(SUBSTITUTE(SUBSTITUTE(SUBSTITUTE(SUBSTITUTE(SUBSTITUTE(SUBSTITUTE(SUBSTITUTE(SUBSTITUTE(SUBSTITUTE(SUBSTITUTE(SUBSTITUTE(SUBSTITUTE(SUBSTITUTE(IF(_xlfn.ISFORMULA('#_F'!K84),_xlfn.FORMULATEXT('#_F'!K84),'#_F'!K84),"9","#"),"8","#"),"7","#"),"6","#"),"5","#"),"4","#"),"3","#"),"2","#"),"1","#"),"0","#"),"$","")," ",""),",","@"),"&gt;","@"),"&lt;","@"),"=","@"),")","@"),"(","@"),"^","@"),"/","@"),"+","@"),"*","@"),"-","@"))-LEN(SUBSTITUTE(SUBSTITUTE(SUBSTITUTE(SUBSTITUTE(SUBSTITUTE(SUBSTITUTE(SUBSTITUTE(SUBSTITUTE(SUBSTITUTE(SUBSTITUTE(SUBSTITUTE(SUBSTITUTE(SUBSTITUTE(SUBSTITUTE(SUBSTITUTE(SUBSTITUTE(SUBSTITUTE(SUBSTITUTE(SUBSTITUTE(SUBSTITUTE(SUBSTITUTE(SUBSTITUTE(SUBSTITUTE(SUBSTITUTE(IF(_xlfn.ISFORMULA('#_F'!K84),_xlfn.FORMULATEXT('#_F'!K84),'#_F'!K84),"9","#"),"8","#"),"7","#"),"6","#"),"5","#"),"4","#"),"3","#"),"2","#"),"1","#"),"0","#"),"$","")," ",""),",","@"),"&gt;","@"),"&lt;","@"),"=","@"),")","@"),"(","@"),"^","@"),"/","@"),"+","@"),"*","@"),"-","@"),"@#","")))/2,TRUE,FALSE),"HardCodeMsg",IF(LEN(IF(_xlfn.ISFORMULA(F!K84),_xlfn.FORMULATEXT(F!K84),F!K84))-LEN(SUBSTITUTE(IF(_xlfn.ISFORMULA(F!K84),_xlfn.FORMULATEXT(F!K84),F!K84),"""",""))&gt;LEN(IF(_xlfn.ISFORMULA('#_F'!K84),_xlfn.FORMULATEXT('#_F'!K84),'#_F'!K84))-LEN(SUBSTITUTE(IF(_xlfn.ISFORMULA('#_F'!K84),_xlfn.FORMULATEXT('#_F'!K84),'#_F'!K84),"""","")),TRUE,FALSE),"HardQuoteMsg",IF(LEN(IF(_xlfn.ISFORMULA(F!K84),_xlfn.FORMULATEXT(F!K84),F!K84))-LEN(SUBSTITUTE(IF(_xlfn.ISFORMULA(F!K84),_xlfn.FORMULATEXT(F!K84),F!K84),"$",""))&lt;LEN(IF(_xlfn.ISFORMULA('#_F'!K84),_xlfn.FORMULATEXT('#_F'!K84),'#_F'!K84))-LEN(SUBSTITUTE(IF(_xlfn.ISFORMULA('#_F'!K84),_xlfn.FORMULATEXT('#_F'!K84),'#_F'!K84),"$","")),TRUE,FALSE),"MissingAbsMsg",_xlfn.IFS(ISTEXT('#_F'!K84),FALSE,ISLOGICAL('#_F'!K84),FALSE,SUBSTITUTE(CELL("format",'#_F'!K84),"-","")=SUBSTITUTE(CELL("format",F!K84),"-",""),FALSE,CELL("format",'#_F'!K84)="G",FALSE,AND(CELL("format",'#_F'!K84)="F0",CELL("format",F!K84)="G"),FALSE,TRUE,IFERROR(IF(MATCH(CELL("format",'#_F'!K84),FormatCodes_SFX!$A$4:$A$53,0)&gt;0,TRUE),FALSE),TRUE,TRUE),"FormatMsg",TRUE,"PerfectMsg")</f>
        <v>PerfectMsg</v>
      </c>
      <c r="L84" s="231" t="str">
        <f ca="1">_xlfn.IFS(ISBLANK(F!L84),"",IF(NOT(ISNA('#_F'!L84)),IF(ISNA(F!L84),TRUE,FALSE),FALSE),"StuNAMsg",IF(AND(ISNA('#_F'!L84),ISNA(F!L84)),TRUE,FALSE),"PerfectMsg",IF(NOT(ISERROR('#_F'!L84)),IF(ISERROR(F!L84),TRUE,FALSE),FALSE),"StuErrorMsg",IF(TYPE('#_F'!L84)&lt;&gt;TYPE(F!L84),TRUE,FALSE),"WrongTypeMsg",IF(_xlfn.ISFORMULA('#_F'!L84),IF(NOT(_xlfn.ISFORMULA(F!L84)),TRUE),FALSE),"MissingFormulaMsg",IF(NOT(AND(ISNUMBER(FIND("[",_xlfn.FORMULATEXT('#_F'!L84))),ISNUMBER(FIND("!",_xlfn.FORMULATEXT('#_F'!L84))))),AND(ISNUMBER(FIND("[",_xlfn.FORMULATEXT(F!L84))),ISNUMBER(FIND("!",_xlfn.FORMULATEXT(F!L84)))),FALSE),"ExternalRefsMsg",IF(ISNUMBER('#_F'!L84),IF(ABS('#_F'!L84-F!L84)&gt;0.00001,TRUE,FALSE),IF('#_F'!L84&lt;&gt;F!L84,TRUE,FALSE)),IF(ISNUMBER('#_F'!L84),IF('#_F'!L84&gt;F!L84,"TooLow","TooHigh"),"WrongAnswer"),NOT(_xlfn.ISFORMULA('#_F'!L84)),IF(_xlfn.IFS(ISTEXT('#_F'!L84),FALSE,ISLOGICAL('#_F'!L84),FALSE,SUBSTITUTE(CELL("format",'#_F'!L84),"-","")=SUBSTITUTE(CELL("format",F!L84),"-",""),FALSE,CELL("format",'#_F'!L84)="G",FALSE,AND(CELL("format",'#_F'!L84)="F0",CELL("format",F!L84)="G"),FALSE,TRUE,IFERROR(IF(MATCH(CELL("format",'#_F'!L84)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84),_xlfn.FORMULATEXT(F!L84),F!L84),"9","#"),"8","#"),"7","#"),"6","#"),"5","#"),"4","#"),"3","#"),"2","#"),"1","#"),"0","#"),"$","")," ",""),",","@"),"&gt;","@"),"&lt;","@"),"=","@"),")","@"),"(","@"),"^","@"),"/","@"),"+","@"),"*","@"),"-","@"))-LEN(SUBSTITUTE(SUBSTITUTE(SUBSTITUTE(SUBSTITUTE(SUBSTITUTE(SUBSTITUTE(SUBSTITUTE(SUBSTITUTE(SUBSTITUTE(SUBSTITUTE(SUBSTITUTE(SUBSTITUTE(SUBSTITUTE(SUBSTITUTE(SUBSTITUTE(SUBSTITUTE(SUBSTITUTE(SUBSTITUTE(SUBSTITUTE(SUBSTITUTE(SUBSTITUTE(SUBSTITUTE(SUBSTITUTE(SUBSTITUTE(IF(_xlfn.ISFORMULA(F!L84),_xlfn.FORMULATEXT(F!L84),F!L84),"9","#"),"8","#"),"7","#"),"6","#"),"5","#"),"4","#"),"3","#"),"2","#"),"1","#"),"0","#"),"$","")," ",""),",","@"),"&gt;","@"),"&lt;","@"),"=","@"),")","@"),"(","@"),"^","@"),"/","@"),"+","@"),"*","@"),"-","@"),"@#","")))/2&gt;(LEN(SUBSTITUTE(SUBSTITUTE(SUBSTITUTE(SUBSTITUTE(SUBSTITUTE(SUBSTITUTE(SUBSTITUTE(SUBSTITUTE(SUBSTITUTE(SUBSTITUTE(SUBSTITUTE(SUBSTITUTE(SUBSTITUTE(SUBSTITUTE(SUBSTITUTE(SUBSTITUTE(SUBSTITUTE(SUBSTITUTE(SUBSTITUTE(SUBSTITUTE(SUBSTITUTE(SUBSTITUTE(SUBSTITUTE(IF(_xlfn.ISFORMULA('#_F'!L84),_xlfn.FORMULATEXT('#_F'!L84),'#_F'!L84),"9","#"),"8","#"),"7","#"),"6","#"),"5","#"),"4","#"),"3","#"),"2","#"),"1","#"),"0","#"),"$","")," ",""),",","@"),"&gt;","@"),"&lt;","@"),"=","@"),")","@"),"(","@"),"^","@"),"/","@"),"+","@"),"*","@"),"-","@"))-LEN(SUBSTITUTE(SUBSTITUTE(SUBSTITUTE(SUBSTITUTE(SUBSTITUTE(SUBSTITUTE(SUBSTITUTE(SUBSTITUTE(SUBSTITUTE(SUBSTITUTE(SUBSTITUTE(SUBSTITUTE(SUBSTITUTE(SUBSTITUTE(SUBSTITUTE(SUBSTITUTE(SUBSTITUTE(SUBSTITUTE(SUBSTITUTE(SUBSTITUTE(SUBSTITUTE(SUBSTITUTE(SUBSTITUTE(SUBSTITUTE(IF(_xlfn.ISFORMULA('#_F'!L84),_xlfn.FORMULATEXT('#_F'!L84),'#_F'!L84),"9","#"),"8","#"),"7","#"),"6","#"),"5","#"),"4","#"),"3","#"),"2","#"),"1","#"),"0","#"),"$","")," ",""),",","@"),"&gt;","@"),"&lt;","@"),"=","@"),")","@"),"(","@"),"^","@"),"/","@"),"+","@"),"*","@"),"-","@"),"@#","")))/2,TRUE,FALSE),"HardCodeMsg",IF(LEN(IF(_xlfn.ISFORMULA(F!L84),_xlfn.FORMULATEXT(F!L84),F!L84))-LEN(SUBSTITUTE(IF(_xlfn.ISFORMULA(F!L84),_xlfn.FORMULATEXT(F!L84),F!L84),"""",""))&gt;LEN(IF(_xlfn.ISFORMULA('#_F'!L84),_xlfn.FORMULATEXT('#_F'!L84),'#_F'!L84))-LEN(SUBSTITUTE(IF(_xlfn.ISFORMULA('#_F'!L84),_xlfn.FORMULATEXT('#_F'!L84),'#_F'!L84),"""","")),TRUE,FALSE),"HardQuoteMsg",IF(LEN(IF(_xlfn.ISFORMULA(F!L84),_xlfn.FORMULATEXT(F!L84),F!L84))-LEN(SUBSTITUTE(IF(_xlfn.ISFORMULA(F!L84),_xlfn.FORMULATEXT(F!L84),F!L84),"$",""))&lt;LEN(IF(_xlfn.ISFORMULA('#_F'!L84),_xlfn.FORMULATEXT('#_F'!L84),'#_F'!L84))-LEN(SUBSTITUTE(IF(_xlfn.ISFORMULA('#_F'!L84),_xlfn.FORMULATEXT('#_F'!L84),'#_F'!L84),"$","")),TRUE,FALSE),"MissingAbsMsg",_xlfn.IFS(ISTEXT('#_F'!L84),FALSE,ISLOGICAL('#_F'!L84),FALSE,SUBSTITUTE(CELL("format",'#_F'!L84),"-","")=SUBSTITUTE(CELL("format",F!L84),"-",""),FALSE,CELL("format",'#_F'!L84)="G",FALSE,AND(CELL("format",'#_F'!L84)="F0",CELL("format",F!L84)="G"),FALSE,TRUE,IFERROR(IF(MATCH(CELL("format",'#_F'!L84),FormatCodes_SFX!$A$4:$A$53,0)&gt;0,TRUE),FALSE),TRUE,TRUE),"FormatMsg",TRUE,"PerfectMsg")</f>
        <v>PerfectMsg</v>
      </c>
      <c r="N84" s="233">
        <v>0</v>
      </c>
      <c r="O84" s="233">
        <v>0</v>
      </c>
      <c r="P84" s="233">
        <v>0</v>
      </c>
      <c r="R84" s="233">
        <v>0</v>
      </c>
      <c r="S84" s="233">
        <v>0</v>
      </c>
      <c r="T84" s="233">
        <v>0</v>
      </c>
      <c r="V84" s="233">
        <v>0</v>
      </c>
      <c r="W84" s="233">
        <v>0</v>
      </c>
      <c r="X84" s="233">
        <v>0</v>
      </c>
      <c r="Z84" s="233">
        <v>0</v>
      </c>
      <c r="AA84" s="233">
        <v>0</v>
      </c>
      <c r="AB84" s="233">
        <v>0</v>
      </c>
    </row>
    <row r="85" spans="3:28" x14ac:dyDescent="0.15">
      <c r="C85" s="233">
        <v>0</v>
      </c>
      <c r="D85" s="233">
        <v>0</v>
      </c>
      <c r="E85" s="233">
        <v>0</v>
      </c>
      <c r="F85" s="233">
        <v>0</v>
      </c>
      <c r="G85" s="170" t="str">
        <f ca="1">_xlfn.IFS(ISBLANK(F!G85),"",IF(NOT(ISNA('#_F'!G85)),IF(ISNA(F!G85),TRUE,FALSE),FALSE),"StuNAMsg",IF(AND(ISNA('#_F'!G85),ISNA(F!G85)),TRUE,FALSE),"PerfectMsg",IF(NOT(ISERROR('#_F'!G85)),IF(ISERROR(F!G85),TRUE,FALSE),FALSE),"StuErrorMsg",IF(TYPE('#_F'!G85)&lt;&gt;TYPE(F!G85),TRUE,FALSE),"WrongTypeMsg",IF(_xlfn.ISFORMULA('#_F'!G85),IF(NOT(_xlfn.ISFORMULA(F!G85)),TRUE),FALSE),"MissingFormulaMsg",IF(NOT(AND(ISNUMBER(FIND("[",_xlfn.FORMULATEXT('#_F'!G85))),ISNUMBER(FIND("!",_xlfn.FORMULATEXT('#_F'!G85))))),AND(ISNUMBER(FIND("[",_xlfn.FORMULATEXT(F!G85))),ISNUMBER(FIND("!",_xlfn.FORMULATEXT(F!G85)))),FALSE),"ExternalRefsMsg",IF(ISNUMBER('#_F'!G85),IF(ABS('#_F'!G85-F!G85)&gt;0.00001,TRUE,FALSE),IF('#_F'!G85&lt;&gt;F!G85,TRUE,FALSE)),IF(ISNUMBER('#_F'!G85),IF('#_F'!G85&gt;F!G85,"TooLow","TooHigh"),"WrongAnswer"),NOT(_xlfn.ISFORMULA('#_F'!G85)),IF(_xlfn.IFS(ISTEXT('#_F'!G85),FALSE,ISLOGICAL('#_F'!G85),FALSE,SUBSTITUTE(CELL("format",'#_F'!G85),"-","")=SUBSTITUTE(CELL("format",F!G85),"-",""),FALSE,CELL("format",'#_F'!G85)="G",FALSE,AND(CELL("format",'#_F'!G85)="F0",CELL("format",F!G85)="G"),FALSE,TRUE,IFERROR(IF(MATCH(CELL("format",'#_F'!G85)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85),_xlfn.FORMULATEXT(F!G85),F!G85),"9","#"),"8","#"),"7","#"),"6","#"),"5","#"),"4","#"),"3","#"),"2","#"),"1","#"),"0","#"),"$","")," ",""),",","@"),"&gt;","@"),"&lt;","@"),"=","@"),")","@"),"(","@"),"^","@"),"/","@"),"+","@"),"*","@"),"-","@"))-LEN(SUBSTITUTE(SUBSTITUTE(SUBSTITUTE(SUBSTITUTE(SUBSTITUTE(SUBSTITUTE(SUBSTITUTE(SUBSTITUTE(SUBSTITUTE(SUBSTITUTE(SUBSTITUTE(SUBSTITUTE(SUBSTITUTE(SUBSTITUTE(SUBSTITUTE(SUBSTITUTE(SUBSTITUTE(SUBSTITUTE(SUBSTITUTE(SUBSTITUTE(SUBSTITUTE(SUBSTITUTE(SUBSTITUTE(SUBSTITUTE(IF(_xlfn.ISFORMULA(F!G85),_xlfn.FORMULATEXT(F!G85),F!G85),"9","#"),"8","#"),"7","#"),"6","#"),"5","#"),"4","#"),"3","#"),"2","#"),"1","#"),"0","#"),"$","")," ",""),",","@"),"&gt;","@"),"&lt;","@"),"=","@"),")","@"),"(","@"),"^","@"),"/","@"),"+","@"),"*","@"),"-","@"),"@#","")))/2&gt;(LEN(SUBSTITUTE(SUBSTITUTE(SUBSTITUTE(SUBSTITUTE(SUBSTITUTE(SUBSTITUTE(SUBSTITUTE(SUBSTITUTE(SUBSTITUTE(SUBSTITUTE(SUBSTITUTE(SUBSTITUTE(SUBSTITUTE(SUBSTITUTE(SUBSTITUTE(SUBSTITUTE(SUBSTITUTE(SUBSTITUTE(SUBSTITUTE(SUBSTITUTE(SUBSTITUTE(SUBSTITUTE(SUBSTITUTE(IF(_xlfn.ISFORMULA('#_F'!G85),_xlfn.FORMULATEXT('#_F'!G85),'#_F'!G85),"9","#"),"8","#"),"7","#"),"6","#"),"5","#"),"4","#"),"3","#"),"2","#"),"1","#"),"0","#"),"$","")," ",""),",","@"),"&gt;","@"),"&lt;","@"),"=","@"),")","@"),"(","@"),"^","@"),"/","@"),"+","@"),"*","@"),"-","@"))-LEN(SUBSTITUTE(SUBSTITUTE(SUBSTITUTE(SUBSTITUTE(SUBSTITUTE(SUBSTITUTE(SUBSTITUTE(SUBSTITUTE(SUBSTITUTE(SUBSTITUTE(SUBSTITUTE(SUBSTITUTE(SUBSTITUTE(SUBSTITUTE(SUBSTITUTE(SUBSTITUTE(SUBSTITUTE(SUBSTITUTE(SUBSTITUTE(SUBSTITUTE(SUBSTITUTE(SUBSTITUTE(SUBSTITUTE(SUBSTITUTE(IF(_xlfn.ISFORMULA('#_F'!G85),_xlfn.FORMULATEXT('#_F'!G85),'#_F'!G85),"9","#"),"8","#"),"7","#"),"6","#"),"5","#"),"4","#"),"3","#"),"2","#"),"1","#"),"0","#"),"$","")," ",""),",","@"),"&gt;","@"),"&lt;","@"),"=","@"),")","@"),"(","@"),"^","@"),"/","@"),"+","@"),"*","@"),"-","@"),"@#","")))/2,TRUE,FALSE),"HardCodeMsg",IF(LEN(IF(_xlfn.ISFORMULA(F!G85),_xlfn.FORMULATEXT(F!G85),F!G85))-LEN(SUBSTITUTE(IF(_xlfn.ISFORMULA(F!G85),_xlfn.FORMULATEXT(F!G85),F!G85),"""",""))&gt;LEN(IF(_xlfn.ISFORMULA('#_F'!G85),_xlfn.FORMULATEXT('#_F'!G85),'#_F'!G85))-LEN(SUBSTITUTE(IF(_xlfn.ISFORMULA('#_F'!G85),_xlfn.FORMULATEXT('#_F'!G85),'#_F'!G85),"""","")),TRUE,FALSE),"HardQuoteMsg",IF(LEN(IF(_xlfn.ISFORMULA(F!G85),_xlfn.FORMULATEXT(F!G85),F!G85))-LEN(SUBSTITUTE(IF(_xlfn.ISFORMULA(F!G85),_xlfn.FORMULATEXT(F!G85),F!G85),"$",""))&lt;LEN(IF(_xlfn.ISFORMULA('#_F'!G85),_xlfn.FORMULATEXT('#_F'!G85),'#_F'!G85))-LEN(SUBSTITUTE(IF(_xlfn.ISFORMULA('#_F'!G85),_xlfn.FORMULATEXT('#_F'!G85),'#_F'!G85),"$","")),TRUE,FALSE),"MissingAbsMsg",_xlfn.IFS(ISTEXT('#_F'!G85),FALSE,ISLOGICAL('#_F'!G85),FALSE,SUBSTITUTE(CELL("format",'#_F'!G85),"-","")=SUBSTITUTE(CELL("format",F!G85),"-",""),FALSE,CELL("format",'#_F'!G85)="G",FALSE,AND(CELL("format",'#_F'!G85)="F0",CELL("format",F!G85)="G"),FALSE,TRUE,IFERROR(IF(MATCH(CELL("format",'#_F'!G85),FormatCodes_SFX!$A$4:$A$53,0)&gt;0,TRUE),FALSE),TRUE,TRUE),"FormatMsg",TRUE,"PerfectMsg")</f>
        <v>PerfectMsg</v>
      </c>
      <c r="H85" s="170" t="str">
        <f ca="1">_xlfn.IFS(ISBLANK(F!H85),"",IF(NOT(ISNA('#_F'!H85)),IF(ISNA(F!H85),TRUE,FALSE),FALSE),"StuNAMsg",IF(AND(ISNA('#_F'!H85),ISNA(F!H85)),TRUE,FALSE),"PerfectMsg",IF(NOT(ISERROR('#_F'!H85)),IF(ISERROR(F!H85),TRUE,FALSE),FALSE),"StuErrorMsg",IF(TYPE('#_F'!H85)&lt;&gt;TYPE(F!H85),TRUE,FALSE),"WrongTypeMsg",IF(_xlfn.ISFORMULA('#_F'!H85),IF(NOT(_xlfn.ISFORMULA(F!H85)),TRUE),FALSE),"MissingFormulaMsg",IF(NOT(AND(ISNUMBER(FIND("[",_xlfn.FORMULATEXT('#_F'!H85))),ISNUMBER(FIND("!",_xlfn.FORMULATEXT('#_F'!H85))))),AND(ISNUMBER(FIND("[",_xlfn.FORMULATEXT(F!H85))),ISNUMBER(FIND("!",_xlfn.FORMULATEXT(F!H85)))),FALSE),"ExternalRefsMsg",IF(ISNUMBER('#_F'!H85),IF(ABS('#_F'!H85-F!H85)&gt;0.00001,TRUE,FALSE),IF('#_F'!H85&lt;&gt;F!H85,TRUE,FALSE)),IF(ISNUMBER('#_F'!H85),IF('#_F'!H85&gt;F!H85,"TooLow","TooHigh"),"WrongAnswer"),NOT(_xlfn.ISFORMULA('#_F'!H85)),IF(_xlfn.IFS(ISTEXT('#_F'!H85),FALSE,ISLOGICAL('#_F'!H85),FALSE,SUBSTITUTE(CELL("format",'#_F'!H85),"-","")=SUBSTITUTE(CELL("format",F!H85),"-",""),FALSE,CELL("format",'#_F'!H85)="G",FALSE,AND(CELL("format",'#_F'!H85)="F0",CELL("format",F!H85)="G"),FALSE,TRUE,IFERROR(IF(MATCH(CELL("format",'#_F'!H85)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85),_xlfn.FORMULATEXT(F!H85),F!H85),"9","#"),"8","#"),"7","#"),"6","#"),"5","#"),"4","#"),"3","#"),"2","#"),"1","#"),"0","#"),"$","")," ",""),",","@"),"&gt;","@"),"&lt;","@"),"=","@"),")","@"),"(","@"),"^","@"),"/","@"),"+","@"),"*","@"),"-","@"))-LEN(SUBSTITUTE(SUBSTITUTE(SUBSTITUTE(SUBSTITUTE(SUBSTITUTE(SUBSTITUTE(SUBSTITUTE(SUBSTITUTE(SUBSTITUTE(SUBSTITUTE(SUBSTITUTE(SUBSTITUTE(SUBSTITUTE(SUBSTITUTE(SUBSTITUTE(SUBSTITUTE(SUBSTITUTE(SUBSTITUTE(SUBSTITUTE(SUBSTITUTE(SUBSTITUTE(SUBSTITUTE(SUBSTITUTE(SUBSTITUTE(IF(_xlfn.ISFORMULA(F!H85),_xlfn.FORMULATEXT(F!H85),F!H85),"9","#"),"8","#"),"7","#"),"6","#"),"5","#"),"4","#"),"3","#"),"2","#"),"1","#"),"0","#"),"$","")," ",""),",","@"),"&gt;","@"),"&lt;","@"),"=","@"),")","@"),"(","@"),"^","@"),"/","@"),"+","@"),"*","@"),"-","@"),"@#","")))/2&gt;(LEN(SUBSTITUTE(SUBSTITUTE(SUBSTITUTE(SUBSTITUTE(SUBSTITUTE(SUBSTITUTE(SUBSTITUTE(SUBSTITUTE(SUBSTITUTE(SUBSTITUTE(SUBSTITUTE(SUBSTITUTE(SUBSTITUTE(SUBSTITUTE(SUBSTITUTE(SUBSTITUTE(SUBSTITUTE(SUBSTITUTE(SUBSTITUTE(SUBSTITUTE(SUBSTITUTE(SUBSTITUTE(SUBSTITUTE(IF(_xlfn.ISFORMULA('#_F'!H85),_xlfn.FORMULATEXT('#_F'!H85),'#_F'!H85),"9","#"),"8","#"),"7","#"),"6","#"),"5","#"),"4","#"),"3","#"),"2","#"),"1","#"),"0","#"),"$","")," ",""),",","@"),"&gt;","@"),"&lt;","@"),"=","@"),")","@"),"(","@"),"^","@"),"/","@"),"+","@"),"*","@"),"-","@"))-LEN(SUBSTITUTE(SUBSTITUTE(SUBSTITUTE(SUBSTITUTE(SUBSTITUTE(SUBSTITUTE(SUBSTITUTE(SUBSTITUTE(SUBSTITUTE(SUBSTITUTE(SUBSTITUTE(SUBSTITUTE(SUBSTITUTE(SUBSTITUTE(SUBSTITUTE(SUBSTITUTE(SUBSTITUTE(SUBSTITUTE(SUBSTITUTE(SUBSTITUTE(SUBSTITUTE(SUBSTITUTE(SUBSTITUTE(SUBSTITUTE(IF(_xlfn.ISFORMULA('#_F'!H85),_xlfn.FORMULATEXT('#_F'!H85),'#_F'!H85),"9","#"),"8","#"),"7","#"),"6","#"),"5","#"),"4","#"),"3","#"),"2","#"),"1","#"),"0","#"),"$","")," ",""),",","@"),"&gt;","@"),"&lt;","@"),"=","@"),")","@"),"(","@"),"^","@"),"/","@"),"+","@"),"*","@"),"-","@"),"@#","")))/2,TRUE,FALSE),"HardCodeMsg",IF(LEN(IF(_xlfn.ISFORMULA(F!H85),_xlfn.FORMULATEXT(F!H85),F!H85))-LEN(SUBSTITUTE(IF(_xlfn.ISFORMULA(F!H85),_xlfn.FORMULATEXT(F!H85),F!H85),"""",""))&gt;LEN(IF(_xlfn.ISFORMULA('#_F'!H85),_xlfn.FORMULATEXT('#_F'!H85),'#_F'!H85))-LEN(SUBSTITUTE(IF(_xlfn.ISFORMULA('#_F'!H85),_xlfn.FORMULATEXT('#_F'!H85),'#_F'!H85),"""","")),TRUE,FALSE),"HardQuoteMsg",IF(LEN(IF(_xlfn.ISFORMULA(F!H85),_xlfn.FORMULATEXT(F!H85),F!H85))-LEN(SUBSTITUTE(IF(_xlfn.ISFORMULA(F!H85),_xlfn.FORMULATEXT(F!H85),F!H85),"$",""))&lt;LEN(IF(_xlfn.ISFORMULA('#_F'!H85),_xlfn.FORMULATEXT('#_F'!H85),'#_F'!H85))-LEN(SUBSTITUTE(IF(_xlfn.ISFORMULA('#_F'!H85),_xlfn.FORMULATEXT('#_F'!H85),'#_F'!H85),"$","")),TRUE,FALSE),"MissingAbsMsg",_xlfn.IFS(ISTEXT('#_F'!H85),FALSE,ISLOGICAL('#_F'!H85),FALSE,SUBSTITUTE(CELL("format",'#_F'!H85),"-","")=SUBSTITUTE(CELL("format",F!H85),"-",""),FALSE,CELL("format",'#_F'!H85)="G",FALSE,AND(CELL("format",'#_F'!H85)="F0",CELL("format",F!H85)="G"),FALSE,TRUE,IFERROR(IF(MATCH(CELL("format",'#_F'!H85),FormatCodes_SFX!$A$4:$A$53,0)&gt;0,TRUE),FALSE),TRUE,TRUE),"FormatMsg",TRUE,"PerfectMsg")</f>
        <v>PerfectMsg</v>
      </c>
      <c r="I85" s="170" t="str">
        <f ca="1">_xlfn.IFS(ISBLANK(F!I85),"",IF(NOT(ISNA('#_F'!I85)),IF(ISNA(F!I85),TRUE,FALSE),FALSE),"StuNAMsg",IF(AND(ISNA('#_F'!I85),ISNA(F!I85)),TRUE,FALSE),"PerfectMsg",IF(NOT(ISERROR('#_F'!I85)),IF(ISERROR(F!I85),TRUE,FALSE),FALSE),"StuErrorMsg",IF(TYPE('#_F'!I85)&lt;&gt;TYPE(F!I85),TRUE,FALSE),"WrongTypeMsg",IF(_xlfn.ISFORMULA('#_F'!I85),IF(NOT(_xlfn.ISFORMULA(F!I85)),TRUE),FALSE),"MissingFormulaMsg",IF(NOT(AND(ISNUMBER(FIND("[",_xlfn.FORMULATEXT('#_F'!I85))),ISNUMBER(FIND("!",_xlfn.FORMULATEXT('#_F'!I85))))),AND(ISNUMBER(FIND("[",_xlfn.FORMULATEXT(F!I85))),ISNUMBER(FIND("!",_xlfn.FORMULATEXT(F!I85)))),FALSE),"ExternalRefsMsg",IF(ISNUMBER('#_F'!I85),IF(ABS('#_F'!I85-F!I85)&gt;0.00001,TRUE,FALSE),IF('#_F'!I85&lt;&gt;F!I85,TRUE,FALSE)),IF(ISNUMBER('#_F'!I85),IF('#_F'!I85&gt;F!I85,"TooLow","TooHigh"),"WrongAnswer"),NOT(_xlfn.ISFORMULA('#_F'!I85)),IF(_xlfn.IFS(ISTEXT('#_F'!I85),FALSE,ISLOGICAL('#_F'!I85),FALSE,SUBSTITUTE(CELL("format",'#_F'!I85),"-","")=SUBSTITUTE(CELL("format",F!I85),"-",""),FALSE,CELL("format",'#_F'!I85)="G",FALSE,AND(CELL("format",'#_F'!I85)="F0",CELL("format",F!I85)="G"),FALSE,TRUE,IFERROR(IF(MATCH(CELL("format",'#_F'!I85)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85),_xlfn.FORMULATEXT(F!I85),F!I85),"9","#"),"8","#"),"7","#"),"6","#"),"5","#"),"4","#"),"3","#"),"2","#"),"1","#"),"0","#"),"$","")," ",""),",","@"),"&gt;","@"),"&lt;","@"),"=","@"),")","@"),"(","@"),"^","@"),"/","@"),"+","@"),"*","@"),"-","@"))-LEN(SUBSTITUTE(SUBSTITUTE(SUBSTITUTE(SUBSTITUTE(SUBSTITUTE(SUBSTITUTE(SUBSTITUTE(SUBSTITUTE(SUBSTITUTE(SUBSTITUTE(SUBSTITUTE(SUBSTITUTE(SUBSTITUTE(SUBSTITUTE(SUBSTITUTE(SUBSTITUTE(SUBSTITUTE(SUBSTITUTE(SUBSTITUTE(SUBSTITUTE(SUBSTITUTE(SUBSTITUTE(SUBSTITUTE(SUBSTITUTE(IF(_xlfn.ISFORMULA(F!I85),_xlfn.FORMULATEXT(F!I85),F!I85),"9","#"),"8","#"),"7","#"),"6","#"),"5","#"),"4","#"),"3","#"),"2","#"),"1","#"),"0","#"),"$","")," ",""),",","@"),"&gt;","@"),"&lt;","@"),"=","@"),")","@"),"(","@"),"^","@"),"/","@"),"+","@"),"*","@"),"-","@"),"@#","")))/2&gt;(LEN(SUBSTITUTE(SUBSTITUTE(SUBSTITUTE(SUBSTITUTE(SUBSTITUTE(SUBSTITUTE(SUBSTITUTE(SUBSTITUTE(SUBSTITUTE(SUBSTITUTE(SUBSTITUTE(SUBSTITUTE(SUBSTITUTE(SUBSTITUTE(SUBSTITUTE(SUBSTITUTE(SUBSTITUTE(SUBSTITUTE(SUBSTITUTE(SUBSTITUTE(SUBSTITUTE(SUBSTITUTE(SUBSTITUTE(IF(_xlfn.ISFORMULA('#_F'!I85),_xlfn.FORMULATEXT('#_F'!I85),'#_F'!I85),"9","#"),"8","#"),"7","#"),"6","#"),"5","#"),"4","#"),"3","#"),"2","#"),"1","#"),"0","#"),"$","")," ",""),",","@"),"&gt;","@"),"&lt;","@"),"=","@"),")","@"),"(","@"),"^","@"),"/","@"),"+","@"),"*","@"),"-","@"))-LEN(SUBSTITUTE(SUBSTITUTE(SUBSTITUTE(SUBSTITUTE(SUBSTITUTE(SUBSTITUTE(SUBSTITUTE(SUBSTITUTE(SUBSTITUTE(SUBSTITUTE(SUBSTITUTE(SUBSTITUTE(SUBSTITUTE(SUBSTITUTE(SUBSTITUTE(SUBSTITUTE(SUBSTITUTE(SUBSTITUTE(SUBSTITUTE(SUBSTITUTE(SUBSTITUTE(SUBSTITUTE(SUBSTITUTE(SUBSTITUTE(IF(_xlfn.ISFORMULA('#_F'!I85),_xlfn.FORMULATEXT('#_F'!I85),'#_F'!I85),"9","#"),"8","#"),"7","#"),"6","#"),"5","#"),"4","#"),"3","#"),"2","#"),"1","#"),"0","#"),"$","")," ",""),",","@"),"&gt;","@"),"&lt;","@"),"=","@"),")","@"),"(","@"),"^","@"),"/","@"),"+","@"),"*","@"),"-","@"),"@#","")))/2,TRUE,FALSE),"HardCodeMsg",IF(LEN(IF(_xlfn.ISFORMULA(F!I85),_xlfn.FORMULATEXT(F!I85),F!I85))-LEN(SUBSTITUTE(IF(_xlfn.ISFORMULA(F!I85),_xlfn.FORMULATEXT(F!I85),F!I85),"""",""))&gt;LEN(IF(_xlfn.ISFORMULA('#_F'!I85),_xlfn.FORMULATEXT('#_F'!I85),'#_F'!I85))-LEN(SUBSTITUTE(IF(_xlfn.ISFORMULA('#_F'!I85),_xlfn.FORMULATEXT('#_F'!I85),'#_F'!I85),"""","")),TRUE,FALSE),"HardQuoteMsg",IF(LEN(IF(_xlfn.ISFORMULA(F!I85),_xlfn.FORMULATEXT(F!I85),F!I85))-LEN(SUBSTITUTE(IF(_xlfn.ISFORMULA(F!I85),_xlfn.FORMULATEXT(F!I85),F!I85),"$",""))&lt;LEN(IF(_xlfn.ISFORMULA('#_F'!I85),_xlfn.FORMULATEXT('#_F'!I85),'#_F'!I85))-LEN(SUBSTITUTE(IF(_xlfn.ISFORMULA('#_F'!I85),_xlfn.FORMULATEXT('#_F'!I85),'#_F'!I85),"$","")),TRUE,FALSE),"MissingAbsMsg",_xlfn.IFS(ISTEXT('#_F'!I85),FALSE,ISLOGICAL('#_F'!I85),FALSE,SUBSTITUTE(CELL("format",'#_F'!I85),"-","")=SUBSTITUTE(CELL("format",F!I85),"-",""),FALSE,CELL("format",'#_F'!I85)="G",FALSE,AND(CELL("format",'#_F'!I85)="F0",CELL("format",F!I85)="G"),FALSE,TRUE,IFERROR(IF(MATCH(CELL("format",'#_F'!I85),FormatCodes_SFX!$A$4:$A$53,0)&gt;0,TRUE),FALSE),TRUE,TRUE),"FormatMsg",TRUE,"PerfectMsg")</f>
        <v>PerfectMsg</v>
      </c>
      <c r="J85" s="170" t="str">
        <f ca="1">_xlfn.IFS(ISBLANK(F!J85),"",IF(NOT(ISNA('#_F'!J85)),IF(ISNA(F!J85),TRUE,FALSE),FALSE),"StuNAMsg",IF(AND(ISNA('#_F'!J85),ISNA(F!J85)),TRUE,FALSE),"PerfectMsg",IF(NOT(ISERROR('#_F'!J85)),IF(ISERROR(F!J85),TRUE,FALSE),FALSE),"StuErrorMsg",IF(TYPE('#_F'!J85)&lt;&gt;TYPE(F!J85),TRUE,FALSE),"WrongTypeMsg",IF(_xlfn.ISFORMULA('#_F'!J85),IF(NOT(_xlfn.ISFORMULA(F!J85)),TRUE),FALSE),"MissingFormulaMsg",IF(NOT(AND(ISNUMBER(FIND("[",_xlfn.FORMULATEXT('#_F'!J85))),ISNUMBER(FIND("!",_xlfn.FORMULATEXT('#_F'!J85))))),AND(ISNUMBER(FIND("[",_xlfn.FORMULATEXT(F!J85))),ISNUMBER(FIND("!",_xlfn.FORMULATEXT(F!J85)))),FALSE),"ExternalRefsMsg",IF(ISNUMBER('#_F'!J85),IF(ABS('#_F'!J85-F!J85)&gt;0.00001,TRUE,FALSE),IF('#_F'!J85&lt;&gt;F!J85,TRUE,FALSE)),IF(ISNUMBER('#_F'!J85),IF('#_F'!J85&gt;F!J85,"TooLow","TooHigh"),"WrongAnswer"),NOT(_xlfn.ISFORMULA('#_F'!J85)),IF(_xlfn.IFS(ISTEXT('#_F'!J85),FALSE,ISLOGICAL('#_F'!J85),FALSE,SUBSTITUTE(CELL("format",'#_F'!J85),"-","")=SUBSTITUTE(CELL("format",F!J85),"-",""),FALSE,CELL("format",'#_F'!J85)="G",FALSE,AND(CELL("format",'#_F'!J85)="F0",CELL("format",F!J85)="G"),FALSE,TRUE,IFERROR(IF(MATCH(CELL("format",'#_F'!J85)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85),_xlfn.FORMULATEXT(F!J85),F!J85),"9","#"),"8","#"),"7","#"),"6","#"),"5","#"),"4","#"),"3","#"),"2","#"),"1","#"),"0","#"),"$","")," ",""),",","@"),"&gt;","@"),"&lt;","@"),"=","@"),")","@"),"(","@"),"^","@"),"/","@"),"+","@"),"*","@"),"-","@"))-LEN(SUBSTITUTE(SUBSTITUTE(SUBSTITUTE(SUBSTITUTE(SUBSTITUTE(SUBSTITUTE(SUBSTITUTE(SUBSTITUTE(SUBSTITUTE(SUBSTITUTE(SUBSTITUTE(SUBSTITUTE(SUBSTITUTE(SUBSTITUTE(SUBSTITUTE(SUBSTITUTE(SUBSTITUTE(SUBSTITUTE(SUBSTITUTE(SUBSTITUTE(SUBSTITUTE(SUBSTITUTE(SUBSTITUTE(SUBSTITUTE(IF(_xlfn.ISFORMULA(F!J85),_xlfn.FORMULATEXT(F!J85),F!J85),"9","#"),"8","#"),"7","#"),"6","#"),"5","#"),"4","#"),"3","#"),"2","#"),"1","#"),"0","#"),"$","")," ",""),",","@"),"&gt;","@"),"&lt;","@"),"=","@"),")","@"),"(","@"),"^","@"),"/","@"),"+","@"),"*","@"),"-","@"),"@#","")))/2&gt;(LEN(SUBSTITUTE(SUBSTITUTE(SUBSTITUTE(SUBSTITUTE(SUBSTITUTE(SUBSTITUTE(SUBSTITUTE(SUBSTITUTE(SUBSTITUTE(SUBSTITUTE(SUBSTITUTE(SUBSTITUTE(SUBSTITUTE(SUBSTITUTE(SUBSTITUTE(SUBSTITUTE(SUBSTITUTE(SUBSTITUTE(SUBSTITUTE(SUBSTITUTE(SUBSTITUTE(SUBSTITUTE(SUBSTITUTE(IF(_xlfn.ISFORMULA('#_F'!J85),_xlfn.FORMULATEXT('#_F'!J85),'#_F'!J85),"9","#"),"8","#"),"7","#"),"6","#"),"5","#"),"4","#"),"3","#"),"2","#"),"1","#"),"0","#"),"$","")," ",""),",","@"),"&gt;","@"),"&lt;","@"),"=","@"),")","@"),"(","@"),"^","@"),"/","@"),"+","@"),"*","@"),"-","@"))-LEN(SUBSTITUTE(SUBSTITUTE(SUBSTITUTE(SUBSTITUTE(SUBSTITUTE(SUBSTITUTE(SUBSTITUTE(SUBSTITUTE(SUBSTITUTE(SUBSTITUTE(SUBSTITUTE(SUBSTITUTE(SUBSTITUTE(SUBSTITUTE(SUBSTITUTE(SUBSTITUTE(SUBSTITUTE(SUBSTITUTE(SUBSTITUTE(SUBSTITUTE(SUBSTITUTE(SUBSTITUTE(SUBSTITUTE(SUBSTITUTE(IF(_xlfn.ISFORMULA('#_F'!J85),_xlfn.FORMULATEXT('#_F'!J85),'#_F'!J85),"9","#"),"8","#"),"7","#"),"6","#"),"5","#"),"4","#"),"3","#"),"2","#"),"1","#"),"0","#"),"$","")," ",""),",","@"),"&gt;","@"),"&lt;","@"),"=","@"),")","@"),"(","@"),"^","@"),"/","@"),"+","@"),"*","@"),"-","@"),"@#","")))/2,TRUE,FALSE),"HardCodeMsg",IF(LEN(IF(_xlfn.ISFORMULA(F!J85),_xlfn.FORMULATEXT(F!J85),F!J85))-LEN(SUBSTITUTE(IF(_xlfn.ISFORMULA(F!J85),_xlfn.FORMULATEXT(F!J85),F!J85),"""",""))&gt;LEN(IF(_xlfn.ISFORMULA('#_F'!J85),_xlfn.FORMULATEXT('#_F'!J85),'#_F'!J85))-LEN(SUBSTITUTE(IF(_xlfn.ISFORMULA('#_F'!J85),_xlfn.FORMULATEXT('#_F'!J85),'#_F'!J85),"""","")),TRUE,FALSE),"HardQuoteMsg",IF(LEN(IF(_xlfn.ISFORMULA(F!J85),_xlfn.FORMULATEXT(F!J85),F!J85))-LEN(SUBSTITUTE(IF(_xlfn.ISFORMULA(F!J85),_xlfn.FORMULATEXT(F!J85),F!J85),"$",""))&lt;LEN(IF(_xlfn.ISFORMULA('#_F'!J85),_xlfn.FORMULATEXT('#_F'!J85),'#_F'!J85))-LEN(SUBSTITUTE(IF(_xlfn.ISFORMULA('#_F'!J85),_xlfn.FORMULATEXT('#_F'!J85),'#_F'!J85),"$","")),TRUE,FALSE),"MissingAbsMsg",_xlfn.IFS(ISTEXT('#_F'!J85),FALSE,ISLOGICAL('#_F'!J85),FALSE,SUBSTITUTE(CELL("format",'#_F'!J85),"-","")=SUBSTITUTE(CELL("format",F!J85),"-",""),FALSE,CELL("format",'#_F'!J85)="G",FALSE,AND(CELL("format",'#_F'!J85)="F0",CELL("format",F!J85)="G"),FALSE,TRUE,IFERROR(IF(MATCH(CELL("format",'#_F'!J85),FormatCodes_SFX!$A$4:$A$53,0)&gt;0,TRUE),FALSE),TRUE,TRUE),"FormatMsg",TRUE,"PerfectMsg")</f>
        <v>PerfectMsg</v>
      </c>
      <c r="K85" s="170" t="str">
        <f ca="1">_xlfn.IFS(ISBLANK(F!K85),"",IF(NOT(ISNA('#_F'!K85)),IF(ISNA(F!K85),TRUE,FALSE),FALSE),"StuNAMsg",IF(AND(ISNA('#_F'!K85),ISNA(F!K85)),TRUE,FALSE),"PerfectMsg",IF(NOT(ISERROR('#_F'!K85)),IF(ISERROR(F!K85),TRUE,FALSE),FALSE),"StuErrorMsg",IF(TYPE('#_F'!K85)&lt;&gt;TYPE(F!K85),TRUE,FALSE),"WrongTypeMsg",IF(_xlfn.ISFORMULA('#_F'!K85),IF(NOT(_xlfn.ISFORMULA(F!K85)),TRUE),FALSE),"MissingFormulaMsg",IF(NOT(AND(ISNUMBER(FIND("[",_xlfn.FORMULATEXT('#_F'!K85))),ISNUMBER(FIND("!",_xlfn.FORMULATEXT('#_F'!K85))))),AND(ISNUMBER(FIND("[",_xlfn.FORMULATEXT(F!K85))),ISNUMBER(FIND("!",_xlfn.FORMULATEXT(F!K85)))),FALSE),"ExternalRefsMsg",IF(ISNUMBER('#_F'!K85),IF(ABS('#_F'!K85-F!K85)&gt;0.00001,TRUE,FALSE),IF('#_F'!K85&lt;&gt;F!K85,TRUE,FALSE)),IF(ISNUMBER('#_F'!K85),IF('#_F'!K85&gt;F!K85,"TooLow","TooHigh"),"WrongAnswer"),NOT(_xlfn.ISFORMULA('#_F'!K85)),IF(_xlfn.IFS(ISTEXT('#_F'!K85),FALSE,ISLOGICAL('#_F'!K85),FALSE,SUBSTITUTE(CELL("format",'#_F'!K85),"-","")=SUBSTITUTE(CELL("format",F!K85),"-",""),FALSE,CELL("format",'#_F'!K85)="G",FALSE,AND(CELL("format",'#_F'!K85)="F0",CELL("format",F!K85)="G"),FALSE,TRUE,IFERROR(IF(MATCH(CELL("format",'#_F'!K85)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85),_xlfn.FORMULATEXT(F!K85),F!K85),"9","#"),"8","#"),"7","#"),"6","#"),"5","#"),"4","#"),"3","#"),"2","#"),"1","#"),"0","#"),"$","")," ",""),",","@"),"&gt;","@"),"&lt;","@"),"=","@"),")","@"),"(","@"),"^","@"),"/","@"),"+","@"),"*","@"),"-","@"))-LEN(SUBSTITUTE(SUBSTITUTE(SUBSTITUTE(SUBSTITUTE(SUBSTITUTE(SUBSTITUTE(SUBSTITUTE(SUBSTITUTE(SUBSTITUTE(SUBSTITUTE(SUBSTITUTE(SUBSTITUTE(SUBSTITUTE(SUBSTITUTE(SUBSTITUTE(SUBSTITUTE(SUBSTITUTE(SUBSTITUTE(SUBSTITUTE(SUBSTITUTE(SUBSTITUTE(SUBSTITUTE(SUBSTITUTE(SUBSTITUTE(IF(_xlfn.ISFORMULA(F!K85),_xlfn.FORMULATEXT(F!K85),F!K85),"9","#"),"8","#"),"7","#"),"6","#"),"5","#"),"4","#"),"3","#"),"2","#"),"1","#"),"0","#"),"$","")," ",""),",","@"),"&gt;","@"),"&lt;","@"),"=","@"),")","@"),"(","@"),"^","@"),"/","@"),"+","@"),"*","@"),"-","@"),"@#","")))/2&gt;(LEN(SUBSTITUTE(SUBSTITUTE(SUBSTITUTE(SUBSTITUTE(SUBSTITUTE(SUBSTITUTE(SUBSTITUTE(SUBSTITUTE(SUBSTITUTE(SUBSTITUTE(SUBSTITUTE(SUBSTITUTE(SUBSTITUTE(SUBSTITUTE(SUBSTITUTE(SUBSTITUTE(SUBSTITUTE(SUBSTITUTE(SUBSTITUTE(SUBSTITUTE(SUBSTITUTE(SUBSTITUTE(SUBSTITUTE(IF(_xlfn.ISFORMULA('#_F'!K85),_xlfn.FORMULATEXT('#_F'!K85),'#_F'!K85),"9","#"),"8","#"),"7","#"),"6","#"),"5","#"),"4","#"),"3","#"),"2","#"),"1","#"),"0","#"),"$","")," ",""),",","@"),"&gt;","@"),"&lt;","@"),"=","@"),")","@"),"(","@"),"^","@"),"/","@"),"+","@"),"*","@"),"-","@"))-LEN(SUBSTITUTE(SUBSTITUTE(SUBSTITUTE(SUBSTITUTE(SUBSTITUTE(SUBSTITUTE(SUBSTITUTE(SUBSTITUTE(SUBSTITUTE(SUBSTITUTE(SUBSTITUTE(SUBSTITUTE(SUBSTITUTE(SUBSTITUTE(SUBSTITUTE(SUBSTITUTE(SUBSTITUTE(SUBSTITUTE(SUBSTITUTE(SUBSTITUTE(SUBSTITUTE(SUBSTITUTE(SUBSTITUTE(SUBSTITUTE(IF(_xlfn.ISFORMULA('#_F'!K85),_xlfn.FORMULATEXT('#_F'!K85),'#_F'!K85),"9","#"),"8","#"),"7","#"),"6","#"),"5","#"),"4","#"),"3","#"),"2","#"),"1","#"),"0","#"),"$","")," ",""),",","@"),"&gt;","@"),"&lt;","@"),"=","@"),")","@"),"(","@"),"^","@"),"/","@"),"+","@"),"*","@"),"-","@"),"@#","")))/2,TRUE,FALSE),"HardCodeMsg",IF(LEN(IF(_xlfn.ISFORMULA(F!K85),_xlfn.FORMULATEXT(F!K85),F!K85))-LEN(SUBSTITUTE(IF(_xlfn.ISFORMULA(F!K85),_xlfn.FORMULATEXT(F!K85),F!K85),"""",""))&gt;LEN(IF(_xlfn.ISFORMULA('#_F'!K85),_xlfn.FORMULATEXT('#_F'!K85),'#_F'!K85))-LEN(SUBSTITUTE(IF(_xlfn.ISFORMULA('#_F'!K85),_xlfn.FORMULATEXT('#_F'!K85),'#_F'!K85),"""","")),TRUE,FALSE),"HardQuoteMsg",IF(LEN(IF(_xlfn.ISFORMULA(F!K85),_xlfn.FORMULATEXT(F!K85),F!K85))-LEN(SUBSTITUTE(IF(_xlfn.ISFORMULA(F!K85),_xlfn.FORMULATEXT(F!K85),F!K85),"$",""))&lt;LEN(IF(_xlfn.ISFORMULA('#_F'!K85),_xlfn.FORMULATEXT('#_F'!K85),'#_F'!K85))-LEN(SUBSTITUTE(IF(_xlfn.ISFORMULA('#_F'!K85),_xlfn.FORMULATEXT('#_F'!K85),'#_F'!K85),"$","")),TRUE,FALSE),"MissingAbsMsg",_xlfn.IFS(ISTEXT('#_F'!K85),FALSE,ISLOGICAL('#_F'!K85),FALSE,SUBSTITUTE(CELL("format",'#_F'!K85),"-","")=SUBSTITUTE(CELL("format",F!K85),"-",""),FALSE,CELL("format",'#_F'!K85)="G",FALSE,AND(CELL("format",'#_F'!K85)="F0",CELL("format",F!K85)="G"),FALSE,TRUE,IFERROR(IF(MATCH(CELL("format",'#_F'!K85),FormatCodes_SFX!$A$4:$A$53,0)&gt;0,TRUE),FALSE),TRUE,TRUE),"FormatMsg",TRUE,"PerfectMsg")</f>
        <v>PerfectMsg</v>
      </c>
      <c r="L85" s="231" t="str">
        <f ca="1">_xlfn.IFS(ISBLANK(F!L85),"",IF(NOT(ISNA('#_F'!L85)),IF(ISNA(F!L85),TRUE,FALSE),FALSE),"StuNAMsg",IF(AND(ISNA('#_F'!L85),ISNA(F!L85)),TRUE,FALSE),"PerfectMsg",IF(NOT(ISERROR('#_F'!L85)),IF(ISERROR(F!L85),TRUE,FALSE),FALSE),"StuErrorMsg",IF(TYPE('#_F'!L85)&lt;&gt;TYPE(F!L85),TRUE,FALSE),"WrongTypeMsg",IF(_xlfn.ISFORMULA('#_F'!L85),IF(NOT(_xlfn.ISFORMULA(F!L85)),TRUE),FALSE),"MissingFormulaMsg",IF(NOT(AND(ISNUMBER(FIND("[",_xlfn.FORMULATEXT('#_F'!L85))),ISNUMBER(FIND("!",_xlfn.FORMULATEXT('#_F'!L85))))),AND(ISNUMBER(FIND("[",_xlfn.FORMULATEXT(F!L85))),ISNUMBER(FIND("!",_xlfn.FORMULATEXT(F!L85)))),FALSE),"ExternalRefsMsg",IF(ISNUMBER('#_F'!L85),IF(ABS('#_F'!L85-F!L85)&gt;0.00001,TRUE,FALSE),IF('#_F'!L85&lt;&gt;F!L85,TRUE,FALSE)),IF(ISNUMBER('#_F'!L85),IF('#_F'!L85&gt;F!L85,"TooLow","TooHigh"),"WrongAnswer"),NOT(_xlfn.ISFORMULA('#_F'!L85)),IF(_xlfn.IFS(ISTEXT('#_F'!L85),FALSE,ISLOGICAL('#_F'!L85),FALSE,SUBSTITUTE(CELL("format",'#_F'!L85),"-","")=SUBSTITUTE(CELL("format",F!L85),"-",""),FALSE,CELL("format",'#_F'!L85)="G",FALSE,AND(CELL("format",'#_F'!L85)="F0",CELL("format",F!L85)="G"),FALSE,TRUE,IFERROR(IF(MATCH(CELL("format",'#_F'!L85)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85),_xlfn.FORMULATEXT(F!L85),F!L85),"9","#"),"8","#"),"7","#"),"6","#"),"5","#"),"4","#"),"3","#"),"2","#"),"1","#"),"0","#"),"$","")," ",""),",","@"),"&gt;","@"),"&lt;","@"),"=","@"),")","@"),"(","@"),"^","@"),"/","@"),"+","@"),"*","@"),"-","@"))-LEN(SUBSTITUTE(SUBSTITUTE(SUBSTITUTE(SUBSTITUTE(SUBSTITUTE(SUBSTITUTE(SUBSTITUTE(SUBSTITUTE(SUBSTITUTE(SUBSTITUTE(SUBSTITUTE(SUBSTITUTE(SUBSTITUTE(SUBSTITUTE(SUBSTITUTE(SUBSTITUTE(SUBSTITUTE(SUBSTITUTE(SUBSTITUTE(SUBSTITUTE(SUBSTITUTE(SUBSTITUTE(SUBSTITUTE(SUBSTITUTE(IF(_xlfn.ISFORMULA(F!L85),_xlfn.FORMULATEXT(F!L85),F!L85),"9","#"),"8","#"),"7","#"),"6","#"),"5","#"),"4","#"),"3","#"),"2","#"),"1","#"),"0","#"),"$","")," ",""),",","@"),"&gt;","@"),"&lt;","@"),"=","@"),")","@"),"(","@"),"^","@"),"/","@"),"+","@"),"*","@"),"-","@"),"@#","")))/2&gt;(LEN(SUBSTITUTE(SUBSTITUTE(SUBSTITUTE(SUBSTITUTE(SUBSTITUTE(SUBSTITUTE(SUBSTITUTE(SUBSTITUTE(SUBSTITUTE(SUBSTITUTE(SUBSTITUTE(SUBSTITUTE(SUBSTITUTE(SUBSTITUTE(SUBSTITUTE(SUBSTITUTE(SUBSTITUTE(SUBSTITUTE(SUBSTITUTE(SUBSTITUTE(SUBSTITUTE(SUBSTITUTE(SUBSTITUTE(IF(_xlfn.ISFORMULA('#_F'!L85),_xlfn.FORMULATEXT('#_F'!L85),'#_F'!L85),"9","#"),"8","#"),"7","#"),"6","#"),"5","#"),"4","#"),"3","#"),"2","#"),"1","#"),"0","#"),"$","")," ",""),",","@"),"&gt;","@"),"&lt;","@"),"=","@"),")","@"),"(","@"),"^","@"),"/","@"),"+","@"),"*","@"),"-","@"))-LEN(SUBSTITUTE(SUBSTITUTE(SUBSTITUTE(SUBSTITUTE(SUBSTITUTE(SUBSTITUTE(SUBSTITUTE(SUBSTITUTE(SUBSTITUTE(SUBSTITUTE(SUBSTITUTE(SUBSTITUTE(SUBSTITUTE(SUBSTITUTE(SUBSTITUTE(SUBSTITUTE(SUBSTITUTE(SUBSTITUTE(SUBSTITUTE(SUBSTITUTE(SUBSTITUTE(SUBSTITUTE(SUBSTITUTE(SUBSTITUTE(IF(_xlfn.ISFORMULA('#_F'!L85),_xlfn.FORMULATEXT('#_F'!L85),'#_F'!L85),"9","#"),"8","#"),"7","#"),"6","#"),"5","#"),"4","#"),"3","#"),"2","#"),"1","#"),"0","#"),"$","")," ",""),",","@"),"&gt;","@"),"&lt;","@"),"=","@"),")","@"),"(","@"),"^","@"),"/","@"),"+","@"),"*","@"),"-","@"),"@#","")))/2,TRUE,FALSE),"HardCodeMsg",IF(LEN(IF(_xlfn.ISFORMULA(F!L85),_xlfn.FORMULATEXT(F!L85),F!L85))-LEN(SUBSTITUTE(IF(_xlfn.ISFORMULA(F!L85),_xlfn.FORMULATEXT(F!L85),F!L85),"""",""))&gt;LEN(IF(_xlfn.ISFORMULA('#_F'!L85),_xlfn.FORMULATEXT('#_F'!L85),'#_F'!L85))-LEN(SUBSTITUTE(IF(_xlfn.ISFORMULA('#_F'!L85),_xlfn.FORMULATEXT('#_F'!L85),'#_F'!L85),"""","")),TRUE,FALSE),"HardQuoteMsg",IF(LEN(IF(_xlfn.ISFORMULA(F!L85),_xlfn.FORMULATEXT(F!L85),F!L85))-LEN(SUBSTITUTE(IF(_xlfn.ISFORMULA(F!L85),_xlfn.FORMULATEXT(F!L85),F!L85),"$",""))&lt;LEN(IF(_xlfn.ISFORMULA('#_F'!L85),_xlfn.FORMULATEXT('#_F'!L85),'#_F'!L85))-LEN(SUBSTITUTE(IF(_xlfn.ISFORMULA('#_F'!L85),_xlfn.FORMULATEXT('#_F'!L85),'#_F'!L85),"$","")),TRUE,FALSE),"MissingAbsMsg",_xlfn.IFS(ISTEXT('#_F'!L85),FALSE,ISLOGICAL('#_F'!L85),FALSE,SUBSTITUTE(CELL("format",'#_F'!L85),"-","")=SUBSTITUTE(CELL("format",F!L85),"-",""),FALSE,CELL("format",'#_F'!L85)="G",FALSE,AND(CELL("format",'#_F'!L85)="F0",CELL("format",F!L85)="G"),FALSE,TRUE,IFERROR(IF(MATCH(CELL("format",'#_F'!L85),FormatCodes_SFX!$A$4:$A$53,0)&gt;0,TRUE),FALSE),TRUE,TRUE),"FormatMsg",TRUE,"PerfectMsg")</f>
        <v>PerfectMsg</v>
      </c>
      <c r="N85" s="233">
        <v>0</v>
      </c>
      <c r="O85" s="233">
        <v>0</v>
      </c>
      <c r="P85" s="233">
        <v>0</v>
      </c>
      <c r="R85" s="233">
        <v>0</v>
      </c>
      <c r="S85" s="233">
        <v>0</v>
      </c>
      <c r="T85" s="233">
        <v>0</v>
      </c>
      <c r="V85" s="170">
        <v>0</v>
      </c>
      <c r="W85" s="233">
        <v>0</v>
      </c>
      <c r="X85" s="233">
        <v>0</v>
      </c>
      <c r="Z85" s="233">
        <v>0</v>
      </c>
      <c r="AA85" s="233">
        <v>0</v>
      </c>
      <c r="AB85" s="233">
        <v>0</v>
      </c>
    </row>
    <row r="86" spans="3:28" x14ac:dyDescent="0.15">
      <c r="C86" s="233">
        <v>0</v>
      </c>
      <c r="D86" s="233">
        <v>0</v>
      </c>
      <c r="E86" s="233">
        <v>0</v>
      </c>
      <c r="F86" s="233">
        <v>0</v>
      </c>
      <c r="G86" s="170" t="str">
        <f ca="1">_xlfn.IFS(ISBLANK(F!G86),"",IF(NOT(ISNA('#_F'!G86)),IF(ISNA(F!G86),TRUE,FALSE),FALSE),"StuNAMsg",IF(AND(ISNA('#_F'!G86),ISNA(F!G86)),TRUE,FALSE),"PerfectMsg",IF(NOT(ISERROR('#_F'!G86)),IF(ISERROR(F!G86),TRUE,FALSE),FALSE),"StuErrorMsg",IF(TYPE('#_F'!G86)&lt;&gt;TYPE(F!G86),TRUE,FALSE),"WrongTypeMsg",IF(_xlfn.ISFORMULA('#_F'!G86),IF(NOT(_xlfn.ISFORMULA(F!G86)),TRUE),FALSE),"MissingFormulaMsg",IF(NOT(AND(ISNUMBER(FIND("[",_xlfn.FORMULATEXT('#_F'!G86))),ISNUMBER(FIND("!",_xlfn.FORMULATEXT('#_F'!G86))))),AND(ISNUMBER(FIND("[",_xlfn.FORMULATEXT(F!G86))),ISNUMBER(FIND("!",_xlfn.FORMULATEXT(F!G86)))),FALSE),"ExternalRefsMsg",IF(ISNUMBER('#_F'!G86),IF(ABS('#_F'!G86-F!G86)&gt;0.00001,TRUE,FALSE),IF('#_F'!G86&lt;&gt;F!G86,TRUE,FALSE)),IF(ISNUMBER('#_F'!G86),IF('#_F'!G86&gt;F!G86,"TooLow","TooHigh"),"WrongAnswer"),NOT(_xlfn.ISFORMULA('#_F'!G86)),IF(_xlfn.IFS(ISTEXT('#_F'!G86),FALSE,ISLOGICAL('#_F'!G86),FALSE,SUBSTITUTE(CELL("format",'#_F'!G86),"-","")=SUBSTITUTE(CELL("format",F!G86),"-",""),FALSE,CELL("format",'#_F'!G86)="G",FALSE,AND(CELL("format",'#_F'!G86)="F0",CELL("format",F!G86)="G"),FALSE,TRUE,IFERROR(IF(MATCH(CELL("format",'#_F'!G86)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86),_xlfn.FORMULATEXT(F!G86),F!G86),"9","#"),"8","#"),"7","#"),"6","#"),"5","#"),"4","#"),"3","#"),"2","#"),"1","#"),"0","#"),"$","")," ",""),",","@"),"&gt;","@"),"&lt;","@"),"=","@"),")","@"),"(","@"),"^","@"),"/","@"),"+","@"),"*","@"),"-","@"))-LEN(SUBSTITUTE(SUBSTITUTE(SUBSTITUTE(SUBSTITUTE(SUBSTITUTE(SUBSTITUTE(SUBSTITUTE(SUBSTITUTE(SUBSTITUTE(SUBSTITUTE(SUBSTITUTE(SUBSTITUTE(SUBSTITUTE(SUBSTITUTE(SUBSTITUTE(SUBSTITUTE(SUBSTITUTE(SUBSTITUTE(SUBSTITUTE(SUBSTITUTE(SUBSTITUTE(SUBSTITUTE(SUBSTITUTE(SUBSTITUTE(IF(_xlfn.ISFORMULA(F!G86),_xlfn.FORMULATEXT(F!G86),F!G86),"9","#"),"8","#"),"7","#"),"6","#"),"5","#"),"4","#"),"3","#"),"2","#"),"1","#"),"0","#"),"$","")," ",""),",","@"),"&gt;","@"),"&lt;","@"),"=","@"),")","@"),"(","@"),"^","@"),"/","@"),"+","@"),"*","@"),"-","@"),"@#","")))/2&gt;(LEN(SUBSTITUTE(SUBSTITUTE(SUBSTITUTE(SUBSTITUTE(SUBSTITUTE(SUBSTITUTE(SUBSTITUTE(SUBSTITUTE(SUBSTITUTE(SUBSTITUTE(SUBSTITUTE(SUBSTITUTE(SUBSTITUTE(SUBSTITUTE(SUBSTITUTE(SUBSTITUTE(SUBSTITUTE(SUBSTITUTE(SUBSTITUTE(SUBSTITUTE(SUBSTITUTE(SUBSTITUTE(SUBSTITUTE(IF(_xlfn.ISFORMULA('#_F'!G86),_xlfn.FORMULATEXT('#_F'!G86),'#_F'!G86),"9","#"),"8","#"),"7","#"),"6","#"),"5","#"),"4","#"),"3","#"),"2","#"),"1","#"),"0","#"),"$","")," ",""),",","@"),"&gt;","@"),"&lt;","@"),"=","@"),")","@"),"(","@"),"^","@"),"/","@"),"+","@"),"*","@"),"-","@"))-LEN(SUBSTITUTE(SUBSTITUTE(SUBSTITUTE(SUBSTITUTE(SUBSTITUTE(SUBSTITUTE(SUBSTITUTE(SUBSTITUTE(SUBSTITUTE(SUBSTITUTE(SUBSTITUTE(SUBSTITUTE(SUBSTITUTE(SUBSTITUTE(SUBSTITUTE(SUBSTITUTE(SUBSTITUTE(SUBSTITUTE(SUBSTITUTE(SUBSTITUTE(SUBSTITUTE(SUBSTITUTE(SUBSTITUTE(SUBSTITUTE(IF(_xlfn.ISFORMULA('#_F'!G86),_xlfn.FORMULATEXT('#_F'!G86),'#_F'!G86),"9","#"),"8","#"),"7","#"),"6","#"),"5","#"),"4","#"),"3","#"),"2","#"),"1","#"),"0","#"),"$","")," ",""),",","@"),"&gt;","@"),"&lt;","@"),"=","@"),")","@"),"(","@"),"^","@"),"/","@"),"+","@"),"*","@"),"-","@"),"@#","")))/2,TRUE,FALSE),"HardCodeMsg",IF(LEN(IF(_xlfn.ISFORMULA(F!G86),_xlfn.FORMULATEXT(F!G86),F!G86))-LEN(SUBSTITUTE(IF(_xlfn.ISFORMULA(F!G86),_xlfn.FORMULATEXT(F!G86),F!G86),"""",""))&gt;LEN(IF(_xlfn.ISFORMULA('#_F'!G86),_xlfn.FORMULATEXT('#_F'!G86),'#_F'!G86))-LEN(SUBSTITUTE(IF(_xlfn.ISFORMULA('#_F'!G86),_xlfn.FORMULATEXT('#_F'!G86),'#_F'!G86),"""","")),TRUE,FALSE),"HardQuoteMsg",IF(LEN(IF(_xlfn.ISFORMULA(F!G86),_xlfn.FORMULATEXT(F!G86),F!G86))-LEN(SUBSTITUTE(IF(_xlfn.ISFORMULA(F!G86),_xlfn.FORMULATEXT(F!G86),F!G86),"$",""))&lt;LEN(IF(_xlfn.ISFORMULA('#_F'!G86),_xlfn.FORMULATEXT('#_F'!G86),'#_F'!G86))-LEN(SUBSTITUTE(IF(_xlfn.ISFORMULA('#_F'!G86),_xlfn.FORMULATEXT('#_F'!G86),'#_F'!G86),"$","")),TRUE,FALSE),"MissingAbsMsg",_xlfn.IFS(ISTEXT('#_F'!G86),FALSE,ISLOGICAL('#_F'!G86),FALSE,SUBSTITUTE(CELL("format",'#_F'!G86),"-","")=SUBSTITUTE(CELL("format",F!G86),"-",""),FALSE,CELL("format",'#_F'!G86)="G",FALSE,AND(CELL("format",'#_F'!G86)="F0",CELL("format",F!G86)="G"),FALSE,TRUE,IFERROR(IF(MATCH(CELL("format",'#_F'!G86),FormatCodes_SFX!$A$4:$A$53,0)&gt;0,TRUE),FALSE),TRUE,TRUE),"FormatMsg",TRUE,"PerfectMsg")</f>
        <v>PerfectMsg</v>
      </c>
      <c r="H86" s="170" t="str">
        <f ca="1">_xlfn.IFS(ISBLANK(F!H86),"",IF(NOT(ISNA('#_F'!H86)),IF(ISNA(F!H86),TRUE,FALSE),FALSE),"StuNAMsg",IF(AND(ISNA('#_F'!H86),ISNA(F!H86)),TRUE,FALSE),"PerfectMsg",IF(NOT(ISERROR('#_F'!H86)),IF(ISERROR(F!H86),TRUE,FALSE),FALSE),"StuErrorMsg",IF(TYPE('#_F'!H86)&lt;&gt;TYPE(F!H86),TRUE,FALSE),"WrongTypeMsg",IF(_xlfn.ISFORMULA('#_F'!H86),IF(NOT(_xlfn.ISFORMULA(F!H86)),TRUE),FALSE),"MissingFormulaMsg",IF(NOT(AND(ISNUMBER(FIND("[",_xlfn.FORMULATEXT('#_F'!H86))),ISNUMBER(FIND("!",_xlfn.FORMULATEXT('#_F'!H86))))),AND(ISNUMBER(FIND("[",_xlfn.FORMULATEXT(F!H86))),ISNUMBER(FIND("!",_xlfn.FORMULATEXT(F!H86)))),FALSE),"ExternalRefsMsg",IF(ISNUMBER('#_F'!H86),IF(ABS('#_F'!H86-F!H86)&gt;0.00001,TRUE,FALSE),IF('#_F'!H86&lt;&gt;F!H86,TRUE,FALSE)),IF(ISNUMBER('#_F'!H86),IF('#_F'!H86&gt;F!H86,"TooLow","TooHigh"),"WrongAnswer"),NOT(_xlfn.ISFORMULA('#_F'!H86)),IF(_xlfn.IFS(ISTEXT('#_F'!H86),FALSE,ISLOGICAL('#_F'!H86),FALSE,SUBSTITUTE(CELL("format",'#_F'!H86),"-","")=SUBSTITUTE(CELL("format",F!H86),"-",""),FALSE,CELL("format",'#_F'!H86)="G",FALSE,AND(CELL("format",'#_F'!H86)="F0",CELL("format",F!H86)="G"),FALSE,TRUE,IFERROR(IF(MATCH(CELL("format",'#_F'!H86)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86),_xlfn.FORMULATEXT(F!H86),F!H86),"9","#"),"8","#"),"7","#"),"6","#"),"5","#"),"4","#"),"3","#"),"2","#"),"1","#"),"0","#"),"$","")," ",""),",","@"),"&gt;","@"),"&lt;","@"),"=","@"),")","@"),"(","@"),"^","@"),"/","@"),"+","@"),"*","@"),"-","@"))-LEN(SUBSTITUTE(SUBSTITUTE(SUBSTITUTE(SUBSTITUTE(SUBSTITUTE(SUBSTITUTE(SUBSTITUTE(SUBSTITUTE(SUBSTITUTE(SUBSTITUTE(SUBSTITUTE(SUBSTITUTE(SUBSTITUTE(SUBSTITUTE(SUBSTITUTE(SUBSTITUTE(SUBSTITUTE(SUBSTITUTE(SUBSTITUTE(SUBSTITUTE(SUBSTITUTE(SUBSTITUTE(SUBSTITUTE(SUBSTITUTE(IF(_xlfn.ISFORMULA(F!H86),_xlfn.FORMULATEXT(F!H86),F!H86),"9","#"),"8","#"),"7","#"),"6","#"),"5","#"),"4","#"),"3","#"),"2","#"),"1","#"),"0","#"),"$","")," ",""),",","@"),"&gt;","@"),"&lt;","@"),"=","@"),")","@"),"(","@"),"^","@"),"/","@"),"+","@"),"*","@"),"-","@"),"@#","")))/2&gt;(LEN(SUBSTITUTE(SUBSTITUTE(SUBSTITUTE(SUBSTITUTE(SUBSTITUTE(SUBSTITUTE(SUBSTITUTE(SUBSTITUTE(SUBSTITUTE(SUBSTITUTE(SUBSTITUTE(SUBSTITUTE(SUBSTITUTE(SUBSTITUTE(SUBSTITUTE(SUBSTITUTE(SUBSTITUTE(SUBSTITUTE(SUBSTITUTE(SUBSTITUTE(SUBSTITUTE(SUBSTITUTE(SUBSTITUTE(IF(_xlfn.ISFORMULA('#_F'!H86),_xlfn.FORMULATEXT('#_F'!H86),'#_F'!H86),"9","#"),"8","#"),"7","#"),"6","#"),"5","#"),"4","#"),"3","#"),"2","#"),"1","#"),"0","#"),"$","")," ",""),",","@"),"&gt;","@"),"&lt;","@"),"=","@"),")","@"),"(","@"),"^","@"),"/","@"),"+","@"),"*","@"),"-","@"))-LEN(SUBSTITUTE(SUBSTITUTE(SUBSTITUTE(SUBSTITUTE(SUBSTITUTE(SUBSTITUTE(SUBSTITUTE(SUBSTITUTE(SUBSTITUTE(SUBSTITUTE(SUBSTITUTE(SUBSTITUTE(SUBSTITUTE(SUBSTITUTE(SUBSTITUTE(SUBSTITUTE(SUBSTITUTE(SUBSTITUTE(SUBSTITUTE(SUBSTITUTE(SUBSTITUTE(SUBSTITUTE(SUBSTITUTE(SUBSTITUTE(IF(_xlfn.ISFORMULA('#_F'!H86),_xlfn.FORMULATEXT('#_F'!H86),'#_F'!H86),"9","#"),"8","#"),"7","#"),"6","#"),"5","#"),"4","#"),"3","#"),"2","#"),"1","#"),"0","#"),"$","")," ",""),",","@"),"&gt;","@"),"&lt;","@"),"=","@"),")","@"),"(","@"),"^","@"),"/","@"),"+","@"),"*","@"),"-","@"),"@#","")))/2,TRUE,FALSE),"HardCodeMsg",IF(LEN(IF(_xlfn.ISFORMULA(F!H86),_xlfn.FORMULATEXT(F!H86),F!H86))-LEN(SUBSTITUTE(IF(_xlfn.ISFORMULA(F!H86),_xlfn.FORMULATEXT(F!H86),F!H86),"""",""))&gt;LEN(IF(_xlfn.ISFORMULA('#_F'!H86),_xlfn.FORMULATEXT('#_F'!H86),'#_F'!H86))-LEN(SUBSTITUTE(IF(_xlfn.ISFORMULA('#_F'!H86),_xlfn.FORMULATEXT('#_F'!H86),'#_F'!H86),"""","")),TRUE,FALSE),"HardQuoteMsg",IF(LEN(IF(_xlfn.ISFORMULA(F!H86),_xlfn.FORMULATEXT(F!H86),F!H86))-LEN(SUBSTITUTE(IF(_xlfn.ISFORMULA(F!H86),_xlfn.FORMULATEXT(F!H86),F!H86),"$",""))&lt;LEN(IF(_xlfn.ISFORMULA('#_F'!H86),_xlfn.FORMULATEXT('#_F'!H86),'#_F'!H86))-LEN(SUBSTITUTE(IF(_xlfn.ISFORMULA('#_F'!H86),_xlfn.FORMULATEXT('#_F'!H86),'#_F'!H86),"$","")),TRUE,FALSE),"MissingAbsMsg",_xlfn.IFS(ISTEXT('#_F'!H86),FALSE,ISLOGICAL('#_F'!H86),FALSE,SUBSTITUTE(CELL("format",'#_F'!H86),"-","")=SUBSTITUTE(CELL("format",F!H86),"-",""),FALSE,CELL("format",'#_F'!H86)="G",FALSE,AND(CELL("format",'#_F'!H86)="F0",CELL("format",F!H86)="G"),FALSE,TRUE,IFERROR(IF(MATCH(CELL("format",'#_F'!H86),FormatCodes_SFX!$A$4:$A$53,0)&gt;0,TRUE),FALSE),TRUE,TRUE),"FormatMsg",TRUE,"PerfectMsg")</f>
        <v>PerfectMsg</v>
      </c>
      <c r="I86" s="170" t="str">
        <f ca="1">_xlfn.IFS(ISBLANK(F!I86),"",IF(NOT(ISNA('#_F'!I86)),IF(ISNA(F!I86),TRUE,FALSE),FALSE),"StuNAMsg",IF(AND(ISNA('#_F'!I86),ISNA(F!I86)),TRUE,FALSE),"PerfectMsg",IF(NOT(ISERROR('#_F'!I86)),IF(ISERROR(F!I86),TRUE,FALSE),FALSE),"StuErrorMsg",IF(TYPE('#_F'!I86)&lt;&gt;TYPE(F!I86),TRUE,FALSE),"WrongTypeMsg",IF(_xlfn.ISFORMULA('#_F'!I86),IF(NOT(_xlfn.ISFORMULA(F!I86)),TRUE),FALSE),"MissingFormulaMsg",IF(NOT(AND(ISNUMBER(FIND("[",_xlfn.FORMULATEXT('#_F'!I86))),ISNUMBER(FIND("!",_xlfn.FORMULATEXT('#_F'!I86))))),AND(ISNUMBER(FIND("[",_xlfn.FORMULATEXT(F!I86))),ISNUMBER(FIND("!",_xlfn.FORMULATEXT(F!I86)))),FALSE),"ExternalRefsMsg",IF(ISNUMBER('#_F'!I86),IF(ABS('#_F'!I86-F!I86)&gt;0.00001,TRUE,FALSE),IF('#_F'!I86&lt;&gt;F!I86,TRUE,FALSE)),IF(ISNUMBER('#_F'!I86),IF('#_F'!I86&gt;F!I86,"TooLow","TooHigh"),"WrongAnswer"),NOT(_xlfn.ISFORMULA('#_F'!I86)),IF(_xlfn.IFS(ISTEXT('#_F'!I86),FALSE,ISLOGICAL('#_F'!I86),FALSE,SUBSTITUTE(CELL("format",'#_F'!I86),"-","")=SUBSTITUTE(CELL("format",F!I86),"-",""),FALSE,CELL("format",'#_F'!I86)="G",FALSE,AND(CELL("format",'#_F'!I86)="F0",CELL("format",F!I86)="G"),FALSE,TRUE,IFERROR(IF(MATCH(CELL("format",'#_F'!I86)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86),_xlfn.FORMULATEXT(F!I86),F!I86),"9","#"),"8","#"),"7","#"),"6","#"),"5","#"),"4","#"),"3","#"),"2","#"),"1","#"),"0","#"),"$","")," ",""),",","@"),"&gt;","@"),"&lt;","@"),"=","@"),")","@"),"(","@"),"^","@"),"/","@"),"+","@"),"*","@"),"-","@"))-LEN(SUBSTITUTE(SUBSTITUTE(SUBSTITUTE(SUBSTITUTE(SUBSTITUTE(SUBSTITUTE(SUBSTITUTE(SUBSTITUTE(SUBSTITUTE(SUBSTITUTE(SUBSTITUTE(SUBSTITUTE(SUBSTITUTE(SUBSTITUTE(SUBSTITUTE(SUBSTITUTE(SUBSTITUTE(SUBSTITUTE(SUBSTITUTE(SUBSTITUTE(SUBSTITUTE(SUBSTITUTE(SUBSTITUTE(SUBSTITUTE(IF(_xlfn.ISFORMULA(F!I86),_xlfn.FORMULATEXT(F!I86),F!I86),"9","#"),"8","#"),"7","#"),"6","#"),"5","#"),"4","#"),"3","#"),"2","#"),"1","#"),"0","#"),"$","")," ",""),",","@"),"&gt;","@"),"&lt;","@"),"=","@"),")","@"),"(","@"),"^","@"),"/","@"),"+","@"),"*","@"),"-","@"),"@#","")))/2&gt;(LEN(SUBSTITUTE(SUBSTITUTE(SUBSTITUTE(SUBSTITUTE(SUBSTITUTE(SUBSTITUTE(SUBSTITUTE(SUBSTITUTE(SUBSTITUTE(SUBSTITUTE(SUBSTITUTE(SUBSTITUTE(SUBSTITUTE(SUBSTITUTE(SUBSTITUTE(SUBSTITUTE(SUBSTITUTE(SUBSTITUTE(SUBSTITUTE(SUBSTITUTE(SUBSTITUTE(SUBSTITUTE(SUBSTITUTE(IF(_xlfn.ISFORMULA('#_F'!I86),_xlfn.FORMULATEXT('#_F'!I86),'#_F'!I86),"9","#"),"8","#"),"7","#"),"6","#"),"5","#"),"4","#"),"3","#"),"2","#"),"1","#"),"0","#"),"$","")," ",""),",","@"),"&gt;","@"),"&lt;","@"),"=","@"),")","@"),"(","@"),"^","@"),"/","@"),"+","@"),"*","@"),"-","@"))-LEN(SUBSTITUTE(SUBSTITUTE(SUBSTITUTE(SUBSTITUTE(SUBSTITUTE(SUBSTITUTE(SUBSTITUTE(SUBSTITUTE(SUBSTITUTE(SUBSTITUTE(SUBSTITUTE(SUBSTITUTE(SUBSTITUTE(SUBSTITUTE(SUBSTITUTE(SUBSTITUTE(SUBSTITUTE(SUBSTITUTE(SUBSTITUTE(SUBSTITUTE(SUBSTITUTE(SUBSTITUTE(SUBSTITUTE(SUBSTITUTE(IF(_xlfn.ISFORMULA('#_F'!I86),_xlfn.FORMULATEXT('#_F'!I86),'#_F'!I86),"9","#"),"8","#"),"7","#"),"6","#"),"5","#"),"4","#"),"3","#"),"2","#"),"1","#"),"0","#"),"$","")," ",""),",","@"),"&gt;","@"),"&lt;","@"),"=","@"),")","@"),"(","@"),"^","@"),"/","@"),"+","@"),"*","@"),"-","@"),"@#","")))/2,TRUE,FALSE),"HardCodeMsg",IF(LEN(IF(_xlfn.ISFORMULA(F!I86),_xlfn.FORMULATEXT(F!I86),F!I86))-LEN(SUBSTITUTE(IF(_xlfn.ISFORMULA(F!I86),_xlfn.FORMULATEXT(F!I86),F!I86),"""",""))&gt;LEN(IF(_xlfn.ISFORMULA('#_F'!I86),_xlfn.FORMULATEXT('#_F'!I86),'#_F'!I86))-LEN(SUBSTITUTE(IF(_xlfn.ISFORMULA('#_F'!I86),_xlfn.FORMULATEXT('#_F'!I86),'#_F'!I86),"""","")),TRUE,FALSE),"HardQuoteMsg",IF(LEN(IF(_xlfn.ISFORMULA(F!I86),_xlfn.FORMULATEXT(F!I86),F!I86))-LEN(SUBSTITUTE(IF(_xlfn.ISFORMULA(F!I86),_xlfn.FORMULATEXT(F!I86),F!I86),"$",""))&lt;LEN(IF(_xlfn.ISFORMULA('#_F'!I86),_xlfn.FORMULATEXT('#_F'!I86),'#_F'!I86))-LEN(SUBSTITUTE(IF(_xlfn.ISFORMULA('#_F'!I86),_xlfn.FORMULATEXT('#_F'!I86),'#_F'!I86),"$","")),TRUE,FALSE),"MissingAbsMsg",_xlfn.IFS(ISTEXT('#_F'!I86),FALSE,ISLOGICAL('#_F'!I86),FALSE,SUBSTITUTE(CELL("format",'#_F'!I86),"-","")=SUBSTITUTE(CELL("format",F!I86),"-",""),FALSE,CELL("format",'#_F'!I86)="G",FALSE,AND(CELL("format",'#_F'!I86)="F0",CELL("format",F!I86)="G"),FALSE,TRUE,IFERROR(IF(MATCH(CELL("format",'#_F'!I86),FormatCodes_SFX!$A$4:$A$53,0)&gt;0,TRUE),FALSE),TRUE,TRUE),"FormatMsg",TRUE,"PerfectMsg")</f>
        <v>PerfectMsg</v>
      </c>
      <c r="J86" s="170" t="str">
        <f ca="1">_xlfn.IFS(ISBLANK(F!J86),"",IF(NOT(ISNA('#_F'!J86)),IF(ISNA(F!J86),TRUE,FALSE),FALSE),"StuNAMsg",IF(AND(ISNA('#_F'!J86),ISNA(F!J86)),TRUE,FALSE),"PerfectMsg",IF(NOT(ISERROR('#_F'!J86)),IF(ISERROR(F!J86),TRUE,FALSE),FALSE),"StuErrorMsg",IF(TYPE('#_F'!J86)&lt;&gt;TYPE(F!J86),TRUE,FALSE),"WrongTypeMsg",IF(_xlfn.ISFORMULA('#_F'!J86),IF(NOT(_xlfn.ISFORMULA(F!J86)),TRUE),FALSE),"MissingFormulaMsg",IF(NOT(AND(ISNUMBER(FIND("[",_xlfn.FORMULATEXT('#_F'!J86))),ISNUMBER(FIND("!",_xlfn.FORMULATEXT('#_F'!J86))))),AND(ISNUMBER(FIND("[",_xlfn.FORMULATEXT(F!J86))),ISNUMBER(FIND("!",_xlfn.FORMULATEXT(F!J86)))),FALSE),"ExternalRefsMsg",IF(ISNUMBER('#_F'!J86),IF(ABS('#_F'!J86-F!J86)&gt;0.00001,TRUE,FALSE),IF('#_F'!J86&lt;&gt;F!J86,TRUE,FALSE)),IF(ISNUMBER('#_F'!J86),IF('#_F'!J86&gt;F!J86,"TooLow","TooHigh"),"WrongAnswer"),NOT(_xlfn.ISFORMULA('#_F'!J86)),IF(_xlfn.IFS(ISTEXT('#_F'!J86),FALSE,ISLOGICAL('#_F'!J86),FALSE,SUBSTITUTE(CELL("format",'#_F'!J86),"-","")=SUBSTITUTE(CELL("format",F!J86),"-",""),FALSE,CELL("format",'#_F'!J86)="G",FALSE,AND(CELL("format",'#_F'!J86)="F0",CELL("format",F!J86)="G"),FALSE,TRUE,IFERROR(IF(MATCH(CELL("format",'#_F'!J86)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86),_xlfn.FORMULATEXT(F!J86),F!J86),"9","#"),"8","#"),"7","#"),"6","#"),"5","#"),"4","#"),"3","#"),"2","#"),"1","#"),"0","#"),"$","")," ",""),",","@"),"&gt;","@"),"&lt;","@"),"=","@"),")","@"),"(","@"),"^","@"),"/","@"),"+","@"),"*","@"),"-","@"))-LEN(SUBSTITUTE(SUBSTITUTE(SUBSTITUTE(SUBSTITUTE(SUBSTITUTE(SUBSTITUTE(SUBSTITUTE(SUBSTITUTE(SUBSTITUTE(SUBSTITUTE(SUBSTITUTE(SUBSTITUTE(SUBSTITUTE(SUBSTITUTE(SUBSTITUTE(SUBSTITUTE(SUBSTITUTE(SUBSTITUTE(SUBSTITUTE(SUBSTITUTE(SUBSTITUTE(SUBSTITUTE(SUBSTITUTE(SUBSTITUTE(IF(_xlfn.ISFORMULA(F!J86),_xlfn.FORMULATEXT(F!J86),F!J86),"9","#"),"8","#"),"7","#"),"6","#"),"5","#"),"4","#"),"3","#"),"2","#"),"1","#"),"0","#"),"$","")," ",""),",","@"),"&gt;","@"),"&lt;","@"),"=","@"),")","@"),"(","@"),"^","@"),"/","@"),"+","@"),"*","@"),"-","@"),"@#","")))/2&gt;(LEN(SUBSTITUTE(SUBSTITUTE(SUBSTITUTE(SUBSTITUTE(SUBSTITUTE(SUBSTITUTE(SUBSTITUTE(SUBSTITUTE(SUBSTITUTE(SUBSTITUTE(SUBSTITUTE(SUBSTITUTE(SUBSTITUTE(SUBSTITUTE(SUBSTITUTE(SUBSTITUTE(SUBSTITUTE(SUBSTITUTE(SUBSTITUTE(SUBSTITUTE(SUBSTITUTE(SUBSTITUTE(SUBSTITUTE(IF(_xlfn.ISFORMULA('#_F'!J86),_xlfn.FORMULATEXT('#_F'!J86),'#_F'!J86),"9","#"),"8","#"),"7","#"),"6","#"),"5","#"),"4","#"),"3","#"),"2","#"),"1","#"),"0","#"),"$","")," ",""),",","@"),"&gt;","@"),"&lt;","@"),"=","@"),")","@"),"(","@"),"^","@"),"/","@"),"+","@"),"*","@"),"-","@"))-LEN(SUBSTITUTE(SUBSTITUTE(SUBSTITUTE(SUBSTITUTE(SUBSTITUTE(SUBSTITUTE(SUBSTITUTE(SUBSTITUTE(SUBSTITUTE(SUBSTITUTE(SUBSTITUTE(SUBSTITUTE(SUBSTITUTE(SUBSTITUTE(SUBSTITUTE(SUBSTITUTE(SUBSTITUTE(SUBSTITUTE(SUBSTITUTE(SUBSTITUTE(SUBSTITUTE(SUBSTITUTE(SUBSTITUTE(SUBSTITUTE(IF(_xlfn.ISFORMULA('#_F'!J86),_xlfn.FORMULATEXT('#_F'!J86),'#_F'!J86),"9","#"),"8","#"),"7","#"),"6","#"),"5","#"),"4","#"),"3","#"),"2","#"),"1","#"),"0","#"),"$","")," ",""),",","@"),"&gt;","@"),"&lt;","@"),"=","@"),")","@"),"(","@"),"^","@"),"/","@"),"+","@"),"*","@"),"-","@"),"@#","")))/2,TRUE,FALSE),"HardCodeMsg",IF(LEN(IF(_xlfn.ISFORMULA(F!J86),_xlfn.FORMULATEXT(F!J86),F!J86))-LEN(SUBSTITUTE(IF(_xlfn.ISFORMULA(F!J86),_xlfn.FORMULATEXT(F!J86),F!J86),"""",""))&gt;LEN(IF(_xlfn.ISFORMULA('#_F'!J86),_xlfn.FORMULATEXT('#_F'!J86),'#_F'!J86))-LEN(SUBSTITUTE(IF(_xlfn.ISFORMULA('#_F'!J86),_xlfn.FORMULATEXT('#_F'!J86),'#_F'!J86),"""","")),TRUE,FALSE),"HardQuoteMsg",IF(LEN(IF(_xlfn.ISFORMULA(F!J86),_xlfn.FORMULATEXT(F!J86),F!J86))-LEN(SUBSTITUTE(IF(_xlfn.ISFORMULA(F!J86),_xlfn.FORMULATEXT(F!J86),F!J86),"$",""))&lt;LEN(IF(_xlfn.ISFORMULA('#_F'!J86),_xlfn.FORMULATEXT('#_F'!J86),'#_F'!J86))-LEN(SUBSTITUTE(IF(_xlfn.ISFORMULA('#_F'!J86),_xlfn.FORMULATEXT('#_F'!J86),'#_F'!J86),"$","")),TRUE,FALSE),"MissingAbsMsg",_xlfn.IFS(ISTEXT('#_F'!J86),FALSE,ISLOGICAL('#_F'!J86),FALSE,SUBSTITUTE(CELL("format",'#_F'!J86),"-","")=SUBSTITUTE(CELL("format",F!J86),"-",""),FALSE,CELL("format",'#_F'!J86)="G",FALSE,AND(CELL("format",'#_F'!J86)="F0",CELL("format",F!J86)="G"),FALSE,TRUE,IFERROR(IF(MATCH(CELL("format",'#_F'!J86),FormatCodes_SFX!$A$4:$A$53,0)&gt;0,TRUE),FALSE),TRUE,TRUE),"FormatMsg",TRUE,"PerfectMsg")</f>
        <v>PerfectMsg</v>
      </c>
      <c r="K86" s="170" t="str">
        <f ca="1">_xlfn.IFS(ISBLANK(F!K86),"",IF(NOT(ISNA('#_F'!K86)),IF(ISNA(F!K86),TRUE,FALSE),FALSE),"StuNAMsg",IF(AND(ISNA('#_F'!K86),ISNA(F!K86)),TRUE,FALSE),"PerfectMsg",IF(NOT(ISERROR('#_F'!K86)),IF(ISERROR(F!K86),TRUE,FALSE),FALSE),"StuErrorMsg",IF(TYPE('#_F'!K86)&lt;&gt;TYPE(F!K86),TRUE,FALSE),"WrongTypeMsg",IF(_xlfn.ISFORMULA('#_F'!K86),IF(NOT(_xlfn.ISFORMULA(F!K86)),TRUE),FALSE),"MissingFormulaMsg",IF(NOT(AND(ISNUMBER(FIND("[",_xlfn.FORMULATEXT('#_F'!K86))),ISNUMBER(FIND("!",_xlfn.FORMULATEXT('#_F'!K86))))),AND(ISNUMBER(FIND("[",_xlfn.FORMULATEXT(F!K86))),ISNUMBER(FIND("!",_xlfn.FORMULATEXT(F!K86)))),FALSE),"ExternalRefsMsg",IF(ISNUMBER('#_F'!K86),IF(ABS('#_F'!K86-F!K86)&gt;0.00001,TRUE,FALSE),IF('#_F'!K86&lt;&gt;F!K86,TRUE,FALSE)),IF(ISNUMBER('#_F'!K86),IF('#_F'!K86&gt;F!K86,"TooLow","TooHigh"),"WrongAnswer"),NOT(_xlfn.ISFORMULA('#_F'!K86)),IF(_xlfn.IFS(ISTEXT('#_F'!K86),FALSE,ISLOGICAL('#_F'!K86),FALSE,SUBSTITUTE(CELL("format",'#_F'!K86),"-","")=SUBSTITUTE(CELL("format",F!K86),"-",""),FALSE,CELL("format",'#_F'!K86)="G",FALSE,AND(CELL("format",'#_F'!K86)="F0",CELL("format",F!K86)="G"),FALSE,TRUE,IFERROR(IF(MATCH(CELL("format",'#_F'!K86)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86),_xlfn.FORMULATEXT(F!K86),F!K86),"9","#"),"8","#"),"7","#"),"6","#"),"5","#"),"4","#"),"3","#"),"2","#"),"1","#"),"0","#"),"$","")," ",""),",","@"),"&gt;","@"),"&lt;","@"),"=","@"),")","@"),"(","@"),"^","@"),"/","@"),"+","@"),"*","@"),"-","@"))-LEN(SUBSTITUTE(SUBSTITUTE(SUBSTITUTE(SUBSTITUTE(SUBSTITUTE(SUBSTITUTE(SUBSTITUTE(SUBSTITUTE(SUBSTITUTE(SUBSTITUTE(SUBSTITUTE(SUBSTITUTE(SUBSTITUTE(SUBSTITUTE(SUBSTITUTE(SUBSTITUTE(SUBSTITUTE(SUBSTITUTE(SUBSTITUTE(SUBSTITUTE(SUBSTITUTE(SUBSTITUTE(SUBSTITUTE(SUBSTITUTE(IF(_xlfn.ISFORMULA(F!K86),_xlfn.FORMULATEXT(F!K86),F!K86),"9","#"),"8","#"),"7","#"),"6","#"),"5","#"),"4","#"),"3","#"),"2","#"),"1","#"),"0","#"),"$","")," ",""),",","@"),"&gt;","@"),"&lt;","@"),"=","@"),")","@"),"(","@"),"^","@"),"/","@"),"+","@"),"*","@"),"-","@"),"@#","")))/2&gt;(LEN(SUBSTITUTE(SUBSTITUTE(SUBSTITUTE(SUBSTITUTE(SUBSTITUTE(SUBSTITUTE(SUBSTITUTE(SUBSTITUTE(SUBSTITUTE(SUBSTITUTE(SUBSTITUTE(SUBSTITUTE(SUBSTITUTE(SUBSTITUTE(SUBSTITUTE(SUBSTITUTE(SUBSTITUTE(SUBSTITUTE(SUBSTITUTE(SUBSTITUTE(SUBSTITUTE(SUBSTITUTE(SUBSTITUTE(IF(_xlfn.ISFORMULA('#_F'!K86),_xlfn.FORMULATEXT('#_F'!K86),'#_F'!K86),"9","#"),"8","#"),"7","#"),"6","#"),"5","#"),"4","#"),"3","#"),"2","#"),"1","#"),"0","#"),"$","")," ",""),",","@"),"&gt;","@"),"&lt;","@"),"=","@"),")","@"),"(","@"),"^","@"),"/","@"),"+","@"),"*","@"),"-","@"))-LEN(SUBSTITUTE(SUBSTITUTE(SUBSTITUTE(SUBSTITUTE(SUBSTITUTE(SUBSTITUTE(SUBSTITUTE(SUBSTITUTE(SUBSTITUTE(SUBSTITUTE(SUBSTITUTE(SUBSTITUTE(SUBSTITUTE(SUBSTITUTE(SUBSTITUTE(SUBSTITUTE(SUBSTITUTE(SUBSTITUTE(SUBSTITUTE(SUBSTITUTE(SUBSTITUTE(SUBSTITUTE(SUBSTITUTE(SUBSTITUTE(IF(_xlfn.ISFORMULA('#_F'!K86),_xlfn.FORMULATEXT('#_F'!K86),'#_F'!K86),"9","#"),"8","#"),"7","#"),"6","#"),"5","#"),"4","#"),"3","#"),"2","#"),"1","#"),"0","#"),"$","")," ",""),",","@"),"&gt;","@"),"&lt;","@"),"=","@"),")","@"),"(","@"),"^","@"),"/","@"),"+","@"),"*","@"),"-","@"),"@#","")))/2,TRUE,FALSE),"HardCodeMsg",IF(LEN(IF(_xlfn.ISFORMULA(F!K86),_xlfn.FORMULATEXT(F!K86),F!K86))-LEN(SUBSTITUTE(IF(_xlfn.ISFORMULA(F!K86),_xlfn.FORMULATEXT(F!K86),F!K86),"""",""))&gt;LEN(IF(_xlfn.ISFORMULA('#_F'!K86),_xlfn.FORMULATEXT('#_F'!K86),'#_F'!K86))-LEN(SUBSTITUTE(IF(_xlfn.ISFORMULA('#_F'!K86),_xlfn.FORMULATEXT('#_F'!K86),'#_F'!K86),"""","")),TRUE,FALSE),"HardQuoteMsg",IF(LEN(IF(_xlfn.ISFORMULA(F!K86),_xlfn.FORMULATEXT(F!K86),F!K86))-LEN(SUBSTITUTE(IF(_xlfn.ISFORMULA(F!K86),_xlfn.FORMULATEXT(F!K86),F!K86),"$",""))&lt;LEN(IF(_xlfn.ISFORMULA('#_F'!K86),_xlfn.FORMULATEXT('#_F'!K86),'#_F'!K86))-LEN(SUBSTITUTE(IF(_xlfn.ISFORMULA('#_F'!K86),_xlfn.FORMULATEXT('#_F'!K86),'#_F'!K86),"$","")),TRUE,FALSE),"MissingAbsMsg",_xlfn.IFS(ISTEXT('#_F'!K86),FALSE,ISLOGICAL('#_F'!K86),FALSE,SUBSTITUTE(CELL("format",'#_F'!K86),"-","")=SUBSTITUTE(CELL("format",F!K86),"-",""),FALSE,CELL("format",'#_F'!K86)="G",FALSE,AND(CELL("format",'#_F'!K86)="F0",CELL("format",F!K86)="G"),FALSE,TRUE,IFERROR(IF(MATCH(CELL("format",'#_F'!K86),FormatCodes_SFX!$A$4:$A$53,0)&gt;0,TRUE),FALSE),TRUE,TRUE),"FormatMsg",TRUE,"PerfectMsg")</f>
        <v>PerfectMsg</v>
      </c>
      <c r="L86" s="231" t="str">
        <f ca="1">_xlfn.IFS(ISBLANK(F!L86),"",IF(NOT(ISNA('#_F'!L86)),IF(ISNA(F!L86),TRUE,FALSE),FALSE),"StuNAMsg",IF(AND(ISNA('#_F'!L86),ISNA(F!L86)),TRUE,FALSE),"PerfectMsg",IF(NOT(ISERROR('#_F'!L86)),IF(ISERROR(F!L86),TRUE,FALSE),FALSE),"StuErrorMsg",IF(TYPE('#_F'!L86)&lt;&gt;TYPE(F!L86),TRUE,FALSE),"WrongTypeMsg",IF(_xlfn.ISFORMULA('#_F'!L86),IF(NOT(_xlfn.ISFORMULA(F!L86)),TRUE),FALSE),"MissingFormulaMsg",IF(NOT(AND(ISNUMBER(FIND("[",_xlfn.FORMULATEXT('#_F'!L86))),ISNUMBER(FIND("!",_xlfn.FORMULATEXT('#_F'!L86))))),AND(ISNUMBER(FIND("[",_xlfn.FORMULATEXT(F!L86))),ISNUMBER(FIND("!",_xlfn.FORMULATEXT(F!L86)))),FALSE),"ExternalRefsMsg",IF(ISNUMBER('#_F'!L86),IF(ABS('#_F'!L86-F!L86)&gt;0.00001,TRUE,FALSE),IF('#_F'!L86&lt;&gt;F!L86,TRUE,FALSE)),IF(ISNUMBER('#_F'!L86),IF('#_F'!L86&gt;F!L86,"TooLow","TooHigh"),"WrongAnswer"),NOT(_xlfn.ISFORMULA('#_F'!L86)),IF(_xlfn.IFS(ISTEXT('#_F'!L86),FALSE,ISLOGICAL('#_F'!L86),FALSE,SUBSTITUTE(CELL("format",'#_F'!L86),"-","")=SUBSTITUTE(CELL("format",F!L86),"-",""),FALSE,CELL("format",'#_F'!L86)="G",FALSE,AND(CELL("format",'#_F'!L86)="F0",CELL("format",F!L86)="G"),FALSE,TRUE,IFERROR(IF(MATCH(CELL("format",'#_F'!L86)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86),_xlfn.FORMULATEXT(F!L86),F!L86),"9","#"),"8","#"),"7","#"),"6","#"),"5","#"),"4","#"),"3","#"),"2","#"),"1","#"),"0","#"),"$","")," ",""),",","@"),"&gt;","@"),"&lt;","@"),"=","@"),")","@"),"(","@"),"^","@"),"/","@"),"+","@"),"*","@"),"-","@"))-LEN(SUBSTITUTE(SUBSTITUTE(SUBSTITUTE(SUBSTITUTE(SUBSTITUTE(SUBSTITUTE(SUBSTITUTE(SUBSTITUTE(SUBSTITUTE(SUBSTITUTE(SUBSTITUTE(SUBSTITUTE(SUBSTITUTE(SUBSTITUTE(SUBSTITUTE(SUBSTITUTE(SUBSTITUTE(SUBSTITUTE(SUBSTITUTE(SUBSTITUTE(SUBSTITUTE(SUBSTITUTE(SUBSTITUTE(SUBSTITUTE(IF(_xlfn.ISFORMULA(F!L86),_xlfn.FORMULATEXT(F!L86),F!L86),"9","#"),"8","#"),"7","#"),"6","#"),"5","#"),"4","#"),"3","#"),"2","#"),"1","#"),"0","#"),"$","")," ",""),",","@"),"&gt;","@"),"&lt;","@"),"=","@"),")","@"),"(","@"),"^","@"),"/","@"),"+","@"),"*","@"),"-","@"),"@#","")))/2&gt;(LEN(SUBSTITUTE(SUBSTITUTE(SUBSTITUTE(SUBSTITUTE(SUBSTITUTE(SUBSTITUTE(SUBSTITUTE(SUBSTITUTE(SUBSTITUTE(SUBSTITUTE(SUBSTITUTE(SUBSTITUTE(SUBSTITUTE(SUBSTITUTE(SUBSTITUTE(SUBSTITUTE(SUBSTITUTE(SUBSTITUTE(SUBSTITUTE(SUBSTITUTE(SUBSTITUTE(SUBSTITUTE(SUBSTITUTE(IF(_xlfn.ISFORMULA('#_F'!L86),_xlfn.FORMULATEXT('#_F'!L86),'#_F'!L86),"9","#"),"8","#"),"7","#"),"6","#"),"5","#"),"4","#"),"3","#"),"2","#"),"1","#"),"0","#"),"$","")," ",""),",","@"),"&gt;","@"),"&lt;","@"),"=","@"),")","@"),"(","@"),"^","@"),"/","@"),"+","@"),"*","@"),"-","@"))-LEN(SUBSTITUTE(SUBSTITUTE(SUBSTITUTE(SUBSTITUTE(SUBSTITUTE(SUBSTITUTE(SUBSTITUTE(SUBSTITUTE(SUBSTITUTE(SUBSTITUTE(SUBSTITUTE(SUBSTITUTE(SUBSTITUTE(SUBSTITUTE(SUBSTITUTE(SUBSTITUTE(SUBSTITUTE(SUBSTITUTE(SUBSTITUTE(SUBSTITUTE(SUBSTITUTE(SUBSTITUTE(SUBSTITUTE(SUBSTITUTE(IF(_xlfn.ISFORMULA('#_F'!L86),_xlfn.FORMULATEXT('#_F'!L86),'#_F'!L86),"9","#"),"8","#"),"7","#"),"6","#"),"5","#"),"4","#"),"3","#"),"2","#"),"1","#"),"0","#"),"$","")," ",""),",","@"),"&gt;","@"),"&lt;","@"),"=","@"),")","@"),"(","@"),"^","@"),"/","@"),"+","@"),"*","@"),"-","@"),"@#","")))/2,TRUE,FALSE),"HardCodeMsg",IF(LEN(IF(_xlfn.ISFORMULA(F!L86),_xlfn.FORMULATEXT(F!L86),F!L86))-LEN(SUBSTITUTE(IF(_xlfn.ISFORMULA(F!L86),_xlfn.FORMULATEXT(F!L86),F!L86),"""",""))&gt;LEN(IF(_xlfn.ISFORMULA('#_F'!L86),_xlfn.FORMULATEXT('#_F'!L86),'#_F'!L86))-LEN(SUBSTITUTE(IF(_xlfn.ISFORMULA('#_F'!L86),_xlfn.FORMULATEXT('#_F'!L86),'#_F'!L86),"""","")),TRUE,FALSE),"HardQuoteMsg",IF(LEN(IF(_xlfn.ISFORMULA(F!L86),_xlfn.FORMULATEXT(F!L86),F!L86))-LEN(SUBSTITUTE(IF(_xlfn.ISFORMULA(F!L86),_xlfn.FORMULATEXT(F!L86),F!L86),"$",""))&lt;LEN(IF(_xlfn.ISFORMULA('#_F'!L86),_xlfn.FORMULATEXT('#_F'!L86),'#_F'!L86))-LEN(SUBSTITUTE(IF(_xlfn.ISFORMULA('#_F'!L86),_xlfn.FORMULATEXT('#_F'!L86),'#_F'!L86),"$","")),TRUE,FALSE),"MissingAbsMsg",_xlfn.IFS(ISTEXT('#_F'!L86),FALSE,ISLOGICAL('#_F'!L86),FALSE,SUBSTITUTE(CELL("format",'#_F'!L86),"-","")=SUBSTITUTE(CELL("format",F!L86),"-",""),FALSE,CELL("format",'#_F'!L86)="G",FALSE,AND(CELL("format",'#_F'!L86)="F0",CELL("format",F!L86)="G"),FALSE,TRUE,IFERROR(IF(MATCH(CELL("format",'#_F'!L86),FormatCodes_SFX!$A$4:$A$53,0)&gt;0,TRUE),FALSE),TRUE,TRUE),"FormatMsg",TRUE,"PerfectMsg")</f>
        <v>PerfectMsg</v>
      </c>
      <c r="N86" s="233">
        <v>0</v>
      </c>
      <c r="O86" s="233">
        <v>0</v>
      </c>
      <c r="P86" s="233">
        <v>0</v>
      </c>
      <c r="R86" s="233">
        <v>0</v>
      </c>
      <c r="S86" s="233">
        <v>0</v>
      </c>
      <c r="T86" s="233">
        <v>0</v>
      </c>
      <c r="V86" s="233">
        <v>0</v>
      </c>
      <c r="W86" s="233">
        <v>0</v>
      </c>
      <c r="X86" s="233">
        <v>0</v>
      </c>
      <c r="Z86" s="233">
        <v>0</v>
      </c>
      <c r="AA86" s="233">
        <v>0</v>
      </c>
      <c r="AB86" s="233">
        <v>0</v>
      </c>
    </row>
    <row r="87" spans="3:28" x14ac:dyDescent="0.15">
      <c r="C87" s="233">
        <v>0</v>
      </c>
      <c r="D87" s="233">
        <v>0</v>
      </c>
      <c r="E87" s="233">
        <v>0</v>
      </c>
      <c r="F87" s="233">
        <v>0</v>
      </c>
      <c r="G87" s="170" t="str">
        <f ca="1">_xlfn.IFS(ISBLANK(F!G87),"",IF(NOT(ISNA('#_F'!G87)),IF(ISNA(F!G87),TRUE,FALSE),FALSE),"StuNAMsg",IF(AND(ISNA('#_F'!G87),ISNA(F!G87)),TRUE,FALSE),"PerfectMsg",IF(NOT(ISERROR('#_F'!G87)),IF(ISERROR(F!G87),TRUE,FALSE),FALSE),"StuErrorMsg",IF(TYPE('#_F'!G87)&lt;&gt;TYPE(F!G87),TRUE,FALSE),"WrongTypeMsg",IF(_xlfn.ISFORMULA('#_F'!G87),IF(NOT(_xlfn.ISFORMULA(F!G87)),TRUE),FALSE),"MissingFormulaMsg",IF(NOT(AND(ISNUMBER(FIND("[",_xlfn.FORMULATEXT('#_F'!G87))),ISNUMBER(FIND("!",_xlfn.FORMULATEXT('#_F'!G87))))),AND(ISNUMBER(FIND("[",_xlfn.FORMULATEXT(F!G87))),ISNUMBER(FIND("!",_xlfn.FORMULATEXT(F!G87)))),FALSE),"ExternalRefsMsg",IF(ISNUMBER('#_F'!G87),IF(ABS('#_F'!G87-F!G87)&gt;0.00001,TRUE,FALSE),IF('#_F'!G87&lt;&gt;F!G87,TRUE,FALSE)),IF(ISNUMBER('#_F'!G87),IF('#_F'!G87&gt;F!G87,"TooLow","TooHigh"),"WrongAnswer"),NOT(_xlfn.ISFORMULA('#_F'!G87)),IF(_xlfn.IFS(ISTEXT('#_F'!G87),FALSE,ISLOGICAL('#_F'!G87),FALSE,SUBSTITUTE(CELL("format",'#_F'!G87),"-","")=SUBSTITUTE(CELL("format",F!G87),"-",""),FALSE,CELL("format",'#_F'!G87)="G",FALSE,AND(CELL("format",'#_F'!G87)="F0",CELL("format",F!G87)="G"),FALSE,TRUE,IFERROR(IF(MATCH(CELL("format",'#_F'!G87)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87),_xlfn.FORMULATEXT(F!G87),F!G87),"9","#"),"8","#"),"7","#"),"6","#"),"5","#"),"4","#"),"3","#"),"2","#"),"1","#"),"0","#"),"$","")," ",""),",","@"),"&gt;","@"),"&lt;","@"),"=","@"),")","@"),"(","@"),"^","@"),"/","@"),"+","@"),"*","@"),"-","@"))-LEN(SUBSTITUTE(SUBSTITUTE(SUBSTITUTE(SUBSTITUTE(SUBSTITUTE(SUBSTITUTE(SUBSTITUTE(SUBSTITUTE(SUBSTITUTE(SUBSTITUTE(SUBSTITUTE(SUBSTITUTE(SUBSTITUTE(SUBSTITUTE(SUBSTITUTE(SUBSTITUTE(SUBSTITUTE(SUBSTITUTE(SUBSTITUTE(SUBSTITUTE(SUBSTITUTE(SUBSTITUTE(SUBSTITUTE(SUBSTITUTE(IF(_xlfn.ISFORMULA(F!G87),_xlfn.FORMULATEXT(F!G87),F!G87),"9","#"),"8","#"),"7","#"),"6","#"),"5","#"),"4","#"),"3","#"),"2","#"),"1","#"),"0","#"),"$","")," ",""),",","@"),"&gt;","@"),"&lt;","@"),"=","@"),")","@"),"(","@"),"^","@"),"/","@"),"+","@"),"*","@"),"-","@"),"@#","")))/2&gt;(LEN(SUBSTITUTE(SUBSTITUTE(SUBSTITUTE(SUBSTITUTE(SUBSTITUTE(SUBSTITUTE(SUBSTITUTE(SUBSTITUTE(SUBSTITUTE(SUBSTITUTE(SUBSTITUTE(SUBSTITUTE(SUBSTITUTE(SUBSTITUTE(SUBSTITUTE(SUBSTITUTE(SUBSTITUTE(SUBSTITUTE(SUBSTITUTE(SUBSTITUTE(SUBSTITUTE(SUBSTITUTE(SUBSTITUTE(IF(_xlfn.ISFORMULA('#_F'!G87),_xlfn.FORMULATEXT('#_F'!G87),'#_F'!G87),"9","#"),"8","#"),"7","#"),"6","#"),"5","#"),"4","#"),"3","#"),"2","#"),"1","#"),"0","#"),"$","")," ",""),",","@"),"&gt;","@"),"&lt;","@"),"=","@"),")","@"),"(","@"),"^","@"),"/","@"),"+","@"),"*","@"),"-","@"))-LEN(SUBSTITUTE(SUBSTITUTE(SUBSTITUTE(SUBSTITUTE(SUBSTITUTE(SUBSTITUTE(SUBSTITUTE(SUBSTITUTE(SUBSTITUTE(SUBSTITUTE(SUBSTITUTE(SUBSTITUTE(SUBSTITUTE(SUBSTITUTE(SUBSTITUTE(SUBSTITUTE(SUBSTITUTE(SUBSTITUTE(SUBSTITUTE(SUBSTITUTE(SUBSTITUTE(SUBSTITUTE(SUBSTITUTE(SUBSTITUTE(IF(_xlfn.ISFORMULA('#_F'!G87),_xlfn.FORMULATEXT('#_F'!G87),'#_F'!G87),"9","#"),"8","#"),"7","#"),"6","#"),"5","#"),"4","#"),"3","#"),"2","#"),"1","#"),"0","#"),"$","")," ",""),",","@"),"&gt;","@"),"&lt;","@"),"=","@"),")","@"),"(","@"),"^","@"),"/","@"),"+","@"),"*","@"),"-","@"),"@#","")))/2,TRUE,FALSE),"HardCodeMsg",IF(LEN(IF(_xlfn.ISFORMULA(F!G87),_xlfn.FORMULATEXT(F!G87),F!G87))-LEN(SUBSTITUTE(IF(_xlfn.ISFORMULA(F!G87),_xlfn.FORMULATEXT(F!G87),F!G87),"""",""))&gt;LEN(IF(_xlfn.ISFORMULA('#_F'!G87),_xlfn.FORMULATEXT('#_F'!G87),'#_F'!G87))-LEN(SUBSTITUTE(IF(_xlfn.ISFORMULA('#_F'!G87),_xlfn.FORMULATEXT('#_F'!G87),'#_F'!G87),"""","")),TRUE,FALSE),"HardQuoteMsg",IF(LEN(IF(_xlfn.ISFORMULA(F!G87),_xlfn.FORMULATEXT(F!G87),F!G87))-LEN(SUBSTITUTE(IF(_xlfn.ISFORMULA(F!G87),_xlfn.FORMULATEXT(F!G87),F!G87),"$",""))&lt;LEN(IF(_xlfn.ISFORMULA('#_F'!G87),_xlfn.FORMULATEXT('#_F'!G87),'#_F'!G87))-LEN(SUBSTITUTE(IF(_xlfn.ISFORMULA('#_F'!G87),_xlfn.FORMULATEXT('#_F'!G87),'#_F'!G87),"$","")),TRUE,FALSE),"MissingAbsMsg",_xlfn.IFS(ISTEXT('#_F'!G87),FALSE,ISLOGICAL('#_F'!G87),FALSE,SUBSTITUTE(CELL("format",'#_F'!G87),"-","")=SUBSTITUTE(CELL("format",F!G87),"-",""),FALSE,CELL("format",'#_F'!G87)="G",FALSE,AND(CELL("format",'#_F'!G87)="F0",CELL("format",F!G87)="G"),FALSE,TRUE,IFERROR(IF(MATCH(CELL("format",'#_F'!G87),FormatCodes_SFX!$A$4:$A$53,0)&gt;0,TRUE),FALSE),TRUE,TRUE),"FormatMsg",TRUE,"PerfectMsg")</f>
        <v>PerfectMsg</v>
      </c>
      <c r="H87" s="170" t="str">
        <f ca="1">_xlfn.IFS(ISBLANK(F!H87),"",IF(NOT(ISNA('#_F'!H87)),IF(ISNA(F!H87),TRUE,FALSE),FALSE),"StuNAMsg",IF(AND(ISNA('#_F'!H87),ISNA(F!H87)),TRUE,FALSE),"PerfectMsg",IF(NOT(ISERROR('#_F'!H87)),IF(ISERROR(F!H87),TRUE,FALSE),FALSE),"StuErrorMsg",IF(TYPE('#_F'!H87)&lt;&gt;TYPE(F!H87),TRUE,FALSE),"WrongTypeMsg",IF(_xlfn.ISFORMULA('#_F'!H87),IF(NOT(_xlfn.ISFORMULA(F!H87)),TRUE),FALSE),"MissingFormulaMsg",IF(NOT(AND(ISNUMBER(FIND("[",_xlfn.FORMULATEXT('#_F'!H87))),ISNUMBER(FIND("!",_xlfn.FORMULATEXT('#_F'!H87))))),AND(ISNUMBER(FIND("[",_xlfn.FORMULATEXT(F!H87))),ISNUMBER(FIND("!",_xlfn.FORMULATEXT(F!H87)))),FALSE),"ExternalRefsMsg",IF(ISNUMBER('#_F'!H87),IF(ABS('#_F'!H87-F!H87)&gt;0.00001,TRUE,FALSE),IF('#_F'!H87&lt;&gt;F!H87,TRUE,FALSE)),IF(ISNUMBER('#_F'!H87),IF('#_F'!H87&gt;F!H87,"TooLow","TooHigh"),"WrongAnswer"),NOT(_xlfn.ISFORMULA('#_F'!H87)),IF(_xlfn.IFS(ISTEXT('#_F'!H87),FALSE,ISLOGICAL('#_F'!H87),FALSE,SUBSTITUTE(CELL("format",'#_F'!H87),"-","")=SUBSTITUTE(CELL("format",F!H87),"-",""),FALSE,CELL("format",'#_F'!H87)="G",FALSE,AND(CELL("format",'#_F'!H87)="F0",CELL("format",F!H87)="G"),FALSE,TRUE,IFERROR(IF(MATCH(CELL("format",'#_F'!H87)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87),_xlfn.FORMULATEXT(F!H87),F!H87),"9","#"),"8","#"),"7","#"),"6","#"),"5","#"),"4","#"),"3","#"),"2","#"),"1","#"),"0","#"),"$","")," ",""),",","@"),"&gt;","@"),"&lt;","@"),"=","@"),")","@"),"(","@"),"^","@"),"/","@"),"+","@"),"*","@"),"-","@"))-LEN(SUBSTITUTE(SUBSTITUTE(SUBSTITUTE(SUBSTITUTE(SUBSTITUTE(SUBSTITUTE(SUBSTITUTE(SUBSTITUTE(SUBSTITUTE(SUBSTITUTE(SUBSTITUTE(SUBSTITUTE(SUBSTITUTE(SUBSTITUTE(SUBSTITUTE(SUBSTITUTE(SUBSTITUTE(SUBSTITUTE(SUBSTITUTE(SUBSTITUTE(SUBSTITUTE(SUBSTITUTE(SUBSTITUTE(SUBSTITUTE(IF(_xlfn.ISFORMULA(F!H87),_xlfn.FORMULATEXT(F!H87),F!H87),"9","#"),"8","#"),"7","#"),"6","#"),"5","#"),"4","#"),"3","#"),"2","#"),"1","#"),"0","#"),"$","")," ",""),",","@"),"&gt;","@"),"&lt;","@"),"=","@"),")","@"),"(","@"),"^","@"),"/","@"),"+","@"),"*","@"),"-","@"),"@#","")))/2&gt;(LEN(SUBSTITUTE(SUBSTITUTE(SUBSTITUTE(SUBSTITUTE(SUBSTITUTE(SUBSTITUTE(SUBSTITUTE(SUBSTITUTE(SUBSTITUTE(SUBSTITUTE(SUBSTITUTE(SUBSTITUTE(SUBSTITUTE(SUBSTITUTE(SUBSTITUTE(SUBSTITUTE(SUBSTITUTE(SUBSTITUTE(SUBSTITUTE(SUBSTITUTE(SUBSTITUTE(SUBSTITUTE(SUBSTITUTE(IF(_xlfn.ISFORMULA('#_F'!H87),_xlfn.FORMULATEXT('#_F'!H87),'#_F'!H87),"9","#"),"8","#"),"7","#"),"6","#"),"5","#"),"4","#"),"3","#"),"2","#"),"1","#"),"0","#"),"$","")," ",""),",","@"),"&gt;","@"),"&lt;","@"),"=","@"),")","@"),"(","@"),"^","@"),"/","@"),"+","@"),"*","@"),"-","@"))-LEN(SUBSTITUTE(SUBSTITUTE(SUBSTITUTE(SUBSTITUTE(SUBSTITUTE(SUBSTITUTE(SUBSTITUTE(SUBSTITUTE(SUBSTITUTE(SUBSTITUTE(SUBSTITUTE(SUBSTITUTE(SUBSTITUTE(SUBSTITUTE(SUBSTITUTE(SUBSTITUTE(SUBSTITUTE(SUBSTITUTE(SUBSTITUTE(SUBSTITUTE(SUBSTITUTE(SUBSTITUTE(SUBSTITUTE(SUBSTITUTE(IF(_xlfn.ISFORMULA('#_F'!H87),_xlfn.FORMULATEXT('#_F'!H87),'#_F'!H87),"9","#"),"8","#"),"7","#"),"6","#"),"5","#"),"4","#"),"3","#"),"2","#"),"1","#"),"0","#"),"$","")," ",""),",","@"),"&gt;","@"),"&lt;","@"),"=","@"),")","@"),"(","@"),"^","@"),"/","@"),"+","@"),"*","@"),"-","@"),"@#","")))/2,TRUE,FALSE),"HardCodeMsg",IF(LEN(IF(_xlfn.ISFORMULA(F!H87),_xlfn.FORMULATEXT(F!H87),F!H87))-LEN(SUBSTITUTE(IF(_xlfn.ISFORMULA(F!H87),_xlfn.FORMULATEXT(F!H87),F!H87),"""",""))&gt;LEN(IF(_xlfn.ISFORMULA('#_F'!H87),_xlfn.FORMULATEXT('#_F'!H87),'#_F'!H87))-LEN(SUBSTITUTE(IF(_xlfn.ISFORMULA('#_F'!H87),_xlfn.FORMULATEXT('#_F'!H87),'#_F'!H87),"""","")),TRUE,FALSE),"HardQuoteMsg",IF(LEN(IF(_xlfn.ISFORMULA(F!H87),_xlfn.FORMULATEXT(F!H87),F!H87))-LEN(SUBSTITUTE(IF(_xlfn.ISFORMULA(F!H87),_xlfn.FORMULATEXT(F!H87),F!H87),"$",""))&lt;LEN(IF(_xlfn.ISFORMULA('#_F'!H87),_xlfn.FORMULATEXT('#_F'!H87),'#_F'!H87))-LEN(SUBSTITUTE(IF(_xlfn.ISFORMULA('#_F'!H87),_xlfn.FORMULATEXT('#_F'!H87),'#_F'!H87),"$","")),TRUE,FALSE),"MissingAbsMsg",_xlfn.IFS(ISTEXT('#_F'!H87),FALSE,ISLOGICAL('#_F'!H87),FALSE,SUBSTITUTE(CELL("format",'#_F'!H87),"-","")=SUBSTITUTE(CELL("format",F!H87),"-",""),FALSE,CELL("format",'#_F'!H87)="G",FALSE,AND(CELL("format",'#_F'!H87)="F0",CELL("format",F!H87)="G"),FALSE,TRUE,IFERROR(IF(MATCH(CELL("format",'#_F'!H87),FormatCodes_SFX!$A$4:$A$53,0)&gt;0,TRUE),FALSE),TRUE,TRUE),"FormatMsg",TRUE,"PerfectMsg")</f>
        <v>PerfectMsg</v>
      </c>
      <c r="I87" s="170" t="str">
        <f ca="1">_xlfn.IFS(ISBLANK(F!I87),"",IF(NOT(ISNA('#_F'!I87)),IF(ISNA(F!I87),TRUE,FALSE),FALSE),"StuNAMsg",IF(AND(ISNA('#_F'!I87),ISNA(F!I87)),TRUE,FALSE),"PerfectMsg",IF(NOT(ISERROR('#_F'!I87)),IF(ISERROR(F!I87),TRUE,FALSE),FALSE),"StuErrorMsg",IF(TYPE('#_F'!I87)&lt;&gt;TYPE(F!I87),TRUE,FALSE),"WrongTypeMsg",IF(_xlfn.ISFORMULA('#_F'!I87),IF(NOT(_xlfn.ISFORMULA(F!I87)),TRUE),FALSE),"MissingFormulaMsg",IF(NOT(AND(ISNUMBER(FIND("[",_xlfn.FORMULATEXT('#_F'!I87))),ISNUMBER(FIND("!",_xlfn.FORMULATEXT('#_F'!I87))))),AND(ISNUMBER(FIND("[",_xlfn.FORMULATEXT(F!I87))),ISNUMBER(FIND("!",_xlfn.FORMULATEXT(F!I87)))),FALSE),"ExternalRefsMsg",IF(ISNUMBER('#_F'!I87),IF(ABS('#_F'!I87-F!I87)&gt;0.00001,TRUE,FALSE),IF('#_F'!I87&lt;&gt;F!I87,TRUE,FALSE)),IF(ISNUMBER('#_F'!I87),IF('#_F'!I87&gt;F!I87,"TooLow","TooHigh"),"WrongAnswer"),NOT(_xlfn.ISFORMULA('#_F'!I87)),IF(_xlfn.IFS(ISTEXT('#_F'!I87),FALSE,ISLOGICAL('#_F'!I87),FALSE,SUBSTITUTE(CELL("format",'#_F'!I87),"-","")=SUBSTITUTE(CELL("format",F!I87),"-",""),FALSE,CELL("format",'#_F'!I87)="G",FALSE,AND(CELL("format",'#_F'!I87)="F0",CELL("format",F!I87)="G"),FALSE,TRUE,IFERROR(IF(MATCH(CELL("format",'#_F'!I87)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87),_xlfn.FORMULATEXT(F!I87),F!I87),"9","#"),"8","#"),"7","#"),"6","#"),"5","#"),"4","#"),"3","#"),"2","#"),"1","#"),"0","#"),"$","")," ",""),",","@"),"&gt;","@"),"&lt;","@"),"=","@"),")","@"),"(","@"),"^","@"),"/","@"),"+","@"),"*","@"),"-","@"))-LEN(SUBSTITUTE(SUBSTITUTE(SUBSTITUTE(SUBSTITUTE(SUBSTITUTE(SUBSTITUTE(SUBSTITUTE(SUBSTITUTE(SUBSTITUTE(SUBSTITUTE(SUBSTITUTE(SUBSTITUTE(SUBSTITUTE(SUBSTITUTE(SUBSTITUTE(SUBSTITUTE(SUBSTITUTE(SUBSTITUTE(SUBSTITUTE(SUBSTITUTE(SUBSTITUTE(SUBSTITUTE(SUBSTITUTE(SUBSTITUTE(IF(_xlfn.ISFORMULA(F!I87),_xlfn.FORMULATEXT(F!I87),F!I87),"9","#"),"8","#"),"7","#"),"6","#"),"5","#"),"4","#"),"3","#"),"2","#"),"1","#"),"0","#"),"$","")," ",""),",","@"),"&gt;","@"),"&lt;","@"),"=","@"),")","@"),"(","@"),"^","@"),"/","@"),"+","@"),"*","@"),"-","@"),"@#","")))/2&gt;(LEN(SUBSTITUTE(SUBSTITUTE(SUBSTITUTE(SUBSTITUTE(SUBSTITUTE(SUBSTITUTE(SUBSTITUTE(SUBSTITUTE(SUBSTITUTE(SUBSTITUTE(SUBSTITUTE(SUBSTITUTE(SUBSTITUTE(SUBSTITUTE(SUBSTITUTE(SUBSTITUTE(SUBSTITUTE(SUBSTITUTE(SUBSTITUTE(SUBSTITUTE(SUBSTITUTE(SUBSTITUTE(SUBSTITUTE(IF(_xlfn.ISFORMULA('#_F'!I87),_xlfn.FORMULATEXT('#_F'!I87),'#_F'!I87),"9","#"),"8","#"),"7","#"),"6","#"),"5","#"),"4","#"),"3","#"),"2","#"),"1","#"),"0","#"),"$","")," ",""),",","@"),"&gt;","@"),"&lt;","@"),"=","@"),")","@"),"(","@"),"^","@"),"/","@"),"+","@"),"*","@"),"-","@"))-LEN(SUBSTITUTE(SUBSTITUTE(SUBSTITUTE(SUBSTITUTE(SUBSTITUTE(SUBSTITUTE(SUBSTITUTE(SUBSTITUTE(SUBSTITUTE(SUBSTITUTE(SUBSTITUTE(SUBSTITUTE(SUBSTITUTE(SUBSTITUTE(SUBSTITUTE(SUBSTITUTE(SUBSTITUTE(SUBSTITUTE(SUBSTITUTE(SUBSTITUTE(SUBSTITUTE(SUBSTITUTE(SUBSTITUTE(SUBSTITUTE(IF(_xlfn.ISFORMULA('#_F'!I87),_xlfn.FORMULATEXT('#_F'!I87),'#_F'!I87),"9","#"),"8","#"),"7","#"),"6","#"),"5","#"),"4","#"),"3","#"),"2","#"),"1","#"),"0","#"),"$","")," ",""),",","@"),"&gt;","@"),"&lt;","@"),"=","@"),")","@"),"(","@"),"^","@"),"/","@"),"+","@"),"*","@"),"-","@"),"@#","")))/2,TRUE,FALSE),"HardCodeMsg",IF(LEN(IF(_xlfn.ISFORMULA(F!I87),_xlfn.FORMULATEXT(F!I87),F!I87))-LEN(SUBSTITUTE(IF(_xlfn.ISFORMULA(F!I87),_xlfn.FORMULATEXT(F!I87),F!I87),"""",""))&gt;LEN(IF(_xlfn.ISFORMULA('#_F'!I87),_xlfn.FORMULATEXT('#_F'!I87),'#_F'!I87))-LEN(SUBSTITUTE(IF(_xlfn.ISFORMULA('#_F'!I87),_xlfn.FORMULATEXT('#_F'!I87),'#_F'!I87),"""","")),TRUE,FALSE),"HardQuoteMsg",IF(LEN(IF(_xlfn.ISFORMULA(F!I87),_xlfn.FORMULATEXT(F!I87),F!I87))-LEN(SUBSTITUTE(IF(_xlfn.ISFORMULA(F!I87),_xlfn.FORMULATEXT(F!I87),F!I87),"$",""))&lt;LEN(IF(_xlfn.ISFORMULA('#_F'!I87),_xlfn.FORMULATEXT('#_F'!I87),'#_F'!I87))-LEN(SUBSTITUTE(IF(_xlfn.ISFORMULA('#_F'!I87),_xlfn.FORMULATEXT('#_F'!I87),'#_F'!I87),"$","")),TRUE,FALSE),"MissingAbsMsg",_xlfn.IFS(ISTEXT('#_F'!I87),FALSE,ISLOGICAL('#_F'!I87),FALSE,SUBSTITUTE(CELL("format",'#_F'!I87),"-","")=SUBSTITUTE(CELL("format",F!I87),"-",""),FALSE,CELL("format",'#_F'!I87)="G",FALSE,AND(CELL("format",'#_F'!I87)="F0",CELL("format",F!I87)="G"),FALSE,TRUE,IFERROR(IF(MATCH(CELL("format",'#_F'!I87),FormatCodes_SFX!$A$4:$A$53,0)&gt;0,TRUE),FALSE),TRUE,TRUE),"FormatMsg",TRUE,"PerfectMsg")</f>
        <v>PerfectMsg</v>
      </c>
      <c r="J87" s="170" t="str">
        <f ca="1">_xlfn.IFS(ISBLANK(F!J87),"",IF(NOT(ISNA('#_F'!J87)),IF(ISNA(F!J87),TRUE,FALSE),FALSE),"StuNAMsg",IF(AND(ISNA('#_F'!J87),ISNA(F!J87)),TRUE,FALSE),"PerfectMsg",IF(NOT(ISERROR('#_F'!J87)),IF(ISERROR(F!J87),TRUE,FALSE),FALSE),"StuErrorMsg",IF(TYPE('#_F'!J87)&lt;&gt;TYPE(F!J87),TRUE,FALSE),"WrongTypeMsg",IF(_xlfn.ISFORMULA('#_F'!J87),IF(NOT(_xlfn.ISFORMULA(F!J87)),TRUE),FALSE),"MissingFormulaMsg",IF(NOT(AND(ISNUMBER(FIND("[",_xlfn.FORMULATEXT('#_F'!J87))),ISNUMBER(FIND("!",_xlfn.FORMULATEXT('#_F'!J87))))),AND(ISNUMBER(FIND("[",_xlfn.FORMULATEXT(F!J87))),ISNUMBER(FIND("!",_xlfn.FORMULATEXT(F!J87)))),FALSE),"ExternalRefsMsg",IF(ISNUMBER('#_F'!J87),IF(ABS('#_F'!J87-F!J87)&gt;0.00001,TRUE,FALSE),IF('#_F'!J87&lt;&gt;F!J87,TRUE,FALSE)),IF(ISNUMBER('#_F'!J87),IF('#_F'!J87&gt;F!J87,"TooLow","TooHigh"),"WrongAnswer"),NOT(_xlfn.ISFORMULA('#_F'!J87)),IF(_xlfn.IFS(ISTEXT('#_F'!J87),FALSE,ISLOGICAL('#_F'!J87),FALSE,SUBSTITUTE(CELL("format",'#_F'!J87),"-","")=SUBSTITUTE(CELL("format",F!J87),"-",""),FALSE,CELL("format",'#_F'!J87)="G",FALSE,AND(CELL("format",'#_F'!J87)="F0",CELL("format",F!J87)="G"),FALSE,TRUE,IFERROR(IF(MATCH(CELL("format",'#_F'!J87)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87),_xlfn.FORMULATEXT(F!J87),F!J87),"9","#"),"8","#"),"7","#"),"6","#"),"5","#"),"4","#"),"3","#"),"2","#"),"1","#"),"0","#"),"$","")," ",""),",","@"),"&gt;","@"),"&lt;","@"),"=","@"),")","@"),"(","@"),"^","@"),"/","@"),"+","@"),"*","@"),"-","@"))-LEN(SUBSTITUTE(SUBSTITUTE(SUBSTITUTE(SUBSTITUTE(SUBSTITUTE(SUBSTITUTE(SUBSTITUTE(SUBSTITUTE(SUBSTITUTE(SUBSTITUTE(SUBSTITUTE(SUBSTITUTE(SUBSTITUTE(SUBSTITUTE(SUBSTITUTE(SUBSTITUTE(SUBSTITUTE(SUBSTITUTE(SUBSTITUTE(SUBSTITUTE(SUBSTITUTE(SUBSTITUTE(SUBSTITUTE(SUBSTITUTE(IF(_xlfn.ISFORMULA(F!J87),_xlfn.FORMULATEXT(F!J87),F!J87),"9","#"),"8","#"),"7","#"),"6","#"),"5","#"),"4","#"),"3","#"),"2","#"),"1","#"),"0","#"),"$","")," ",""),",","@"),"&gt;","@"),"&lt;","@"),"=","@"),")","@"),"(","@"),"^","@"),"/","@"),"+","@"),"*","@"),"-","@"),"@#","")))/2&gt;(LEN(SUBSTITUTE(SUBSTITUTE(SUBSTITUTE(SUBSTITUTE(SUBSTITUTE(SUBSTITUTE(SUBSTITUTE(SUBSTITUTE(SUBSTITUTE(SUBSTITUTE(SUBSTITUTE(SUBSTITUTE(SUBSTITUTE(SUBSTITUTE(SUBSTITUTE(SUBSTITUTE(SUBSTITUTE(SUBSTITUTE(SUBSTITUTE(SUBSTITUTE(SUBSTITUTE(SUBSTITUTE(SUBSTITUTE(IF(_xlfn.ISFORMULA('#_F'!J87),_xlfn.FORMULATEXT('#_F'!J87),'#_F'!J87),"9","#"),"8","#"),"7","#"),"6","#"),"5","#"),"4","#"),"3","#"),"2","#"),"1","#"),"0","#"),"$","")," ",""),",","@"),"&gt;","@"),"&lt;","@"),"=","@"),")","@"),"(","@"),"^","@"),"/","@"),"+","@"),"*","@"),"-","@"))-LEN(SUBSTITUTE(SUBSTITUTE(SUBSTITUTE(SUBSTITUTE(SUBSTITUTE(SUBSTITUTE(SUBSTITUTE(SUBSTITUTE(SUBSTITUTE(SUBSTITUTE(SUBSTITUTE(SUBSTITUTE(SUBSTITUTE(SUBSTITUTE(SUBSTITUTE(SUBSTITUTE(SUBSTITUTE(SUBSTITUTE(SUBSTITUTE(SUBSTITUTE(SUBSTITUTE(SUBSTITUTE(SUBSTITUTE(SUBSTITUTE(IF(_xlfn.ISFORMULA('#_F'!J87),_xlfn.FORMULATEXT('#_F'!J87),'#_F'!J87),"9","#"),"8","#"),"7","#"),"6","#"),"5","#"),"4","#"),"3","#"),"2","#"),"1","#"),"0","#"),"$","")," ",""),",","@"),"&gt;","@"),"&lt;","@"),"=","@"),")","@"),"(","@"),"^","@"),"/","@"),"+","@"),"*","@"),"-","@"),"@#","")))/2,TRUE,FALSE),"HardCodeMsg",IF(LEN(IF(_xlfn.ISFORMULA(F!J87),_xlfn.FORMULATEXT(F!J87),F!J87))-LEN(SUBSTITUTE(IF(_xlfn.ISFORMULA(F!J87),_xlfn.FORMULATEXT(F!J87),F!J87),"""",""))&gt;LEN(IF(_xlfn.ISFORMULA('#_F'!J87),_xlfn.FORMULATEXT('#_F'!J87),'#_F'!J87))-LEN(SUBSTITUTE(IF(_xlfn.ISFORMULA('#_F'!J87),_xlfn.FORMULATEXT('#_F'!J87),'#_F'!J87),"""","")),TRUE,FALSE),"HardQuoteMsg",IF(LEN(IF(_xlfn.ISFORMULA(F!J87),_xlfn.FORMULATEXT(F!J87),F!J87))-LEN(SUBSTITUTE(IF(_xlfn.ISFORMULA(F!J87),_xlfn.FORMULATEXT(F!J87),F!J87),"$",""))&lt;LEN(IF(_xlfn.ISFORMULA('#_F'!J87),_xlfn.FORMULATEXT('#_F'!J87),'#_F'!J87))-LEN(SUBSTITUTE(IF(_xlfn.ISFORMULA('#_F'!J87),_xlfn.FORMULATEXT('#_F'!J87),'#_F'!J87),"$","")),TRUE,FALSE),"MissingAbsMsg",_xlfn.IFS(ISTEXT('#_F'!J87),FALSE,ISLOGICAL('#_F'!J87),FALSE,SUBSTITUTE(CELL("format",'#_F'!J87),"-","")=SUBSTITUTE(CELL("format",F!J87),"-",""),FALSE,CELL("format",'#_F'!J87)="G",FALSE,AND(CELL("format",'#_F'!J87)="F0",CELL("format",F!J87)="G"),FALSE,TRUE,IFERROR(IF(MATCH(CELL("format",'#_F'!J87),FormatCodes_SFX!$A$4:$A$53,0)&gt;0,TRUE),FALSE),TRUE,TRUE),"FormatMsg",TRUE,"PerfectMsg")</f>
        <v>PerfectMsg</v>
      </c>
      <c r="K87" s="170" t="str">
        <f ca="1">_xlfn.IFS(ISBLANK(F!K87),"",IF(NOT(ISNA('#_F'!K87)),IF(ISNA(F!K87),TRUE,FALSE),FALSE),"StuNAMsg",IF(AND(ISNA('#_F'!K87),ISNA(F!K87)),TRUE,FALSE),"PerfectMsg",IF(NOT(ISERROR('#_F'!K87)),IF(ISERROR(F!K87),TRUE,FALSE),FALSE),"StuErrorMsg",IF(TYPE('#_F'!K87)&lt;&gt;TYPE(F!K87),TRUE,FALSE),"WrongTypeMsg",IF(_xlfn.ISFORMULA('#_F'!K87),IF(NOT(_xlfn.ISFORMULA(F!K87)),TRUE),FALSE),"MissingFormulaMsg",IF(NOT(AND(ISNUMBER(FIND("[",_xlfn.FORMULATEXT('#_F'!K87))),ISNUMBER(FIND("!",_xlfn.FORMULATEXT('#_F'!K87))))),AND(ISNUMBER(FIND("[",_xlfn.FORMULATEXT(F!K87))),ISNUMBER(FIND("!",_xlfn.FORMULATEXT(F!K87)))),FALSE),"ExternalRefsMsg",IF(ISNUMBER('#_F'!K87),IF(ABS('#_F'!K87-F!K87)&gt;0.00001,TRUE,FALSE),IF('#_F'!K87&lt;&gt;F!K87,TRUE,FALSE)),IF(ISNUMBER('#_F'!K87),IF('#_F'!K87&gt;F!K87,"TooLow","TooHigh"),"WrongAnswer"),NOT(_xlfn.ISFORMULA('#_F'!K87)),IF(_xlfn.IFS(ISTEXT('#_F'!K87),FALSE,ISLOGICAL('#_F'!K87),FALSE,SUBSTITUTE(CELL("format",'#_F'!K87),"-","")=SUBSTITUTE(CELL("format",F!K87),"-",""),FALSE,CELL("format",'#_F'!K87)="G",FALSE,AND(CELL("format",'#_F'!K87)="F0",CELL("format",F!K87)="G"),FALSE,TRUE,IFERROR(IF(MATCH(CELL("format",'#_F'!K87)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87),_xlfn.FORMULATEXT(F!K87),F!K87),"9","#"),"8","#"),"7","#"),"6","#"),"5","#"),"4","#"),"3","#"),"2","#"),"1","#"),"0","#"),"$","")," ",""),",","@"),"&gt;","@"),"&lt;","@"),"=","@"),")","@"),"(","@"),"^","@"),"/","@"),"+","@"),"*","@"),"-","@"))-LEN(SUBSTITUTE(SUBSTITUTE(SUBSTITUTE(SUBSTITUTE(SUBSTITUTE(SUBSTITUTE(SUBSTITUTE(SUBSTITUTE(SUBSTITUTE(SUBSTITUTE(SUBSTITUTE(SUBSTITUTE(SUBSTITUTE(SUBSTITUTE(SUBSTITUTE(SUBSTITUTE(SUBSTITUTE(SUBSTITUTE(SUBSTITUTE(SUBSTITUTE(SUBSTITUTE(SUBSTITUTE(SUBSTITUTE(SUBSTITUTE(IF(_xlfn.ISFORMULA(F!K87),_xlfn.FORMULATEXT(F!K87),F!K87),"9","#"),"8","#"),"7","#"),"6","#"),"5","#"),"4","#"),"3","#"),"2","#"),"1","#"),"0","#"),"$","")," ",""),",","@"),"&gt;","@"),"&lt;","@"),"=","@"),")","@"),"(","@"),"^","@"),"/","@"),"+","@"),"*","@"),"-","@"),"@#","")))/2&gt;(LEN(SUBSTITUTE(SUBSTITUTE(SUBSTITUTE(SUBSTITUTE(SUBSTITUTE(SUBSTITUTE(SUBSTITUTE(SUBSTITUTE(SUBSTITUTE(SUBSTITUTE(SUBSTITUTE(SUBSTITUTE(SUBSTITUTE(SUBSTITUTE(SUBSTITUTE(SUBSTITUTE(SUBSTITUTE(SUBSTITUTE(SUBSTITUTE(SUBSTITUTE(SUBSTITUTE(SUBSTITUTE(SUBSTITUTE(IF(_xlfn.ISFORMULA('#_F'!K87),_xlfn.FORMULATEXT('#_F'!K87),'#_F'!K87),"9","#"),"8","#"),"7","#"),"6","#"),"5","#"),"4","#"),"3","#"),"2","#"),"1","#"),"0","#"),"$","")," ",""),",","@"),"&gt;","@"),"&lt;","@"),"=","@"),")","@"),"(","@"),"^","@"),"/","@"),"+","@"),"*","@"),"-","@"))-LEN(SUBSTITUTE(SUBSTITUTE(SUBSTITUTE(SUBSTITUTE(SUBSTITUTE(SUBSTITUTE(SUBSTITUTE(SUBSTITUTE(SUBSTITUTE(SUBSTITUTE(SUBSTITUTE(SUBSTITUTE(SUBSTITUTE(SUBSTITUTE(SUBSTITUTE(SUBSTITUTE(SUBSTITUTE(SUBSTITUTE(SUBSTITUTE(SUBSTITUTE(SUBSTITUTE(SUBSTITUTE(SUBSTITUTE(SUBSTITUTE(IF(_xlfn.ISFORMULA('#_F'!K87),_xlfn.FORMULATEXT('#_F'!K87),'#_F'!K87),"9","#"),"8","#"),"7","#"),"6","#"),"5","#"),"4","#"),"3","#"),"2","#"),"1","#"),"0","#"),"$","")," ",""),",","@"),"&gt;","@"),"&lt;","@"),"=","@"),")","@"),"(","@"),"^","@"),"/","@"),"+","@"),"*","@"),"-","@"),"@#","")))/2,TRUE,FALSE),"HardCodeMsg",IF(LEN(IF(_xlfn.ISFORMULA(F!K87),_xlfn.FORMULATEXT(F!K87),F!K87))-LEN(SUBSTITUTE(IF(_xlfn.ISFORMULA(F!K87),_xlfn.FORMULATEXT(F!K87),F!K87),"""",""))&gt;LEN(IF(_xlfn.ISFORMULA('#_F'!K87),_xlfn.FORMULATEXT('#_F'!K87),'#_F'!K87))-LEN(SUBSTITUTE(IF(_xlfn.ISFORMULA('#_F'!K87),_xlfn.FORMULATEXT('#_F'!K87),'#_F'!K87),"""","")),TRUE,FALSE),"HardQuoteMsg",IF(LEN(IF(_xlfn.ISFORMULA(F!K87),_xlfn.FORMULATEXT(F!K87),F!K87))-LEN(SUBSTITUTE(IF(_xlfn.ISFORMULA(F!K87),_xlfn.FORMULATEXT(F!K87),F!K87),"$",""))&lt;LEN(IF(_xlfn.ISFORMULA('#_F'!K87),_xlfn.FORMULATEXT('#_F'!K87),'#_F'!K87))-LEN(SUBSTITUTE(IF(_xlfn.ISFORMULA('#_F'!K87),_xlfn.FORMULATEXT('#_F'!K87),'#_F'!K87),"$","")),TRUE,FALSE),"MissingAbsMsg",_xlfn.IFS(ISTEXT('#_F'!K87),FALSE,ISLOGICAL('#_F'!K87),FALSE,SUBSTITUTE(CELL("format",'#_F'!K87),"-","")=SUBSTITUTE(CELL("format",F!K87),"-",""),FALSE,CELL("format",'#_F'!K87)="G",FALSE,AND(CELL("format",'#_F'!K87)="F0",CELL("format",F!K87)="G"),FALSE,TRUE,IFERROR(IF(MATCH(CELL("format",'#_F'!K87),FormatCodes_SFX!$A$4:$A$53,0)&gt;0,TRUE),FALSE),TRUE,TRUE),"FormatMsg",TRUE,"PerfectMsg")</f>
        <v>PerfectMsg</v>
      </c>
      <c r="L87" s="231" t="str">
        <f ca="1">_xlfn.IFS(ISBLANK(F!L87),"",IF(NOT(ISNA('#_F'!L87)),IF(ISNA(F!L87),TRUE,FALSE),FALSE),"StuNAMsg",IF(AND(ISNA('#_F'!L87),ISNA(F!L87)),TRUE,FALSE),"PerfectMsg",IF(NOT(ISERROR('#_F'!L87)),IF(ISERROR(F!L87),TRUE,FALSE),FALSE),"StuErrorMsg",IF(TYPE('#_F'!L87)&lt;&gt;TYPE(F!L87),TRUE,FALSE),"WrongTypeMsg",IF(_xlfn.ISFORMULA('#_F'!L87),IF(NOT(_xlfn.ISFORMULA(F!L87)),TRUE),FALSE),"MissingFormulaMsg",IF(NOT(AND(ISNUMBER(FIND("[",_xlfn.FORMULATEXT('#_F'!L87))),ISNUMBER(FIND("!",_xlfn.FORMULATEXT('#_F'!L87))))),AND(ISNUMBER(FIND("[",_xlfn.FORMULATEXT(F!L87))),ISNUMBER(FIND("!",_xlfn.FORMULATEXT(F!L87)))),FALSE),"ExternalRefsMsg",IF(ISNUMBER('#_F'!L87),IF(ABS('#_F'!L87-F!L87)&gt;0.00001,TRUE,FALSE),IF('#_F'!L87&lt;&gt;F!L87,TRUE,FALSE)),IF(ISNUMBER('#_F'!L87),IF('#_F'!L87&gt;F!L87,"TooLow","TooHigh"),"WrongAnswer"),NOT(_xlfn.ISFORMULA('#_F'!L87)),IF(_xlfn.IFS(ISTEXT('#_F'!L87),FALSE,ISLOGICAL('#_F'!L87),FALSE,SUBSTITUTE(CELL("format",'#_F'!L87),"-","")=SUBSTITUTE(CELL("format",F!L87),"-",""),FALSE,CELL("format",'#_F'!L87)="G",FALSE,AND(CELL("format",'#_F'!L87)="F0",CELL("format",F!L87)="G"),FALSE,TRUE,IFERROR(IF(MATCH(CELL("format",'#_F'!L87)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87),_xlfn.FORMULATEXT(F!L87),F!L87),"9","#"),"8","#"),"7","#"),"6","#"),"5","#"),"4","#"),"3","#"),"2","#"),"1","#"),"0","#"),"$","")," ",""),",","@"),"&gt;","@"),"&lt;","@"),"=","@"),")","@"),"(","@"),"^","@"),"/","@"),"+","@"),"*","@"),"-","@"))-LEN(SUBSTITUTE(SUBSTITUTE(SUBSTITUTE(SUBSTITUTE(SUBSTITUTE(SUBSTITUTE(SUBSTITUTE(SUBSTITUTE(SUBSTITUTE(SUBSTITUTE(SUBSTITUTE(SUBSTITUTE(SUBSTITUTE(SUBSTITUTE(SUBSTITUTE(SUBSTITUTE(SUBSTITUTE(SUBSTITUTE(SUBSTITUTE(SUBSTITUTE(SUBSTITUTE(SUBSTITUTE(SUBSTITUTE(SUBSTITUTE(IF(_xlfn.ISFORMULA(F!L87),_xlfn.FORMULATEXT(F!L87),F!L87),"9","#"),"8","#"),"7","#"),"6","#"),"5","#"),"4","#"),"3","#"),"2","#"),"1","#"),"0","#"),"$","")," ",""),",","@"),"&gt;","@"),"&lt;","@"),"=","@"),")","@"),"(","@"),"^","@"),"/","@"),"+","@"),"*","@"),"-","@"),"@#","")))/2&gt;(LEN(SUBSTITUTE(SUBSTITUTE(SUBSTITUTE(SUBSTITUTE(SUBSTITUTE(SUBSTITUTE(SUBSTITUTE(SUBSTITUTE(SUBSTITUTE(SUBSTITUTE(SUBSTITUTE(SUBSTITUTE(SUBSTITUTE(SUBSTITUTE(SUBSTITUTE(SUBSTITUTE(SUBSTITUTE(SUBSTITUTE(SUBSTITUTE(SUBSTITUTE(SUBSTITUTE(SUBSTITUTE(SUBSTITUTE(IF(_xlfn.ISFORMULA('#_F'!L87),_xlfn.FORMULATEXT('#_F'!L87),'#_F'!L87),"9","#"),"8","#"),"7","#"),"6","#"),"5","#"),"4","#"),"3","#"),"2","#"),"1","#"),"0","#"),"$","")," ",""),",","@"),"&gt;","@"),"&lt;","@"),"=","@"),")","@"),"(","@"),"^","@"),"/","@"),"+","@"),"*","@"),"-","@"))-LEN(SUBSTITUTE(SUBSTITUTE(SUBSTITUTE(SUBSTITUTE(SUBSTITUTE(SUBSTITUTE(SUBSTITUTE(SUBSTITUTE(SUBSTITUTE(SUBSTITUTE(SUBSTITUTE(SUBSTITUTE(SUBSTITUTE(SUBSTITUTE(SUBSTITUTE(SUBSTITUTE(SUBSTITUTE(SUBSTITUTE(SUBSTITUTE(SUBSTITUTE(SUBSTITUTE(SUBSTITUTE(SUBSTITUTE(SUBSTITUTE(IF(_xlfn.ISFORMULA('#_F'!L87),_xlfn.FORMULATEXT('#_F'!L87),'#_F'!L87),"9","#"),"8","#"),"7","#"),"6","#"),"5","#"),"4","#"),"3","#"),"2","#"),"1","#"),"0","#"),"$","")," ",""),",","@"),"&gt;","@"),"&lt;","@"),"=","@"),")","@"),"(","@"),"^","@"),"/","@"),"+","@"),"*","@"),"-","@"),"@#","")))/2,TRUE,FALSE),"HardCodeMsg",IF(LEN(IF(_xlfn.ISFORMULA(F!L87),_xlfn.FORMULATEXT(F!L87),F!L87))-LEN(SUBSTITUTE(IF(_xlfn.ISFORMULA(F!L87),_xlfn.FORMULATEXT(F!L87),F!L87),"""",""))&gt;LEN(IF(_xlfn.ISFORMULA('#_F'!L87),_xlfn.FORMULATEXT('#_F'!L87),'#_F'!L87))-LEN(SUBSTITUTE(IF(_xlfn.ISFORMULA('#_F'!L87),_xlfn.FORMULATEXT('#_F'!L87),'#_F'!L87),"""","")),TRUE,FALSE),"HardQuoteMsg",IF(LEN(IF(_xlfn.ISFORMULA(F!L87),_xlfn.FORMULATEXT(F!L87),F!L87))-LEN(SUBSTITUTE(IF(_xlfn.ISFORMULA(F!L87),_xlfn.FORMULATEXT(F!L87),F!L87),"$",""))&lt;LEN(IF(_xlfn.ISFORMULA('#_F'!L87),_xlfn.FORMULATEXT('#_F'!L87),'#_F'!L87))-LEN(SUBSTITUTE(IF(_xlfn.ISFORMULA('#_F'!L87),_xlfn.FORMULATEXT('#_F'!L87),'#_F'!L87),"$","")),TRUE,FALSE),"MissingAbsMsg",_xlfn.IFS(ISTEXT('#_F'!L87),FALSE,ISLOGICAL('#_F'!L87),FALSE,SUBSTITUTE(CELL("format",'#_F'!L87),"-","")=SUBSTITUTE(CELL("format",F!L87),"-",""),FALSE,CELL("format",'#_F'!L87)="G",FALSE,AND(CELL("format",'#_F'!L87)="F0",CELL("format",F!L87)="G"),FALSE,TRUE,IFERROR(IF(MATCH(CELL("format",'#_F'!L87),FormatCodes_SFX!$A$4:$A$53,0)&gt;0,TRUE),FALSE),TRUE,TRUE),"FormatMsg",TRUE,"PerfectMsg")</f>
        <v>PerfectMsg</v>
      </c>
      <c r="N87" s="233">
        <v>0</v>
      </c>
      <c r="O87" s="233">
        <v>0</v>
      </c>
      <c r="P87" s="233">
        <v>0</v>
      </c>
      <c r="R87" s="233">
        <v>0</v>
      </c>
      <c r="S87" s="233">
        <v>0</v>
      </c>
      <c r="T87" s="233">
        <v>0</v>
      </c>
      <c r="V87" s="233">
        <v>0</v>
      </c>
      <c r="W87" s="233">
        <v>0</v>
      </c>
      <c r="X87" s="233">
        <v>0</v>
      </c>
      <c r="Z87" s="233">
        <v>0</v>
      </c>
      <c r="AA87" s="233">
        <v>0</v>
      </c>
      <c r="AB87" s="233">
        <v>0</v>
      </c>
    </row>
    <row r="88" spans="3:28" x14ac:dyDescent="0.15">
      <c r="C88" s="233">
        <v>0</v>
      </c>
      <c r="D88" s="233">
        <v>0</v>
      </c>
      <c r="E88" s="233">
        <v>0</v>
      </c>
      <c r="F88" s="233">
        <v>0</v>
      </c>
      <c r="G88" s="170" t="str">
        <f ca="1">_xlfn.IFS(ISBLANK(F!G88),"",IF(NOT(ISNA('#_F'!G88)),IF(ISNA(F!G88),TRUE,FALSE),FALSE),"StuNAMsg",IF(AND(ISNA('#_F'!G88),ISNA(F!G88)),TRUE,FALSE),"PerfectMsg",IF(NOT(ISERROR('#_F'!G88)),IF(ISERROR(F!G88),TRUE,FALSE),FALSE),"StuErrorMsg",IF(TYPE('#_F'!G88)&lt;&gt;TYPE(F!G88),TRUE,FALSE),"WrongTypeMsg",IF(_xlfn.ISFORMULA('#_F'!G88),IF(NOT(_xlfn.ISFORMULA(F!G88)),TRUE),FALSE),"MissingFormulaMsg",IF(NOT(AND(ISNUMBER(FIND("[",_xlfn.FORMULATEXT('#_F'!G88))),ISNUMBER(FIND("!",_xlfn.FORMULATEXT('#_F'!G88))))),AND(ISNUMBER(FIND("[",_xlfn.FORMULATEXT(F!G88))),ISNUMBER(FIND("!",_xlfn.FORMULATEXT(F!G88)))),FALSE),"ExternalRefsMsg",IF(ISNUMBER('#_F'!G88),IF(ABS('#_F'!G88-F!G88)&gt;0.00001,TRUE,FALSE),IF('#_F'!G88&lt;&gt;F!G88,TRUE,FALSE)),IF(ISNUMBER('#_F'!G88),IF('#_F'!G88&gt;F!G88,"TooLow","TooHigh"),"WrongAnswer"),NOT(_xlfn.ISFORMULA('#_F'!G88)),IF(_xlfn.IFS(ISTEXT('#_F'!G88),FALSE,ISLOGICAL('#_F'!G88),FALSE,SUBSTITUTE(CELL("format",'#_F'!G88),"-","")=SUBSTITUTE(CELL("format",F!G88),"-",""),FALSE,CELL("format",'#_F'!G88)="G",FALSE,AND(CELL("format",'#_F'!G88)="F0",CELL("format",F!G88)="G"),FALSE,TRUE,IFERROR(IF(MATCH(CELL("format",'#_F'!G88)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88),_xlfn.FORMULATEXT(F!G88),F!G88),"9","#"),"8","#"),"7","#"),"6","#"),"5","#"),"4","#"),"3","#"),"2","#"),"1","#"),"0","#"),"$","")," ",""),",","@"),"&gt;","@"),"&lt;","@"),"=","@"),")","@"),"(","@"),"^","@"),"/","@"),"+","@"),"*","@"),"-","@"))-LEN(SUBSTITUTE(SUBSTITUTE(SUBSTITUTE(SUBSTITUTE(SUBSTITUTE(SUBSTITUTE(SUBSTITUTE(SUBSTITUTE(SUBSTITUTE(SUBSTITUTE(SUBSTITUTE(SUBSTITUTE(SUBSTITUTE(SUBSTITUTE(SUBSTITUTE(SUBSTITUTE(SUBSTITUTE(SUBSTITUTE(SUBSTITUTE(SUBSTITUTE(SUBSTITUTE(SUBSTITUTE(SUBSTITUTE(SUBSTITUTE(IF(_xlfn.ISFORMULA(F!G88),_xlfn.FORMULATEXT(F!G88),F!G88),"9","#"),"8","#"),"7","#"),"6","#"),"5","#"),"4","#"),"3","#"),"2","#"),"1","#"),"0","#"),"$","")," ",""),",","@"),"&gt;","@"),"&lt;","@"),"=","@"),")","@"),"(","@"),"^","@"),"/","@"),"+","@"),"*","@"),"-","@"),"@#","")))/2&gt;(LEN(SUBSTITUTE(SUBSTITUTE(SUBSTITUTE(SUBSTITUTE(SUBSTITUTE(SUBSTITUTE(SUBSTITUTE(SUBSTITUTE(SUBSTITUTE(SUBSTITUTE(SUBSTITUTE(SUBSTITUTE(SUBSTITUTE(SUBSTITUTE(SUBSTITUTE(SUBSTITUTE(SUBSTITUTE(SUBSTITUTE(SUBSTITUTE(SUBSTITUTE(SUBSTITUTE(SUBSTITUTE(SUBSTITUTE(IF(_xlfn.ISFORMULA('#_F'!G88),_xlfn.FORMULATEXT('#_F'!G88),'#_F'!G88),"9","#"),"8","#"),"7","#"),"6","#"),"5","#"),"4","#"),"3","#"),"2","#"),"1","#"),"0","#"),"$","")," ",""),",","@"),"&gt;","@"),"&lt;","@"),"=","@"),")","@"),"(","@"),"^","@"),"/","@"),"+","@"),"*","@"),"-","@"))-LEN(SUBSTITUTE(SUBSTITUTE(SUBSTITUTE(SUBSTITUTE(SUBSTITUTE(SUBSTITUTE(SUBSTITUTE(SUBSTITUTE(SUBSTITUTE(SUBSTITUTE(SUBSTITUTE(SUBSTITUTE(SUBSTITUTE(SUBSTITUTE(SUBSTITUTE(SUBSTITUTE(SUBSTITUTE(SUBSTITUTE(SUBSTITUTE(SUBSTITUTE(SUBSTITUTE(SUBSTITUTE(SUBSTITUTE(SUBSTITUTE(IF(_xlfn.ISFORMULA('#_F'!G88),_xlfn.FORMULATEXT('#_F'!G88),'#_F'!G88),"9","#"),"8","#"),"7","#"),"6","#"),"5","#"),"4","#"),"3","#"),"2","#"),"1","#"),"0","#"),"$","")," ",""),",","@"),"&gt;","@"),"&lt;","@"),"=","@"),")","@"),"(","@"),"^","@"),"/","@"),"+","@"),"*","@"),"-","@"),"@#","")))/2,TRUE,FALSE),"HardCodeMsg",IF(LEN(IF(_xlfn.ISFORMULA(F!G88),_xlfn.FORMULATEXT(F!G88),F!G88))-LEN(SUBSTITUTE(IF(_xlfn.ISFORMULA(F!G88),_xlfn.FORMULATEXT(F!G88),F!G88),"""",""))&gt;LEN(IF(_xlfn.ISFORMULA('#_F'!G88),_xlfn.FORMULATEXT('#_F'!G88),'#_F'!G88))-LEN(SUBSTITUTE(IF(_xlfn.ISFORMULA('#_F'!G88),_xlfn.FORMULATEXT('#_F'!G88),'#_F'!G88),"""","")),TRUE,FALSE),"HardQuoteMsg",IF(LEN(IF(_xlfn.ISFORMULA(F!G88),_xlfn.FORMULATEXT(F!G88),F!G88))-LEN(SUBSTITUTE(IF(_xlfn.ISFORMULA(F!G88),_xlfn.FORMULATEXT(F!G88),F!G88),"$",""))&lt;LEN(IF(_xlfn.ISFORMULA('#_F'!G88),_xlfn.FORMULATEXT('#_F'!G88),'#_F'!G88))-LEN(SUBSTITUTE(IF(_xlfn.ISFORMULA('#_F'!G88),_xlfn.FORMULATEXT('#_F'!G88),'#_F'!G88),"$","")),TRUE,FALSE),"MissingAbsMsg",_xlfn.IFS(ISTEXT('#_F'!G88),FALSE,ISLOGICAL('#_F'!G88),FALSE,SUBSTITUTE(CELL("format",'#_F'!G88),"-","")=SUBSTITUTE(CELL("format",F!G88),"-",""),FALSE,CELL("format",'#_F'!G88)="G",FALSE,AND(CELL("format",'#_F'!G88)="F0",CELL("format",F!G88)="G"),FALSE,TRUE,IFERROR(IF(MATCH(CELL("format",'#_F'!G88),FormatCodes_SFX!$A$4:$A$53,0)&gt;0,TRUE),FALSE),TRUE,TRUE),"FormatMsg",TRUE,"PerfectMsg")</f>
        <v>PerfectMsg</v>
      </c>
      <c r="H88" s="170" t="str">
        <f ca="1">_xlfn.IFS(ISBLANK(F!H88),"",IF(NOT(ISNA('#_F'!H88)),IF(ISNA(F!H88),TRUE,FALSE),FALSE),"StuNAMsg",IF(AND(ISNA('#_F'!H88),ISNA(F!H88)),TRUE,FALSE),"PerfectMsg",IF(NOT(ISERROR('#_F'!H88)),IF(ISERROR(F!H88),TRUE,FALSE),FALSE),"StuErrorMsg",IF(TYPE('#_F'!H88)&lt;&gt;TYPE(F!H88),TRUE,FALSE),"WrongTypeMsg",IF(_xlfn.ISFORMULA('#_F'!H88),IF(NOT(_xlfn.ISFORMULA(F!H88)),TRUE),FALSE),"MissingFormulaMsg",IF(NOT(AND(ISNUMBER(FIND("[",_xlfn.FORMULATEXT('#_F'!H88))),ISNUMBER(FIND("!",_xlfn.FORMULATEXT('#_F'!H88))))),AND(ISNUMBER(FIND("[",_xlfn.FORMULATEXT(F!H88))),ISNUMBER(FIND("!",_xlfn.FORMULATEXT(F!H88)))),FALSE),"ExternalRefsMsg",IF(ISNUMBER('#_F'!H88),IF(ABS('#_F'!H88-F!H88)&gt;0.00001,TRUE,FALSE),IF('#_F'!H88&lt;&gt;F!H88,TRUE,FALSE)),IF(ISNUMBER('#_F'!H88),IF('#_F'!H88&gt;F!H88,"TooLow","TooHigh"),"WrongAnswer"),NOT(_xlfn.ISFORMULA('#_F'!H88)),IF(_xlfn.IFS(ISTEXT('#_F'!H88),FALSE,ISLOGICAL('#_F'!H88),FALSE,SUBSTITUTE(CELL("format",'#_F'!H88),"-","")=SUBSTITUTE(CELL("format",F!H88),"-",""),FALSE,CELL("format",'#_F'!H88)="G",FALSE,AND(CELL("format",'#_F'!H88)="F0",CELL("format",F!H88)="G"),FALSE,TRUE,IFERROR(IF(MATCH(CELL("format",'#_F'!H88)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88),_xlfn.FORMULATEXT(F!H88),F!H88),"9","#"),"8","#"),"7","#"),"6","#"),"5","#"),"4","#"),"3","#"),"2","#"),"1","#"),"0","#"),"$","")," ",""),",","@"),"&gt;","@"),"&lt;","@"),"=","@"),")","@"),"(","@"),"^","@"),"/","@"),"+","@"),"*","@"),"-","@"))-LEN(SUBSTITUTE(SUBSTITUTE(SUBSTITUTE(SUBSTITUTE(SUBSTITUTE(SUBSTITUTE(SUBSTITUTE(SUBSTITUTE(SUBSTITUTE(SUBSTITUTE(SUBSTITUTE(SUBSTITUTE(SUBSTITUTE(SUBSTITUTE(SUBSTITUTE(SUBSTITUTE(SUBSTITUTE(SUBSTITUTE(SUBSTITUTE(SUBSTITUTE(SUBSTITUTE(SUBSTITUTE(SUBSTITUTE(SUBSTITUTE(IF(_xlfn.ISFORMULA(F!H88),_xlfn.FORMULATEXT(F!H88),F!H88),"9","#"),"8","#"),"7","#"),"6","#"),"5","#"),"4","#"),"3","#"),"2","#"),"1","#"),"0","#"),"$","")," ",""),",","@"),"&gt;","@"),"&lt;","@"),"=","@"),")","@"),"(","@"),"^","@"),"/","@"),"+","@"),"*","@"),"-","@"),"@#","")))/2&gt;(LEN(SUBSTITUTE(SUBSTITUTE(SUBSTITUTE(SUBSTITUTE(SUBSTITUTE(SUBSTITUTE(SUBSTITUTE(SUBSTITUTE(SUBSTITUTE(SUBSTITUTE(SUBSTITUTE(SUBSTITUTE(SUBSTITUTE(SUBSTITUTE(SUBSTITUTE(SUBSTITUTE(SUBSTITUTE(SUBSTITUTE(SUBSTITUTE(SUBSTITUTE(SUBSTITUTE(SUBSTITUTE(SUBSTITUTE(IF(_xlfn.ISFORMULA('#_F'!H88),_xlfn.FORMULATEXT('#_F'!H88),'#_F'!H88),"9","#"),"8","#"),"7","#"),"6","#"),"5","#"),"4","#"),"3","#"),"2","#"),"1","#"),"0","#"),"$","")," ",""),",","@"),"&gt;","@"),"&lt;","@"),"=","@"),")","@"),"(","@"),"^","@"),"/","@"),"+","@"),"*","@"),"-","@"))-LEN(SUBSTITUTE(SUBSTITUTE(SUBSTITUTE(SUBSTITUTE(SUBSTITUTE(SUBSTITUTE(SUBSTITUTE(SUBSTITUTE(SUBSTITUTE(SUBSTITUTE(SUBSTITUTE(SUBSTITUTE(SUBSTITUTE(SUBSTITUTE(SUBSTITUTE(SUBSTITUTE(SUBSTITUTE(SUBSTITUTE(SUBSTITUTE(SUBSTITUTE(SUBSTITUTE(SUBSTITUTE(SUBSTITUTE(SUBSTITUTE(IF(_xlfn.ISFORMULA('#_F'!H88),_xlfn.FORMULATEXT('#_F'!H88),'#_F'!H88),"9","#"),"8","#"),"7","#"),"6","#"),"5","#"),"4","#"),"3","#"),"2","#"),"1","#"),"0","#"),"$","")," ",""),",","@"),"&gt;","@"),"&lt;","@"),"=","@"),")","@"),"(","@"),"^","@"),"/","@"),"+","@"),"*","@"),"-","@"),"@#","")))/2,TRUE,FALSE),"HardCodeMsg",IF(LEN(IF(_xlfn.ISFORMULA(F!H88),_xlfn.FORMULATEXT(F!H88),F!H88))-LEN(SUBSTITUTE(IF(_xlfn.ISFORMULA(F!H88),_xlfn.FORMULATEXT(F!H88),F!H88),"""",""))&gt;LEN(IF(_xlfn.ISFORMULA('#_F'!H88),_xlfn.FORMULATEXT('#_F'!H88),'#_F'!H88))-LEN(SUBSTITUTE(IF(_xlfn.ISFORMULA('#_F'!H88),_xlfn.FORMULATEXT('#_F'!H88),'#_F'!H88),"""","")),TRUE,FALSE),"HardQuoteMsg",IF(LEN(IF(_xlfn.ISFORMULA(F!H88),_xlfn.FORMULATEXT(F!H88),F!H88))-LEN(SUBSTITUTE(IF(_xlfn.ISFORMULA(F!H88),_xlfn.FORMULATEXT(F!H88),F!H88),"$",""))&lt;LEN(IF(_xlfn.ISFORMULA('#_F'!H88),_xlfn.FORMULATEXT('#_F'!H88),'#_F'!H88))-LEN(SUBSTITUTE(IF(_xlfn.ISFORMULA('#_F'!H88),_xlfn.FORMULATEXT('#_F'!H88),'#_F'!H88),"$","")),TRUE,FALSE),"MissingAbsMsg",_xlfn.IFS(ISTEXT('#_F'!H88),FALSE,ISLOGICAL('#_F'!H88),FALSE,SUBSTITUTE(CELL("format",'#_F'!H88),"-","")=SUBSTITUTE(CELL("format",F!H88),"-",""),FALSE,CELL("format",'#_F'!H88)="G",FALSE,AND(CELL("format",'#_F'!H88)="F0",CELL("format",F!H88)="G"),FALSE,TRUE,IFERROR(IF(MATCH(CELL("format",'#_F'!H88),FormatCodes_SFX!$A$4:$A$53,0)&gt;0,TRUE),FALSE),TRUE,TRUE),"FormatMsg",TRUE,"PerfectMsg")</f>
        <v>PerfectMsg</v>
      </c>
      <c r="I88" s="170" t="str">
        <f ca="1">_xlfn.IFS(ISBLANK(F!I88),"",IF(NOT(ISNA('#_F'!I88)),IF(ISNA(F!I88),TRUE,FALSE),FALSE),"StuNAMsg",IF(AND(ISNA('#_F'!I88),ISNA(F!I88)),TRUE,FALSE),"PerfectMsg",IF(NOT(ISERROR('#_F'!I88)),IF(ISERROR(F!I88),TRUE,FALSE),FALSE),"StuErrorMsg",IF(TYPE('#_F'!I88)&lt;&gt;TYPE(F!I88),TRUE,FALSE),"WrongTypeMsg",IF(_xlfn.ISFORMULA('#_F'!I88),IF(NOT(_xlfn.ISFORMULA(F!I88)),TRUE),FALSE),"MissingFormulaMsg",IF(NOT(AND(ISNUMBER(FIND("[",_xlfn.FORMULATEXT('#_F'!I88))),ISNUMBER(FIND("!",_xlfn.FORMULATEXT('#_F'!I88))))),AND(ISNUMBER(FIND("[",_xlfn.FORMULATEXT(F!I88))),ISNUMBER(FIND("!",_xlfn.FORMULATEXT(F!I88)))),FALSE),"ExternalRefsMsg",IF(ISNUMBER('#_F'!I88),IF(ABS('#_F'!I88-F!I88)&gt;0.00001,TRUE,FALSE),IF('#_F'!I88&lt;&gt;F!I88,TRUE,FALSE)),IF(ISNUMBER('#_F'!I88),IF('#_F'!I88&gt;F!I88,"TooLow","TooHigh"),"WrongAnswer"),NOT(_xlfn.ISFORMULA('#_F'!I88)),IF(_xlfn.IFS(ISTEXT('#_F'!I88),FALSE,ISLOGICAL('#_F'!I88),FALSE,SUBSTITUTE(CELL("format",'#_F'!I88),"-","")=SUBSTITUTE(CELL("format",F!I88),"-",""),FALSE,CELL("format",'#_F'!I88)="G",FALSE,AND(CELL("format",'#_F'!I88)="F0",CELL("format",F!I88)="G"),FALSE,TRUE,IFERROR(IF(MATCH(CELL("format",'#_F'!I88)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88),_xlfn.FORMULATEXT(F!I88),F!I88),"9","#"),"8","#"),"7","#"),"6","#"),"5","#"),"4","#"),"3","#"),"2","#"),"1","#"),"0","#"),"$","")," ",""),",","@"),"&gt;","@"),"&lt;","@"),"=","@"),")","@"),"(","@"),"^","@"),"/","@"),"+","@"),"*","@"),"-","@"))-LEN(SUBSTITUTE(SUBSTITUTE(SUBSTITUTE(SUBSTITUTE(SUBSTITUTE(SUBSTITUTE(SUBSTITUTE(SUBSTITUTE(SUBSTITUTE(SUBSTITUTE(SUBSTITUTE(SUBSTITUTE(SUBSTITUTE(SUBSTITUTE(SUBSTITUTE(SUBSTITUTE(SUBSTITUTE(SUBSTITUTE(SUBSTITUTE(SUBSTITUTE(SUBSTITUTE(SUBSTITUTE(SUBSTITUTE(SUBSTITUTE(IF(_xlfn.ISFORMULA(F!I88),_xlfn.FORMULATEXT(F!I88),F!I88),"9","#"),"8","#"),"7","#"),"6","#"),"5","#"),"4","#"),"3","#"),"2","#"),"1","#"),"0","#"),"$","")," ",""),",","@"),"&gt;","@"),"&lt;","@"),"=","@"),")","@"),"(","@"),"^","@"),"/","@"),"+","@"),"*","@"),"-","@"),"@#","")))/2&gt;(LEN(SUBSTITUTE(SUBSTITUTE(SUBSTITUTE(SUBSTITUTE(SUBSTITUTE(SUBSTITUTE(SUBSTITUTE(SUBSTITUTE(SUBSTITUTE(SUBSTITUTE(SUBSTITUTE(SUBSTITUTE(SUBSTITUTE(SUBSTITUTE(SUBSTITUTE(SUBSTITUTE(SUBSTITUTE(SUBSTITUTE(SUBSTITUTE(SUBSTITUTE(SUBSTITUTE(SUBSTITUTE(SUBSTITUTE(IF(_xlfn.ISFORMULA('#_F'!I88),_xlfn.FORMULATEXT('#_F'!I88),'#_F'!I88),"9","#"),"8","#"),"7","#"),"6","#"),"5","#"),"4","#"),"3","#"),"2","#"),"1","#"),"0","#"),"$","")," ",""),",","@"),"&gt;","@"),"&lt;","@"),"=","@"),")","@"),"(","@"),"^","@"),"/","@"),"+","@"),"*","@"),"-","@"))-LEN(SUBSTITUTE(SUBSTITUTE(SUBSTITUTE(SUBSTITUTE(SUBSTITUTE(SUBSTITUTE(SUBSTITUTE(SUBSTITUTE(SUBSTITUTE(SUBSTITUTE(SUBSTITUTE(SUBSTITUTE(SUBSTITUTE(SUBSTITUTE(SUBSTITUTE(SUBSTITUTE(SUBSTITUTE(SUBSTITUTE(SUBSTITUTE(SUBSTITUTE(SUBSTITUTE(SUBSTITUTE(SUBSTITUTE(SUBSTITUTE(IF(_xlfn.ISFORMULA('#_F'!I88),_xlfn.FORMULATEXT('#_F'!I88),'#_F'!I88),"9","#"),"8","#"),"7","#"),"6","#"),"5","#"),"4","#"),"3","#"),"2","#"),"1","#"),"0","#"),"$","")," ",""),",","@"),"&gt;","@"),"&lt;","@"),"=","@"),")","@"),"(","@"),"^","@"),"/","@"),"+","@"),"*","@"),"-","@"),"@#","")))/2,TRUE,FALSE),"HardCodeMsg",IF(LEN(IF(_xlfn.ISFORMULA(F!I88),_xlfn.FORMULATEXT(F!I88),F!I88))-LEN(SUBSTITUTE(IF(_xlfn.ISFORMULA(F!I88),_xlfn.FORMULATEXT(F!I88),F!I88),"""",""))&gt;LEN(IF(_xlfn.ISFORMULA('#_F'!I88),_xlfn.FORMULATEXT('#_F'!I88),'#_F'!I88))-LEN(SUBSTITUTE(IF(_xlfn.ISFORMULA('#_F'!I88),_xlfn.FORMULATEXT('#_F'!I88),'#_F'!I88),"""","")),TRUE,FALSE),"HardQuoteMsg",IF(LEN(IF(_xlfn.ISFORMULA(F!I88),_xlfn.FORMULATEXT(F!I88),F!I88))-LEN(SUBSTITUTE(IF(_xlfn.ISFORMULA(F!I88),_xlfn.FORMULATEXT(F!I88),F!I88),"$",""))&lt;LEN(IF(_xlfn.ISFORMULA('#_F'!I88),_xlfn.FORMULATEXT('#_F'!I88),'#_F'!I88))-LEN(SUBSTITUTE(IF(_xlfn.ISFORMULA('#_F'!I88),_xlfn.FORMULATEXT('#_F'!I88),'#_F'!I88),"$","")),TRUE,FALSE),"MissingAbsMsg",_xlfn.IFS(ISTEXT('#_F'!I88),FALSE,ISLOGICAL('#_F'!I88),FALSE,SUBSTITUTE(CELL("format",'#_F'!I88),"-","")=SUBSTITUTE(CELL("format",F!I88),"-",""),FALSE,CELL("format",'#_F'!I88)="G",FALSE,AND(CELL("format",'#_F'!I88)="F0",CELL("format",F!I88)="G"),FALSE,TRUE,IFERROR(IF(MATCH(CELL("format",'#_F'!I88),FormatCodes_SFX!$A$4:$A$53,0)&gt;0,TRUE),FALSE),TRUE,TRUE),"FormatMsg",TRUE,"PerfectMsg")</f>
        <v>PerfectMsg</v>
      </c>
      <c r="J88" s="170" t="str">
        <f ca="1">_xlfn.IFS(ISBLANK(F!J88),"",IF(NOT(ISNA('#_F'!J88)),IF(ISNA(F!J88),TRUE,FALSE),FALSE),"StuNAMsg",IF(AND(ISNA('#_F'!J88),ISNA(F!J88)),TRUE,FALSE),"PerfectMsg",IF(NOT(ISERROR('#_F'!J88)),IF(ISERROR(F!J88),TRUE,FALSE),FALSE),"StuErrorMsg",IF(TYPE('#_F'!J88)&lt;&gt;TYPE(F!J88),TRUE,FALSE),"WrongTypeMsg",IF(_xlfn.ISFORMULA('#_F'!J88),IF(NOT(_xlfn.ISFORMULA(F!J88)),TRUE),FALSE),"MissingFormulaMsg",IF(NOT(AND(ISNUMBER(FIND("[",_xlfn.FORMULATEXT('#_F'!J88))),ISNUMBER(FIND("!",_xlfn.FORMULATEXT('#_F'!J88))))),AND(ISNUMBER(FIND("[",_xlfn.FORMULATEXT(F!J88))),ISNUMBER(FIND("!",_xlfn.FORMULATEXT(F!J88)))),FALSE),"ExternalRefsMsg",IF(ISNUMBER('#_F'!J88),IF(ABS('#_F'!J88-F!J88)&gt;0.00001,TRUE,FALSE),IF('#_F'!J88&lt;&gt;F!J88,TRUE,FALSE)),IF(ISNUMBER('#_F'!J88),IF('#_F'!J88&gt;F!J88,"TooLow","TooHigh"),"WrongAnswer"),NOT(_xlfn.ISFORMULA('#_F'!J88)),IF(_xlfn.IFS(ISTEXT('#_F'!J88),FALSE,ISLOGICAL('#_F'!J88),FALSE,SUBSTITUTE(CELL("format",'#_F'!J88),"-","")=SUBSTITUTE(CELL("format",F!J88),"-",""),FALSE,CELL("format",'#_F'!J88)="G",FALSE,AND(CELL("format",'#_F'!J88)="F0",CELL("format",F!J88)="G"),FALSE,TRUE,IFERROR(IF(MATCH(CELL("format",'#_F'!J88)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88),_xlfn.FORMULATEXT(F!J88),F!J88),"9","#"),"8","#"),"7","#"),"6","#"),"5","#"),"4","#"),"3","#"),"2","#"),"1","#"),"0","#"),"$","")," ",""),",","@"),"&gt;","@"),"&lt;","@"),"=","@"),")","@"),"(","@"),"^","@"),"/","@"),"+","@"),"*","@"),"-","@"))-LEN(SUBSTITUTE(SUBSTITUTE(SUBSTITUTE(SUBSTITUTE(SUBSTITUTE(SUBSTITUTE(SUBSTITUTE(SUBSTITUTE(SUBSTITUTE(SUBSTITUTE(SUBSTITUTE(SUBSTITUTE(SUBSTITUTE(SUBSTITUTE(SUBSTITUTE(SUBSTITUTE(SUBSTITUTE(SUBSTITUTE(SUBSTITUTE(SUBSTITUTE(SUBSTITUTE(SUBSTITUTE(SUBSTITUTE(SUBSTITUTE(IF(_xlfn.ISFORMULA(F!J88),_xlfn.FORMULATEXT(F!J88),F!J88),"9","#"),"8","#"),"7","#"),"6","#"),"5","#"),"4","#"),"3","#"),"2","#"),"1","#"),"0","#"),"$","")," ",""),",","@"),"&gt;","@"),"&lt;","@"),"=","@"),")","@"),"(","@"),"^","@"),"/","@"),"+","@"),"*","@"),"-","@"),"@#","")))/2&gt;(LEN(SUBSTITUTE(SUBSTITUTE(SUBSTITUTE(SUBSTITUTE(SUBSTITUTE(SUBSTITUTE(SUBSTITUTE(SUBSTITUTE(SUBSTITUTE(SUBSTITUTE(SUBSTITUTE(SUBSTITUTE(SUBSTITUTE(SUBSTITUTE(SUBSTITUTE(SUBSTITUTE(SUBSTITUTE(SUBSTITUTE(SUBSTITUTE(SUBSTITUTE(SUBSTITUTE(SUBSTITUTE(SUBSTITUTE(IF(_xlfn.ISFORMULA('#_F'!J88),_xlfn.FORMULATEXT('#_F'!J88),'#_F'!J88),"9","#"),"8","#"),"7","#"),"6","#"),"5","#"),"4","#"),"3","#"),"2","#"),"1","#"),"0","#"),"$","")," ",""),",","@"),"&gt;","@"),"&lt;","@"),"=","@"),")","@"),"(","@"),"^","@"),"/","@"),"+","@"),"*","@"),"-","@"))-LEN(SUBSTITUTE(SUBSTITUTE(SUBSTITUTE(SUBSTITUTE(SUBSTITUTE(SUBSTITUTE(SUBSTITUTE(SUBSTITUTE(SUBSTITUTE(SUBSTITUTE(SUBSTITUTE(SUBSTITUTE(SUBSTITUTE(SUBSTITUTE(SUBSTITUTE(SUBSTITUTE(SUBSTITUTE(SUBSTITUTE(SUBSTITUTE(SUBSTITUTE(SUBSTITUTE(SUBSTITUTE(SUBSTITUTE(SUBSTITUTE(IF(_xlfn.ISFORMULA('#_F'!J88),_xlfn.FORMULATEXT('#_F'!J88),'#_F'!J88),"9","#"),"8","#"),"7","#"),"6","#"),"5","#"),"4","#"),"3","#"),"2","#"),"1","#"),"0","#"),"$","")," ",""),",","@"),"&gt;","@"),"&lt;","@"),"=","@"),")","@"),"(","@"),"^","@"),"/","@"),"+","@"),"*","@"),"-","@"),"@#","")))/2,TRUE,FALSE),"HardCodeMsg",IF(LEN(IF(_xlfn.ISFORMULA(F!J88),_xlfn.FORMULATEXT(F!J88),F!J88))-LEN(SUBSTITUTE(IF(_xlfn.ISFORMULA(F!J88),_xlfn.FORMULATEXT(F!J88),F!J88),"""",""))&gt;LEN(IF(_xlfn.ISFORMULA('#_F'!J88),_xlfn.FORMULATEXT('#_F'!J88),'#_F'!J88))-LEN(SUBSTITUTE(IF(_xlfn.ISFORMULA('#_F'!J88),_xlfn.FORMULATEXT('#_F'!J88),'#_F'!J88),"""","")),TRUE,FALSE),"HardQuoteMsg",IF(LEN(IF(_xlfn.ISFORMULA(F!J88),_xlfn.FORMULATEXT(F!J88),F!J88))-LEN(SUBSTITUTE(IF(_xlfn.ISFORMULA(F!J88),_xlfn.FORMULATEXT(F!J88),F!J88),"$",""))&lt;LEN(IF(_xlfn.ISFORMULA('#_F'!J88),_xlfn.FORMULATEXT('#_F'!J88),'#_F'!J88))-LEN(SUBSTITUTE(IF(_xlfn.ISFORMULA('#_F'!J88),_xlfn.FORMULATEXT('#_F'!J88),'#_F'!J88),"$","")),TRUE,FALSE),"MissingAbsMsg",_xlfn.IFS(ISTEXT('#_F'!J88),FALSE,ISLOGICAL('#_F'!J88),FALSE,SUBSTITUTE(CELL("format",'#_F'!J88),"-","")=SUBSTITUTE(CELL("format",F!J88),"-",""),FALSE,CELL("format",'#_F'!J88)="G",FALSE,AND(CELL("format",'#_F'!J88)="F0",CELL("format",F!J88)="G"),FALSE,TRUE,IFERROR(IF(MATCH(CELL("format",'#_F'!J88),FormatCodes_SFX!$A$4:$A$53,0)&gt;0,TRUE),FALSE),TRUE,TRUE),"FormatMsg",TRUE,"PerfectMsg")</f>
        <v>PerfectMsg</v>
      </c>
      <c r="K88" s="170" t="str">
        <f ca="1">_xlfn.IFS(ISBLANK(F!K88),"",IF(NOT(ISNA('#_F'!K88)),IF(ISNA(F!K88),TRUE,FALSE),FALSE),"StuNAMsg",IF(AND(ISNA('#_F'!K88),ISNA(F!K88)),TRUE,FALSE),"PerfectMsg",IF(NOT(ISERROR('#_F'!K88)),IF(ISERROR(F!K88),TRUE,FALSE),FALSE),"StuErrorMsg",IF(TYPE('#_F'!K88)&lt;&gt;TYPE(F!K88),TRUE,FALSE),"WrongTypeMsg",IF(_xlfn.ISFORMULA('#_F'!K88),IF(NOT(_xlfn.ISFORMULA(F!K88)),TRUE),FALSE),"MissingFormulaMsg",IF(NOT(AND(ISNUMBER(FIND("[",_xlfn.FORMULATEXT('#_F'!K88))),ISNUMBER(FIND("!",_xlfn.FORMULATEXT('#_F'!K88))))),AND(ISNUMBER(FIND("[",_xlfn.FORMULATEXT(F!K88))),ISNUMBER(FIND("!",_xlfn.FORMULATEXT(F!K88)))),FALSE),"ExternalRefsMsg",IF(ISNUMBER('#_F'!K88),IF(ABS('#_F'!K88-F!K88)&gt;0.00001,TRUE,FALSE),IF('#_F'!K88&lt;&gt;F!K88,TRUE,FALSE)),IF(ISNUMBER('#_F'!K88),IF('#_F'!K88&gt;F!K88,"TooLow","TooHigh"),"WrongAnswer"),NOT(_xlfn.ISFORMULA('#_F'!K88)),IF(_xlfn.IFS(ISTEXT('#_F'!K88),FALSE,ISLOGICAL('#_F'!K88),FALSE,SUBSTITUTE(CELL("format",'#_F'!K88),"-","")=SUBSTITUTE(CELL("format",F!K88),"-",""),FALSE,CELL("format",'#_F'!K88)="G",FALSE,AND(CELL("format",'#_F'!K88)="F0",CELL("format",F!K88)="G"),FALSE,TRUE,IFERROR(IF(MATCH(CELL("format",'#_F'!K88)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88),_xlfn.FORMULATEXT(F!K88),F!K88),"9","#"),"8","#"),"7","#"),"6","#"),"5","#"),"4","#"),"3","#"),"2","#"),"1","#"),"0","#"),"$","")," ",""),",","@"),"&gt;","@"),"&lt;","@"),"=","@"),")","@"),"(","@"),"^","@"),"/","@"),"+","@"),"*","@"),"-","@"))-LEN(SUBSTITUTE(SUBSTITUTE(SUBSTITUTE(SUBSTITUTE(SUBSTITUTE(SUBSTITUTE(SUBSTITUTE(SUBSTITUTE(SUBSTITUTE(SUBSTITUTE(SUBSTITUTE(SUBSTITUTE(SUBSTITUTE(SUBSTITUTE(SUBSTITUTE(SUBSTITUTE(SUBSTITUTE(SUBSTITUTE(SUBSTITUTE(SUBSTITUTE(SUBSTITUTE(SUBSTITUTE(SUBSTITUTE(SUBSTITUTE(IF(_xlfn.ISFORMULA(F!K88),_xlfn.FORMULATEXT(F!K88),F!K88),"9","#"),"8","#"),"7","#"),"6","#"),"5","#"),"4","#"),"3","#"),"2","#"),"1","#"),"0","#"),"$","")," ",""),",","@"),"&gt;","@"),"&lt;","@"),"=","@"),")","@"),"(","@"),"^","@"),"/","@"),"+","@"),"*","@"),"-","@"),"@#","")))/2&gt;(LEN(SUBSTITUTE(SUBSTITUTE(SUBSTITUTE(SUBSTITUTE(SUBSTITUTE(SUBSTITUTE(SUBSTITUTE(SUBSTITUTE(SUBSTITUTE(SUBSTITUTE(SUBSTITUTE(SUBSTITUTE(SUBSTITUTE(SUBSTITUTE(SUBSTITUTE(SUBSTITUTE(SUBSTITUTE(SUBSTITUTE(SUBSTITUTE(SUBSTITUTE(SUBSTITUTE(SUBSTITUTE(SUBSTITUTE(IF(_xlfn.ISFORMULA('#_F'!K88),_xlfn.FORMULATEXT('#_F'!K88),'#_F'!K88),"9","#"),"8","#"),"7","#"),"6","#"),"5","#"),"4","#"),"3","#"),"2","#"),"1","#"),"0","#"),"$","")," ",""),",","@"),"&gt;","@"),"&lt;","@"),"=","@"),")","@"),"(","@"),"^","@"),"/","@"),"+","@"),"*","@"),"-","@"))-LEN(SUBSTITUTE(SUBSTITUTE(SUBSTITUTE(SUBSTITUTE(SUBSTITUTE(SUBSTITUTE(SUBSTITUTE(SUBSTITUTE(SUBSTITUTE(SUBSTITUTE(SUBSTITUTE(SUBSTITUTE(SUBSTITUTE(SUBSTITUTE(SUBSTITUTE(SUBSTITUTE(SUBSTITUTE(SUBSTITUTE(SUBSTITUTE(SUBSTITUTE(SUBSTITUTE(SUBSTITUTE(SUBSTITUTE(SUBSTITUTE(IF(_xlfn.ISFORMULA('#_F'!K88),_xlfn.FORMULATEXT('#_F'!K88),'#_F'!K88),"9","#"),"8","#"),"7","#"),"6","#"),"5","#"),"4","#"),"3","#"),"2","#"),"1","#"),"0","#"),"$","")," ",""),",","@"),"&gt;","@"),"&lt;","@"),"=","@"),")","@"),"(","@"),"^","@"),"/","@"),"+","@"),"*","@"),"-","@"),"@#","")))/2,TRUE,FALSE),"HardCodeMsg",IF(LEN(IF(_xlfn.ISFORMULA(F!K88),_xlfn.FORMULATEXT(F!K88),F!K88))-LEN(SUBSTITUTE(IF(_xlfn.ISFORMULA(F!K88),_xlfn.FORMULATEXT(F!K88),F!K88),"""",""))&gt;LEN(IF(_xlfn.ISFORMULA('#_F'!K88),_xlfn.FORMULATEXT('#_F'!K88),'#_F'!K88))-LEN(SUBSTITUTE(IF(_xlfn.ISFORMULA('#_F'!K88),_xlfn.FORMULATEXT('#_F'!K88),'#_F'!K88),"""","")),TRUE,FALSE),"HardQuoteMsg",IF(LEN(IF(_xlfn.ISFORMULA(F!K88),_xlfn.FORMULATEXT(F!K88),F!K88))-LEN(SUBSTITUTE(IF(_xlfn.ISFORMULA(F!K88),_xlfn.FORMULATEXT(F!K88),F!K88),"$",""))&lt;LEN(IF(_xlfn.ISFORMULA('#_F'!K88),_xlfn.FORMULATEXT('#_F'!K88),'#_F'!K88))-LEN(SUBSTITUTE(IF(_xlfn.ISFORMULA('#_F'!K88),_xlfn.FORMULATEXT('#_F'!K88),'#_F'!K88),"$","")),TRUE,FALSE),"MissingAbsMsg",_xlfn.IFS(ISTEXT('#_F'!K88),FALSE,ISLOGICAL('#_F'!K88),FALSE,SUBSTITUTE(CELL("format",'#_F'!K88),"-","")=SUBSTITUTE(CELL("format",F!K88),"-",""),FALSE,CELL("format",'#_F'!K88)="G",FALSE,AND(CELL("format",'#_F'!K88)="F0",CELL("format",F!K88)="G"),FALSE,TRUE,IFERROR(IF(MATCH(CELL("format",'#_F'!K88),FormatCodes_SFX!$A$4:$A$53,0)&gt;0,TRUE),FALSE),TRUE,TRUE),"FormatMsg",TRUE,"PerfectMsg")</f>
        <v>PerfectMsg</v>
      </c>
      <c r="L88" s="231" t="str">
        <f ca="1">_xlfn.IFS(ISBLANK(F!L88),"",IF(NOT(ISNA('#_F'!L88)),IF(ISNA(F!L88),TRUE,FALSE),FALSE),"StuNAMsg",IF(AND(ISNA('#_F'!L88),ISNA(F!L88)),TRUE,FALSE),"PerfectMsg",IF(NOT(ISERROR('#_F'!L88)),IF(ISERROR(F!L88),TRUE,FALSE),FALSE),"StuErrorMsg",IF(TYPE('#_F'!L88)&lt;&gt;TYPE(F!L88),TRUE,FALSE),"WrongTypeMsg",IF(_xlfn.ISFORMULA('#_F'!L88),IF(NOT(_xlfn.ISFORMULA(F!L88)),TRUE),FALSE),"MissingFormulaMsg",IF(NOT(AND(ISNUMBER(FIND("[",_xlfn.FORMULATEXT('#_F'!L88))),ISNUMBER(FIND("!",_xlfn.FORMULATEXT('#_F'!L88))))),AND(ISNUMBER(FIND("[",_xlfn.FORMULATEXT(F!L88))),ISNUMBER(FIND("!",_xlfn.FORMULATEXT(F!L88)))),FALSE),"ExternalRefsMsg",IF(ISNUMBER('#_F'!L88),IF(ABS('#_F'!L88-F!L88)&gt;0.00001,TRUE,FALSE),IF('#_F'!L88&lt;&gt;F!L88,TRUE,FALSE)),IF(ISNUMBER('#_F'!L88),IF('#_F'!L88&gt;F!L88,"TooLow","TooHigh"),"WrongAnswer"),NOT(_xlfn.ISFORMULA('#_F'!L88)),IF(_xlfn.IFS(ISTEXT('#_F'!L88),FALSE,ISLOGICAL('#_F'!L88),FALSE,SUBSTITUTE(CELL("format",'#_F'!L88),"-","")=SUBSTITUTE(CELL("format",F!L88),"-",""),FALSE,CELL("format",'#_F'!L88)="G",FALSE,AND(CELL("format",'#_F'!L88)="F0",CELL("format",F!L88)="G"),FALSE,TRUE,IFERROR(IF(MATCH(CELL("format",'#_F'!L88)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88),_xlfn.FORMULATEXT(F!L88),F!L88),"9","#"),"8","#"),"7","#"),"6","#"),"5","#"),"4","#"),"3","#"),"2","#"),"1","#"),"0","#"),"$","")," ",""),",","@"),"&gt;","@"),"&lt;","@"),"=","@"),")","@"),"(","@"),"^","@"),"/","@"),"+","@"),"*","@"),"-","@"))-LEN(SUBSTITUTE(SUBSTITUTE(SUBSTITUTE(SUBSTITUTE(SUBSTITUTE(SUBSTITUTE(SUBSTITUTE(SUBSTITUTE(SUBSTITUTE(SUBSTITUTE(SUBSTITUTE(SUBSTITUTE(SUBSTITUTE(SUBSTITUTE(SUBSTITUTE(SUBSTITUTE(SUBSTITUTE(SUBSTITUTE(SUBSTITUTE(SUBSTITUTE(SUBSTITUTE(SUBSTITUTE(SUBSTITUTE(SUBSTITUTE(IF(_xlfn.ISFORMULA(F!L88),_xlfn.FORMULATEXT(F!L88),F!L88),"9","#"),"8","#"),"7","#"),"6","#"),"5","#"),"4","#"),"3","#"),"2","#"),"1","#"),"0","#"),"$","")," ",""),",","@"),"&gt;","@"),"&lt;","@"),"=","@"),")","@"),"(","@"),"^","@"),"/","@"),"+","@"),"*","@"),"-","@"),"@#","")))/2&gt;(LEN(SUBSTITUTE(SUBSTITUTE(SUBSTITUTE(SUBSTITUTE(SUBSTITUTE(SUBSTITUTE(SUBSTITUTE(SUBSTITUTE(SUBSTITUTE(SUBSTITUTE(SUBSTITUTE(SUBSTITUTE(SUBSTITUTE(SUBSTITUTE(SUBSTITUTE(SUBSTITUTE(SUBSTITUTE(SUBSTITUTE(SUBSTITUTE(SUBSTITUTE(SUBSTITUTE(SUBSTITUTE(SUBSTITUTE(IF(_xlfn.ISFORMULA('#_F'!L88),_xlfn.FORMULATEXT('#_F'!L88),'#_F'!L88),"9","#"),"8","#"),"7","#"),"6","#"),"5","#"),"4","#"),"3","#"),"2","#"),"1","#"),"0","#"),"$","")," ",""),",","@"),"&gt;","@"),"&lt;","@"),"=","@"),")","@"),"(","@"),"^","@"),"/","@"),"+","@"),"*","@"),"-","@"))-LEN(SUBSTITUTE(SUBSTITUTE(SUBSTITUTE(SUBSTITUTE(SUBSTITUTE(SUBSTITUTE(SUBSTITUTE(SUBSTITUTE(SUBSTITUTE(SUBSTITUTE(SUBSTITUTE(SUBSTITUTE(SUBSTITUTE(SUBSTITUTE(SUBSTITUTE(SUBSTITUTE(SUBSTITUTE(SUBSTITUTE(SUBSTITUTE(SUBSTITUTE(SUBSTITUTE(SUBSTITUTE(SUBSTITUTE(SUBSTITUTE(IF(_xlfn.ISFORMULA('#_F'!L88),_xlfn.FORMULATEXT('#_F'!L88),'#_F'!L88),"9","#"),"8","#"),"7","#"),"6","#"),"5","#"),"4","#"),"3","#"),"2","#"),"1","#"),"0","#"),"$","")," ",""),",","@"),"&gt;","@"),"&lt;","@"),"=","@"),")","@"),"(","@"),"^","@"),"/","@"),"+","@"),"*","@"),"-","@"),"@#","")))/2,TRUE,FALSE),"HardCodeMsg",IF(LEN(IF(_xlfn.ISFORMULA(F!L88),_xlfn.FORMULATEXT(F!L88),F!L88))-LEN(SUBSTITUTE(IF(_xlfn.ISFORMULA(F!L88),_xlfn.FORMULATEXT(F!L88),F!L88),"""",""))&gt;LEN(IF(_xlfn.ISFORMULA('#_F'!L88),_xlfn.FORMULATEXT('#_F'!L88),'#_F'!L88))-LEN(SUBSTITUTE(IF(_xlfn.ISFORMULA('#_F'!L88),_xlfn.FORMULATEXT('#_F'!L88),'#_F'!L88),"""","")),TRUE,FALSE),"HardQuoteMsg",IF(LEN(IF(_xlfn.ISFORMULA(F!L88),_xlfn.FORMULATEXT(F!L88),F!L88))-LEN(SUBSTITUTE(IF(_xlfn.ISFORMULA(F!L88),_xlfn.FORMULATEXT(F!L88),F!L88),"$",""))&lt;LEN(IF(_xlfn.ISFORMULA('#_F'!L88),_xlfn.FORMULATEXT('#_F'!L88),'#_F'!L88))-LEN(SUBSTITUTE(IF(_xlfn.ISFORMULA('#_F'!L88),_xlfn.FORMULATEXT('#_F'!L88),'#_F'!L88),"$","")),TRUE,FALSE),"MissingAbsMsg",_xlfn.IFS(ISTEXT('#_F'!L88),FALSE,ISLOGICAL('#_F'!L88),FALSE,SUBSTITUTE(CELL("format",'#_F'!L88),"-","")=SUBSTITUTE(CELL("format",F!L88),"-",""),FALSE,CELL("format",'#_F'!L88)="G",FALSE,AND(CELL("format",'#_F'!L88)="F0",CELL("format",F!L88)="G"),FALSE,TRUE,IFERROR(IF(MATCH(CELL("format",'#_F'!L88),FormatCodes_SFX!$A$4:$A$53,0)&gt;0,TRUE),FALSE),TRUE,TRUE),"FormatMsg",TRUE,"PerfectMsg")</f>
        <v>PerfectMsg</v>
      </c>
      <c r="N88" s="233">
        <v>0</v>
      </c>
      <c r="O88" s="233">
        <v>0</v>
      </c>
      <c r="P88" s="233">
        <v>0</v>
      </c>
      <c r="R88" s="233">
        <v>0</v>
      </c>
      <c r="S88" s="233">
        <v>0</v>
      </c>
      <c r="T88" s="233">
        <v>0</v>
      </c>
      <c r="V88" s="233">
        <v>0</v>
      </c>
      <c r="W88" s="233">
        <v>0</v>
      </c>
      <c r="X88" s="233">
        <v>0</v>
      </c>
      <c r="Z88" s="170">
        <v>0</v>
      </c>
      <c r="AA88" s="233">
        <v>0</v>
      </c>
      <c r="AB88" s="233">
        <v>0</v>
      </c>
    </row>
    <row r="89" spans="3:28" x14ac:dyDescent="0.15">
      <c r="C89" s="233">
        <v>0</v>
      </c>
      <c r="D89" s="233">
        <v>0</v>
      </c>
      <c r="E89" s="233">
        <v>0</v>
      </c>
      <c r="F89" s="233">
        <v>0</v>
      </c>
      <c r="G89" s="170" t="str">
        <f ca="1">_xlfn.IFS(ISBLANK(F!G89),"",IF(NOT(ISNA('#_F'!G89)),IF(ISNA(F!G89),TRUE,FALSE),FALSE),"StuNAMsg",IF(AND(ISNA('#_F'!G89),ISNA(F!G89)),TRUE,FALSE),"PerfectMsg",IF(NOT(ISERROR('#_F'!G89)),IF(ISERROR(F!G89),TRUE,FALSE),FALSE),"StuErrorMsg",IF(TYPE('#_F'!G89)&lt;&gt;TYPE(F!G89),TRUE,FALSE),"WrongTypeMsg",IF(_xlfn.ISFORMULA('#_F'!G89),IF(NOT(_xlfn.ISFORMULA(F!G89)),TRUE),FALSE),"MissingFormulaMsg",IF(NOT(AND(ISNUMBER(FIND("[",_xlfn.FORMULATEXT('#_F'!G89))),ISNUMBER(FIND("!",_xlfn.FORMULATEXT('#_F'!G89))))),AND(ISNUMBER(FIND("[",_xlfn.FORMULATEXT(F!G89))),ISNUMBER(FIND("!",_xlfn.FORMULATEXT(F!G89)))),FALSE),"ExternalRefsMsg",IF(ISNUMBER('#_F'!G89),IF(ABS('#_F'!G89-F!G89)&gt;0.00001,TRUE,FALSE),IF('#_F'!G89&lt;&gt;F!G89,TRUE,FALSE)),IF(ISNUMBER('#_F'!G89),IF('#_F'!G89&gt;F!G89,"TooLow","TooHigh"),"WrongAnswer"),NOT(_xlfn.ISFORMULA('#_F'!G89)),IF(_xlfn.IFS(ISTEXT('#_F'!G89),FALSE,ISLOGICAL('#_F'!G89),FALSE,SUBSTITUTE(CELL("format",'#_F'!G89),"-","")=SUBSTITUTE(CELL("format",F!G89),"-",""),FALSE,CELL("format",'#_F'!G89)="G",FALSE,AND(CELL("format",'#_F'!G89)="F0",CELL("format",F!G89)="G"),FALSE,TRUE,IFERROR(IF(MATCH(CELL("format",'#_F'!G89)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89),_xlfn.FORMULATEXT(F!G89),F!G89),"9","#"),"8","#"),"7","#"),"6","#"),"5","#"),"4","#"),"3","#"),"2","#"),"1","#"),"0","#"),"$","")," ",""),",","@"),"&gt;","@"),"&lt;","@"),"=","@"),")","@"),"(","@"),"^","@"),"/","@"),"+","@"),"*","@"),"-","@"))-LEN(SUBSTITUTE(SUBSTITUTE(SUBSTITUTE(SUBSTITUTE(SUBSTITUTE(SUBSTITUTE(SUBSTITUTE(SUBSTITUTE(SUBSTITUTE(SUBSTITUTE(SUBSTITUTE(SUBSTITUTE(SUBSTITUTE(SUBSTITUTE(SUBSTITUTE(SUBSTITUTE(SUBSTITUTE(SUBSTITUTE(SUBSTITUTE(SUBSTITUTE(SUBSTITUTE(SUBSTITUTE(SUBSTITUTE(SUBSTITUTE(IF(_xlfn.ISFORMULA(F!G89),_xlfn.FORMULATEXT(F!G89),F!G89),"9","#"),"8","#"),"7","#"),"6","#"),"5","#"),"4","#"),"3","#"),"2","#"),"1","#"),"0","#"),"$","")," ",""),",","@"),"&gt;","@"),"&lt;","@"),"=","@"),")","@"),"(","@"),"^","@"),"/","@"),"+","@"),"*","@"),"-","@"),"@#","")))/2&gt;(LEN(SUBSTITUTE(SUBSTITUTE(SUBSTITUTE(SUBSTITUTE(SUBSTITUTE(SUBSTITUTE(SUBSTITUTE(SUBSTITUTE(SUBSTITUTE(SUBSTITUTE(SUBSTITUTE(SUBSTITUTE(SUBSTITUTE(SUBSTITUTE(SUBSTITUTE(SUBSTITUTE(SUBSTITUTE(SUBSTITUTE(SUBSTITUTE(SUBSTITUTE(SUBSTITUTE(SUBSTITUTE(SUBSTITUTE(IF(_xlfn.ISFORMULA('#_F'!G89),_xlfn.FORMULATEXT('#_F'!G89),'#_F'!G89),"9","#"),"8","#"),"7","#"),"6","#"),"5","#"),"4","#"),"3","#"),"2","#"),"1","#"),"0","#"),"$","")," ",""),",","@"),"&gt;","@"),"&lt;","@"),"=","@"),")","@"),"(","@"),"^","@"),"/","@"),"+","@"),"*","@"),"-","@"))-LEN(SUBSTITUTE(SUBSTITUTE(SUBSTITUTE(SUBSTITUTE(SUBSTITUTE(SUBSTITUTE(SUBSTITUTE(SUBSTITUTE(SUBSTITUTE(SUBSTITUTE(SUBSTITUTE(SUBSTITUTE(SUBSTITUTE(SUBSTITUTE(SUBSTITUTE(SUBSTITUTE(SUBSTITUTE(SUBSTITUTE(SUBSTITUTE(SUBSTITUTE(SUBSTITUTE(SUBSTITUTE(SUBSTITUTE(SUBSTITUTE(IF(_xlfn.ISFORMULA('#_F'!G89),_xlfn.FORMULATEXT('#_F'!G89),'#_F'!G89),"9","#"),"8","#"),"7","#"),"6","#"),"5","#"),"4","#"),"3","#"),"2","#"),"1","#"),"0","#"),"$","")," ",""),",","@"),"&gt;","@"),"&lt;","@"),"=","@"),")","@"),"(","@"),"^","@"),"/","@"),"+","@"),"*","@"),"-","@"),"@#","")))/2,TRUE,FALSE),"HardCodeMsg",IF(LEN(IF(_xlfn.ISFORMULA(F!G89),_xlfn.FORMULATEXT(F!G89),F!G89))-LEN(SUBSTITUTE(IF(_xlfn.ISFORMULA(F!G89),_xlfn.FORMULATEXT(F!G89),F!G89),"""",""))&gt;LEN(IF(_xlfn.ISFORMULA('#_F'!G89),_xlfn.FORMULATEXT('#_F'!G89),'#_F'!G89))-LEN(SUBSTITUTE(IF(_xlfn.ISFORMULA('#_F'!G89),_xlfn.FORMULATEXT('#_F'!G89),'#_F'!G89),"""","")),TRUE,FALSE),"HardQuoteMsg",IF(LEN(IF(_xlfn.ISFORMULA(F!G89),_xlfn.FORMULATEXT(F!G89),F!G89))-LEN(SUBSTITUTE(IF(_xlfn.ISFORMULA(F!G89),_xlfn.FORMULATEXT(F!G89),F!G89),"$",""))&lt;LEN(IF(_xlfn.ISFORMULA('#_F'!G89),_xlfn.FORMULATEXT('#_F'!G89),'#_F'!G89))-LEN(SUBSTITUTE(IF(_xlfn.ISFORMULA('#_F'!G89),_xlfn.FORMULATEXT('#_F'!G89),'#_F'!G89),"$","")),TRUE,FALSE),"MissingAbsMsg",_xlfn.IFS(ISTEXT('#_F'!G89),FALSE,ISLOGICAL('#_F'!G89),FALSE,SUBSTITUTE(CELL("format",'#_F'!G89),"-","")=SUBSTITUTE(CELL("format",F!G89),"-",""),FALSE,CELL("format",'#_F'!G89)="G",FALSE,AND(CELL("format",'#_F'!G89)="F0",CELL("format",F!G89)="G"),FALSE,TRUE,IFERROR(IF(MATCH(CELL("format",'#_F'!G89),FormatCodes_SFX!$A$4:$A$53,0)&gt;0,TRUE),FALSE),TRUE,TRUE),"FormatMsg",TRUE,"PerfectMsg")</f>
        <v>PerfectMsg</v>
      </c>
      <c r="H89" s="170" t="str">
        <f ca="1">_xlfn.IFS(ISBLANK(F!H89),"",IF(NOT(ISNA('#_F'!H89)),IF(ISNA(F!H89),TRUE,FALSE),FALSE),"StuNAMsg",IF(AND(ISNA('#_F'!H89),ISNA(F!H89)),TRUE,FALSE),"PerfectMsg",IF(NOT(ISERROR('#_F'!H89)),IF(ISERROR(F!H89),TRUE,FALSE),FALSE),"StuErrorMsg",IF(TYPE('#_F'!H89)&lt;&gt;TYPE(F!H89),TRUE,FALSE),"WrongTypeMsg",IF(_xlfn.ISFORMULA('#_F'!H89),IF(NOT(_xlfn.ISFORMULA(F!H89)),TRUE),FALSE),"MissingFormulaMsg",IF(NOT(AND(ISNUMBER(FIND("[",_xlfn.FORMULATEXT('#_F'!H89))),ISNUMBER(FIND("!",_xlfn.FORMULATEXT('#_F'!H89))))),AND(ISNUMBER(FIND("[",_xlfn.FORMULATEXT(F!H89))),ISNUMBER(FIND("!",_xlfn.FORMULATEXT(F!H89)))),FALSE),"ExternalRefsMsg",IF(ISNUMBER('#_F'!H89),IF(ABS('#_F'!H89-F!H89)&gt;0.00001,TRUE,FALSE),IF('#_F'!H89&lt;&gt;F!H89,TRUE,FALSE)),IF(ISNUMBER('#_F'!H89),IF('#_F'!H89&gt;F!H89,"TooLow","TooHigh"),"WrongAnswer"),NOT(_xlfn.ISFORMULA('#_F'!H89)),IF(_xlfn.IFS(ISTEXT('#_F'!H89),FALSE,ISLOGICAL('#_F'!H89),FALSE,SUBSTITUTE(CELL("format",'#_F'!H89),"-","")=SUBSTITUTE(CELL("format",F!H89),"-",""),FALSE,CELL("format",'#_F'!H89)="G",FALSE,AND(CELL("format",'#_F'!H89)="F0",CELL("format",F!H89)="G"),FALSE,TRUE,IFERROR(IF(MATCH(CELL("format",'#_F'!H89)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89),_xlfn.FORMULATEXT(F!H89),F!H89),"9","#"),"8","#"),"7","#"),"6","#"),"5","#"),"4","#"),"3","#"),"2","#"),"1","#"),"0","#"),"$","")," ",""),",","@"),"&gt;","@"),"&lt;","@"),"=","@"),")","@"),"(","@"),"^","@"),"/","@"),"+","@"),"*","@"),"-","@"))-LEN(SUBSTITUTE(SUBSTITUTE(SUBSTITUTE(SUBSTITUTE(SUBSTITUTE(SUBSTITUTE(SUBSTITUTE(SUBSTITUTE(SUBSTITUTE(SUBSTITUTE(SUBSTITUTE(SUBSTITUTE(SUBSTITUTE(SUBSTITUTE(SUBSTITUTE(SUBSTITUTE(SUBSTITUTE(SUBSTITUTE(SUBSTITUTE(SUBSTITUTE(SUBSTITUTE(SUBSTITUTE(SUBSTITUTE(SUBSTITUTE(IF(_xlfn.ISFORMULA(F!H89),_xlfn.FORMULATEXT(F!H89),F!H89),"9","#"),"8","#"),"7","#"),"6","#"),"5","#"),"4","#"),"3","#"),"2","#"),"1","#"),"0","#"),"$","")," ",""),",","@"),"&gt;","@"),"&lt;","@"),"=","@"),")","@"),"(","@"),"^","@"),"/","@"),"+","@"),"*","@"),"-","@"),"@#","")))/2&gt;(LEN(SUBSTITUTE(SUBSTITUTE(SUBSTITUTE(SUBSTITUTE(SUBSTITUTE(SUBSTITUTE(SUBSTITUTE(SUBSTITUTE(SUBSTITUTE(SUBSTITUTE(SUBSTITUTE(SUBSTITUTE(SUBSTITUTE(SUBSTITUTE(SUBSTITUTE(SUBSTITUTE(SUBSTITUTE(SUBSTITUTE(SUBSTITUTE(SUBSTITUTE(SUBSTITUTE(SUBSTITUTE(SUBSTITUTE(IF(_xlfn.ISFORMULA('#_F'!H89),_xlfn.FORMULATEXT('#_F'!H89),'#_F'!H89),"9","#"),"8","#"),"7","#"),"6","#"),"5","#"),"4","#"),"3","#"),"2","#"),"1","#"),"0","#"),"$","")," ",""),",","@"),"&gt;","@"),"&lt;","@"),"=","@"),")","@"),"(","@"),"^","@"),"/","@"),"+","@"),"*","@"),"-","@"))-LEN(SUBSTITUTE(SUBSTITUTE(SUBSTITUTE(SUBSTITUTE(SUBSTITUTE(SUBSTITUTE(SUBSTITUTE(SUBSTITUTE(SUBSTITUTE(SUBSTITUTE(SUBSTITUTE(SUBSTITUTE(SUBSTITUTE(SUBSTITUTE(SUBSTITUTE(SUBSTITUTE(SUBSTITUTE(SUBSTITUTE(SUBSTITUTE(SUBSTITUTE(SUBSTITUTE(SUBSTITUTE(SUBSTITUTE(SUBSTITUTE(IF(_xlfn.ISFORMULA('#_F'!H89),_xlfn.FORMULATEXT('#_F'!H89),'#_F'!H89),"9","#"),"8","#"),"7","#"),"6","#"),"5","#"),"4","#"),"3","#"),"2","#"),"1","#"),"0","#"),"$","")," ",""),",","@"),"&gt;","@"),"&lt;","@"),"=","@"),")","@"),"(","@"),"^","@"),"/","@"),"+","@"),"*","@"),"-","@"),"@#","")))/2,TRUE,FALSE),"HardCodeMsg",IF(LEN(IF(_xlfn.ISFORMULA(F!H89),_xlfn.FORMULATEXT(F!H89),F!H89))-LEN(SUBSTITUTE(IF(_xlfn.ISFORMULA(F!H89),_xlfn.FORMULATEXT(F!H89),F!H89),"""",""))&gt;LEN(IF(_xlfn.ISFORMULA('#_F'!H89),_xlfn.FORMULATEXT('#_F'!H89),'#_F'!H89))-LEN(SUBSTITUTE(IF(_xlfn.ISFORMULA('#_F'!H89),_xlfn.FORMULATEXT('#_F'!H89),'#_F'!H89),"""","")),TRUE,FALSE),"HardQuoteMsg",IF(LEN(IF(_xlfn.ISFORMULA(F!H89),_xlfn.FORMULATEXT(F!H89),F!H89))-LEN(SUBSTITUTE(IF(_xlfn.ISFORMULA(F!H89),_xlfn.FORMULATEXT(F!H89),F!H89),"$",""))&lt;LEN(IF(_xlfn.ISFORMULA('#_F'!H89),_xlfn.FORMULATEXT('#_F'!H89),'#_F'!H89))-LEN(SUBSTITUTE(IF(_xlfn.ISFORMULA('#_F'!H89),_xlfn.FORMULATEXT('#_F'!H89),'#_F'!H89),"$","")),TRUE,FALSE),"MissingAbsMsg",_xlfn.IFS(ISTEXT('#_F'!H89),FALSE,ISLOGICAL('#_F'!H89),FALSE,SUBSTITUTE(CELL("format",'#_F'!H89),"-","")=SUBSTITUTE(CELL("format",F!H89),"-",""),FALSE,CELL("format",'#_F'!H89)="G",FALSE,AND(CELL("format",'#_F'!H89)="F0",CELL("format",F!H89)="G"),FALSE,TRUE,IFERROR(IF(MATCH(CELL("format",'#_F'!H89),FormatCodes_SFX!$A$4:$A$53,0)&gt;0,TRUE),FALSE),TRUE,TRUE),"FormatMsg",TRUE,"PerfectMsg")</f>
        <v>PerfectMsg</v>
      </c>
      <c r="I89" s="170" t="str">
        <f ca="1">_xlfn.IFS(ISBLANK(F!I89),"",IF(NOT(ISNA('#_F'!I89)),IF(ISNA(F!I89),TRUE,FALSE),FALSE),"StuNAMsg",IF(AND(ISNA('#_F'!I89),ISNA(F!I89)),TRUE,FALSE),"PerfectMsg",IF(NOT(ISERROR('#_F'!I89)),IF(ISERROR(F!I89),TRUE,FALSE),FALSE),"StuErrorMsg",IF(TYPE('#_F'!I89)&lt;&gt;TYPE(F!I89),TRUE,FALSE),"WrongTypeMsg",IF(_xlfn.ISFORMULA('#_F'!I89),IF(NOT(_xlfn.ISFORMULA(F!I89)),TRUE),FALSE),"MissingFormulaMsg",IF(NOT(AND(ISNUMBER(FIND("[",_xlfn.FORMULATEXT('#_F'!I89))),ISNUMBER(FIND("!",_xlfn.FORMULATEXT('#_F'!I89))))),AND(ISNUMBER(FIND("[",_xlfn.FORMULATEXT(F!I89))),ISNUMBER(FIND("!",_xlfn.FORMULATEXT(F!I89)))),FALSE),"ExternalRefsMsg",IF(ISNUMBER('#_F'!I89),IF(ABS('#_F'!I89-F!I89)&gt;0.00001,TRUE,FALSE),IF('#_F'!I89&lt;&gt;F!I89,TRUE,FALSE)),IF(ISNUMBER('#_F'!I89),IF('#_F'!I89&gt;F!I89,"TooLow","TooHigh"),"WrongAnswer"),NOT(_xlfn.ISFORMULA('#_F'!I89)),IF(_xlfn.IFS(ISTEXT('#_F'!I89),FALSE,ISLOGICAL('#_F'!I89),FALSE,SUBSTITUTE(CELL("format",'#_F'!I89),"-","")=SUBSTITUTE(CELL("format",F!I89),"-",""),FALSE,CELL("format",'#_F'!I89)="G",FALSE,AND(CELL("format",'#_F'!I89)="F0",CELL("format",F!I89)="G"),FALSE,TRUE,IFERROR(IF(MATCH(CELL("format",'#_F'!I89)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89),_xlfn.FORMULATEXT(F!I89),F!I89),"9","#"),"8","#"),"7","#"),"6","#"),"5","#"),"4","#"),"3","#"),"2","#"),"1","#"),"0","#"),"$","")," ",""),",","@"),"&gt;","@"),"&lt;","@"),"=","@"),")","@"),"(","@"),"^","@"),"/","@"),"+","@"),"*","@"),"-","@"))-LEN(SUBSTITUTE(SUBSTITUTE(SUBSTITUTE(SUBSTITUTE(SUBSTITUTE(SUBSTITUTE(SUBSTITUTE(SUBSTITUTE(SUBSTITUTE(SUBSTITUTE(SUBSTITUTE(SUBSTITUTE(SUBSTITUTE(SUBSTITUTE(SUBSTITUTE(SUBSTITUTE(SUBSTITUTE(SUBSTITUTE(SUBSTITUTE(SUBSTITUTE(SUBSTITUTE(SUBSTITUTE(SUBSTITUTE(SUBSTITUTE(IF(_xlfn.ISFORMULA(F!I89),_xlfn.FORMULATEXT(F!I89),F!I89),"9","#"),"8","#"),"7","#"),"6","#"),"5","#"),"4","#"),"3","#"),"2","#"),"1","#"),"0","#"),"$","")," ",""),",","@"),"&gt;","@"),"&lt;","@"),"=","@"),")","@"),"(","@"),"^","@"),"/","@"),"+","@"),"*","@"),"-","@"),"@#","")))/2&gt;(LEN(SUBSTITUTE(SUBSTITUTE(SUBSTITUTE(SUBSTITUTE(SUBSTITUTE(SUBSTITUTE(SUBSTITUTE(SUBSTITUTE(SUBSTITUTE(SUBSTITUTE(SUBSTITUTE(SUBSTITUTE(SUBSTITUTE(SUBSTITUTE(SUBSTITUTE(SUBSTITUTE(SUBSTITUTE(SUBSTITUTE(SUBSTITUTE(SUBSTITUTE(SUBSTITUTE(SUBSTITUTE(SUBSTITUTE(IF(_xlfn.ISFORMULA('#_F'!I89),_xlfn.FORMULATEXT('#_F'!I89),'#_F'!I89),"9","#"),"8","#"),"7","#"),"6","#"),"5","#"),"4","#"),"3","#"),"2","#"),"1","#"),"0","#"),"$","")," ",""),",","@"),"&gt;","@"),"&lt;","@"),"=","@"),")","@"),"(","@"),"^","@"),"/","@"),"+","@"),"*","@"),"-","@"))-LEN(SUBSTITUTE(SUBSTITUTE(SUBSTITUTE(SUBSTITUTE(SUBSTITUTE(SUBSTITUTE(SUBSTITUTE(SUBSTITUTE(SUBSTITUTE(SUBSTITUTE(SUBSTITUTE(SUBSTITUTE(SUBSTITUTE(SUBSTITUTE(SUBSTITUTE(SUBSTITUTE(SUBSTITUTE(SUBSTITUTE(SUBSTITUTE(SUBSTITUTE(SUBSTITUTE(SUBSTITUTE(SUBSTITUTE(SUBSTITUTE(IF(_xlfn.ISFORMULA('#_F'!I89),_xlfn.FORMULATEXT('#_F'!I89),'#_F'!I89),"9","#"),"8","#"),"7","#"),"6","#"),"5","#"),"4","#"),"3","#"),"2","#"),"1","#"),"0","#"),"$","")," ",""),",","@"),"&gt;","@"),"&lt;","@"),"=","@"),")","@"),"(","@"),"^","@"),"/","@"),"+","@"),"*","@"),"-","@"),"@#","")))/2,TRUE,FALSE),"HardCodeMsg",IF(LEN(IF(_xlfn.ISFORMULA(F!I89),_xlfn.FORMULATEXT(F!I89),F!I89))-LEN(SUBSTITUTE(IF(_xlfn.ISFORMULA(F!I89),_xlfn.FORMULATEXT(F!I89),F!I89),"""",""))&gt;LEN(IF(_xlfn.ISFORMULA('#_F'!I89),_xlfn.FORMULATEXT('#_F'!I89),'#_F'!I89))-LEN(SUBSTITUTE(IF(_xlfn.ISFORMULA('#_F'!I89),_xlfn.FORMULATEXT('#_F'!I89),'#_F'!I89),"""","")),TRUE,FALSE),"HardQuoteMsg",IF(LEN(IF(_xlfn.ISFORMULA(F!I89),_xlfn.FORMULATEXT(F!I89),F!I89))-LEN(SUBSTITUTE(IF(_xlfn.ISFORMULA(F!I89),_xlfn.FORMULATEXT(F!I89),F!I89),"$",""))&lt;LEN(IF(_xlfn.ISFORMULA('#_F'!I89),_xlfn.FORMULATEXT('#_F'!I89),'#_F'!I89))-LEN(SUBSTITUTE(IF(_xlfn.ISFORMULA('#_F'!I89),_xlfn.FORMULATEXT('#_F'!I89),'#_F'!I89),"$","")),TRUE,FALSE),"MissingAbsMsg",_xlfn.IFS(ISTEXT('#_F'!I89),FALSE,ISLOGICAL('#_F'!I89),FALSE,SUBSTITUTE(CELL("format",'#_F'!I89),"-","")=SUBSTITUTE(CELL("format",F!I89),"-",""),FALSE,CELL("format",'#_F'!I89)="G",FALSE,AND(CELL("format",'#_F'!I89)="F0",CELL("format",F!I89)="G"),FALSE,TRUE,IFERROR(IF(MATCH(CELL("format",'#_F'!I89),FormatCodes_SFX!$A$4:$A$53,0)&gt;0,TRUE),FALSE),TRUE,TRUE),"FormatMsg",TRUE,"PerfectMsg")</f>
        <v>PerfectMsg</v>
      </c>
      <c r="J89" s="170" t="str">
        <f ca="1">_xlfn.IFS(ISBLANK(F!J89),"",IF(NOT(ISNA('#_F'!J89)),IF(ISNA(F!J89),TRUE,FALSE),FALSE),"StuNAMsg",IF(AND(ISNA('#_F'!J89),ISNA(F!J89)),TRUE,FALSE),"PerfectMsg",IF(NOT(ISERROR('#_F'!J89)),IF(ISERROR(F!J89),TRUE,FALSE),FALSE),"StuErrorMsg",IF(TYPE('#_F'!J89)&lt;&gt;TYPE(F!J89),TRUE,FALSE),"WrongTypeMsg",IF(_xlfn.ISFORMULA('#_F'!J89),IF(NOT(_xlfn.ISFORMULA(F!J89)),TRUE),FALSE),"MissingFormulaMsg",IF(NOT(AND(ISNUMBER(FIND("[",_xlfn.FORMULATEXT('#_F'!J89))),ISNUMBER(FIND("!",_xlfn.FORMULATEXT('#_F'!J89))))),AND(ISNUMBER(FIND("[",_xlfn.FORMULATEXT(F!J89))),ISNUMBER(FIND("!",_xlfn.FORMULATEXT(F!J89)))),FALSE),"ExternalRefsMsg",IF(ISNUMBER('#_F'!J89),IF(ABS('#_F'!J89-F!J89)&gt;0.00001,TRUE,FALSE),IF('#_F'!J89&lt;&gt;F!J89,TRUE,FALSE)),IF(ISNUMBER('#_F'!J89),IF('#_F'!J89&gt;F!J89,"TooLow","TooHigh"),"WrongAnswer"),NOT(_xlfn.ISFORMULA('#_F'!J89)),IF(_xlfn.IFS(ISTEXT('#_F'!J89),FALSE,ISLOGICAL('#_F'!J89),FALSE,SUBSTITUTE(CELL("format",'#_F'!J89),"-","")=SUBSTITUTE(CELL("format",F!J89),"-",""),FALSE,CELL("format",'#_F'!J89)="G",FALSE,AND(CELL("format",'#_F'!J89)="F0",CELL("format",F!J89)="G"),FALSE,TRUE,IFERROR(IF(MATCH(CELL("format",'#_F'!J89)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89),_xlfn.FORMULATEXT(F!J89),F!J89),"9","#"),"8","#"),"7","#"),"6","#"),"5","#"),"4","#"),"3","#"),"2","#"),"1","#"),"0","#"),"$","")," ",""),",","@"),"&gt;","@"),"&lt;","@"),"=","@"),")","@"),"(","@"),"^","@"),"/","@"),"+","@"),"*","@"),"-","@"))-LEN(SUBSTITUTE(SUBSTITUTE(SUBSTITUTE(SUBSTITUTE(SUBSTITUTE(SUBSTITUTE(SUBSTITUTE(SUBSTITUTE(SUBSTITUTE(SUBSTITUTE(SUBSTITUTE(SUBSTITUTE(SUBSTITUTE(SUBSTITUTE(SUBSTITUTE(SUBSTITUTE(SUBSTITUTE(SUBSTITUTE(SUBSTITUTE(SUBSTITUTE(SUBSTITUTE(SUBSTITUTE(SUBSTITUTE(SUBSTITUTE(IF(_xlfn.ISFORMULA(F!J89),_xlfn.FORMULATEXT(F!J89),F!J89),"9","#"),"8","#"),"7","#"),"6","#"),"5","#"),"4","#"),"3","#"),"2","#"),"1","#"),"0","#"),"$","")," ",""),",","@"),"&gt;","@"),"&lt;","@"),"=","@"),")","@"),"(","@"),"^","@"),"/","@"),"+","@"),"*","@"),"-","@"),"@#","")))/2&gt;(LEN(SUBSTITUTE(SUBSTITUTE(SUBSTITUTE(SUBSTITUTE(SUBSTITUTE(SUBSTITUTE(SUBSTITUTE(SUBSTITUTE(SUBSTITUTE(SUBSTITUTE(SUBSTITUTE(SUBSTITUTE(SUBSTITUTE(SUBSTITUTE(SUBSTITUTE(SUBSTITUTE(SUBSTITUTE(SUBSTITUTE(SUBSTITUTE(SUBSTITUTE(SUBSTITUTE(SUBSTITUTE(SUBSTITUTE(IF(_xlfn.ISFORMULA('#_F'!J89),_xlfn.FORMULATEXT('#_F'!J89),'#_F'!J89),"9","#"),"8","#"),"7","#"),"6","#"),"5","#"),"4","#"),"3","#"),"2","#"),"1","#"),"0","#"),"$","")," ",""),",","@"),"&gt;","@"),"&lt;","@"),"=","@"),")","@"),"(","@"),"^","@"),"/","@"),"+","@"),"*","@"),"-","@"))-LEN(SUBSTITUTE(SUBSTITUTE(SUBSTITUTE(SUBSTITUTE(SUBSTITUTE(SUBSTITUTE(SUBSTITUTE(SUBSTITUTE(SUBSTITUTE(SUBSTITUTE(SUBSTITUTE(SUBSTITUTE(SUBSTITUTE(SUBSTITUTE(SUBSTITUTE(SUBSTITUTE(SUBSTITUTE(SUBSTITUTE(SUBSTITUTE(SUBSTITUTE(SUBSTITUTE(SUBSTITUTE(SUBSTITUTE(SUBSTITUTE(IF(_xlfn.ISFORMULA('#_F'!J89),_xlfn.FORMULATEXT('#_F'!J89),'#_F'!J89),"9","#"),"8","#"),"7","#"),"6","#"),"5","#"),"4","#"),"3","#"),"2","#"),"1","#"),"0","#"),"$","")," ",""),",","@"),"&gt;","@"),"&lt;","@"),"=","@"),")","@"),"(","@"),"^","@"),"/","@"),"+","@"),"*","@"),"-","@"),"@#","")))/2,TRUE,FALSE),"HardCodeMsg",IF(LEN(IF(_xlfn.ISFORMULA(F!J89),_xlfn.FORMULATEXT(F!J89),F!J89))-LEN(SUBSTITUTE(IF(_xlfn.ISFORMULA(F!J89),_xlfn.FORMULATEXT(F!J89),F!J89),"""",""))&gt;LEN(IF(_xlfn.ISFORMULA('#_F'!J89),_xlfn.FORMULATEXT('#_F'!J89),'#_F'!J89))-LEN(SUBSTITUTE(IF(_xlfn.ISFORMULA('#_F'!J89),_xlfn.FORMULATEXT('#_F'!J89),'#_F'!J89),"""","")),TRUE,FALSE),"HardQuoteMsg",IF(LEN(IF(_xlfn.ISFORMULA(F!J89),_xlfn.FORMULATEXT(F!J89),F!J89))-LEN(SUBSTITUTE(IF(_xlfn.ISFORMULA(F!J89),_xlfn.FORMULATEXT(F!J89),F!J89),"$",""))&lt;LEN(IF(_xlfn.ISFORMULA('#_F'!J89),_xlfn.FORMULATEXT('#_F'!J89),'#_F'!J89))-LEN(SUBSTITUTE(IF(_xlfn.ISFORMULA('#_F'!J89),_xlfn.FORMULATEXT('#_F'!J89),'#_F'!J89),"$","")),TRUE,FALSE),"MissingAbsMsg",_xlfn.IFS(ISTEXT('#_F'!J89),FALSE,ISLOGICAL('#_F'!J89),FALSE,SUBSTITUTE(CELL("format",'#_F'!J89),"-","")=SUBSTITUTE(CELL("format",F!J89),"-",""),FALSE,CELL("format",'#_F'!J89)="G",FALSE,AND(CELL("format",'#_F'!J89)="F0",CELL("format",F!J89)="G"),FALSE,TRUE,IFERROR(IF(MATCH(CELL("format",'#_F'!J89),FormatCodes_SFX!$A$4:$A$53,0)&gt;0,TRUE),FALSE),TRUE,TRUE),"FormatMsg",TRUE,"PerfectMsg")</f>
        <v>PerfectMsg</v>
      </c>
      <c r="K89" s="170" t="str">
        <f ca="1">_xlfn.IFS(ISBLANK(F!K89),"",IF(NOT(ISNA('#_F'!K89)),IF(ISNA(F!K89),TRUE,FALSE),FALSE),"StuNAMsg",IF(AND(ISNA('#_F'!K89),ISNA(F!K89)),TRUE,FALSE),"PerfectMsg",IF(NOT(ISERROR('#_F'!K89)),IF(ISERROR(F!K89),TRUE,FALSE),FALSE),"StuErrorMsg",IF(TYPE('#_F'!K89)&lt;&gt;TYPE(F!K89),TRUE,FALSE),"WrongTypeMsg",IF(_xlfn.ISFORMULA('#_F'!K89),IF(NOT(_xlfn.ISFORMULA(F!K89)),TRUE),FALSE),"MissingFormulaMsg",IF(NOT(AND(ISNUMBER(FIND("[",_xlfn.FORMULATEXT('#_F'!K89))),ISNUMBER(FIND("!",_xlfn.FORMULATEXT('#_F'!K89))))),AND(ISNUMBER(FIND("[",_xlfn.FORMULATEXT(F!K89))),ISNUMBER(FIND("!",_xlfn.FORMULATEXT(F!K89)))),FALSE),"ExternalRefsMsg",IF(ISNUMBER('#_F'!K89),IF(ABS('#_F'!K89-F!K89)&gt;0.00001,TRUE,FALSE),IF('#_F'!K89&lt;&gt;F!K89,TRUE,FALSE)),IF(ISNUMBER('#_F'!K89),IF('#_F'!K89&gt;F!K89,"TooLow","TooHigh"),"WrongAnswer"),NOT(_xlfn.ISFORMULA('#_F'!K89)),IF(_xlfn.IFS(ISTEXT('#_F'!K89),FALSE,ISLOGICAL('#_F'!K89),FALSE,SUBSTITUTE(CELL("format",'#_F'!K89),"-","")=SUBSTITUTE(CELL("format",F!K89),"-",""),FALSE,CELL("format",'#_F'!K89)="G",FALSE,AND(CELL("format",'#_F'!K89)="F0",CELL("format",F!K89)="G"),FALSE,TRUE,IFERROR(IF(MATCH(CELL("format",'#_F'!K89)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89),_xlfn.FORMULATEXT(F!K89),F!K89),"9","#"),"8","#"),"7","#"),"6","#"),"5","#"),"4","#"),"3","#"),"2","#"),"1","#"),"0","#"),"$","")," ",""),",","@"),"&gt;","@"),"&lt;","@"),"=","@"),")","@"),"(","@"),"^","@"),"/","@"),"+","@"),"*","@"),"-","@"))-LEN(SUBSTITUTE(SUBSTITUTE(SUBSTITUTE(SUBSTITUTE(SUBSTITUTE(SUBSTITUTE(SUBSTITUTE(SUBSTITUTE(SUBSTITUTE(SUBSTITUTE(SUBSTITUTE(SUBSTITUTE(SUBSTITUTE(SUBSTITUTE(SUBSTITUTE(SUBSTITUTE(SUBSTITUTE(SUBSTITUTE(SUBSTITUTE(SUBSTITUTE(SUBSTITUTE(SUBSTITUTE(SUBSTITUTE(SUBSTITUTE(IF(_xlfn.ISFORMULA(F!K89),_xlfn.FORMULATEXT(F!K89),F!K89),"9","#"),"8","#"),"7","#"),"6","#"),"5","#"),"4","#"),"3","#"),"2","#"),"1","#"),"0","#"),"$","")," ",""),",","@"),"&gt;","@"),"&lt;","@"),"=","@"),")","@"),"(","@"),"^","@"),"/","@"),"+","@"),"*","@"),"-","@"),"@#","")))/2&gt;(LEN(SUBSTITUTE(SUBSTITUTE(SUBSTITUTE(SUBSTITUTE(SUBSTITUTE(SUBSTITUTE(SUBSTITUTE(SUBSTITUTE(SUBSTITUTE(SUBSTITUTE(SUBSTITUTE(SUBSTITUTE(SUBSTITUTE(SUBSTITUTE(SUBSTITUTE(SUBSTITUTE(SUBSTITUTE(SUBSTITUTE(SUBSTITUTE(SUBSTITUTE(SUBSTITUTE(SUBSTITUTE(SUBSTITUTE(IF(_xlfn.ISFORMULA('#_F'!K89),_xlfn.FORMULATEXT('#_F'!K89),'#_F'!K89),"9","#"),"8","#"),"7","#"),"6","#"),"5","#"),"4","#"),"3","#"),"2","#"),"1","#"),"0","#"),"$","")," ",""),",","@"),"&gt;","@"),"&lt;","@"),"=","@"),")","@"),"(","@"),"^","@"),"/","@"),"+","@"),"*","@"),"-","@"))-LEN(SUBSTITUTE(SUBSTITUTE(SUBSTITUTE(SUBSTITUTE(SUBSTITUTE(SUBSTITUTE(SUBSTITUTE(SUBSTITUTE(SUBSTITUTE(SUBSTITUTE(SUBSTITUTE(SUBSTITUTE(SUBSTITUTE(SUBSTITUTE(SUBSTITUTE(SUBSTITUTE(SUBSTITUTE(SUBSTITUTE(SUBSTITUTE(SUBSTITUTE(SUBSTITUTE(SUBSTITUTE(SUBSTITUTE(SUBSTITUTE(IF(_xlfn.ISFORMULA('#_F'!K89),_xlfn.FORMULATEXT('#_F'!K89),'#_F'!K89),"9","#"),"8","#"),"7","#"),"6","#"),"5","#"),"4","#"),"3","#"),"2","#"),"1","#"),"0","#"),"$","")," ",""),",","@"),"&gt;","@"),"&lt;","@"),"=","@"),")","@"),"(","@"),"^","@"),"/","@"),"+","@"),"*","@"),"-","@"),"@#","")))/2,TRUE,FALSE),"HardCodeMsg",IF(LEN(IF(_xlfn.ISFORMULA(F!K89),_xlfn.FORMULATEXT(F!K89),F!K89))-LEN(SUBSTITUTE(IF(_xlfn.ISFORMULA(F!K89),_xlfn.FORMULATEXT(F!K89),F!K89),"""",""))&gt;LEN(IF(_xlfn.ISFORMULA('#_F'!K89),_xlfn.FORMULATEXT('#_F'!K89),'#_F'!K89))-LEN(SUBSTITUTE(IF(_xlfn.ISFORMULA('#_F'!K89),_xlfn.FORMULATEXT('#_F'!K89),'#_F'!K89),"""","")),TRUE,FALSE),"HardQuoteMsg",IF(LEN(IF(_xlfn.ISFORMULA(F!K89),_xlfn.FORMULATEXT(F!K89),F!K89))-LEN(SUBSTITUTE(IF(_xlfn.ISFORMULA(F!K89),_xlfn.FORMULATEXT(F!K89),F!K89),"$",""))&lt;LEN(IF(_xlfn.ISFORMULA('#_F'!K89),_xlfn.FORMULATEXT('#_F'!K89),'#_F'!K89))-LEN(SUBSTITUTE(IF(_xlfn.ISFORMULA('#_F'!K89),_xlfn.FORMULATEXT('#_F'!K89),'#_F'!K89),"$","")),TRUE,FALSE),"MissingAbsMsg",_xlfn.IFS(ISTEXT('#_F'!K89),FALSE,ISLOGICAL('#_F'!K89),FALSE,SUBSTITUTE(CELL("format",'#_F'!K89),"-","")=SUBSTITUTE(CELL("format",F!K89),"-",""),FALSE,CELL("format",'#_F'!K89)="G",FALSE,AND(CELL("format",'#_F'!K89)="F0",CELL("format",F!K89)="G"),FALSE,TRUE,IFERROR(IF(MATCH(CELL("format",'#_F'!K89),FormatCodes_SFX!$A$4:$A$53,0)&gt;0,TRUE),FALSE),TRUE,TRUE),"FormatMsg",TRUE,"PerfectMsg")</f>
        <v>PerfectMsg</v>
      </c>
      <c r="L89" s="231" t="str">
        <f ca="1">_xlfn.IFS(ISBLANK(F!L89),"",IF(NOT(ISNA('#_F'!L89)),IF(ISNA(F!L89),TRUE,FALSE),FALSE),"StuNAMsg",IF(AND(ISNA('#_F'!L89),ISNA(F!L89)),TRUE,FALSE),"PerfectMsg",IF(NOT(ISERROR('#_F'!L89)),IF(ISERROR(F!L89),TRUE,FALSE),FALSE),"StuErrorMsg",IF(TYPE('#_F'!L89)&lt;&gt;TYPE(F!L89),TRUE,FALSE),"WrongTypeMsg",IF(_xlfn.ISFORMULA('#_F'!L89),IF(NOT(_xlfn.ISFORMULA(F!L89)),TRUE),FALSE),"MissingFormulaMsg",IF(NOT(AND(ISNUMBER(FIND("[",_xlfn.FORMULATEXT('#_F'!L89))),ISNUMBER(FIND("!",_xlfn.FORMULATEXT('#_F'!L89))))),AND(ISNUMBER(FIND("[",_xlfn.FORMULATEXT(F!L89))),ISNUMBER(FIND("!",_xlfn.FORMULATEXT(F!L89)))),FALSE),"ExternalRefsMsg",IF(ISNUMBER('#_F'!L89),IF(ABS('#_F'!L89-F!L89)&gt;0.00001,TRUE,FALSE),IF('#_F'!L89&lt;&gt;F!L89,TRUE,FALSE)),IF(ISNUMBER('#_F'!L89),IF('#_F'!L89&gt;F!L89,"TooLow","TooHigh"),"WrongAnswer"),NOT(_xlfn.ISFORMULA('#_F'!L89)),IF(_xlfn.IFS(ISTEXT('#_F'!L89),FALSE,ISLOGICAL('#_F'!L89),FALSE,SUBSTITUTE(CELL("format",'#_F'!L89),"-","")=SUBSTITUTE(CELL("format",F!L89),"-",""),FALSE,CELL("format",'#_F'!L89)="G",FALSE,AND(CELL("format",'#_F'!L89)="F0",CELL("format",F!L89)="G"),FALSE,TRUE,IFERROR(IF(MATCH(CELL("format",'#_F'!L89)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89),_xlfn.FORMULATEXT(F!L89),F!L89),"9","#"),"8","#"),"7","#"),"6","#"),"5","#"),"4","#"),"3","#"),"2","#"),"1","#"),"0","#"),"$","")," ",""),",","@"),"&gt;","@"),"&lt;","@"),"=","@"),")","@"),"(","@"),"^","@"),"/","@"),"+","@"),"*","@"),"-","@"))-LEN(SUBSTITUTE(SUBSTITUTE(SUBSTITUTE(SUBSTITUTE(SUBSTITUTE(SUBSTITUTE(SUBSTITUTE(SUBSTITUTE(SUBSTITUTE(SUBSTITUTE(SUBSTITUTE(SUBSTITUTE(SUBSTITUTE(SUBSTITUTE(SUBSTITUTE(SUBSTITUTE(SUBSTITUTE(SUBSTITUTE(SUBSTITUTE(SUBSTITUTE(SUBSTITUTE(SUBSTITUTE(SUBSTITUTE(SUBSTITUTE(IF(_xlfn.ISFORMULA(F!L89),_xlfn.FORMULATEXT(F!L89),F!L89),"9","#"),"8","#"),"7","#"),"6","#"),"5","#"),"4","#"),"3","#"),"2","#"),"1","#"),"0","#"),"$","")," ",""),",","@"),"&gt;","@"),"&lt;","@"),"=","@"),")","@"),"(","@"),"^","@"),"/","@"),"+","@"),"*","@"),"-","@"),"@#","")))/2&gt;(LEN(SUBSTITUTE(SUBSTITUTE(SUBSTITUTE(SUBSTITUTE(SUBSTITUTE(SUBSTITUTE(SUBSTITUTE(SUBSTITUTE(SUBSTITUTE(SUBSTITUTE(SUBSTITUTE(SUBSTITUTE(SUBSTITUTE(SUBSTITUTE(SUBSTITUTE(SUBSTITUTE(SUBSTITUTE(SUBSTITUTE(SUBSTITUTE(SUBSTITUTE(SUBSTITUTE(SUBSTITUTE(SUBSTITUTE(IF(_xlfn.ISFORMULA('#_F'!L89),_xlfn.FORMULATEXT('#_F'!L89),'#_F'!L89),"9","#"),"8","#"),"7","#"),"6","#"),"5","#"),"4","#"),"3","#"),"2","#"),"1","#"),"0","#"),"$","")," ",""),",","@"),"&gt;","@"),"&lt;","@"),"=","@"),")","@"),"(","@"),"^","@"),"/","@"),"+","@"),"*","@"),"-","@"))-LEN(SUBSTITUTE(SUBSTITUTE(SUBSTITUTE(SUBSTITUTE(SUBSTITUTE(SUBSTITUTE(SUBSTITUTE(SUBSTITUTE(SUBSTITUTE(SUBSTITUTE(SUBSTITUTE(SUBSTITUTE(SUBSTITUTE(SUBSTITUTE(SUBSTITUTE(SUBSTITUTE(SUBSTITUTE(SUBSTITUTE(SUBSTITUTE(SUBSTITUTE(SUBSTITUTE(SUBSTITUTE(SUBSTITUTE(SUBSTITUTE(IF(_xlfn.ISFORMULA('#_F'!L89),_xlfn.FORMULATEXT('#_F'!L89),'#_F'!L89),"9","#"),"8","#"),"7","#"),"6","#"),"5","#"),"4","#"),"3","#"),"2","#"),"1","#"),"0","#"),"$","")," ",""),",","@"),"&gt;","@"),"&lt;","@"),"=","@"),")","@"),"(","@"),"^","@"),"/","@"),"+","@"),"*","@"),"-","@"),"@#","")))/2,TRUE,FALSE),"HardCodeMsg",IF(LEN(IF(_xlfn.ISFORMULA(F!L89),_xlfn.FORMULATEXT(F!L89),F!L89))-LEN(SUBSTITUTE(IF(_xlfn.ISFORMULA(F!L89),_xlfn.FORMULATEXT(F!L89),F!L89),"""",""))&gt;LEN(IF(_xlfn.ISFORMULA('#_F'!L89),_xlfn.FORMULATEXT('#_F'!L89),'#_F'!L89))-LEN(SUBSTITUTE(IF(_xlfn.ISFORMULA('#_F'!L89),_xlfn.FORMULATEXT('#_F'!L89),'#_F'!L89),"""","")),TRUE,FALSE),"HardQuoteMsg",IF(LEN(IF(_xlfn.ISFORMULA(F!L89),_xlfn.FORMULATEXT(F!L89),F!L89))-LEN(SUBSTITUTE(IF(_xlfn.ISFORMULA(F!L89),_xlfn.FORMULATEXT(F!L89),F!L89),"$",""))&lt;LEN(IF(_xlfn.ISFORMULA('#_F'!L89),_xlfn.FORMULATEXT('#_F'!L89),'#_F'!L89))-LEN(SUBSTITUTE(IF(_xlfn.ISFORMULA('#_F'!L89),_xlfn.FORMULATEXT('#_F'!L89),'#_F'!L89),"$","")),TRUE,FALSE),"MissingAbsMsg",_xlfn.IFS(ISTEXT('#_F'!L89),FALSE,ISLOGICAL('#_F'!L89),FALSE,SUBSTITUTE(CELL("format",'#_F'!L89),"-","")=SUBSTITUTE(CELL("format",F!L89),"-",""),FALSE,CELL("format",'#_F'!L89)="G",FALSE,AND(CELL("format",'#_F'!L89)="F0",CELL("format",F!L89)="G"),FALSE,TRUE,IFERROR(IF(MATCH(CELL("format",'#_F'!L89),FormatCodes_SFX!$A$4:$A$53,0)&gt;0,TRUE),FALSE),TRUE,TRUE),"FormatMsg",TRUE,"PerfectMsg")</f>
        <v>PerfectMsg</v>
      </c>
      <c r="N89" s="233">
        <v>0</v>
      </c>
      <c r="O89" s="233">
        <v>0</v>
      </c>
      <c r="P89" s="233">
        <v>0</v>
      </c>
      <c r="R89" s="170">
        <v>0</v>
      </c>
      <c r="S89" s="233">
        <v>0</v>
      </c>
      <c r="T89" s="233">
        <v>0</v>
      </c>
      <c r="V89" s="233">
        <v>0</v>
      </c>
      <c r="W89" s="233">
        <v>0</v>
      </c>
      <c r="X89" s="233">
        <v>0</v>
      </c>
      <c r="Z89" s="233">
        <v>0</v>
      </c>
      <c r="AA89" s="233">
        <v>0</v>
      </c>
      <c r="AB89" s="233">
        <v>0</v>
      </c>
    </row>
    <row r="90" spans="3:28" x14ac:dyDescent="0.15">
      <c r="C90" s="233">
        <v>0</v>
      </c>
      <c r="D90" s="233">
        <v>0</v>
      </c>
      <c r="E90" s="233">
        <v>0</v>
      </c>
      <c r="F90" s="233">
        <v>0</v>
      </c>
      <c r="G90" s="170" t="str">
        <f ca="1">_xlfn.IFS(ISBLANK(F!G90),"",IF(NOT(ISNA('#_F'!G90)),IF(ISNA(F!G90),TRUE,FALSE),FALSE),"StuNAMsg",IF(AND(ISNA('#_F'!G90),ISNA(F!G90)),TRUE,FALSE),"PerfectMsg",IF(NOT(ISERROR('#_F'!G90)),IF(ISERROR(F!G90),TRUE,FALSE),FALSE),"StuErrorMsg",IF(TYPE('#_F'!G90)&lt;&gt;TYPE(F!G90),TRUE,FALSE),"WrongTypeMsg",IF(_xlfn.ISFORMULA('#_F'!G90),IF(NOT(_xlfn.ISFORMULA(F!G90)),TRUE),FALSE),"MissingFormulaMsg",IF(NOT(AND(ISNUMBER(FIND("[",_xlfn.FORMULATEXT('#_F'!G90))),ISNUMBER(FIND("!",_xlfn.FORMULATEXT('#_F'!G90))))),AND(ISNUMBER(FIND("[",_xlfn.FORMULATEXT(F!G90))),ISNUMBER(FIND("!",_xlfn.FORMULATEXT(F!G90)))),FALSE),"ExternalRefsMsg",IF(ISNUMBER('#_F'!G90),IF(ABS('#_F'!G90-F!G90)&gt;0.00001,TRUE,FALSE),IF('#_F'!G90&lt;&gt;F!G90,TRUE,FALSE)),IF(ISNUMBER('#_F'!G90),IF('#_F'!G90&gt;F!G90,"TooLow","TooHigh"),"WrongAnswer"),NOT(_xlfn.ISFORMULA('#_F'!G90)),IF(_xlfn.IFS(ISTEXT('#_F'!G90),FALSE,ISLOGICAL('#_F'!G90),FALSE,SUBSTITUTE(CELL("format",'#_F'!G90),"-","")=SUBSTITUTE(CELL("format",F!G90),"-",""),FALSE,CELL("format",'#_F'!G90)="G",FALSE,AND(CELL("format",'#_F'!G90)="F0",CELL("format",F!G90)="G"),FALSE,TRUE,IFERROR(IF(MATCH(CELL("format",'#_F'!G90)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90),_xlfn.FORMULATEXT(F!G90),F!G90),"9","#"),"8","#"),"7","#"),"6","#"),"5","#"),"4","#"),"3","#"),"2","#"),"1","#"),"0","#"),"$","")," ",""),",","@"),"&gt;","@"),"&lt;","@"),"=","@"),")","@"),"(","@"),"^","@"),"/","@"),"+","@"),"*","@"),"-","@"))-LEN(SUBSTITUTE(SUBSTITUTE(SUBSTITUTE(SUBSTITUTE(SUBSTITUTE(SUBSTITUTE(SUBSTITUTE(SUBSTITUTE(SUBSTITUTE(SUBSTITUTE(SUBSTITUTE(SUBSTITUTE(SUBSTITUTE(SUBSTITUTE(SUBSTITUTE(SUBSTITUTE(SUBSTITUTE(SUBSTITUTE(SUBSTITUTE(SUBSTITUTE(SUBSTITUTE(SUBSTITUTE(SUBSTITUTE(SUBSTITUTE(IF(_xlfn.ISFORMULA(F!G90),_xlfn.FORMULATEXT(F!G90),F!G90),"9","#"),"8","#"),"7","#"),"6","#"),"5","#"),"4","#"),"3","#"),"2","#"),"1","#"),"0","#"),"$","")," ",""),",","@"),"&gt;","@"),"&lt;","@"),"=","@"),")","@"),"(","@"),"^","@"),"/","@"),"+","@"),"*","@"),"-","@"),"@#","")))/2&gt;(LEN(SUBSTITUTE(SUBSTITUTE(SUBSTITUTE(SUBSTITUTE(SUBSTITUTE(SUBSTITUTE(SUBSTITUTE(SUBSTITUTE(SUBSTITUTE(SUBSTITUTE(SUBSTITUTE(SUBSTITUTE(SUBSTITUTE(SUBSTITUTE(SUBSTITUTE(SUBSTITUTE(SUBSTITUTE(SUBSTITUTE(SUBSTITUTE(SUBSTITUTE(SUBSTITUTE(SUBSTITUTE(SUBSTITUTE(IF(_xlfn.ISFORMULA('#_F'!G90),_xlfn.FORMULATEXT('#_F'!G90),'#_F'!G90),"9","#"),"8","#"),"7","#"),"6","#"),"5","#"),"4","#"),"3","#"),"2","#"),"1","#"),"0","#"),"$","")," ",""),",","@"),"&gt;","@"),"&lt;","@"),"=","@"),")","@"),"(","@"),"^","@"),"/","@"),"+","@"),"*","@"),"-","@"))-LEN(SUBSTITUTE(SUBSTITUTE(SUBSTITUTE(SUBSTITUTE(SUBSTITUTE(SUBSTITUTE(SUBSTITUTE(SUBSTITUTE(SUBSTITUTE(SUBSTITUTE(SUBSTITUTE(SUBSTITUTE(SUBSTITUTE(SUBSTITUTE(SUBSTITUTE(SUBSTITUTE(SUBSTITUTE(SUBSTITUTE(SUBSTITUTE(SUBSTITUTE(SUBSTITUTE(SUBSTITUTE(SUBSTITUTE(SUBSTITUTE(IF(_xlfn.ISFORMULA('#_F'!G90),_xlfn.FORMULATEXT('#_F'!G90),'#_F'!G90),"9","#"),"8","#"),"7","#"),"6","#"),"5","#"),"4","#"),"3","#"),"2","#"),"1","#"),"0","#"),"$","")," ",""),",","@"),"&gt;","@"),"&lt;","@"),"=","@"),")","@"),"(","@"),"^","@"),"/","@"),"+","@"),"*","@"),"-","@"),"@#","")))/2,TRUE,FALSE),"HardCodeMsg",IF(LEN(IF(_xlfn.ISFORMULA(F!G90),_xlfn.FORMULATEXT(F!G90),F!G90))-LEN(SUBSTITUTE(IF(_xlfn.ISFORMULA(F!G90),_xlfn.FORMULATEXT(F!G90),F!G90),"""",""))&gt;LEN(IF(_xlfn.ISFORMULA('#_F'!G90),_xlfn.FORMULATEXT('#_F'!G90),'#_F'!G90))-LEN(SUBSTITUTE(IF(_xlfn.ISFORMULA('#_F'!G90),_xlfn.FORMULATEXT('#_F'!G90),'#_F'!G90),"""","")),TRUE,FALSE),"HardQuoteMsg",IF(LEN(IF(_xlfn.ISFORMULA(F!G90),_xlfn.FORMULATEXT(F!G90),F!G90))-LEN(SUBSTITUTE(IF(_xlfn.ISFORMULA(F!G90),_xlfn.FORMULATEXT(F!G90),F!G90),"$",""))&lt;LEN(IF(_xlfn.ISFORMULA('#_F'!G90),_xlfn.FORMULATEXT('#_F'!G90),'#_F'!G90))-LEN(SUBSTITUTE(IF(_xlfn.ISFORMULA('#_F'!G90),_xlfn.FORMULATEXT('#_F'!G90),'#_F'!G90),"$","")),TRUE,FALSE),"MissingAbsMsg",_xlfn.IFS(ISTEXT('#_F'!G90),FALSE,ISLOGICAL('#_F'!G90),FALSE,SUBSTITUTE(CELL("format",'#_F'!G90),"-","")=SUBSTITUTE(CELL("format",F!G90),"-",""),FALSE,CELL("format",'#_F'!G90)="G",FALSE,AND(CELL("format",'#_F'!G90)="F0",CELL("format",F!G90)="G"),FALSE,TRUE,IFERROR(IF(MATCH(CELL("format",'#_F'!G90),FormatCodes_SFX!$A$4:$A$53,0)&gt;0,TRUE),FALSE),TRUE,TRUE),"FormatMsg",TRUE,"PerfectMsg")</f>
        <v>PerfectMsg</v>
      </c>
      <c r="H90" s="170" t="str">
        <f ca="1">_xlfn.IFS(ISBLANK(F!H90),"",IF(NOT(ISNA('#_F'!H90)),IF(ISNA(F!H90),TRUE,FALSE),FALSE),"StuNAMsg",IF(AND(ISNA('#_F'!H90),ISNA(F!H90)),TRUE,FALSE),"PerfectMsg",IF(NOT(ISERROR('#_F'!H90)),IF(ISERROR(F!H90),TRUE,FALSE),FALSE),"StuErrorMsg",IF(TYPE('#_F'!H90)&lt;&gt;TYPE(F!H90),TRUE,FALSE),"WrongTypeMsg",IF(_xlfn.ISFORMULA('#_F'!H90),IF(NOT(_xlfn.ISFORMULA(F!H90)),TRUE),FALSE),"MissingFormulaMsg",IF(NOT(AND(ISNUMBER(FIND("[",_xlfn.FORMULATEXT('#_F'!H90))),ISNUMBER(FIND("!",_xlfn.FORMULATEXT('#_F'!H90))))),AND(ISNUMBER(FIND("[",_xlfn.FORMULATEXT(F!H90))),ISNUMBER(FIND("!",_xlfn.FORMULATEXT(F!H90)))),FALSE),"ExternalRefsMsg",IF(ISNUMBER('#_F'!H90),IF(ABS('#_F'!H90-F!H90)&gt;0.00001,TRUE,FALSE),IF('#_F'!H90&lt;&gt;F!H90,TRUE,FALSE)),IF(ISNUMBER('#_F'!H90),IF('#_F'!H90&gt;F!H90,"TooLow","TooHigh"),"WrongAnswer"),NOT(_xlfn.ISFORMULA('#_F'!H90)),IF(_xlfn.IFS(ISTEXT('#_F'!H90),FALSE,ISLOGICAL('#_F'!H90),FALSE,SUBSTITUTE(CELL("format",'#_F'!H90),"-","")=SUBSTITUTE(CELL("format",F!H90),"-",""),FALSE,CELL("format",'#_F'!H90)="G",FALSE,AND(CELL("format",'#_F'!H90)="F0",CELL("format",F!H90)="G"),FALSE,TRUE,IFERROR(IF(MATCH(CELL("format",'#_F'!H90)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90),_xlfn.FORMULATEXT(F!H90),F!H90),"9","#"),"8","#"),"7","#"),"6","#"),"5","#"),"4","#"),"3","#"),"2","#"),"1","#"),"0","#"),"$","")," ",""),",","@"),"&gt;","@"),"&lt;","@"),"=","@"),")","@"),"(","@"),"^","@"),"/","@"),"+","@"),"*","@"),"-","@"))-LEN(SUBSTITUTE(SUBSTITUTE(SUBSTITUTE(SUBSTITUTE(SUBSTITUTE(SUBSTITUTE(SUBSTITUTE(SUBSTITUTE(SUBSTITUTE(SUBSTITUTE(SUBSTITUTE(SUBSTITUTE(SUBSTITUTE(SUBSTITUTE(SUBSTITUTE(SUBSTITUTE(SUBSTITUTE(SUBSTITUTE(SUBSTITUTE(SUBSTITUTE(SUBSTITUTE(SUBSTITUTE(SUBSTITUTE(SUBSTITUTE(IF(_xlfn.ISFORMULA(F!H90),_xlfn.FORMULATEXT(F!H90),F!H90),"9","#"),"8","#"),"7","#"),"6","#"),"5","#"),"4","#"),"3","#"),"2","#"),"1","#"),"0","#"),"$","")," ",""),",","@"),"&gt;","@"),"&lt;","@"),"=","@"),")","@"),"(","@"),"^","@"),"/","@"),"+","@"),"*","@"),"-","@"),"@#","")))/2&gt;(LEN(SUBSTITUTE(SUBSTITUTE(SUBSTITUTE(SUBSTITUTE(SUBSTITUTE(SUBSTITUTE(SUBSTITUTE(SUBSTITUTE(SUBSTITUTE(SUBSTITUTE(SUBSTITUTE(SUBSTITUTE(SUBSTITUTE(SUBSTITUTE(SUBSTITUTE(SUBSTITUTE(SUBSTITUTE(SUBSTITUTE(SUBSTITUTE(SUBSTITUTE(SUBSTITUTE(SUBSTITUTE(SUBSTITUTE(IF(_xlfn.ISFORMULA('#_F'!H90),_xlfn.FORMULATEXT('#_F'!H90),'#_F'!H90),"9","#"),"8","#"),"7","#"),"6","#"),"5","#"),"4","#"),"3","#"),"2","#"),"1","#"),"0","#"),"$","")," ",""),",","@"),"&gt;","@"),"&lt;","@"),"=","@"),")","@"),"(","@"),"^","@"),"/","@"),"+","@"),"*","@"),"-","@"))-LEN(SUBSTITUTE(SUBSTITUTE(SUBSTITUTE(SUBSTITUTE(SUBSTITUTE(SUBSTITUTE(SUBSTITUTE(SUBSTITUTE(SUBSTITUTE(SUBSTITUTE(SUBSTITUTE(SUBSTITUTE(SUBSTITUTE(SUBSTITUTE(SUBSTITUTE(SUBSTITUTE(SUBSTITUTE(SUBSTITUTE(SUBSTITUTE(SUBSTITUTE(SUBSTITUTE(SUBSTITUTE(SUBSTITUTE(SUBSTITUTE(IF(_xlfn.ISFORMULA('#_F'!H90),_xlfn.FORMULATEXT('#_F'!H90),'#_F'!H90),"9","#"),"8","#"),"7","#"),"6","#"),"5","#"),"4","#"),"3","#"),"2","#"),"1","#"),"0","#"),"$","")," ",""),",","@"),"&gt;","@"),"&lt;","@"),"=","@"),")","@"),"(","@"),"^","@"),"/","@"),"+","@"),"*","@"),"-","@"),"@#","")))/2,TRUE,FALSE),"HardCodeMsg",IF(LEN(IF(_xlfn.ISFORMULA(F!H90),_xlfn.FORMULATEXT(F!H90),F!H90))-LEN(SUBSTITUTE(IF(_xlfn.ISFORMULA(F!H90),_xlfn.FORMULATEXT(F!H90),F!H90),"""",""))&gt;LEN(IF(_xlfn.ISFORMULA('#_F'!H90),_xlfn.FORMULATEXT('#_F'!H90),'#_F'!H90))-LEN(SUBSTITUTE(IF(_xlfn.ISFORMULA('#_F'!H90),_xlfn.FORMULATEXT('#_F'!H90),'#_F'!H90),"""","")),TRUE,FALSE),"HardQuoteMsg",IF(LEN(IF(_xlfn.ISFORMULA(F!H90),_xlfn.FORMULATEXT(F!H90),F!H90))-LEN(SUBSTITUTE(IF(_xlfn.ISFORMULA(F!H90),_xlfn.FORMULATEXT(F!H90),F!H90),"$",""))&lt;LEN(IF(_xlfn.ISFORMULA('#_F'!H90),_xlfn.FORMULATEXT('#_F'!H90),'#_F'!H90))-LEN(SUBSTITUTE(IF(_xlfn.ISFORMULA('#_F'!H90),_xlfn.FORMULATEXT('#_F'!H90),'#_F'!H90),"$","")),TRUE,FALSE),"MissingAbsMsg",_xlfn.IFS(ISTEXT('#_F'!H90),FALSE,ISLOGICAL('#_F'!H90),FALSE,SUBSTITUTE(CELL("format",'#_F'!H90),"-","")=SUBSTITUTE(CELL("format",F!H90),"-",""),FALSE,CELL("format",'#_F'!H90)="G",FALSE,AND(CELL("format",'#_F'!H90)="F0",CELL("format",F!H90)="G"),FALSE,TRUE,IFERROR(IF(MATCH(CELL("format",'#_F'!H90),FormatCodes_SFX!$A$4:$A$53,0)&gt;0,TRUE),FALSE),TRUE,TRUE),"FormatMsg",TRUE,"PerfectMsg")</f>
        <v>PerfectMsg</v>
      </c>
      <c r="I90" s="170" t="str">
        <f ca="1">_xlfn.IFS(ISBLANK(F!I90),"",IF(NOT(ISNA('#_F'!I90)),IF(ISNA(F!I90),TRUE,FALSE),FALSE),"StuNAMsg",IF(AND(ISNA('#_F'!I90),ISNA(F!I90)),TRUE,FALSE),"PerfectMsg",IF(NOT(ISERROR('#_F'!I90)),IF(ISERROR(F!I90),TRUE,FALSE),FALSE),"StuErrorMsg",IF(TYPE('#_F'!I90)&lt;&gt;TYPE(F!I90),TRUE,FALSE),"WrongTypeMsg",IF(_xlfn.ISFORMULA('#_F'!I90),IF(NOT(_xlfn.ISFORMULA(F!I90)),TRUE),FALSE),"MissingFormulaMsg",IF(NOT(AND(ISNUMBER(FIND("[",_xlfn.FORMULATEXT('#_F'!I90))),ISNUMBER(FIND("!",_xlfn.FORMULATEXT('#_F'!I90))))),AND(ISNUMBER(FIND("[",_xlfn.FORMULATEXT(F!I90))),ISNUMBER(FIND("!",_xlfn.FORMULATEXT(F!I90)))),FALSE),"ExternalRefsMsg",IF(ISNUMBER('#_F'!I90),IF(ABS('#_F'!I90-F!I90)&gt;0.00001,TRUE,FALSE),IF('#_F'!I90&lt;&gt;F!I90,TRUE,FALSE)),IF(ISNUMBER('#_F'!I90),IF('#_F'!I90&gt;F!I90,"TooLow","TooHigh"),"WrongAnswer"),NOT(_xlfn.ISFORMULA('#_F'!I90)),IF(_xlfn.IFS(ISTEXT('#_F'!I90),FALSE,ISLOGICAL('#_F'!I90),FALSE,SUBSTITUTE(CELL("format",'#_F'!I90),"-","")=SUBSTITUTE(CELL("format",F!I90),"-",""),FALSE,CELL("format",'#_F'!I90)="G",FALSE,AND(CELL("format",'#_F'!I90)="F0",CELL("format",F!I90)="G"),FALSE,TRUE,IFERROR(IF(MATCH(CELL("format",'#_F'!I90)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90),_xlfn.FORMULATEXT(F!I90),F!I90),"9","#"),"8","#"),"7","#"),"6","#"),"5","#"),"4","#"),"3","#"),"2","#"),"1","#"),"0","#"),"$","")," ",""),",","@"),"&gt;","@"),"&lt;","@"),"=","@"),")","@"),"(","@"),"^","@"),"/","@"),"+","@"),"*","@"),"-","@"))-LEN(SUBSTITUTE(SUBSTITUTE(SUBSTITUTE(SUBSTITUTE(SUBSTITUTE(SUBSTITUTE(SUBSTITUTE(SUBSTITUTE(SUBSTITUTE(SUBSTITUTE(SUBSTITUTE(SUBSTITUTE(SUBSTITUTE(SUBSTITUTE(SUBSTITUTE(SUBSTITUTE(SUBSTITUTE(SUBSTITUTE(SUBSTITUTE(SUBSTITUTE(SUBSTITUTE(SUBSTITUTE(SUBSTITUTE(SUBSTITUTE(IF(_xlfn.ISFORMULA(F!I90),_xlfn.FORMULATEXT(F!I90),F!I90),"9","#"),"8","#"),"7","#"),"6","#"),"5","#"),"4","#"),"3","#"),"2","#"),"1","#"),"0","#"),"$","")," ",""),",","@"),"&gt;","@"),"&lt;","@"),"=","@"),")","@"),"(","@"),"^","@"),"/","@"),"+","@"),"*","@"),"-","@"),"@#","")))/2&gt;(LEN(SUBSTITUTE(SUBSTITUTE(SUBSTITUTE(SUBSTITUTE(SUBSTITUTE(SUBSTITUTE(SUBSTITUTE(SUBSTITUTE(SUBSTITUTE(SUBSTITUTE(SUBSTITUTE(SUBSTITUTE(SUBSTITUTE(SUBSTITUTE(SUBSTITUTE(SUBSTITUTE(SUBSTITUTE(SUBSTITUTE(SUBSTITUTE(SUBSTITUTE(SUBSTITUTE(SUBSTITUTE(SUBSTITUTE(IF(_xlfn.ISFORMULA('#_F'!I90),_xlfn.FORMULATEXT('#_F'!I90),'#_F'!I90),"9","#"),"8","#"),"7","#"),"6","#"),"5","#"),"4","#"),"3","#"),"2","#"),"1","#"),"0","#"),"$","")," ",""),",","@"),"&gt;","@"),"&lt;","@"),"=","@"),")","@"),"(","@"),"^","@"),"/","@"),"+","@"),"*","@"),"-","@"))-LEN(SUBSTITUTE(SUBSTITUTE(SUBSTITUTE(SUBSTITUTE(SUBSTITUTE(SUBSTITUTE(SUBSTITUTE(SUBSTITUTE(SUBSTITUTE(SUBSTITUTE(SUBSTITUTE(SUBSTITUTE(SUBSTITUTE(SUBSTITUTE(SUBSTITUTE(SUBSTITUTE(SUBSTITUTE(SUBSTITUTE(SUBSTITUTE(SUBSTITUTE(SUBSTITUTE(SUBSTITUTE(SUBSTITUTE(SUBSTITUTE(IF(_xlfn.ISFORMULA('#_F'!I90),_xlfn.FORMULATEXT('#_F'!I90),'#_F'!I90),"9","#"),"8","#"),"7","#"),"6","#"),"5","#"),"4","#"),"3","#"),"2","#"),"1","#"),"0","#"),"$","")," ",""),",","@"),"&gt;","@"),"&lt;","@"),"=","@"),")","@"),"(","@"),"^","@"),"/","@"),"+","@"),"*","@"),"-","@"),"@#","")))/2,TRUE,FALSE),"HardCodeMsg",IF(LEN(IF(_xlfn.ISFORMULA(F!I90),_xlfn.FORMULATEXT(F!I90),F!I90))-LEN(SUBSTITUTE(IF(_xlfn.ISFORMULA(F!I90),_xlfn.FORMULATEXT(F!I90),F!I90),"""",""))&gt;LEN(IF(_xlfn.ISFORMULA('#_F'!I90),_xlfn.FORMULATEXT('#_F'!I90),'#_F'!I90))-LEN(SUBSTITUTE(IF(_xlfn.ISFORMULA('#_F'!I90),_xlfn.FORMULATEXT('#_F'!I90),'#_F'!I90),"""","")),TRUE,FALSE),"HardQuoteMsg",IF(LEN(IF(_xlfn.ISFORMULA(F!I90),_xlfn.FORMULATEXT(F!I90),F!I90))-LEN(SUBSTITUTE(IF(_xlfn.ISFORMULA(F!I90),_xlfn.FORMULATEXT(F!I90),F!I90),"$",""))&lt;LEN(IF(_xlfn.ISFORMULA('#_F'!I90),_xlfn.FORMULATEXT('#_F'!I90),'#_F'!I90))-LEN(SUBSTITUTE(IF(_xlfn.ISFORMULA('#_F'!I90),_xlfn.FORMULATEXT('#_F'!I90),'#_F'!I90),"$","")),TRUE,FALSE),"MissingAbsMsg",_xlfn.IFS(ISTEXT('#_F'!I90),FALSE,ISLOGICAL('#_F'!I90),FALSE,SUBSTITUTE(CELL("format",'#_F'!I90),"-","")=SUBSTITUTE(CELL("format",F!I90),"-",""),FALSE,CELL("format",'#_F'!I90)="G",FALSE,AND(CELL("format",'#_F'!I90)="F0",CELL("format",F!I90)="G"),FALSE,TRUE,IFERROR(IF(MATCH(CELL("format",'#_F'!I90),FormatCodes_SFX!$A$4:$A$53,0)&gt;0,TRUE),FALSE),TRUE,TRUE),"FormatMsg",TRUE,"PerfectMsg")</f>
        <v>PerfectMsg</v>
      </c>
      <c r="J90" s="170" t="str">
        <f ca="1">_xlfn.IFS(ISBLANK(F!J90),"",IF(NOT(ISNA('#_F'!J90)),IF(ISNA(F!J90),TRUE,FALSE),FALSE),"StuNAMsg",IF(AND(ISNA('#_F'!J90),ISNA(F!J90)),TRUE,FALSE),"PerfectMsg",IF(NOT(ISERROR('#_F'!J90)),IF(ISERROR(F!J90),TRUE,FALSE),FALSE),"StuErrorMsg",IF(TYPE('#_F'!J90)&lt;&gt;TYPE(F!J90),TRUE,FALSE),"WrongTypeMsg",IF(_xlfn.ISFORMULA('#_F'!J90),IF(NOT(_xlfn.ISFORMULA(F!J90)),TRUE),FALSE),"MissingFormulaMsg",IF(NOT(AND(ISNUMBER(FIND("[",_xlfn.FORMULATEXT('#_F'!J90))),ISNUMBER(FIND("!",_xlfn.FORMULATEXT('#_F'!J90))))),AND(ISNUMBER(FIND("[",_xlfn.FORMULATEXT(F!J90))),ISNUMBER(FIND("!",_xlfn.FORMULATEXT(F!J90)))),FALSE),"ExternalRefsMsg",IF(ISNUMBER('#_F'!J90),IF(ABS('#_F'!J90-F!J90)&gt;0.00001,TRUE,FALSE),IF('#_F'!J90&lt;&gt;F!J90,TRUE,FALSE)),IF(ISNUMBER('#_F'!J90),IF('#_F'!J90&gt;F!J90,"TooLow","TooHigh"),"WrongAnswer"),NOT(_xlfn.ISFORMULA('#_F'!J90)),IF(_xlfn.IFS(ISTEXT('#_F'!J90),FALSE,ISLOGICAL('#_F'!J90),FALSE,SUBSTITUTE(CELL("format",'#_F'!J90),"-","")=SUBSTITUTE(CELL("format",F!J90),"-",""),FALSE,CELL("format",'#_F'!J90)="G",FALSE,AND(CELL("format",'#_F'!J90)="F0",CELL("format",F!J90)="G"),FALSE,TRUE,IFERROR(IF(MATCH(CELL("format",'#_F'!J90)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90),_xlfn.FORMULATEXT(F!J90),F!J90),"9","#"),"8","#"),"7","#"),"6","#"),"5","#"),"4","#"),"3","#"),"2","#"),"1","#"),"0","#"),"$","")," ",""),",","@"),"&gt;","@"),"&lt;","@"),"=","@"),")","@"),"(","@"),"^","@"),"/","@"),"+","@"),"*","@"),"-","@"))-LEN(SUBSTITUTE(SUBSTITUTE(SUBSTITUTE(SUBSTITUTE(SUBSTITUTE(SUBSTITUTE(SUBSTITUTE(SUBSTITUTE(SUBSTITUTE(SUBSTITUTE(SUBSTITUTE(SUBSTITUTE(SUBSTITUTE(SUBSTITUTE(SUBSTITUTE(SUBSTITUTE(SUBSTITUTE(SUBSTITUTE(SUBSTITUTE(SUBSTITUTE(SUBSTITUTE(SUBSTITUTE(SUBSTITUTE(SUBSTITUTE(IF(_xlfn.ISFORMULA(F!J90),_xlfn.FORMULATEXT(F!J90),F!J90),"9","#"),"8","#"),"7","#"),"6","#"),"5","#"),"4","#"),"3","#"),"2","#"),"1","#"),"0","#"),"$","")," ",""),",","@"),"&gt;","@"),"&lt;","@"),"=","@"),")","@"),"(","@"),"^","@"),"/","@"),"+","@"),"*","@"),"-","@"),"@#","")))/2&gt;(LEN(SUBSTITUTE(SUBSTITUTE(SUBSTITUTE(SUBSTITUTE(SUBSTITUTE(SUBSTITUTE(SUBSTITUTE(SUBSTITUTE(SUBSTITUTE(SUBSTITUTE(SUBSTITUTE(SUBSTITUTE(SUBSTITUTE(SUBSTITUTE(SUBSTITUTE(SUBSTITUTE(SUBSTITUTE(SUBSTITUTE(SUBSTITUTE(SUBSTITUTE(SUBSTITUTE(SUBSTITUTE(SUBSTITUTE(IF(_xlfn.ISFORMULA('#_F'!J90),_xlfn.FORMULATEXT('#_F'!J90),'#_F'!J90),"9","#"),"8","#"),"7","#"),"6","#"),"5","#"),"4","#"),"3","#"),"2","#"),"1","#"),"0","#"),"$","")," ",""),",","@"),"&gt;","@"),"&lt;","@"),"=","@"),")","@"),"(","@"),"^","@"),"/","@"),"+","@"),"*","@"),"-","@"))-LEN(SUBSTITUTE(SUBSTITUTE(SUBSTITUTE(SUBSTITUTE(SUBSTITUTE(SUBSTITUTE(SUBSTITUTE(SUBSTITUTE(SUBSTITUTE(SUBSTITUTE(SUBSTITUTE(SUBSTITUTE(SUBSTITUTE(SUBSTITUTE(SUBSTITUTE(SUBSTITUTE(SUBSTITUTE(SUBSTITUTE(SUBSTITUTE(SUBSTITUTE(SUBSTITUTE(SUBSTITUTE(SUBSTITUTE(SUBSTITUTE(IF(_xlfn.ISFORMULA('#_F'!J90),_xlfn.FORMULATEXT('#_F'!J90),'#_F'!J90),"9","#"),"8","#"),"7","#"),"6","#"),"5","#"),"4","#"),"3","#"),"2","#"),"1","#"),"0","#"),"$","")," ",""),",","@"),"&gt;","@"),"&lt;","@"),"=","@"),")","@"),"(","@"),"^","@"),"/","@"),"+","@"),"*","@"),"-","@"),"@#","")))/2,TRUE,FALSE),"HardCodeMsg",IF(LEN(IF(_xlfn.ISFORMULA(F!J90),_xlfn.FORMULATEXT(F!J90),F!J90))-LEN(SUBSTITUTE(IF(_xlfn.ISFORMULA(F!J90),_xlfn.FORMULATEXT(F!J90),F!J90),"""",""))&gt;LEN(IF(_xlfn.ISFORMULA('#_F'!J90),_xlfn.FORMULATEXT('#_F'!J90),'#_F'!J90))-LEN(SUBSTITUTE(IF(_xlfn.ISFORMULA('#_F'!J90),_xlfn.FORMULATEXT('#_F'!J90),'#_F'!J90),"""","")),TRUE,FALSE),"HardQuoteMsg",IF(LEN(IF(_xlfn.ISFORMULA(F!J90),_xlfn.FORMULATEXT(F!J90),F!J90))-LEN(SUBSTITUTE(IF(_xlfn.ISFORMULA(F!J90),_xlfn.FORMULATEXT(F!J90),F!J90),"$",""))&lt;LEN(IF(_xlfn.ISFORMULA('#_F'!J90),_xlfn.FORMULATEXT('#_F'!J90),'#_F'!J90))-LEN(SUBSTITUTE(IF(_xlfn.ISFORMULA('#_F'!J90),_xlfn.FORMULATEXT('#_F'!J90),'#_F'!J90),"$","")),TRUE,FALSE),"MissingAbsMsg",_xlfn.IFS(ISTEXT('#_F'!J90),FALSE,ISLOGICAL('#_F'!J90),FALSE,SUBSTITUTE(CELL("format",'#_F'!J90),"-","")=SUBSTITUTE(CELL("format",F!J90),"-",""),FALSE,CELL("format",'#_F'!J90)="G",FALSE,AND(CELL("format",'#_F'!J90)="F0",CELL("format",F!J90)="G"),FALSE,TRUE,IFERROR(IF(MATCH(CELL("format",'#_F'!J90),FormatCodes_SFX!$A$4:$A$53,0)&gt;0,TRUE),FALSE),TRUE,TRUE),"FormatMsg",TRUE,"PerfectMsg")</f>
        <v>PerfectMsg</v>
      </c>
      <c r="K90" s="170" t="str">
        <f ca="1">_xlfn.IFS(ISBLANK(F!K90),"",IF(NOT(ISNA('#_F'!K90)),IF(ISNA(F!K90),TRUE,FALSE),FALSE),"StuNAMsg",IF(AND(ISNA('#_F'!K90),ISNA(F!K90)),TRUE,FALSE),"PerfectMsg",IF(NOT(ISERROR('#_F'!K90)),IF(ISERROR(F!K90),TRUE,FALSE),FALSE),"StuErrorMsg",IF(TYPE('#_F'!K90)&lt;&gt;TYPE(F!K90),TRUE,FALSE),"WrongTypeMsg",IF(_xlfn.ISFORMULA('#_F'!K90),IF(NOT(_xlfn.ISFORMULA(F!K90)),TRUE),FALSE),"MissingFormulaMsg",IF(NOT(AND(ISNUMBER(FIND("[",_xlfn.FORMULATEXT('#_F'!K90))),ISNUMBER(FIND("!",_xlfn.FORMULATEXT('#_F'!K90))))),AND(ISNUMBER(FIND("[",_xlfn.FORMULATEXT(F!K90))),ISNUMBER(FIND("!",_xlfn.FORMULATEXT(F!K90)))),FALSE),"ExternalRefsMsg",IF(ISNUMBER('#_F'!K90),IF(ABS('#_F'!K90-F!K90)&gt;0.00001,TRUE,FALSE),IF('#_F'!K90&lt;&gt;F!K90,TRUE,FALSE)),IF(ISNUMBER('#_F'!K90),IF('#_F'!K90&gt;F!K90,"TooLow","TooHigh"),"WrongAnswer"),NOT(_xlfn.ISFORMULA('#_F'!K90)),IF(_xlfn.IFS(ISTEXT('#_F'!K90),FALSE,ISLOGICAL('#_F'!K90),FALSE,SUBSTITUTE(CELL("format",'#_F'!K90),"-","")=SUBSTITUTE(CELL("format",F!K90),"-",""),FALSE,CELL("format",'#_F'!K90)="G",FALSE,AND(CELL("format",'#_F'!K90)="F0",CELL("format",F!K90)="G"),FALSE,TRUE,IFERROR(IF(MATCH(CELL("format",'#_F'!K90)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90),_xlfn.FORMULATEXT(F!K90),F!K90),"9","#"),"8","#"),"7","#"),"6","#"),"5","#"),"4","#"),"3","#"),"2","#"),"1","#"),"0","#"),"$","")," ",""),",","@"),"&gt;","@"),"&lt;","@"),"=","@"),")","@"),"(","@"),"^","@"),"/","@"),"+","@"),"*","@"),"-","@"))-LEN(SUBSTITUTE(SUBSTITUTE(SUBSTITUTE(SUBSTITUTE(SUBSTITUTE(SUBSTITUTE(SUBSTITUTE(SUBSTITUTE(SUBSTITUTE(SUBSTITUTE(SUBSTITUTE(SUBSTITUTE(SUBSTITUTE(SUBSTITUTE(SUBSTITUTE(SUBSTITUTE(SUBSTITUTE(SUBSTITUTE(SUBSTITUTE(SUBSTITUTE(SUBSTITUTE(SUBSTITUTE(SUBSTITUTE(SUBSTITUTE(IF(_xlfn.ISFORMULA(F!K90),_xlfn.FORMULATEXT(F!K90),F!K90),"9","#"),"8","#"),"7","#"),"6","#"),"5","#"),"4","#"),"3","#"),"2","#"),"1","#"),"0","#"),"$","")," ",""),",","@"),"&gt;","@"),"&lt;","@"),"=","@"),")","@"),"(","@"),"^","@"),"/","@"),"+","@"),"*","@"),"-","@"),"@#","")))/2&gt;(LEN(SUBSTITUTE(SUBSTITUTE(SUBSTITUTE(SUBSTITUTE(SUBSTITUTE(SUBSTITUTE(SUBSTITUTE(SUBSTITUTE(SUBSTITUTE(SUBSTITUTE(SUBSTITUTE(SUBSTITUTE(SUBSTITUTE(SUBSTITUTE(SUBSTITUTE(SUBSTITUTE(SUBSTITUTE(SUBSTITUTE(SUBSTITUTE(SUBSTITUTE(SUBSTITUTE(SUBSTITUTE(SUBSTITUTE(IF(_xlfn.ISFORMULA('#_F'!K90),_xlfn.FORMULATEXT('#_F'!K90),'#_F'!K90),"9","#"),"8","#"),"7","#"),"6","#"),"5","#"),"4","#"),"3","#"),"2","#"),"1","#"),"0","#"),"$","")," ",""),",","@"),"&gt;","@"),"&lt;","@"),"=","@"),")","@"),"(","@"),"^","@"),"/","@"),"+","@"),"*","@"),"-","@"))-LEN(SUBSTITUTE(SUBSTITUTE(SUBSTITUTE(SUBSTITUTE(SUBSTITUTE(SUBSTITUTE(SUBSTITUTE(SUBSTITUTE(SUBSTITUTE(SUBSTITUTE(SUBSTITUTE(SUBSTITUTE(SUBSTITUTE(SUBSTITUTE(SUBSTITUTE(SUBSTITUTE(SUBSTITUTE(SUBSTITUTE(SUBSTITUTE(SUBSTITUTE(SUBSTITUTE(SUBSTITUTE(SUBSTITUTE(SUBSTITUTE(IF(_xlfn.ISFORMULA('#_F'!K90),_xlfn.FORMULATEXT('#_F'!K90),'#_F'!K90),"9","#"),"8","#"),"7","#"),"6","#"),"5","#"),"4","#"),"3","#"),"2","#"),"1","#"),"0","#"),"$","")," ",""),",","@"),"&gt;","@"),"&lt;","@"),"=","@"),")","@"),"(","@"),"^","@"),"/","@"),"+","@"),"*","@"),"-","@"),"@#","")))/2,TRUE,FALSE),"HardCodeMsg",IF(LEN(IF(_xlfn.ISFORMULA(F!K90),_xlfn.FORMULATEXT(F!K90),F!K90))-LEN(SUBSTITUTE(IF(_xlfn.ISFORMULA(F!K90),_xlfn.FORMULATEXT(F!K90),F!K90),"""",""))&gt;LEN(IF(_xlfn.ISFORMULA('#_F'!K90),_xlfn.FORMULATEXT('#_F'!K90),'#_F'!K90))-LEN(SUBSTITUTE(IF(_xlfn.ISFORMULA('#_F'!K90),_xlfn.FORMULATEXT('#_F'!K90),'#_F'!K90),"""","")),TRUE,FALSE),"HardQuoteMsg",IF(LEN(IF(_xlfn.ISFORMULA(F!K90),_xlfn.FORMULATEXT(F!K90),F!K90))-LEN(SUBSTITUTE(IF(_xlfn.ISFORMULA(F!K90),_xlfn.FORMULATEXT(F!K90),F!K90),"$",""))&lt;LEN(IF(_xlfn.ISFORMULA('#_F'!K90),_xlfn.FORMULATEXT('#_F'!K90),'#_F'!K90))-LEN(SUBSTITUTE(IF(_xlfn.ISFORMULA('#_F'!K90),_xlfn.FORMULATEXT('#_F'!K90),'#_F'!K90),"$","")),TRUE,FALSE),"MissingAbsMsg",_xlfn.IFS(ISTEXT('#_F'!K90),FALSE,ISLOGICAL('#_F'!K90),FALSE,SUBSTITUTE(CELL("format",'#_F'!K90),"-","")=SUBSTITUTE(CELL("format",F!K90),"-",""),FALSE,CELL("format",'#_F'!K90)="G",FALSE,AND(CELL("format",'#_F'!K90)="F0",CELL("format",F!K90)="G"),FALSE,TRUE,IFERROR(IF(MATCH(CELL("format",'#_F'!K90),FormatCodes_SFX!$A$4:$A$53,0)&gt;0,TRUE),FALSE),TRUE,TRUE),"FormatMsg",TRUE,"PerfectMsg")</f>
        <v>PerfectMsg</v>
      </c>
      <c r="L90" s="231" t="str">
        <f ca="1">_xlfn.IFS(ISBLANK(F!L90),"",IF(NOT(ISNA('#_F'!L90)),IF(ISNA(F!L90),TRUE,FALSE),FALSE),"StuNAMsg",IF(AND(ISNA('#_F'!L90),ISNA(F!L90)),TRUE,FALSE),"PerfectMsg",IF(NOT(ISERROR('#_F'!L90)),IF(ISERROR(F!L90),TRUE,FALSE),FALSE),"StuErrorMsg",IF(TYPE('#_F'!L90)&lt;&gt;TYPE(F!L90),TRUE,FALSE),"WrongTypeMsg",IF(_xlfn.ISFORMULA('#_F'!L90),IF(NOT(_xlfn.ISFORMULA(F!L90)),TRUE),FALSE),"MissingFormulaMsg",IF(NOT(AND(ISNUMBER(FIND("[",_xlfn.FORMULATEXT('#_F'!L90))),ISNUMBER(FIND("!",_xlfn.FORMULATEXT('#_F'!L90))))),AND(ISNUMBER(FIND("[",_xlfn.FORMULATEXT(F!L90))),ISNUMBER(FIND("!",_xlfn.FORMULATEXT(F!L90)))),FALSE),"ExternalRefsMsg",IF(ISNUMBER('#_F'!L90),IF(ABS('#_F'!L90-F!L90)&gt;0.00001,TRUE,FALSE),IF('#_F'!L90&lt;&gt;F!L90,TRUE,FALSE)),IF(ISNUMBER('#_F'!L90),IF('#_F'!L90&gt;F!L90,"TooLow","TooHigh"),"WrongAnswer"),NOT(_xlfn.ISFORMULA('#_F'!L90)),IF(_xlfn.IFS(ISTEXT('#_F'!L90),FALSE,ISLOGICAL('#_F'!L90),FALSE,SUBSTITUTE(CELL("format",'#_F'!L90),"-","")=SUBSTITUTE(CELL("format",F!L90),"-",""),FALSE,CELL("format",'#_F'!L90)="G",FALSE,AND(CELL("format",'#_F'!L90)="F0",CELL("format",F!L90)="G"),FALSE,TRUE,IFERROR(IF(MATCH(CELL("format",'#_F'!L90)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90),_xlfn.FORMULATEXT(F!L90),F!L90),"9","#"),"8","#"),"7","#"),"6","#"),"5","#"),"4","#"),"3","#"),"2","#"),"1","#"),"0","#"),"$","")," ",""),",","@"),"&gt;","@"),"&lt;","@"),"=","@"),")","@"),"(","@"),"^","@"),"/","@"),"+","@"),"*","@"),"-","@"))-LEN(SUBSTITUTE(SUBSTITUTE(SUBSTITUTE(SUBSTITUTE(SUBSTITUTE(SUBSTITUTE(SUBSTITUTE(SUBSTITUTE(SUBSTITUTE(SUBSTITUTE(SUBSTITUTE(SUBSTITUTE(SUBSTITUTE(SUBSTITUTE(SUBSTITUTE(SUBSTITUTE(SUBSTITUTE(SUBSTITUTE(SUBSTITUTE(SUBSTITUTE(SUBSTITUTE(SUBSTITUTE(SUBSTITUTE(SUBSTITUTE(IF(_xlfn.ISFORMULA(F!L90),_xlfn.FORMULATEXT(F!L90),F!L90),"9","#"),"8","#"),"7","#"),"6","#"),"5","#"),"4","#"),"3","#"),"2","#"),"1","#"),"0","#"),"$","")," ",""),",","@"),"&gt;","@"),"&lt;","@"),"=","@"),")","@"),"(","@"),"^","@"),"/","@"),"+","@"),"*","@"),"-","@"),"@#","")))/2&gt;(LEN(SUBSTITUTE(SUBSTITUTE(SUBSTITUTE(SUBSTITUTE(SUBSTITUTE(SUBSTITUTE(SUBSTITUTE(SUBSTITUTE(SUBSTITUTE(SUBSTITUTE(SUBSTITUTE(SUBSTITUTE(SUBSTITUTE(SUBSTITUTE(SUBSTITUTE(SUBSTITUTE(SUBSTITUTE(SUBSTITUTE(SUBSTITUTE(SUBSTITUTE(SUBSTITUTE(SUBSTITUTE(SUBSTITUTE(IF(_xlfn.ISFORMULA('#_F'!L90),_xlfn.FORMULATEXT('#_F'!L90),'#_F'!L90),"9","#"),"8","#"),"7","#"),"6","#"),"5","#"),"4","#"),"3","#"),"2","#"),"1","#"),"0","#"),"$","")," ",""),",","@"),"&gt;","@"),"&lt;","@"),"=","@"),")","@"),"(","@"),"^","@"),"/","@"),"+","@"),"*","@"),"-","@"))-LEN(SUBSTITUTE(SUBSTITUTE(SUBSTITUTE(SUBSTITUTE(SUBSTITUTE(SUBSTITUTE(SUBSTITUTE(SUBSTITUTE(SUBSTITUTE(SUBSTITUTE(SUBSTITUTE(SUBSTITUTE(SUBSTITUTE(SUBSTITUTE(SUBSTITUTE(SUBSTITUTE(SUBSTITUTE(SUBSTITUTE(SUBSTITUTE(SUBSTITUTE(SUBSTITUTE(SUBSTITUTE(SUBSTITUTE(SUBSTITUTE(IF(_xlfn.ISFORMULA('#_F'!L90),_xlfn.FORMULATEXT('#_F'!L90),'#_F'!L90),"9","#"),"8","#"),"7","#"),"6","#"),"5","#"),"4","#"),"3","#"),"2","#"),"1","#"),"0","#"),"$","")," ",""),",","@"),"&gt;","@"),"&lt;","@"),"=","@"),")","@"),"(","@"),"^","@"),"/","@"),"+","@"),"*","@"),"-","@"),"@#","")))/2,TRUE,FALSE),"HardCodeMsg",IF(LEN(IF(_xlfn.ISFORMULA(F!L90),_xlfn.FORMULATEXT(F!L90),F!L90))-LEN(SUBSTITUTE(IF(_xlfn.ISFORMULA(F!L90),_xlfn.FORMULATEXT(F!L90),F!L90),"""",""))&gt;LEN(IF(_xlfn.ISFORMULA('#_F'!L90),_xlfn.FORMULATEXT('#_F'!L90),'#_F'!L90))-LEN(SUBSTITUTE(IF(_xlfn.ISFORMULA('#_F'!L90),_xlfn.FORMULATEXT('#_F'!L90),'#_F'!L90),"""","")),TRUE,FALSE),"HardQuoteMsg",IF(LEN(IF(_xlfn.ISFORMULA(F!L90),_xlfn.FORMULATEXT(F!L90),F!L90))-LEN(SUBSTITUTE(IF(_xlfn.ISFORMULA(F!L90),_xlfn.FORMULATEXT(F!L90),F!L90),"$",""))&lt;LEN(IF(_xlfn.ISFORMULA('#_F'!L90),_xlfn.FORMULATEXT('#_F'!L90),'#_F'!L90))-LEN(SUBSTITUTE(IF(_xlfn.ISFORMULA('#_F'!L90),_xlfn.FORMULATEXT('#_F'!L90),'#_F'!L90),"$","")),TRUE,FALSE),"MissingAbsMsg",_xlfn.IFS(ISTEXT('#_F'!L90),FALSE,ISLOGICAL('#_F'!L90),FALSE,SUBSTITUTE(CELL("format",'#_F'!L90),"-","")=SUBSTITUTE(CELL("format",F!L90),"-",""),FALSE,CELL("format",'#_F'!L90)="G",FALSE,AND(CELL("format",'#_F'!L90)="F0",CELL("format",F!L90)="G"),FALSE,TRUE,IFERROR(IF(MATCH(CELL("format",'#_F'!L90),FormatCodes_SFX!$A$4:$A$53,0)&gt;0,TRUE),FALSE),TRUE,TRUE),"FormatMsg",TRUE,"PerfectMsg")</f>
        <v>PerfectMsg</v>
      </c>
      <c r="N90" s="233">
        <v>0</v>
      </c>
      <c r="O90" s="233">
        <v>0</v>
      </c>
      <c r="P90" s="233">
        <v>0</v>
      </c>
      <c r="R90" s="233">
        <v>0</v>
      </c>
      <c r="S90" s="233">
        <v>0</v>
      </c>
      <c r="T90" s="233">
        <v>0</v>
      </c>
      <c r="V90" s="233">
        <v>0</v>
      </c>
      <c r="W90" s="233">
        <v>0</v>
      </c>
      <c r="X90" s="233">
        <v>0</v>
      </c>
      <c r="Z90" s="233">
        <v>0</v>
      </c>
      <c r="AA90" s="233">
        <v>0</v>
      </c>
      <c r="AB90" s="233">
        <v>0</v>
      </c>
    </row>
    <row r="91" spans="3:28" x14ac:dyDescent="0.15">
      <c r="C91" s="233">
        <v>0</v>
      </c>
      <c r="D91" s="233">
        <v>0</v>
      </c>
      <c r="E91" s="233">
        <v>0</v>
      </c>
      <c r="F91" s="233">
        <v>0</v>
      </c>
      <c r="G91" s="170" t="str">
        <f ca="1">_xlfn.IFS(ISBLANK(F!G91),"",IF(NOT(ISNA('#_F'!G91)),IF(ISNA(F!G91),TRUE,FALSE),FALSE),"StuNAMsg",IF(AND(ISNA('#_F'!G91),ISNA(F!G91)),TRUE,FALSE),"PerfectMsg",IF(NOT(ISERROR('#_F'!G91)),IF(ISERROR(F!G91),TRUE,FALSE),FALSE),"StuErrorMsg",IF(TYPE('#_F'!G91)&lt;&gt;TYPE(F!G91),TRUE,FALSE),"WrongTypeMsg",IF(_xlfn.ISFORMULA('#_F'!G91),IF(NOT(_xlfn.ISFORMULA(F!G91)),TRUE),FALSE),"MissingFormulaMsg",IF(NOT(AND(ISNUMBER(FIND("[",_xlfn.FORMULATEXT('#_F'!G91))),ISNUMBER(FIND("!",_xlfn.FORMULATEXT('#_F'!G91))))),AND(ISNUMBER(FIND("[",_xlfn.FORMULATEXT(F!G91))),ISNUMBER(FIND("!",_xlfn.FORMULATEXT(F!G91)))),FALSE),"ExternalRefsMsg",IF(ISNUMBER('#_F'!G91),IF(ABS('#_F'!G91-F!G91)&gt;0.00001,TRUE,FALSE),IF('#_F'!G91&lt;&gt;F!G91,TRUE,FALSE)),IF(ISNUMBER('#_F'!G91),IF('#_F'!G91&gt;F!G91,"TooLow","TooHigh"),"WrongAnswer"),NOT(_xlfn.ISFORMULA('#_F'!G91)),IF(_xlfn.IFS(ISTEXT('#_F'!G91),FALSE,ISLOGICAL('#_F'!G91),FALSE,SUBSTITUTE(CELL("format",'#_F'!G91),"-","")=SUBSTITUTE(CELL("format",F!G91),"-",""),FALSE,CELL("format",'#_F'!G91)="G",FALSE,AND(CELL("format",'#_F'!G91)="F0",CELL("format",F!G91)="G"),FALSE,TRUE,IFERROR(IF(MATCH(CELL("format",'#_F'!G91)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91),_xlfn.FORMULATEXT(F!G91),F!G91),"9","#"),"8","#"),"7","#"),"6","#"),"5","#"),"4","#"),"3","#"),"2","#"),"1","#"),"0","#"),"$","")," ",""),",","@"),"&gt;","@"),"&lt;","@"),"=","@"),")","@"),"(","@"),"^","@"),"/","@"),"+","@"),"*","@"),"-","@"))-LEN(SUBSTITUTE(SUBSTITUTE(SUBSTITUTE(SUBSTITUTE(SUBSTITUTE(SUBSTITUTE(SUBSTITUTE(SUBSTITUTE(SUBSTITUTE(SUBSTITUTE(SUBSTITUTE(SUBSTITUTE(SUBSTITUTE(SUBSTITUTE(SUBSTITUTE(SUBSTITUTE(SUBSTITUTE(SUBSTITUTE(SUBSTITUTE(SUBSTITUTE(SUBSTITUTE(SUBSTITUTE(SUBSTITUTE(SUBSTITUTE(IF(_xlfn.ISFORMULA(F!G91),_xlfn.FORMULATEXT(F!G91),F!G91),"9","#"),"8","#"),"7","#"),"6","#"),"5","#"),"4","#"),"3","#"),"2","#"),"1","#"),"0","#"),"$","")," ",""),",","@"),"&gt;","@"),"&lt;","@"),"=","@"),")","@"),"(","@"),"^","@"),"/","@"),"+","@"),"*","@"),"-","@"),"@#","")))/2&gt;(LEN(SUBSTITUTE(SUBSTITUTE(SUBSTITUTE(SUBSTITUTE(SUBSTITUTE(SUBSTITUTE(SUBSTITUTE(SUBSTITUTE(SUBSTITUTE(SUBSTITUTE(SUBSTITUTE(SUBSTITUTE(SUBSTITUTE(SUBSTITUTE(SUBSTITUTE(SUBSTITUTE(SUBSTITUTE(SUBSTITUTE(SUBSTITUTE(SUBSTITUTE(SUBSTITUTE(SUBSTITUTE(SUBSTITUTE(IF(_xlfn.ISFORMULA('#_F'!G91),_xlfn.FORMULATEXT('#_F'!G91),'#_F'!G91),"9","#"),"8","#"),"7","#"),"6","#"),"5","#"),"4","#"),"3","#"),"2","#"),"1","#"),"0","#"),"$","")," ",""),",","@"),"&gt;","@"),"&lt;","@"),"=","@"),")","@"),"(","@"),"^","@"),"/","@"),"+","@"),"*","@"),"-","@"))-LEN(SUBSTITUTE(SUBSTITUTE(SUBSTITUTE(SUBSTITUTE(SUBSTITUTE(SUBSTITUTE(SUBSTITUTE(SUBSTITUTE(SUBSTITUTE(SUBSTITUTE(SUBSTITUTE(SUBSTITUTE(SUBSTITUTE(SUBSTITUTE(SUBSTITUTE(SUBSTITUTE(SUBSTITUTE(SUBSTITUTE(SUBSTITUTE(SUBSTITUTE(SUBSTITUTE(SUBSTITUTE(SUBSTITUTE(SUBSTITUTE(IF(_xlfn.ISFORMULA('#_F'!G91),_xlfn.FORMULATEXT('#_F'!G91),'#_F'!G91),"9","#"),"8","#"),"7","#"),"6","#"),"5","#"),"4","#"),"3","#"),"2","#"),"1","#"),"0","#"),"$","")," ",""),",","@"),"&gt;","@"),"&lt;","@"),"=","@"),")","@"),"(","@"),"^","@"),"/","@"),"+","@"),"*","@"),"-","@"),"@#","")))/2,TRUE,FALSE),"HardCodeMsg",IF(LEN(IF(_xlfn.ISFORMULA(F!G91),_xlfn.FORMULATEXT(F!G91),F!G91))-LEN(SUBSTITUTE(IF(_xlfn.ISFORMULA(F!G91),_xlfn.FORMULATEXT(F!G91),F!G91),"""",""))&gt;LEN(IF(_xlfn.ISFORMULA('#_F'!G91),_xlfn.FORMULATEXT('#_F'!G91),'#_F'!G91))-LEN(SUBSTITUTE(IF(_xlfn.ISFORMULA('#_F'!G91),_xlfn.FORMULATEXT('#_F'!G91),'#_F'!G91),"""","")),TRUE,FALSE),"HardQuoteMsg",IF(LEN(IF(_xlfn.ISFORMULA(F!G91),_xlfn.FORMULATEXT(F!G91),F!G91))-LEN(SUBSTITUTE(IF(_xlfn.ISFORMULA(F!G91),_xlfn.FORMULATEXT(F!G91),F!G91),"$",""))&lt;LEN(IF(_xlfn.ISFORMULA('#_F'!G91),_xlfn.FORMULATEXT('#_F'!G91),'#_F'!G91))-LEN(SUBSTITUTE(IF(_xlfn.ISFORMULA('#_F'!G91),_xlfn.FORMULATEXT('#_F'!G91),'#_F'!G91),"$","")),TRUE,FALSE),"MissingAbsMsg",_xlfn.IFS(ISTEXT('#_F'!G91),FALSE,ISLOGICAL('#_F'!G91),FALSE,SUBSTITUTE(CELL("format",'#_F'!G91),"-","")=SUBSTITUTE(CELL("format",F!G91),"-",""),FALSE,CELL("format",'#_F'!G91)="G",FALSE,AND(CELL("format",'#_F'!G91)="F0",CELL("format",F!G91)="G"),FALSE,TRUE,IFERROR(IF(MATCH(CELL("format",'#_F'!G91),FormatCodes_SFX!$A$4:$A$53,0)&gt;0,TRUE),FALSE),TRUE,TRUE),"FormatMsg",TRUE,"PerfectMsg")</f>
        <v>PerfectMsg</v>
      </c>
      <c r="H91" s="170" t="str">
        <f ca="1">_xlfn.IFS(ISBLANK(F!H91),"",IF(NOT(ISNA('#_F'!H91)),IF(ISNA(F!H91),TRUE,FALSE),FALSE),"StuNAMsg",IF(AND(ISNA('#_F'!H91),ISNA(F!H91)),TRUE,FALSE),"PerfectMsg",IF(NOT(ISERROR('#_F'!H91)),IF(ISERROR(F!H91),TRUE,FALSE),FALSE),"StuErrorMsg",IF(TYPE('#_F'!H91)&lt;&gt;TYPE(F!H91),TRUE,FALSE),"WrongTypeMsg",IF(_xlfn.ISFORMULA('#_F'!H91),IF(NOT(_xlfn.ISFORMULA(F!H91)),TRUE),FALSE),"MissingFormulaMsg",IF(NOT(AND(ISNUMBER(FIND("[",_xlfn.FORMULATEXT('#_F'!H91))),ISNUMBER(FIND("!",_xlfn.FORMULATEXT('#_F'!H91))))),AND(ISNUMBER(FIND("[",_xlfn.FORMULATEXT(F!H91))),ISNUMBER(FIND("!",_xlfn.FORMULATEXT(F!H91)))),FALSE),"ExternalRefsMsg",IF(ISNUMBER('#_F'!H91),IF(ABS('#_F'!H91-F!H91)&gt;0.00001,TRUE,FALSE),IF('#_F'!H91&lt;&gt;F!H91,TRUE,FALSE)),IF(ISNUMBER('#_F'!H91),IF('#_F'!H91&gt;F!H91,"TooLow","TooHigh"),"WrongAnswer"),NOT(_xlfn.ISFORMULA('#_F'!H91)),IF(_xlfn.IFS(ISTEXT('#_F'!H91),FALSE,ISLOGICAL('#_F'!H91),FALSE,SUBSTITUTE(CELL("format",'#_F'!H91),"-","")=SUBSTITUTE(CELL("format",F!H91),"-",""),FALSE,CELL("format",'#_F'!H91)="G",FALSE,AND(CELL("format",'#_F'!H91)="F0",CELL("format",F!H91)="G"),FALSE,TRUE,IFERROR(IF(MATCH(CELL("format",'#_F'!H91)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91),_xlfn.FORMULATEXT(F!H91),F!H91),"9","#"),"8","#"),"7","#"),"6","#"),"5","#"),"4","#"),"3","#"),"2","#"),"1","#"),"0","#"),"$","")," ",""),",","@"),"&gt;","@"),"&lt;","@"),"=","@"),")","@"),"(","@"),"^","@"),"/","@"),"+","@"),"*","@"),"-","@"))-LEN(SUBSTITUTE(SUBSTITUTE(SUBSTITUTE(SUBSTITUTE(SUBSTITUTE(SUBSTITUTE(SUBSTITUTE(SUBSTITUTE(SUBSTITUTE(SUBSTITUTE(SUBSTITUTE(SUBSTITUTE(SUBSTITUTE(SUBSTITUTE(SUBSTITUTE(SUBSTITUTE(SUBSTITUTE(SUBSTITUTE(SUBSTITUTE(SUBSTITUTE(SUBSTITUTE(SUBSTITUTE(SUBSTITUTE(SUBSTITUTE(IF(_xlfn.ISFORMULA(F!H91),_xlfn.FORMULATEXT(F!H91),F!H91),"9","#"),"8","#"),"7","#"),"6","#"),"5","#"),"4","#"),"3","#"),"2","#"),"1","#"),"0","#"),"$","")," ",""),",","@"),"&gt;","@"),"&lt;","@"),"=","@"),")","@"),"(","@"),"^","@"),"/","@"),"+","@"),"*","@"),"-","@"),"@#","")))/2&gt;(LEN(SUBSTITUTE(SUBSTITUTE(SUBSTITUTE(SUBSTITUTE(SUBSTITUTE(SUBSTITUTE(SUBSTITUTE(SUBSTITUTE(SUBSTITUTE(SUBSTITUTE(SUBSTITUTE(SUBSTITUTE(SUBSTITUTE(SUBSTITUTE(SUBSTITUTE(SUBSTITUTE(SUBSTITUTE(SUBSTITUTE(SUBSTITUTE(SUBSTITUTE(SUBSTITUTE(SUBSTITUTE(SUBSTITUTE(IF(_xlfn.ISFORMULA('#_F'!H91),_xlfn.FORMULATEXT('#_F'!H91),'#_F'!H91),"9","#"),"8","#"),"7","#"),"6","#"),"5","#"),"4","#"),"3","#"),"2","#"),"1","#"),"0","#"),"$","")," ",""),",","@"),"&gt;","@"),"&lt;","@"),"=","@"),")","@"),"(","@"),"^","@"),"/","@"),"+","@"),"*","@"),"-","@"))-LEN(SUBSTITUTE(SUBSTITUTE(SUBSTITUTE(SUBSTITUTE(SUBSTITUTE(SUBSTITUTE(SUBSTITUTE(SUBSTITUTE(SUBSTITUTE(SUBSTITUTE(SUBSTITUTE(SUBSTITUTE(SUBSTITUTE(SUBSTITUTE(SUBSTITUTE(SUBSTITUTE(SUBSTITUTE(SUBSTITUTE(SUBSTITUTE(SUBSTITUTE(SUBSTITUTE(SUBSTITUTE(SUBSTITUTE(SUBSTITUTE(IF(_xlfn.ISFORMULA('#_F'!H91),_xlfn.FORMULATEXT('#_F'!H91),'#_F'!H91),"9","#"),"8","#"),"7","#"),"6","#"),"5","#"),"4","#"),"3","#"),"2","#"),"1","#"),"0","#"),"$","")," ",""),",","@"),"&gt;","@"),"&lt;","@"),"=","@"),")","@"),"(","@"),"^","@"),"/","@"),"+","@"),"*","@"),"-","@"),"@#","")))/2,TRUE,FALSE),"HardCodeMsg",IF(LEN(IF(_xlfn.ISFORMULA(F!H91),_xlfn.FORMULATEXT(F!H91),F!H91))-LEN(SUBSTITUTE(IF(_xlfn.ISFORMULA(F!H91),_xlfn.FORMULATEXT(F!H91),F!H91),"""",""))&gt;LEN(IF(_xlfn.ISFORMULA('#_F'!H91),_xlfn.FORMULATEXT('#_F'!H91),'#_F'!H91))-LEN(SUBSTITUTE(IF(_xlfn.ISFORMULA('#_F'!H91),_xlfn.FORMULATEXT('#_F'!H91),'#_F'!H91),"""","")),TRUE,FALSE),"HardQuoteMsg",IF(LEN(IF(_xlfn.ISFORMULA(F!H91),_xlfn.FORMULATEXT(F!H91),F!H91))-LEN(SUBSTITUTE(IF(_xlfn.ISFORMULA(F!H91),_xlfn.FORMULATEXT(F!H91),F!H91),"$",""))&lt;LEN(IF(_xlfn.ISFORMULA('#_F'!H91),_xlfn.FORMULATEXT('#_F'!H91),'#_F'!H91))-LEN(SUBSTITUTE(IF(_xlfn.ISFORMULA('#_F'!H91),_xlfn.FORMULATEXT('#_F'!H91),'#_F'!H91),"$","")),TRUE,FALSE),"MissingAbsMsg",_xlfn.IFS(ISTEXT('#_F'!H91),FALSE,ISLOGICAL('#_F'!H91),FALSE,SUBSTITUTE(CELL("format",'#_F'!H91),"-","")=SUBSTITUTE(CELL("format",F!H91),"-",""),FALSE,CELL("format",'#_F'!H91)="G",FALSE,AND(CELL("format",'#_F'!H91)="F0",CELL("format",F!H91)="G"),FALSE,TRUE,IFERROR(IF(MATCH(CELL("format",'#_F'!H91),FormatCodes_SFX!$A$4:$A$53,0)&gt;0,TRUE),FALSE),TRUE,TRUE),"FormatMsg",TRUE,"PerfectMsg")</f>
        <v>PerfectMsg</v>
      </c>
      <c r="I91" s="170" t="str">
        <f ca="1">_xlfn.IFS(ISBLANK(F!I91),"",IF(NOT(ISNA('#_F'!I91)),IF(ISNA(F!I91),TRUE,FALSE),FALSE),"StuNAMsg",IF(AND(ISNA('#_F'!I91),ISNA(F!I91)),TRUE,FALSE),"PerfectMsg",IF(NOT(ISERROR('#_F'!I91)),IF(ISERROR(F!I91),TRUE,FALSE),FALSE),"StuErrorMsg",IF(TYPE('#_F'!I91)&lt;&gt;TYPE(F!I91),TRUE,FALSE),"WrongTypeMsg",IF(_xlfn.ISFORMULA('#_F'!I91),IF(NOT(_xlfn.ISFORMULA(F!I91)),TRUE),FALSE),"MissingFormulaMsg",IF(NOT(AND(ISNUMBER(FIND("[",_xlfn.FORMULATEXT('#_F'!I91))),ISNUMBER(FIND("!",_xlfn.FORMULATEXT('#_F'!I91))))),AND(ISNUMBER(FIND("[",_xlfn.FORMULATEXT(F!I91))),ISNUMBER(FIND("!",_xlfn.FORMULATEXT(F!I91)))),FALSE),"ExternalRefsMsg",IF(ISNUMBER('#_F'!I91),IF(ABS('#_F'!I91-F!I91)&gt;0.00001,TRUE,FALSE),IF('#_F'!I91&lt;&gt;F!I91,TRUE,FALSE)),IF(ISNUMBER('#_F'!I91),IF('#_F'!I91&gt;F!I91,"TooLow","TooHigh"),"WrongAnswer"),NOT(_xlfn.ISFORMULA('#_F'!I91)),IF(_xlfn.IFS(ISTEXT('#_F'!I91),FALSE,ISLOGICAL('#_F'!I91),FALSE,SUBSTITUTE(CELL("format",'#_F'!I91),"-","")=SUBSTITUTE(CELL("format",F!I91),"-",""),FALSE,CELL("format",'#_F'!I91)="G",FALSE,AND(CELL("format",'#_F'!I91)="F0",CELL("format",F!I91)="G"),FALSE,TRUE,IFERROR(IF(MATCH(CELL("format",'#_F'!I91)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91),_xlfn.FORMULATEXT(F!I91),F!I91),"9","#"),"8","#"),"7","#"),"6","#"),"5","#"),"4","#"),"3","#"),"2","#"),"1","#"),"0","#"),"$","")," ",""),",","@"),"&gt;","@"),"&lt;","@"),"=","@"),")","@"),"(","@"),"^","@"),"/","@"),"+","@"),"*","@"),"-","@"))-LEN(SUBSTITUTE(SUBSTITUTE(SUBSTITUTE(SUBSTITUTE(SUBSTITUTE(SUBSTITUTE(SUBSTITUTE(SUBSTITUTE(SUBSTITUTE(SUBSTITUTE(SUBSTITUTE(SUBSTITUTE(SUBSTITUTE(SUBSTITUTE(SUBSTITUTE(SUBSTITUTE(SUBSTITUTE(SUBSTITUTE(SUBSTITUTE(SUBSTITUTE(SUBSTITUTE(SUBSTITUTE(SUBSTITUTE(SUBSTITUTE(IF(_xlfn.ISFORMULA(F!I91),_xlfn.FORMULATEXT(F!I91),F!I91),"9","#"),"8","#"),"7","#"),"6","#"),"5","#"),"4","#"),"3","#"),"2","#"),"1","#"),"0","#"),"$","")," ",""),",","@"),"&gt;","@"),"&lt;","@"),"=","@"),")","@"),"(","@"),"^","@"),"/","@"),"+","@"),"*","@"),"-","@"),"@#","")))/2&gt;(LEN(SUBSTITUTE(SUBSTITUTE(SUBSTITUTE(SUBSTITUTE(SUBSTITUTE(SUBSTITUTE(SUBSTITUTE(SUBSTITUTE(SUBSTITUTE(SUBSTITUTE(SUBSTITUTE(SUBSTITUTE(SUBSTITUTE(SUBSTITUTE(SUBSTITUTE(SUBSTITUTE(SUBSTITUTE(SUBSTITUTE(SUBSTITUTE(SUBSTITUTE(SUBSTITUTE(SUBSTITUTE(SUBSTITUTE(IF(_xlfn.ISFORMULA('#_F'!I91),_xlfn.FORMULATEXT('#_F'!I91),'#_F'!I91),"9","#"),"8","#"),"7","#"),"6","#"),"5","#"),"4","#"),"3","#"),"2","#"),"1","#"),"0","#"),"$","")," ",""),",","@"),"&gt;","@"),"&lt;","@"),"=","@"),")","@"),"(","@"),"^","@"),"/","@"),"+","@"),"*","@"),"-","@"))-LEN(SUBSTITUTE(SUBSTITUTE(SUBSTITUTE(SUBSTITUTE(SUBSTITUTE(SUBSTITUTE(SUBSTITUTE(SUBSTITUTE(SUBSTITUTE(SUBSTITUTE(SUBSTITUTE(SUBSTITUTE(SUBSTITUTE(SUBSTITUTE(SUBSTITUTE(SUBSTITUTE(SUBSTITUTE(SUBSTITUTE(SUBSTITUTE(SUBSTITUTE(SUBSTITUTE(SUBSTITUTE(SUBSTITUTE(SUBSTITUTE(IF(_xlfn.ISFORMULA('#_F'!I91),_xlfn.FORMULATEXT('#_F'!I91),'#_F'!I91),"9","#"),"8","#"),"7","#"),"6","#"),"5","#"),"4","#"),"3","#"),"2","#"),"1","#"),"0","#"),"$","")," ",""),",","@"),"&gt;","@"),"&lt;","@"),"=","@"),")","@"),"(","@"),"^","@"),"/","@"),"+","@"),"*","@"),"-","@"),"@#","")))/2,TRUE,FALSE),"HardCodeMsg",IF(LEN(IF(_xlfn.ISFORMULA(F!I91),_xlfn.FORMULATEXT(F!I91),F!I91))-LEN(SUBSTITUTE(IF(_xlfn.ISFORMULA(F!I91),_xlfn.FORMULATEXT(F!I91),F!I91),"""",""))&gt;LEN(IF(_xlfn.ISFORMULA('#_F'!I91),_xlfn.FORMULATEXT('#_F'!I91),'#_F'!I91))-LEN(SUBSTITUTE(IF(_xlfn.ISFORMULA('#_F'!I91),_xlfn.FORMULATEXT('#_F'!I91),'#_F'!I91),"""","")),TRUE,FALSE),"HardQuoteMsg",IF(LEN(IF(_xlfn.ISFORMULA(F!I91),_xlfn.FORMULATEXT(F!I91),F!I91))-LEN(SUBSTITUTE(IF(_xlfn.ISFORMULA(F!I91),_xlfn.FORMULATEXT(F!I91),F!I91),"$",""))&lt;LEN(IF(_xlfn.ISFORMULA('#_F'!I91),_xlfn.FORMULATEXT('#_F'!I91),'#_F'!I91))-LEN(SUBSTITUTE(IF(_xlfn.ISFORMULA('#_F'!I91),_xlfn.FORMULATEXT('#_F'!I91),'#_F'!I91),"$","")),TRUE,FALSE),"MissingAbsMsg",_xlfn.IFS(ISTEXT('#_F'!I91),FALSE,ISLOGICAL('#_F'!I91),FALSE,SUBSTITUTE(CELL("format",'#_F'!I91),"-","")=SUBSTITUTE(CELL("format",F!I91),"-",""),FALSE,CELL("format",'#_F'!I91)="G",FALSE,AND(CELL("format",'#_F'!I91)="F0",CELL("format",F!I91)="G"),FALSE,TRUE,IFERROR(IF(MATCH(CELL("format",'#_F'!I91),FormatCodes_SFX!$A$4:$A$53,0)&gt;0,TRUE),FALSE),TRUE,TRUE),"FormatMsg",TRUE,"PerfectMsg")</f>
        <v>PerfectMsg</v>
      </c>
      <c r="J91" s="170" t="str">
        <f ca="1">_xlfn.IFS(ISBLANK(F!J91),"",IF(NOT(ISNA('#_F'!J91)),IF(ISNA(F!J91),TRUE,FALSE),FALSE),"StuNAMsg",IF(AND(ISNA('#_F'!J91),ISNA(F!J91)),TRUE,FALSE),"PerfectMsg",IF(NOT(ISERROR('#_F'!J91)),IF(ISERROR(F!J91),TRUE,FALSE),FALSE),"StuErrorMsg",IF(TYPE('#_F'!J91)&lt;&gt;TYPE(F!J91),TRUE,FALSE),"WrongTypeMsg",IF(_xlfn.ISFORMULA('#_F'!J91),IF(NOT(_xlfn.ISFORMULA(F!J91)),TRUE),FALSE),"MissingFormulaMsg",IF(NOT(AND(ISNUMBER(FIND("[",_xlfn.FORMULATEXT('#_F'!J91))),ISNUMBER(FIND("!",_xlfn.FORMULATEXT('#_F'!J91))))),AND(ISNUMBER(FIND("[",_xlfn.FORMULATEXT(F!J91))),ISNUMBER(FIND("!",_xlfn.FORMULATEXT(F!J91)))),FALSE),"ExternalRefsMsg",IF(ISNUMBER('#_F'!J91),IF(ABS('#_F'!J91-F!J91)&gt;0.00001,TRUE,FALSE),IF('#_F'!J91&lt;&gt;F!J91,TRUE,FALSE)),IF(ISNUMBER('#_F'!J91),IF('#_F'!J91&gt;F!J91,"TooLow","TooHigh"),"WrongAnswer"),NOT(_xlfn.ISFORMULA('#_F'!J91)),IF(_xlfn.IFS(ISTEXT('#_F'!J91),FALSE,ISLOGICAL('#_F'!J91),FALSE,SUBSTITUTE(CELL("format",'#_F'!J91),"-","")=SUBSTITUTE(CELL("format",F!J91),"-",""),FALSE,CELL("format",'#_F'!J91)="G",FALSE,AND(CELL("format",'#_F'!J91)="F0",CELL("format",F!J91)="G"),FALSE,TRUE,IFERROR(IF(MATCH(CELL("format",'#_F'!J91)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91),_xlfn.FORMULATEXT(F!J91),F!J91),"9","#"),"8","#"),"7","#"),"6","#"),"5","#"),"4","#"),"3","#"),"2","#"),"1","#"),"0","#"),"$","")," ",""),",","@"),"&gt;","@"),"&lt;","@"),"=","@"),")","@"),"(","@"),"^","@"),"/","@"),"+","@"),"*","@"),"-","@"))-LEN(SUBSTITUTE(SUBSTITUTE(SUBSTITUTE(SUBSTITUTE(SUBSTITUTE(SUBSTITUTE(SUBSTITUTE(SUBSTITUTE(SUBSTITUTE(SUBSTITUTE(SUBSTITUTE(SUBSTITUTE(SUBSTITUTE(SUBSTITUTE(SUBSTITUTE(SUBSTITUTE(SUBSTITUTE(SUBSTITUTE(SUBSTITUTE(SUBSTITUTE(SUBSTITUTE(SUBSTITUTE(SUBSTITUTE(SUBSTITUTE(IF(_xlfn.ISFORMULA(F!J91),_xlfn.FORMULATEXT(F!J91),F!J91),"9","#"),"8","#"),"7","#"),"6","#"),"5","#"),"4","#"),"3","#"),"2","#"),"1","#"),"0","#"),"$","")," ",""),",","@"),"&gt;","@"),"&lt;","@"),"=","@"),")","@"),"(","@"),"^","@"),"/","@"),"+","@"),"*","@"),"-","@"),"@#","")))/2&gt;(LEN(SUBSTITUTE(SUBSTITUTE(SUBSTITUTE(SUBSTITUTE(SUBSTITUTE(SUBSTITUTE(SUBSTITUTE(SUBSTITUTE(SUBSTITUTE(SUBSTITUTE(SUBSTITUTE(SUBSTITUTE(SUBSTITUTE(SUBSTITUTE(SUBSTITUTE(SUBSTITUTE(SUBSTITUTE(SUBSTITUTE(SUBSTITUTE(SUBSTITUTE(SUBSTITUTE(SUBSTITUTE(SUBSTITUTE(IF(_xlfn.ISFORMULA('#_F'!J91),_xlfn.FORMULATEXT('#_F'!J91),'#_F'!J91),"9","#"),"8","#"),"7","#"),"6","#"),"5","#"),"4","#"),"3","#"),"2","#"),"1","#"),"0","#"),"$","")," ",""),",","@"),"&gt;","@"),"&lt;","@"),"=","@"),")","@"),"(","@"),"^","@"),"/","@"),"+","@"),"*","@"),"-","@"))-LEN(SUBSTITUTE(SUBSTITUTE(SUBSTITUTE(SUBSTITUTE(SUBSTITUTE(SUBSTITUTE(SUBSTITUTE(SUBSTITUTE(SUBSTITUTE(SUBSTITUTE(SUBSTITUTE(SUBSTITUTE(SUBSTITUTE(SUBSTITUTE(SUBSTITUTE(SUBSTITUTE(SUBSTITUTE(SUBSTITUTE(SUBSTITUTE(SUBSTITUTE(SUBSTITUTE(SUBSTITUTE(SUBSTITUTE(SUBSTITUTE(IF(_xlfn.ISFORMULA('#_F'!J91),_xlfn.FORMULATEXT('#_F'!J91),'#_F'!J91),"9","#"),"8","#"),"7","#"),"6","#"),"5","#"),"4","#"),"3","#"),"2","#"),"1","#"),"0","#"),"$","")," ",""),",","@"),"&gt;","@"),"&lt;","@"),"=","@"),")","@"),"(","@"),"^","@"),"/","@"),"+","@"),"*","@"),"-","@"),"@#","")))/2,TRUE,FALSE),"HardCodeMsg",IF(LEN(IF(_xlfn.ISFORMULA(F!J91),_xlfn.FORMULATEXT(F!J91),F!J91))-LEN(SUBSTITUTE(IF(_xlfn.ISFORMULA(F!J91),_xlfn.FORMULATEXT(F!J91),F!J91),"""",""))&gt;LEN(IF(_xlfn.ISFORMULA('#_F'!J91),_xlfn.FORMULATEXT('#_F'!J91),'#_F'!J91))-LEN(SUBSTITUTE(IF(_xlfn.ISFORMULA('#_F'!J91),_xlfn.FORMULATEXT('#_F'!J91),'#_F'!J91),"""","")),TRUE,FALSE),"HardQuoteMsg",IF(LEN(IF(_xlfn.ISFORMULA(F!J91),_xlfn.FORMULATEXT(F!J91),F!J91))-LEN(SUBSTITUTE(IF(_xlfn.ISFORMULA(F!J91),_xlfn.FORMULATEXT(F!J91),F!J91),"$",""))&lt;LEN(IF(_xlfn.ISFORMULA('#_F'!J91),_xlfn.FORMULATEXT('#_F'!J91),'#_F'!J91))-LEN(SUBSTITUTE(IF(_xlfn.ISFORMULA('#_F'!J91),_xlfn.FORMULATEXT('#_F'!J91),'#_F'!J91),"$","")),TRUE,FALSE),"MissingAbsMsg",_xlfn.IFS(ISTEXT('#_F'!J91),FALSE,ISLOGICAL('#_F'!J91),FALSE,SUBSTITUTE(CELL("format",'#_F'!J91),"-","")=SUBSTITUTE(CELL("format",F!J91),"-",""),FALSE,CELL("format",'#_F'!J91)="G",FALSE,AND(CELL("format",'#_F'!J91)="F0",CELL("format",F!J91)="G"),FALSE,TRUE,IFERROR(IF(MATCH(CELL("format",'#_F'!J91),FormatCodes_SFX!$A$4:$A$53,0)&gt;0,TRUE),FALSE),TRUE,TRUE),"FormatMsg",TRUE,"PerfectMsg")</f>
        <v>PerfectMsg</v>
      </c>
      <c r="K91" s="170" t="str">
        <f ca="1">_xlfn.IFS(ISBLANK(F!K91),"",IF(NOT(ISNA('#_F'!K91)),IF(ISNA(F!K91),TRUE,FALSE),FALSE),"StuNAMsg",IF(AND(ISNA('#_F'!K91),ISNA(F!K91)),TRUE,FALSE),"PerfectMsg",IF(NOT(ISERROR('#_F'!K91)),IF(ISERROR(F!K91),TRUE,FALSE),FALSE),"StuErrorMsg",IF(TYPE('#_F'!K91)&lt;&gt;TYPE(F!K91),TRUE,FALSE),"WrongTypeMsg",IF(_xlfn.ISFORMULA('#_F'!K91),IF(NOT(_xlfn.ISFORMULA(F!K91)),TRUE),FALSE),"MissingFormulaMsg",IF(NOT(AND(ISNUMBER(FIND("[",_xlfn.FORMULATEXT('#_F'!K91))),ISNUMBER(FIND("!",_xlfn.FORMULATEXT('#_F'!K91))))),AND(ISNUMBER(FIND("[",_xlfn.FORMULATEXT(F!K91))),ISNUMBER(FIND("!",_xlfn.FORMULATEXT(F!K91)))),FALSE),"ExternalRefsMsg",IF(ISNUMBER('#_F'!K91),IF(ABS('#_F'!K91-F!K91)&gt;0.00001,TRUE,FALSE),IF('#_F'!K91&lt;&gt;F!K91,TRUE,FALSE)),IF(ISNUMBER('#_F'!K91),IF('#_F'!K91&gt;F!K91,"TooLow","TooHigh"),"WrongAnswer"),NOT(_xlfn.ISFORMULA('#_F'!K91)),IF(_xlfn.IFS(ISTEXT('#_F'!K91),FALSE,ISLOGICAL('#_F'!K91),FALSE,SUBSTITUTE(CELL("format",'#_F'!K91),"-","")=SUBSTITUTE(CELL("format",F!K91),"-",""),FALSE,CELL("format",'#_F'!K91)="G",FALSE,AND(CELL("format",'#_F'!K91)="F0",CELL("format",F!K91)="G"),FALSE,TRUE,IFERROR(IF(MATCH(CELL("format",'#_F'!K91)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91),_xlfn.FORMULATEXT(F!K91),F!K91),"9","#"),"8","#"),"7","#"),"6","#"),"5","#"),"4","#"),"3","#"),"2","#"),"1","#"),"0","#"),"$","")," ",""),",","@"),"&gt;","@"),"&lt;","@"),"=","@"),")","@"),"(","@"),"^","@"),"/","@"),"+","@"),"*","@"),"-","@"))-LEN(SUBSTITUTE(SUBSTITUTE(SUBSTITUTE(SUBSTITUTE(SUBSTITUTE(SUBSTITUTE(SUBSTITUTE(SUBSTITUTE(SUBSTITUTE(SUBSTITUTE(SUBSTITUTE(SUBSTITUTE(SUBSTITUTE(SUBSTITUTE(SUBSTITUTE(SUBSTITUTE(SUBSTITUTE(SUBSTITUTE(SUBSTITUTE(SUBSTITUTE(SUBSTITUTE(SUBSTITUTE(SUBSTITUTE(SUBSTITUTE(IF(_xlfn.ISFORMULA(F!K91),_xlfn.FORMULATEXT(F!K91),F!K91),"9","#"),"8","#"),"7","#"),"6","#"),"5","#"),"4","#"),"3","#"),"2","#"),"1","#"),"0","#"),"$","")," ",""),",","@"),"&gt;","@"),"&lt;","@"),"=","@"),")","@"),"(","@"),"^","@"),"/","@"),"+","@"),"*","@"),"-","@"),"@#","")))/2&gt;(LEN(SUBSTITUTE(SUBSTITUTE(SUBSTITUTE(SUBSTITUTE(SUBSTITUTE(SUBSTITUTE(SUBSTITUTE(SUBSTITUTE(SUBSTITUTE(SUBSTITUTE(SUBSTITUTE(SUBSTITUTE(SUBSTITUTE(SUBSTITUTE(SUBSTITUTE(SUBSTITUTE(SUBSTITUTE(SUBSTITUTE(SUBSTITUTE(SUBSTITUTE(SUBSTITUTE(SUBSTITUTE(SUBSTITUTE(IF(_xlfn.ISFORMULA('#_F'!K91),_xlfn.FORMULATEXT('#_F'!K91),'#_F'!K91),"9","#"),"8","#"),"7","#"),"6","#"),"5","#"),"4","#"),"3","#"),"2","#"),"1","#"),"0","#"),"$","")," ",""),",","@"),"&gt;","@"),"&lt;","@"),"=","@"),")","@"),"(","@"),"^","@"),"/","@"),"+","@"),"*","@"),"-","@"))-LEN(SUBSTITUTE(SUBSTITUTE(SUBSTITUTE(SUBSTITUTE(SUBSTITUTE(SUBSTITUTE(SUBSTITUTE(SUBSTITUTE(SUBSTITUTE(SUBSTITUTE(SUBSTITUTE(SUBSTITUTE(SUBSTITUTE(SUBSTITUTE(SUBSTITUTE(SUBSTITUTE(SUBSTITUTE(SUBSTITUTE(SUBSTITUTE(SUBSTITUTE(SUBSTITUTE(SUBSTITUTE(SUBSTITUTE(SUBSTITUTE(IF(_xlfn.ISFORMULA('#_F'!K91),_xlfn.FORMULATEXT('#_F'!K91),'#_F'!K91),"9","#"),"8","#"),"7","#"),"6","#"),"5","#"),"4","#"),"3","#"),"2","#"),"1","#"),"0","#"),"$","")," ",""),",","@"),"&gt;","@"),"&lt;","@"),"=","@"),")","@"),"(","@"),"^","@"),"/","@"),"+","@"),"*","@"),"-","@"),"@#","")))/2,TRUE,FALSE),"HardCodeMsg",IF(LEN(IF(_xlfn.ISFORMULA(F!K91),_xlfn.FORMULATEXT(F!K91),F!K91))-LEN(SUBSTITUTE(IF(_xlfn.ISFORMULA(F!K91),_xlfn.FORMULATEXT(F!K91),F!K91),"""",""))&gt;LEN(IF(_xlfn.ISFORMULA('#_F'!K91),_xlfn.FORMULATEXT('#_F'!K91),'#_F'!K91))-LEN(SUBSTITUTE(IF(_xlfn.ISFORMULA('#_F'!K91),_xlfn.FORMULATEXT('#_F'!K91),'#_F'!K91),"""","")),TRUE,FALSE),"HardQuoteMsg",IF(LEN(IF(_xlfn.ISFORMULA(F!K91),_xlfn.FORMULATEXT(F!K91),F!K91))-LEN(SUBSTITUTE(IF(_xlfn.ISFORMULA(F!K91),_xlfn.FORMULATEXT(F!K91),F!K91),"$",""))&lt;LEN(IF(_xlfn.ISFORMULA('#_F'!K91),_xlfn.FORMULATEXT('#_F'!K91),'#_F'!K91))-LEN(SUBSTITUTE(IF(_xlfn.ISFORMULA('#_F'!K91),_xlfn.FORMULATEXT('#_F'!K91),'#_F'!K91),"$","")),TRUE,FALSE),"MissingAbsMsg",_xlfn.IFS(ISTEXT('#_F'!K91),FALSE,ISLOGICAL('#_F'!K91),FALSE,SUBSTITUTE(CELL("format",'#_F'!K91),"-","")=SUBSTITUTE(CELL("format",F!K91),"-",""),FALSE,CELL("format",'#_F'!K91)="G",FALSE,AND(CELL("format",'#_F'!K91)="F0",CELL("format",F!K91)="G"),FALSE,TRUE,IFERROR(IF(MATCH(CELL("format",'#_F'!K91),FormatCodes_SFX!$A$4:$A$53,0)&gt;0,TRUE),FALSE),TRUE,TRUE),"FormatMsg",TRUE,"PerfectMsg")</f>
        <v>PerfectMsg</v>
      </c>
      <c r="L91" s="231" t="str">
        <f ca="1">_xlfn.IFS(ISBLANK(F!L91),"",IF(NOT(ISNA('#_F'!L91)),IF(ISNA(F!L91),TRUE,FALSE),FALSE),"StuNAMsg",IF(AND(ISNA('#_F'!L91),ISNA(F!L91)),TRUE,FALSE),"PerfectMsg",IF(NOT(ISERROR('#_F'!L91)),IF(ISERROR(F!L91),TRUE,FALSE),FALSE),"StuErrorMsg",IF(TYPE('#_F'!L91)&lt;&gt;TYPE(F!L91),TRUE,FALSE),"WrongTypeMsg",IF(_xlfn.ISFORMULA('#_F'!L91),IF(NOT(_xlfn.ISFORMULA(F!L91)),TRUE),FALSE),"MissingFormulaMsg",IF(NOT(AND(ISNUMBER(FIND("[",_xlfn.FORMULATEXT('#_F'!L91))),ISNUMBER(FIND("!",_xlfn.FORMULATEXT('#_F'!L91))))),AND(ISNUMBER(FIND("[",_xlfn.FORMULATEXT(F!L91))),ISNUMBER(FIND("!",_xlfn.FORMULATEXT(F!L91)))),FALSE),"ExternalRefsMsg",IF(ISNUMBER('#_F'!L91),IF(ABS('#_F'!L91-F!L91)&gt;0.00001,TRUE,FALSE),IF('#_F'!L91&lt;&gt;F!L91,TRUE,FALSE)),IF(ISNUMBER('#_F'!L91),IF('#_F'!L91&gt;F!L91,"TooLow","TooHigh"),"WrongAnswer"),NOT(_xlfn.ISFORMULA('#_F'!L91)),IF(_xlfn.IFS(ISTEXT('#_F'!L91),FALSE,ISLOGICAL('#_F'!L91),FALSE,SUBSTITUTE(CELL("format",'#_F'!L91),"-","")=SUBSTITUTE(CELL("format",F!L91),"-",""),FALSE,CELL("format",'#_F'!L91)="G",FALSE,AND(CELL("format",'#_F'!L91)="F0",CELL("format",F!L91)="G"),FALSE,TRUE,IFERROR(IF(MATCH(CELL("format",'#_F'!L91)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91),_xlfn.FORMULATEXT(F!L91),F!L91),"9","#"),"8","#"),"7","#"),"6","#"),"5","#"),"4","#"),"3","#"),"2","#"),"1","#"),"0","#"),"$","")," ",""),",","@"),"&gt;","@"),"&lt;","@"),"=","@"),")","@"),"(","@"),"^","@"),"/","@"),"+","@"),"*","@"),"-","@"))-LEN(SUBSTITUTE(SUBSTITUTE(SUBSTITUTE(SUBSTITUTE(SUBSTITUTE(SUBSTITUTE(SUBSTITUTE(SUBSTITUTE(SUBSTITUTE(SUBSTITUTE(SUBSTITUTE(SUBSTITUTE(SUBSTITUTE(SUBSTITUTE(SUBSTITUTE(SUBSTITUTE(SUBSTITUTE(SUBSTITUTE(SUBSTITUTE(SUBSTITUTE(SUBSTITUTE(SUBSTITUTE(SUBSTITUTE(SUBSTITUTE(IF(_xlfn.ISFORMULA(F!L91),_xlfn.FORMULATEXT(F!L91),F!L91),"9","#"),"8","#"),"7","#"),"6","#"),"5","#"),"4","#"),"3","#"),"2","#"),"1","#"),"0","#"),"$","")," ",""),",","@"),"&gt;","@"),"&lt;","@"),"=","@"),")","@"),"(","@"),"^","@"),"/","@"),"+","@"),"*","@"),"-","@"),"@#","")))/2&gt;(LEN(SUBSTITUTE(SUBSTITUTE(SUBSTITUTE(SUBSTITUTE(SUBSTITUTE(SUBSTITUTE(SUBSTITUTE(SUBSTITUTE(SUBSTITUTE(SUBSTITUTE(SUBSTITUTE(SUBSTITUTE(SUBSTITUTE(SUBSTITUTE(SUBSTITUTE(SUBSTITUTE(SUBSTITUTE(SUBSTITUTE(SUBSTITUTE(SUBSTITUTE(SUBSTITUTE(SUBSTITUTE(SUBSTITUTE(IF(_xlfn.ISFORMULA('#_F'!L91),_xlfn.FORMULATEXT('#_F'!L91),'#_F'!L91),"9","#"),"8","#"),"7","#"),"6","#"),"5","#"),"4","#"),"3","#"),"2","#"),"1","#"),"0","#"),"$","")," ",""),",","@"),"&gt;","@"),"&lt;","@"),"=","@"),")","@"),"(","@"),"^","@"),"/","@"),"+","@"),"*","@"),"-","@"))-LEN(SUBSTITUTE(SUBSTITUTE(SUBSTITUTE(SUBSTITUTE(SUBSTITUTE(SUBSTITUTE(SUBSTITUTE(SUBSTITUTE(SUBSTITUTE(SUBSTITUTE(SUBSTITUTE(SUBSTITUTE(SUBSTITUTE(SUBSTITUTE(SUBSTITUTE(SUBSTITUTE(SUBSTITUTE(SUBSTITUTE(SUBSTITUTE(SUBSTITUTE(SUBSTITUTE(SUBSTITUTE(SUBSTITUTE(SUBSTITUTE(IF(_xlfn.ISFORMULA('#_F'!L91),_xlfn.FORMULATEXT('#_F'!L91),'#_F'!L91),"9","#"),"8","#"),"7","#"),"6","#"),"5","#"),"4","#"),"3","#"),"2","#"),"1","#"),"0","#"),"$","")," ",""),",","@"),"&gt;","@"),"&lt;","@"),"=","@"),")","@"),"(","@"),"^","@"),"/","@"),"+","@"),"*","@"),"-","@"),"@#","")))/2,TRUE,FALSE),"HardCodeMsg",IF(LEN(IF(_xlfn.ISFORMULA(F!L91),_xlfn.FORMULATEXT(F!L91),F!L91))-LEN(SUBSTITUTE(IF(_xlfn.ISFORMULA(F!L91),_xlfn.FORMULATEXT(F!L91),F!L91),"""",""))&gt;LEN(IF(_xlfn.ISFORMULA('#_F'!L91),_xlfn.FORMULATEXT('#_F'!L91),'#_F'!L91))-LEN(SUBSTITUTE(IF(_xlfn.ISFORMULA('#_F'!L91),_xlfn.FORMULATEXT('#_F'!L91),'#_F'!L91),"""","")),TRUE,FALSE),"HardQuoteMsg",IF(LEN(IF(_xlfn.ISFORMULA(F!L91),_xlfn.FORMULATEXT(F!L91),F!L91))-LEN(SUBSTITUTE(IF(_xlfn.ISFORMULA(F!L91),_xlfn.FORMULATEXT(F!L91),F!L91),"$",""))&lt;LEN(IF(_xlfn.ISFORMULA('#_F'!L91),_xlfn.FORMULATEXT('#_F'!L91),'#_F'!L91))-LEN(SUBSTITUTE(IF(_xlfn.ISFORMULA('#_F'!L91),_xlfn.FORMULATEXT('#_F'!L91),'#_F'!L91),"$","")),TRUE,FALSE),"MissingAbsMsg",_xlfn.IFS(ISTEXT('#_F'!L91),FALSE,ISLOGICAL('#_F'!L91),FALSE,SUBSTITUTE(CELL("format",'#_F'!L91),"-","")=SUBSTITUTE(CELL("format",F!L91),"-",""),FALSE,CELL("format",'#_F'!L91)="G",FALSE,AND(CELL("format",'#_F'!L91)="F0",CELL("format",F!L91)="G"),FALSE,TRUE,IFERROR(IF(MATCH(CELL("format",'#_F'!L91),FormatCodes_SFX!$A$4:$A$53,0)&gt;0,TRUE),FALSE),TRUE,TRUE),"FormatMsg",TRUE,"PerfectMsg")</f>
        <v>PerfectMsg</v>
      </c>
      <c r="N91" s="170">
        <v>0</v>
      </c>
      <c r="O91" s="233">
        <v>0</v>
      </c>
      <c r="P91" s="233">
        <v>0</v>
      </c>
      <c r="R91" s="233">
        <v>0</v>
      </c>
      <c r="S91" s="233">
        <v>0</v>
      </c>
      <c r="T91" s="233">
        <v>0</v>
      </c>
      <c r="V91" s="233">
        <v>0</v>
      </c>
      <c r="W91" s="233">
        <v>0</v>
      </c>
      <c r="X91" s="233">
        <v>0</v>
      </c>
      <c r="Z91" s="233">
        <v>0</v>
      </c>
      <c r="AA91" s="233">
        <v>0</v>
      </c>
      <c r="AB91" s="233">
        <v>0</v>
      </c>
    </row>
    <row r="92" spans="3:28" x14ac:dyDescent="0.15">
      <c r="C92" s="233">
        <v>0</v>
      </c>
      <c r="D92" s="233">
        <v>0</v>
      </c>
      <c r="E92" s="233">
        <v>0</v>
      </c>
      <c r="F92" s="233">
        <v>0</v>
      </c>
      <c r="G92" s="170" t="str">
        <f ca="1">_xlfn.IFS(ISBLANK(F!G92),"",IF(NOT(ISNA('#_F'!G92)),IF(ISNA(F!G92),TRUE,FALSE),FALSE),"StuNAMsg",IF(AND(ISNA('#_F'!G92),ISNA(F!G92)),TRUE,FALSE),"PerfectMsg",IF(NOT(ISERROR('#_F'!G92)),IF(ISERROR(F!G92),TRUE,FALSE),FALSE),"StuErrorMsg",IF(TYPE('#_F'!G92)&lt;&gt;TYPE(F!G92),TRUE,FALSE),"WrongTypeMsg",IF(_xlfn.ISFORMULA('#_F'!G92),IF(NOT(_xlfn.ISFORMULA(F!G92)),TRUE),FALSE),"MissingFormulaMsg",IF(NOT(AND(ISNUMBER(FIND("[",_xlfn.FORMULATEXT('#_F'!G92))),ISNUMBER(FIND("!",_xlfn.FORMULATEXT('#_F'!G92))))),AND(ISNUMBER(FIND("[",_xlfn.FORMULATEXT(F!G92))),ISNUMBER(FIND("!",_xlfn.FORMULATEXT(F!G92)))),FALSE),"ExternalRefsMsg",IF(ISNUMBER('#_F'!G92),IF(ABS('#_F'!G92-F!G92)&gt;0.00001,TRUE,FALSE),IF('#_F'!G92&lt;&gt;F!G92,TRUE,FALSE)),IF(ISNUMBER('#_F'!G92),IF('#_F'!G92&gt;F!G92,"TooLow","TooHigh"),"WrongAnswer"),NOT(_xlfn.ISFORMULA('#_F'!G92)),IF(_xlfn.IFS(ISTEXT('#_F'!G92),FALSE,ISLOGICAL('#_F'!G92),FALSE,SUBSTITUTE(CELL("format",'#_F'!G92),"-","")=SUBSTITUTE(CELL("format",F!G92),"-",""),FALSE,CELL("format",'#_F'!G92)="G",FALSE,AND(CELL("format",'#_F'!G92)="F0",CELL("format",F!G92)="G"),FALSE,TRUE,IFERROR(IF(MATCH(CELL("format",'#_F'!G92)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92),_xlfn.FORMULATEXT(F!G92),F!G92),"9","#"),"8","#"),"7","#"),"6","#"),"5","#"),"4","#"),"3","#"),"2","#"),"1","#"),"0","#"),"$","")," ",""),",","@"),"&gt;","@"),"&lt;","@"),"=","@"),")","@"),"(","@"),"^","@"),"/","@"),"+","@"),"*","@"),"-","@"))-LEN(SUBSTITUTE(SUBSTITUTE(SUBSTITUTE(SUBSTITUTE(SUBSTITUTE(SUBSTITUTE(SUBSTITUTE(SUBSTITUTE(SUBSTITUTE(SUBSTITUTE(SUBSTITUTE(SUBSTITUTE(SUBSTITUTE(SUBSTITUTE(SUBSTITUTE(SUBSTITUTE(SUBSTITUTE(SUBSTITUTE(SUBSTITUTE(SUBSTITUTE(SUBSTITUTE(SUBSTITUTE(SUBSTITUTE(SUBSTITUTE(IF(_xlfn.ISFORMULA(F!G92),_xlfn.FORMULATEXT(F!G92),F!G92),"9","#"),"8","#"),"7","#"),"6","#"),"5","#"),"4","#"),"3","#"),"2","#"),"1","#"),"0","#"),"$","")," ",""),",","@"),"&gt;","@"),"&lt;","@"),"=","@"),")","@"),"(","@"),"^","@"),"/","@"),"+","@"),"*","@"),"-","@"),"@#","")))/2&gt;(LEN(SUBSTITUTE(SUBSTITUTE(SUBSTITUTE(SUBSTITUTE(SUBSTITUTE(SUBSTITUTE(SUBSTITUTE(SUBSTITUTE(SUBSTITUTE(SUBSTITUTE(SUBSTITUTE(SUBSTITUTE(SUBSTITUTE(SUBSTITUTE(SUBSTITUTE(SUBSTITUTE(SUBSTITUTE(SUBSTITUTE(SUBSTITUTE(SUBSTITUTE(SUBSTITUTE(SUBSTITUTE(SUBSTITUTE(IF(_xlfn.ISFORMULA('#_F'!G92),_xlfn.FORMULATEXT('#_F'!G92),'#_F'!G92),"9","#"),"8","#"),"7","#"),"6","#"),"5","#"),"4","#"),"3","#"),"2","#"),"1","#"),"0","#"),"$","")," ",""),",","@"),"&gt;","@"),"&lt;","@"),"=","@"),")","@"),"(","@"),"^","@"),"/","@"),"+","@"),"*","@"),"-","@"))-LEN(SUBSTITUTE(SUBSTITUTE(SUBSTITUTE(SUBSTITUTE(SUBSTITUTE(SUBSTITUTE(SUBSTITUTE(SUBSTITUTE(SUBSTITUTE(SUBSTITUTE(SUBSTITUTE(SUBSTITUTE(SUBSTITUTE(SUBSTITUTE(SUBSTITUTE(SUBSTITUTE(SUBSTITUTE(SUBSTITUTE(SUBSTITUTE(SUBSTITUTE(SUBSTITUTE(SUBSTITUTE(SUBSTITUTE(SUBSTITUTE(IF(_xlfn.ISFORMULA('#_F'!G92),_xlfn.FORMULATEXT('#_F'!G92),'#_F'!G92),"9","#"),"8","#"),"7","#"),"6","#"),"5","#"),"4","#"),"3","#"),"2","#"),"1","#"),"0","#"),"$","")," ",""),",","@"),"&gt;","@"),"&lt;","@"),"=","@"),")","@"),"(","@"),"^","@"),"/","@"),"+","@"),"*","@"),"-","@"),"@#","")))/2,TRUE,FALSE),"HardCodeMsg",IF(LEN(IF(_xlfn.ISFORMULA(F!G92),_xlfn.FORMULATEXT(F!G92),F!G92))-LEN(SUBSTITUTE(IF(_xlfn.ISFORMULA(F!G92),_xlfn.FORMULATEXT(F!G92),F!G92),"""",""))&gt;LEN(IF(_xlfn.ISFORMULA('#_F'!G92),_xlfn.FORMULATEXT('#_F'!G92),'#_F'!G92))-LEN(SUBSTITUTE(IF(_xlfn.ISFORMULA('#_F'!G92),_xlfn.FORMULATEXT('#_F'!G92),'#_F'!G92),"""","")),TRUE,FALSE),"HardQuoteMsg",IF(LEN(IF(_xlfn.ISFORMULA(F!G92),_xlfn.FORMULATEXT(F!G92),F!G92))-LEN(SUBSTITUTE(IF(_xlfn.ISFORMULA(F!G92),_xlfn.FORMULATEXT(F!G92),F!G92),"$",""))&lt;LEN(IF(_xlfn.ISFORMULA('#_F'!G92),_xlfn.FORMULATEXT('#_F'!G92),'#_F'!G92))-LEN(SUBSTITUTE(IF(_xlfn.ISFORMULA('#_F'!G92),_xlfn.FORMULATEXT('#_F'!G92),'#_F'!G92),"$","")),TRUE,FALSE),"MissingAbsMsg",_xlfn.IFS(ISTEXT('#_F'!G92),FALSE,ISLOGICAL('#_F'!G92),FALSE,SUBSTITUTE(CELL("format",'#_F'!G92),"-","")=SUBSTITUTE(CELL("format",F!G92),"-",""),FALSE,CELL("format",'#_F'!G92)="G",FALSE,AND(CELL("format",'#_F'!G92)="F0",CELL("format",F!G92)="G"),FALSE,TRUE,IFERROR(IF(MATCH(CELL("format",'#_F'!G92),FormatCodes_SFX!$A$4:$A$53,0)&gt;0,TRUE),FALSE),TRUE,TRUE),"FormatMsg",TRUE,"PerfectMsg")</f>
        <v>PerfectMsg</v>
      </c>
      <c r="H92" s="170" t="str">
        <f ca="1">_xlfn.IFS(ISBLANK(F!H92),"",IF(NOT(ISNA('#_F'!H92)),IF(ISNA(F!H92),TRUE,FALSE),FALSE),"StuNAMsg",IF(AND(ISNA('#_F'!H92),ISNA(F!H92)),TRUE,FALSE),"PerfectMsg",IF(NOT(ISERROR('#_F'!H92)),IF(ISERROR(F!H92),TRUE,FALSE),FALSE),"StuErrorMsg",IF(TYPE('#_F'!H92)&lt;&gt;TYPE(F!H92),TRUE,FALSE),"WrongTypeMsg",IF(_xlfn.ISFORMULA('#_F'!H92),IF(NOT(_xlfn.ISFORMULA(F!H92)),TRUE),FALSE),"MissingFormulaMsg",IF(NOT(AND(ISNUMBER(FIND("[",_xlfn.FORMULATEXT('#_F'!H92))),ISNUMBER(FIND("!",_xlfn.FORMULATEXT('#_F'!H92))))),AND(ISNUMBER(FIND("[",_xlfn.FORMULATEXT(F!H92))),ISNUMBER(FIND("!",_xlfn.FORMULATEXT(F!H92)))),FALSE),"ExternalRefsMsg",IF(ISNUMBER('#_F'!H92),IF(ABS('#_F'!H92-F!H92)&gt;0.00001,TRUE,FALSE),IF('#_F'!H92&lt;&gt;F!H92,TRUE,FALSE)),IF(ISNUMBER('#_F'!H92),IF('#_F'!H92&gt;F!H92,"TooLow","TooHigh"),"WrongAnswer"),NOT(_xlfn.ISFORMULA('#_F'!H92)),IF(_xlfn.IFS(ISTEXT('#_F'!H92),FALSE,ISLOGICAL('#_F'!H92),FALSE,SUBSTITUTE(CELL("format",'#_F'!H92),"-","")=SUBSTITUTE(CELL("format",F!H92),"-",""),FALSE,CELL("format",'#_F'!H92)="G",FALSE,AND(CELL("format",'#_F'!H92)="F0",CELL("format",F!H92)="G"),FALSE,TRUE,IFERROR(IF(MATCH(CELL("format",'#_F'!H92)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92),_xlfn.FORMULATEXT(F!H92),F!H92),"9","#"),"8","#"),"7","#"),"6","#"),"5","#"),"4","#"),"3","#"),"2","#"),"1","#"),"0","#"),"$","")," ",""),",","@"),"&gt;","@"),"&lt;","@"),"=","@"),")","@"),"(","@"),"^","@"),"/","@"),"+","@"),"*","@"),"-","@"))-LEN(SUBSTITUTE(SUBSTITUTE(SUBSTITUTE(SUBSTITUTE(SUBSTITUTE(SUBSTITUTE(SUBSTITUTE(SUBSTITUTE(SUBSTITUTE(SUBSTITUTE(SUBSTITUTE(SUBSTITUTE(SUBSTITUTE(SUBSTITUTE(SUBSTITUTE(SUBSTITUTE(SUBSTITUTE(SUBSTITUTE(SUBSTITUTE(SUBSTITUTE(SUBSTITUTE(SUBSTITUTE(SUBSTITUTE(SUBSTITUTE(IF(_xlfn.ISFORMULA(F!H92),_xlfn.FORMULATEXT(F!H92),F!H92),"9","#"),"8","#"),"7","#"),"6","#"),"5","#"),"4","#"),"3","#"),"2","#"),"1","#"),"0","#"),"$","")," ",""),",","@"),"&gt;","@"),"&lt;","@"),"=","@"),")","@"),"(","@"),"^","@"),"/","@"),"+","@"),"*","@"),"-","@"),"@#","")))/2&gt;(LEN(SUBSTITUTE(SUBSTITUTE(SUBSTITUTE(SUBSTITUTE(SUBSTITUTE(SUBSTITUTE(SUBSTITUTE(SUBSTITUTE(SUBSTITUTE(SUBSTITUTE(SUBSTITUTE(SUBSTITUTE(SUBSTITUTE(SUBSTITUTE(SUBSTITUTE(SUBSTITUTE(SUBSTITUTE(SUBSTITUTE(SUBSTITUTE(SUBSTITUTE(SUBSTITUTE(SUBSTITUTE(SUBSTITUTE(IF(_xlfn.ISFORMULA('#_F'!H92),_xlfn.FORMULATEXT('#_F'!H92),'#_F'!H92),"9","#"),"8","#"),"7","#"),"6","#"),"5","#"),"4","#"),"3","#"),"2","#"),"1","#"),"0","#"),"$","")," ",""),",","@"),"&gt;","@"),"&lt;","@"),"=","@"),")","@"),"(","@"),"^","@"),"/","@"),"+","@"),"*","@"),"-","@"))-LEN(SUBSTITUTE(SUBSTITUTE(SUBSTITUTE(SUBSTITUTE(SUBSTITUTE(SUBSTITUTE(SUBSTITUTE(SUBSTITUTE(SUBSTITUTE(SUBSTITUTE(SUBSTITUTE(SUBSTITUTE(SUBSTITUTE(SUBSTITUTE(SUBSTITUTE(SUBSTITUTE(SUBSTITUTE(SUBSTITUTE(SUBSTITUTE(SUBSTITUTE(SUBSTITUTE(SUBSTITUTE(SUBSTITUTE(SUBSTITUTE(IF(_xlfn.ISFORMULA('#_F'!H92),_xlfn.FORMULATEXT('#_F'!H92),'#_F'!H92),"9","#"),"8","#"),"7","#"),"6","#"),"5","#"),"4","#"),"3","#"),"2","#"),"1","#"),"0","#"),"$","")," ",""),",","@"),"&gt;","@"),"&lt;","@"),"=","@"),")","@"),"(","@"),"^","@"),"/","@"),"+","@"),"*","@"),"-","@"),"@#","")))/2,TRUE,FALSE),"HardCodeMsg",IF(LEN(IF(_xlfn.ISFORMULA(F!H92),_xlfn.FORMULATEXT(F!H92),F!H92))-LEN(SUBSTITUTE(IF(_xlfn.ISFORMULA(F!H92),_xlfn.FORMULATEXT(F!H92),F!H92),"""",""))&gt;LEN(IF(_xlfn.ISFORMULA('#_F'!H92),_xlfn.FORMULATEXT('#_F'!H92),'#_F'!H92))-LEN(SUBSTITUTE(IF(_xlfn.ISFORMULA('#_F'!H92),_xlfn.FORMULATEXT('#_F'!H92),'#_F'!H92),"""","")),TRUE,FALSE),"HardQuoteMsg",IF(LEN(IF(_xlfn.ISFORMULA(F!H92),_xlfn.FORMULATEXT(F!H92),F!H92))-LEN(SUBSTITUTE(IF(_xlfn.ISFORMULA(F!H92),_xlfn.FORMULATEXT(F!H92),F!H92),"$",""))&lt;LEN(IF(_xlfn.ISFORMULA('#_F'!H92),_xlfn.FORMULATEXT('#_F'!H92),'#_F'!H92))-LEN(SUBSTITUTE(IF(_xlfn.ISFORMULA('#_F'!H92),_xlfn.FORMULATEXT('#_F'!H92),'#_F'!H92),"$","")),TRUE,FALSE),"MissingAbsMsg",_xlfn.IFS(ISTEXT('#_F'!H92),FALSE,ISLOGICAL('#_F'!H92),FALSE,SUBSTITUTE(CELL("format",'#_F'!H92),"-","")=SUBSTITUTE(CELL("format",F!H92),"-",""),FALSE,CELL("format",'#_F'!H92)="G",FALSE,AND(CELL("format",'#_F'!H92)="F0",CELL("format",F!H92)="G"),FALSE,TRUE,IFERROR(IF(MATCH(CELL("format",'#_F'!H92),FormatCodes_SFX!$A$4:$A$53,0)&gt;0,TRUE),FALSE),TRUE,TRUE),"FormatMsg",TRUE,"PerfectMsg")</f>
        <v>PerfectMsg</v>
      </c>
      <c r="I92" s="170" t="str">
        <f ca="1">_xlfn.IFS(ISBLANK(F!I92),"",IF(NOT(ISNA('#_F'!I92)),IF(ISNA(F!I92),TRUE,FALSE),FALSE),"StuNAMsg",IF(AND(ISNA('#_F'!I92),ISNA(F!I92)),TRUE,FALSE),"PerfectMsg",IF(NOT(ISERROR('#_F'!I92)),IF(ISERROR(F!I92),TRUE,FALSE),FALSE),"StuErrorMsg",IF(TYPE('#_F'!I92)&lt;&gt;TYPE(F!I92),TRUE,FALSE),"WrongTypeMsg",IF(_xlfn.ISFORMULA('#_F'!I92),IF(NOT(_xlfn.ISFORMULA(F!I92)),TRUE),FALSE),"MissingFormulaMsg",IF(NOT(AND(ISNUMBER(FIND("[",_xlfn.FORMULATEXT('#_F'!I92))),ISNUMBER(FIND("!",_xlfn.FORMULATEXT('#_F'!I92))))),AND(ISNUMBER(FIND("[",_xlfn.FORMULATEXT(F!I92))),ISNUMBER(FIND("!",_xlfn.FORMULATEXT(F!I92)))),FALSE),"ExternalRefsMsg",IF(ISNUMBER('#_F'!I92),IF(ABS('#_F'!I92-F!I92)&gt;0.00001,TRUE,FALSE),IF('#_F'!I92&lt;&gt;F!I92,TRUE,FALSE)),IF(ISNUMBER('#_F'!I92),IF('#_F'!I92&gt;F!I92,"TooLow","TooHigh"),"WrongAnswer"),NOT(_xlfn.ISFORMULA('#_F'!I92)),IF(_xlfn.IFS(ISTEXT('#_F'!I92),FALSE,ISLOGICAL('#_F'!I92),FALSE,SUBSTITUTE(CELL("format",'#_F'!I92),"-","")=SUBSTITUTE(CELL("format",F!I92),"-",""),FALSE,CELL("format",'#_F'!I92)="G",FALSE,AND(CELL("format",'#_F'!I92)="F0",CELL("format",F!I92)="G"),FALSE,TRUE,IFERROR(IF(MATCH(CELL("format",'#_F'!I92)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92),_xlfn.FORMULATEXT(F!I92),F!I92),"9","#"),"8","#"),"7","#"),"6","#"),"5","#"),"4","#"),"3","#"),"2","#"),"1","#"),"0","#"),"$","")," ",""),",","@"),"&gt;","@"),"&lt;","@"),"=","@"),")","@"),"(","@"),"^","@"),"/","@"),"+","@"),"*","@"),"-","@"))-LEN(SUBSTITUTE(SUBSTITUTE(SUBSTITUTE(SUBSTITUTE(SUBSTITUTE(SUBSTITUTE(SUBSTITUTE(SUBSTITUTE(SUBSTITUTE(SUBSTITUTE(SUBSTITUTE(SUBSTITUTE(SUBSTITUTE(SUBSTITUTE(SUBSTITUTE(SUBSTITUTE(SUBSTITUTE(SUBSTITUTE(SUBSTITUTE(SUBSTITUTE(SUBSTITUTE(SUBSTITUTE(SUBSTITUTE(SUBSTITUTE(IF(_xlfn.ISFORMULA(F!I92),_xlfn.FORMULATEXT(F!I92),F!I92),"9","#"),"8","#"),"7","#"),"6","#"),"5","#"),"4","#"),"3","#"),"2","#"),"1","#"),"0","#"),"$","")," ",""),",","@"),"&gt;","@"),"&lt;","@"),"=","@"),")","@"),"(","@"),"^","@"),"/","@"),"+","@"),"*","@"),"-","@"),"@#","")))/2&gt;(LEN(SUBSTITUTE(SUBSTITUTE(SUBSTITUTE(SUBSTITUTE(SUBSTITUTE(SUBSTITUTE(SUBSTITUTE(SUBSTITUTE(SUBSTITUTE(SUBSTITUTE(SUBSTITUTE(SUBSTITUTE(SUBSTITUTE(SUBSTITUTE(SUBSTITUTE(SUBSTITUTE(SUBSTITUTE(SUBSTITUTE(SUBSTITUTE(SUBSTITUTE(SUBSTITUTE(SUBSTITUTE(SUBSTITUTE(IF(_xlfn.ISFORMULA('#_F'!I92),_xlfn.FORMULATEXT('#_F'!I92),'#_F'!I92),"9","#"),"8","#"),"7","#"),"6","#"),"5","#"),"4","#"),"3","#"),"2","#"),"1","#"),"0","#"),"$","")," ",""),",","@"),"&gt;","@"),"&lt;","@"),"=","@"),")","@"),"(","@"),"^","@"),"/","@"),"+","@"),"*","@"),"-","@"))-LEN(SUBSTITUTE(SUBSTITUTE(SUBSTITUTE(SUBSTITUTE(SUBSTITUTE(SUBSTITUTE(SUBSTITUTE(SUBSTITUTE(SUBSTITUTE(SUBSTITUTE(SUBSTITUTE(SUBSTITUTE(SUBSTITUTE(SUBSTITUTE(SUBSTITUTE(SUBSTITUTE(SUBSTITUTE(SUBSTITUTE(SUBSTITUTE(SUBSTITUTE(SUBSTITUTE(SUBSTITUTE(SUBSTITUTE(SUBSTITUTE(IF(_xlfn.ISFORMULA('#_F'!I92),_xlfn.FORMULATEXT('#_F'!I92),'#_F'!I92),"9","#"),"8","#"),"7","#"),"6","#"),"5","#"),"4","#"),"3","#"),"2","#"),"1","#"),"0","#"),"$","")," ",""),",","@"),"&gt;","@"),"&lt;","@"),"=","@"),")","@"),"(","@"),"^","@"),"/","@"),"+","@"),"*","@"),"-","@"),"@#","")))/2,TRUE,FALSE),"HardCodeMsg",IF(LEN(IF(_xlfn.ISFORMULA(F!I92),_xlfn.FORMULATEXT(F!I92),F!I92))-LEN(SUBSTITUTE(IF(_xlfn.ISFORMULA(F!I92),_xlfn.FORMULATEXT(F!I92),F!I92),"""",""))&gt;LEN(IF(_xlfn.ISFORMULA('#_F'!I92),_xlfn.FORMULATEXT('#_F'!I92),'#_F'!I92))-LEN(SUBSTITUTE(IF(_xlfn.ISFORMULA('#_F'!I92),_xlfn.FORMULATEXT('#_F'!I92),'#_F'!I92),"""","")),TRUE,FALSE),"HardQuoteMsg",IF(LEN(IF(_xlfn.ISFORMULA(F!I92),_xlfn.FORMULATEXT(F!I92),F!I92))-LEN(SUBSTITUTE(IF(_xlfn.ISFORMULA(F!I92),_xlfn.FORMULATEXT(F!I92),F!I92),"$",""))&lt;LEN(IF(_xlfn.ISFORMULA('#_F'!I92),_xlfn.FORMULATEXT('#_F'!I92),'#_F'!I92))-LEN(SUBSTITUTE(IF(_xlfn.ISFORMULA('#_F'!I92),_xlfn.FORMULATEXT('#_F'!I92),'#_F'!I92),"$","")),TRUE,FALSE),"MissingAbsMsg",_xlfn.IFS(ISTEXT('#_F'!I92),FALSE,ISLOGICAL('#_F'!I92),FALSE,SUBSTITUTE(CELL("format",'#_F'!I92),"-","")=SUBSTITUTE(CELL("format",F!I92),"-",""),FALSE,CELL("format",'#_F'!I92)="G",FALSE,AND(CELL("format",'#_F'!I92)="F0",CELL("format",F!I92)="G"),FALSE,TRUE,IFERROR(IF(MATCH(CELL("format",'#_F'!I92),FormatCodes_SFX!$A$4:$A$53,0)&gt;0,TRUE),FALSE),TRUE,TRUE),"FormatMsg",TRUE,"PerfectMsg")</f>
        <v>PerfectMsg</v>
      </c>
      <c r="J92" s="170" t="str">
        <f ca="1">_xlfn.IFS(ISBLANK(F!J92),"",IF(NOT(ISNA('#_F'!J92)),IF(ISNA(F!J92),TRUE,FALSE),FALSE),"StuNAMsg",IF(AND(ISNA('#_F'!J92),ISNA(F!J92)),TRUE,FALSE),"PerfectMsg",IF(NOT(ISERROR('#_F'!J92)),IF(ISERROR(F!J92),TRUE,FALSE),FALSE),"StuErrorMsg",IF(TYPE('#_F'!J92)&lt;&gt;TYPE(F!J92),TRUE,FALSE),"WrongTypeMsg",IF(_xlfn.ISFORMULA('#_F'!J92),IF(NOT(_xlfn.ISFORMULA(F!J92)),TRUE),FALSE),"MissingFormulaMsg",IF(NOT(AND(ISNUMBER(FIND("[",_xlfn.FORMULATEXT('#_F'!J92))),ISNUMBER(FIND("!",_xlfn.FORMULATEXT('#_F'!J92))))),AND(ISNUMBER(FIND("[",_xlfn.FORMULATEXT(F!J92))),ISNUMBER(FIND("!",_xlfn.FORMULATEXT(F!J92)))),FALSE),"ExternalRefsMsg",IF(ISNUMBER('#_F'!J92),IF(ABS('#_F'!J92-F!J92)&gt;0.00001,TRUE,FALSE),IF('#_F'!J92&lt;&gt;F!J92,TRUE,FALSE)),IF(ISNUMBER('#_F'!J92),IF('#_F'!J92&gt;F!J92,"TooLow","TooHigh"),"WrongAnswer"),NOT(_xlfn.ISFORMULA('#_F'!J92)),IF(_xlfn.IFS(ISTEXT('#_F'!J92),FALSE,ISLOGICAL('#_F'!J92),FALSE,SUBSTITUTE(CELL("format",'#_F'!J92),"-","")=SUBSTITUTE(CELL("format",F!J92),"-",""),FALSE,CELL("format",'#_F'!J92)="G",FALSE,AND(CELL("format",'#_F'!J92)="F0",CELL("format",F!J92)="G"),FALSE,TRUE,IFERROR(IF(MATCH(CELL("format",'#_F'!J92)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92),_xlfn.FORMULATEXT(F!J92),F!J92),"9","#"),"8","#"),"7","#"),"6","#"),"5","#"),"4","#"),"3","#"),"2","#"),"1","#"),"0","#"),"$","")," ",""),",","@"),"&gt;","@"),"&lt;","@"),"=","@"),")","@"),"(","@"),"^","@"),"/","@"),"+","@"),"*","@"),"-","@"))-LEN(SUBSTITUTE(SUBSTITUTE(SUBSTITUTE(SUBSTITUTE(SUBSTITUTE(SUBSTITUTE(SUBSTITUTE(SUBSTITUTE(SUBSTITUTE(SUBSTITUTE(SUBSTITUTE(SUBSTITUTE(SUBSTITUTE(SUBSTITUTE(SUBSTITUTE(SUBSTITUTE(SUBSTITUTE(SUBSTITUTE(SUBSTITUTE(SUBSTITUTE(SUBSTITUTE(SUBSTITUTE(SUBSTITUTE(SUBSTITUTE(IF(_xlfn.ISFORMULA(F!J92),_xlfn.FORMULATEXT(F!J92),F!J92),"9","#"),"8","#"),"7","#"),"6","#"),"5","#"),"4","#"),"3","#"),"2","#"),"1","#"),"0","#"),"$","")," ",""),",","@"),"&gt;","@"),"&lt;","@"),"=","@"),")","@"),"(","@"),"^","@"),"/","@"),"+","@"),"*","@"),"-","@"),"@#","")))/2&gt;(LEN(SUBSTITUTE(SUBSTITUTE(SUBSTITUTE(SUBSTITUTE(SUBSTITUTE(SUBSTITUTE(SUBSTITUTE(SUBSTITUTE(SUBSTITUTE(SUBSTITUTE(SUBSTITUTE(SUBSTITUTE(SUBSTITUTE(SUBSTITUTE(SUBSTITUTE(SUBSTITUTE(SUBSTITUTE(SUBSTITUTE(SUBSTITUTE(SUBSTITUTE(SUBSTITUTE(SUBSTITUTE(SUBSTITUTE(IF(_xlfn.ISFORMULA('#_F'!J92),_xlfn.FORMULATEXT('#_F'!J92),'#_F'!J92),"9","#"),"8","#"),"7","#"),"6","#"),"5","#"),"4","#"),"3","#"),"2","#"),"1","#"),"0","#"),"$","")," ",""),",","@"),"&gt;","@"),"&lt;","@"),"=","@"),")","@"),"(","@"),"^","@"),"/","@"),"+","@"),"*","@"),"-","@"))-LEN(SUBSTITUTE(SUBSTITUTE(SUBSTITUTE(SUBSTITUTE(SUBSTITUTE(SUBSTITUTE(SUBSTITUTE(SUBSTITUTE(SUBSTITUTE(SUBSTITUTE(SUBSTITUTE(SUBSTITUTE(SUBSTITUTE(SUBSTITUTE(SUBSTITUTE(SUBSTITUTE(SUBSTITUTE(SUBSTITUTE(SUBSTITUTE(SUBSTITUTE(SUBSTITUTE(SUBSTITUTE(SUBSTITUTE(SUBSTITUTE(IF(_xlfn.ISFORMULA('#_F'!J92),_xlfn.FORMULATEXT('#_F'!J92),'#_F'!J92),"9","#"),"8","#"),"7","#"),"6","#"),"5","#"),"4","#"),"3","#"),"2","#"),"1","#"),"0","#"),"$","")," ",""),",","@"),"&gt;","@"),"&lt;","@"),"=","@"),")","@"),"(","@"),"^","@"),"/","@"),"+","@"),"*","@"),"-","@"),"@#","")))/2,TRUE,FALSE),"HardCodeMsg",IF(LEN(IF(_xlfn.ISFORMULA(F!J92),_xlfn.FORMULATEXT(F!J92),F!J92))-LEN(SUBSTITUTE(IF(_xlfn.ISFORMULA(F!J92),_xlfn.FORMULATEXT(F!J92),F!J92),"""",""))&gt;LEN(IF(_xlfn.ISFORMULA('#_F'!J92),_xlfn.FORMULATEXT('#_F'!J92),'#_F'!J92))-LEN(SUBSTITUTE(IF(_xlfn.ISFORMULA('#_F'!J92),_xlfn.FORMULATEXT('#_F'!J92),'#_F'!J92),"""","")),TRUE,FALSE),"HardQuoteMsg",IF(LEN(IF(_xlfn.ISFORMULA(F!J92),_xlfn.FORMULATEXT(F!J92),F!J92))-LEN(SUBSTITUTE(IF(_xlfn.ISFORMULA(F!J92),_xlfn.FORMULATEXT(F!J92),F!J92),"$",""))&lt;LEN(IF(_xlfn.ISFORMULA('#_F'!J92),_xlfn.FORMULATEXT('#_F'!J92),'#_F'!J92))-LEN(SUBSTITUTE(IF(_xlfn.ISFORMULA('#_F'!J92),_xlfn.FORMULATEXT('#_F'!J92),'#_F'!J92),"$","")),TRUE,FALSE),"MissingAbsMsg",_xlfn.IFS(ISTEXT('#_F'!J92),FALSE,ISLOGICAL('#_F'!J92),FALSE,SUBSTITUTE(CELL("format",'#_F'!J92),"-","")=SUBSTITUTE(CELL("format",F!J92),"-",""),FALSE,CELL("format",'#_F'!J92)="G",FALSE,AND(CELL("format",'#_F'!J92)="F0",CELL("format",F!J92)="G"),FALSE,TRUE,IFERROR(IF(MATCH(CELL("format",'#_F'!J92),FormatCodes_SFX!$A$4:$A$53,0)&gt;0,TRUE),FALSE),TRUE,TRUE),"FormatMsg",TRUE,"PerfectMsg")</f>
        <v>PerfectMsg</v>
      </c>
      <c r="K92" s="170" t="str">
        <f ca="1">_xlfn.IFS(ISBLANK(F!K92),"",IF(NOT(ISNA('#_F'!K92)),IF(ISNA(F!K92),TRUE,FALSE),FALSE),"StuNAMsg",IF(AND(ISNA('#_F'!K92),ISNA(F!K92)),TRUE,FALSE),"PerfectMsg",IF(NOT(ISERROR('#_F'!K92)),IF(ISERROR(F!K92),TRUE,FALSE),FALSE),"StuErrorMsg",IF(TYPE('#_F'!K92)&lt;&gt;TYPE(F!K92),TRUE,FALSE),"WrongTypeMsg",IF(_xlfn.ISFORMULA('#_F'!K92),IF(NOT(_xlfn.ISFORMULA(F!K92)),TRUE),FALSE),"MissingFormulaMsg",IF(NOT(AND(ISNUMBER(FIND("[",_xlfn.FORMULATEXT('#_F'!K92))),ISNUMBER(FIND("!",_xlfn.FORMULATEXT('#_F'!K92))))),AND(ISNUMBER(FIND("[",_xlfn.FORMULATEXT(F!K92))),ISNUMBER(FIND("!",_xlfn.FORMULATEXT(F!K92)))),FALSE),"ExternalRefsMsg",IF(ISNUMBER('#_F'!K92),IF(ABS('#_F'!K92-F!K92)&gt;0.00001,TRUE,FALSE),IF('#_F'!K92&lt;&gt;F!K92,TRUE,FALSE)),IF(ISNUMBER('#_F'!K92),IF('#_F'!K92&gt;F!K92,"TooLow","TooHigh"),"WrongAnswer"),NOT(_xlfn.ISFORMULA('#_F'!K92)),IF(_xlfn.IFS(ISTEXT('#_F'!K92),FALSE,ISLOGICAL('#_F'!K92),FALSE,SUBSTITUTE(CELL("format",'#_F'!K92),"-","")=SUBSTITUTE(CELL("format",F!K92),"-",""),FALSE,CELL("format",'#_F'!K92)="G",FALSE,AND(CELL("format",'#_F'!K92)="F0",CELL("format",F!K92)="G"),FALSE,TRUE,IFERROR(IF(MATCH(CELL("format",'#_F'!K92)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92),_xlfn.FORMULATEXT(F!K92),F!K92),"9","#"),"8","#"),"7","#"),"6","#"),"5","#"),"4","#"),"3","#"),"2","#"),"1","#"),"0","#"),"$","")," ",""),",","@"),"&gt;","@"),"&lt;","@"),"=","@"),")","@"),"(","@"),"^","@"),"/","@"),"+","@"),"*","@"),"-","@"))-LEN(SUBSTITUTE(SUBSTITUTE(SUBSTITUTE(SUBSTITUTE(SUBSTITUTE(SUBSTITUTE(SUBSTITUTE(SUBSTITUTE(SUBSTITUTE(SUBSTITUTE(SUBSTITUTE(SUBSTITUTE(SUBSTITUTE(SUBSTITUTE(SUBSTITUTE(SUBSTITUTE(SUBSTITUTE(SUBSTITUTE(SUBSTITUTE(SUBSTITUTE(SUBSTITUTE(SUBSTITUTE(SUBSTITUTE(SUBSTITUTE(IF(_xlfn.ISFORMULA(F!K92),_xlfn.FORMULATEXT(F!K92),F!K92),"9","#"),"8","#"),"7","#"),"6","#"),"5","#"),"4","#"),"3","#"),"2","#"),"1","#"),"0","#"),"$","")," ",""),",","@"),"&gt;","@"),"&lt;","@"),"=","@"),")","@"),"(","@"),"^","@"),"/","@"),"+","@"),"*","@"),"-","@"),"@#","")))/2&gt;(LEN(SUBSTITUTE(SUBSTITUTE(SUBSTITUTE(SUBSTITUTE(SUBSTITUTE(SUBSTITUTE(SUBSTITUTE(SUBSTITUTE(SUBSTITUTE(SUBSTITUTE(SUBSTITUTE(SUBSTITUTE(SUBSTITUTE(SUBSTITUTE(SUBSTITUTE(SUBSTITUTE(SUBSTITUTE(SUBSTITUTE(SUBSTITUTE(SUBSTITUTE(SUBSTITUTE(SUBSTITUTE(SUBSTITUTE(IF(_xlfn.ISFORMULA('#_F'!K92),_xlfn.FORMULATEXT('#_F'!K92),'#_F'!K92),"9","#"),"8","#"),"7","#"),"6","#"),"5","#"),"4","#"),"3","#"),"2","#"),"1","#"),"0","#"),"$","")," ",""),",","@"),"&gt;","@"),"&lt;","@"),"=","@"),")","@"),"(","@"),"^","@"),"/","@"),"+","@"),"*","@"),"-","@"))-LEN(SUBSTITUTE(SUBSTITUTE(SUBSTITUTE(SUBSTITUTE(SUBSTITUTE(SUBSTITUTE(SUBSTITUTE(SUBSTITUTE(SUBSTITUTE(SUBSTITUTE(SUBSTITUTE(SUBSTITUTE(SUBSTITUTE(SUBSTITUTE(SUBSTITUTE(SUBSTITUTE(SUBSTITUTE(SUBSTITUTE(SUBSTITUTE(SUBSTITUTE(SUBSTITUTE(SUBSTITUTE(SUBSTITUTE(SUBSTITUTE(IF(_xlfn.ISFORMULA('#_F'!K92),_xlfn.FORMULATEXT('#_F'!K92),'#_F'!K92),"9","#"),"8","#"),"7","#"),"6","#"),"5","#"),"4","#"),"3","#"),"2","#"),"1","#"),"0","#"),"$","")," ",""),",","@"),"&gt;","@"),"&lt;","@"),"=","@"),")","@"),"(","@"),"^","@"),"/","@"),"+","@"),"*","@"),"-","@"),"@#","")))/2,TRUE,FALSE),"HardCodeMsg",IF(LEN(IF(_xlfn.ISFORMULA(F!K92),_xlfn.FORMULATEXT(F!K92),F!K92))-LEN(SUBSTITUTE(IF(_xlfn.ISFORMULA(F!K92),_xlfn.FORMULATEXT(F!K92),F!K92),"""",""))&gt;LEN(IF(_xlfn.ISFORMULA('#_F'!K92),_xlfn.FORMULATEXT('#_F'!K92),'#_F'!K92))-LEN(SUBSTITUTE(IF(_xlfn.ISFORMULA('#_F'!K92),_xlfn.FORMULATEXT('#_F'!K92),'#_F'!K92),"""","")),TRUE,FALSE),"HardQuoteMsg",IF(LEN(IF(_xlfn.ISFORMULA(F!K92),_xlfn.FORMULATEXT(F!K92),F!K92))-LEN(SUBSTITUTE(IF(_xlfn.ISFORMULA(F!K92),_xlfn.FORMULATEXT(F!K92),F!K92),"$",""))&lt;LEN(IF(_xlfn.ISFORMULA('#_F'!K92),_xlfn.FORMULATEXT('#_F'!K92),'#_F'!K92))-LEN(SUBSTITUTE(IF(_xlfn.ISFORMULA('#_F'!K92),_xlfn.FORMULATEXT('#_F'!K92),'#_F'!K92),"$","")),TRUE,FALSE),"MissingAbsMsg",_xlfn.IFS(ISTEXT('#_F'!K92),FALSE,ISLOGICAL('#_F'!K92),FALSE,SUBSTITUTE(CELL("format",'#_F'!K92),"-","")=SUBSTITUTE(CELL("format",F!K92),"-",""),FALSE,CELL("format",'#_F'!K92)="G",FALSE,AND(CELL("format",'#_F'!K92)="F0",CELL("format",F!K92)="G"),FALSE,TRUE,IFERROR(IF(MATCH(CELL("format",'#_F'!K92),FormatCodes_SFX!$A$4:$A$53,0)&gt;0,TRUE),FALSE),TRUE,TRUE),"FormatMsg",TRUE,"PerfectMsg")</f>
        <v>PerfectMsg</v>
      </c>
      <c r="L92" s="231" t="str">
        <f ca="1">_xlfn.IFS(ISBLANK(F!L92),"",IF(NOT(ISNA('#_F'!L92)),IF(ISNA(F!L92),TRUE,FALSE),FALSE),"StuNAMsg",IF(AND(ISNA('#_F'!L92),ISNA(F!L92)),TRUE,FALSE),"PerfectMsg",IF(NOT(ISERROR('#_F'!L92)),IF(ISERROR(F!L92),TRUE,FALSE),FALSE),"StuErrorMsg",IF(TYPE('#_F'!L92)&lt;&gt;TYPE(F!L92),TRUE,FALSE),"WrongTypeMsg",IF(_xlfn.ISFORMULA('#_F'!L92),IF(NOT(_xlfn.ISFORMULA(F!L92)),TRUE),FALSE),"MissingFormulaMsg",IF(NOT(AND(ISNUMBER(FIND("[",_xlfn.FORMULATEXT('#_F'!L92))),ISNUMBER(FIND("!",_xlfn.FORMULATEXT('#_F'!L92))))),AND(ISNUMBER(FIND("[",_xlfn.FORMULATEXT(F!L92))),ISNUMBER(FIND("!",_xlfn.FORMULATEXT(F!L92)))),FALSE),"ExternalRefsMsg",IF(ISNUMBER('#_F'!L92),IF(ABS('#_F'!L92-F!L92)&gt;0.00001,TRUE,FALSE),IF('#_F'!L92&lt;&gt;F!L92,TRUE,FALSE)),IF(ISNUMBER('#_F'!L92),IF('#_F'!L92&gt;F!L92,"TooLow","TooHigh"),"WrongAnswer"),NOT(_xlfn.ISFORMULA('#_F'!L92)),IF(_xlfn.IFS(ISTEXT('#_F'!L92),FALSE,ISLOGICAL('#_F'!L92),FALSE,SUBSTITUTE(CELL("format",'#_F'!L92),"-","")=SUBSTITUTE(CELL("format",F!L92),"-",""),FALSE,CELL("format",'#_F'!L92)="G",FALSE,AND(CELL("format",'#_F'!L92)="F0",CELL("format",F!L92)="G"),FALSE,TRUE,IFERROR(IF(MATCH(CELL("format",'#_F'!L92)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92),_xlfn.FORMULATEXT(F!L92),F!L92),"9","#"),"8","#"),"7","#"),"6","#"),"5","#"),"4","#"),"3","#"),"2","#"),"1","#"),"0","#"),"$","")," ",""),",","@"),"&gt;","@"),"&lt;","@"),"=","@"),")","@"),"(","@"),"^","@"),"/","@"),"+","@"),"*","@"),"-","@"))-LEN(SUBSTITUTE(SUBSTITUTE(SUBSTITUTE(SUBSTITUTE(SUBSTITUTE(SUBSTITUTE(SUBSTITUTE(SUBSTITUTE(SUBSTITUTE(SUBSTITUTE(SUBSTITUTE(SUBSTITUTE(SUBSTITUTE(SUBSTITUTE(SUBSTITUTE(SUBSTITUTE(SUBSTITUTE(SUBSTITUTE(SUBSTITUTE(SUBSTITUTE(SUBSTITUTE(SUBSTITUTE(SUBSTITUTE(SUBSTITUTE(IF(_xlfn.ISFORMULA(F!L92),_xlfn.FORMULATEXT(F!L92),F!L92),"9","#"),"8","#"),"7","#"),"6","#"),"5","#"),"4","#"),"3","#"),"2","#"),"1","#"),"0","#"),"$","")," ",""),",","@"),"&gt;","@"),"&lt;","@"),"=","@"),")","@"),"(","@"),"^","@"),"/","@"),"+","@"),"*","@"),"-","@"),"@#","")))/2&gt;(LEN(SUBSTITUTE(SUBSTITUTE(SUBSTITUTE(SUBSTITUTE(SUBSTITUTE(SUBSTITUTE(SUBSTITUTE(SUBSTITUTE(SUBSTITUTE(SUBSTITUTE(SUBSTITUTE(SUBSTITUTE(SUBSTITUTE(SUBSTITUTE(SUBSTITUTE(SUBSTITUTE(SUBSTITUTE(SUBSTITUTE(SUBSTITUTE(SUBSTITUTE(SUBSTITUTE(SUBSTITUTE(SUBSTITUTE(IF(_xlfn.ISFORMULA('#_F'!L92),_xlfn.FORMULATEXT('#_F'!L92),'#_F'!L92),"9","#"),"8","#"),"7","#"),"6","#"),"5","#"),"4","#"),"3","#"),"2","#"),"1","#"),"0","#"),"$","")," ",""),",","@"),"&gt;","@"),"&lt;","@"),"=","@"),")","@"),"(","@"),"^","@"),"/","@"),"+","@"),"*","@"),"-","@"))-LEN(SUBSTITUTE(SUBSTITUTE(SUBSTITUTE(SUBSTITUTE(SUBSTITUTE(SUBSTITUTE(SUBSTITUTE(SUBSTITUTE(SUBSTITUTE(SUBSTITUTE(SUBSTITUTE(SUBSTITUTE(SUBSTITUTE(SUBSTITUTE(SUBSTITUTE(SUBSTITUTE(SUBSTITUTE(SUBSTITUTE(SUBSTITUTE(SUBSTITUTE(SUBSTITUTE(SUBSTITUTE(SUBSTITUTE(SUBSTITUTE(IF(_xlfn.ISFORMULA('#_F'!L92),_xlfn.FORMULATEXT('#_F'!L92),'#_F'!L92),"9","#"),"8","#"),"7","#"),"6","#"),"5","#"),"4","#"),"3","#"),"2","#"),"1","#"),"0","#"),"$","")," ",""),",","@"),"&gt;","@"),"&lt;","@"),"=","@"),")","@"),"(","@"),"^","@"),"/","@"),"+","@"),"*","@"),"-","@"),"@#","")))/2,TRUE,FALSE),"HardCodeMsg",IF(LEN(IF(_xlfn.ISFORMULA(F!L92),_xlfn.FORMULATEXT(F!L92),F!L92))-LEN(SUBSTITUTE(IF(_xlfn.ISFORMULA(F!L92),_xlfn.FORMULATEXT(F!L92),F!L92),"""",""))&gt;LEN(IF(_xlfn.ISFORMULA('#_F'!L92),_xlfn.FORMULATEXT('#_F'!L92),'#_F'!L92))-LEN(SUBSTITUTE(IF(_xlfn.ISFORMULA('#_F'!L92),_xlfn.FORMULATEXT('#_F'!L92),'#_F'!L92),"""","")),TRUE,FALSE),"HardQuoteMsg",IF(LEN(IF(_xlfn.ISFORMULA(F!L92),_xlfn.FORMULATEXT(F!L92),F!L92))-LEN(SUBSTITUTE(IF(_xlfn.ISFORMULA(F!L92),_xlfn.FORMULATEXT(F!L92),F!L92),"$",""))&lt;LEN(IF(_xlfn.ISFORMULA('#_F'!L92),_xlfn.FORMULATEXT('#_F'!L92),'#_F'!L92))-LEN(SUBSTITUTE(IF(_xlfn.ISFORMULA('#_F'!L92),_xlfn.FORMULATEXT('#_F'!L92),'#_F'!L92),"$","")),TRUE,FALSE),"MissingAbsMsg",_xlfn.IFS(ISTEXT('#_F'!L92),FALSE,ISLOGICAL('#_F'!L92),FALSE,SUBSTITUTE(CELL("format",'#_F'!L92),"-","")=SUBSTITUTE(CELL("format",F!L92),"-",""),FALSE,CELL("format",'#_F'!L92)="G",FALSE,AND(CELL("format",'#_F'!L92)="F0",CELL("format",F!L92)="G"),FALSE,TRUE,IFERROR(IF(MATCH(CELL("format",'#_F'!L92),FormatCodes_SFX!$A$4:$A$53,0)&gt;0,TRUE),FALSE),TRUE,TRUE),"FormatMsg",TRUE,"PerfectMsg")</f>
        <v>PerfectMsg</v>
      </c>
      <c r="N92" s="170">
        <v>0</v>
      </c>
      <c r="O92" s="233">
        <v>0</v>
      </c>
      <c r="P92" s="233">
        <v>0</v>
      </c>
      <c r="R92" s="233">
        <v>0</v>
      </c>
      <c r="S92" s="233">
        <v>0</v>
      </c>
      <c r="T92" s="233">
        <v>0</v>
      </c>
      <c r="V92" s="233">
        <v>0</v>
      </c>
      <c r="W92" s="233">
        <v>0</v>
      </c>
      <c r="X92" s="233">
        <v>0</v>
      </c>
      <c r="Z92" s="233">
        <v>0</v>
      </c>
      <c r="AA92" s="233">
        <v>0</v>
      </c>
      <c r="AB92" s="233">
        <v>0</v>
      </c>
    </row>
    <row r="93" spans="3:28" x14ac:dyDescent="0.15">
      <c r="C93" s="233">
        <v>0</v>
      </c>
      <c r="D93" s="233">
        <v>0</v>
      </c>
      <c r="E93" s="233">
        <v>0</v>
      </c>
      <c r="F93" s="233">
        <v>0</v>
      </c>
      <c r="G93" s="170" t="str">
        <f ca="1">_xlfn.IFS(ISBLANK(F!G93),"",IF(NOT(ISNA('#_F'!G93)),IF(ISNA(F!G93),TRUE,FALSE),FALSE),"StuNAMsg",IF(AND(ISNA('#_F'!G93),ISNA(F!G93)),TRUE,FALSE),"PerfectMsg",IF(NOT(ISERROR('#_F'!G93)),IF(ISERROR(F!G93),TRUE,FALSE),FALSE),"StuErrorMsg",IF(TYPE('#_F'!G93)&lt;&gt;TYPE(F!G93),TRUE,FALSE),"WrongTypeMsg",IF(_xlfn.ISFORMULA('#_F'!G93),IF(NOT(_xlfn.ISFORMULA(F!G93)),TRUE),FALSE),"MissingFormulaMsg",IF(NOT(AND(ISNUMBER(FIND("[",_xlfn.FORMULATEXT('#_F'!G93))),ISNUMBER(FIND("!",_xlfn.FORMULATEXT('#_F'!G93))))),AND(ISNUMBER(FIND("[",_xlfn.FORMULATEXT(F!G93))),ISNUMBER(FIND("!",_xlfn.FORMULATEXT(F!G93)))),FALSE),"ExternalRefsMsg",IF(ISNUMBER('#_F'!G93),IF(ABS('#_F'!G93-F!G93)&gt;0.00001,TRUE,FALSE),IF('#_F'!G93&lt;&gt;F!G93,TRUE,FALSE)),IF(ISNUMBER('#_F'!G93),IF('#_F'!G93&gt;F!G93,"TooLow","TooHigh"),"WrongAnswer"),NOT(_xlfn.ISFORMULA('#_F'!G93)),IF(_xlfn.IFS(ISTEXT('#_F'!G93),FALSE,ISLOGICAL('#_F'!G93),FALSE,SUBSTITUTE(CELL("format",'#_F'!G93),"-","")=SUBSTITUTE(CELL("format",F!G93),"-",""),FALSE,CELL("format",'#_F'!G93)="G",FALSE,AND(CELL("format",'#_F'!G93)="F0",CELL("format",F!G93)="G"),FALSE,TRUE,IFERROR(IF(MATCH(CELL("format",'#_F'!G93)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93),_xlfn.FORMULATEXT(F!G93),F!G93),"9","#"),"8","#"),"7","#"),"6","#"),"5","#"),"4","#"),"3","#"),"2","#"),"1","#"),"0","#"),"$","")," ",""),",","@"),"&gt;","@"),"&lt;","@"),"=","@"),")","@"),"(","@"),"^","@"),"/","@"),"+","@"),"*","@"),"-","@"))-LEN(SUBSTITUTE(SUBSTITUTE(SUBSTITUTE(SUBSTITUTE(SUBSTITUTE(SUBSTITUTE(SUBSTITUTE(SUBSTITUTE(SUBSTITUTE(SUBSTITUTE(SUBSTITUTE(SUBSTITUTE(SUBSTITUTE(SUBSTITUTE(SUBSTITUTE(SUBSTITUTE(SUBSTITUTE(SUBSTITUTE(SUBSTITUTE(SUBSTITUTE(SUBSTITUTE(SUBSTITUTE(SUBSTITUTE(SUBSTITUTE(IF(_xlfn.ISFORMULA(F!G93),_xlfn.FORMULATEXT(F!G93),F!G93),"9","#"),"8","#"),"7","#"),"6","#"),"5","#"),"4","#"),"3","#"),"2","#"),"1","#"),"0","#"),"$","")," ",""),",","@"),"&gt;","@"),"&lt;","@"),"=","@"),")","@"),"(","@"),"^","@"),"/","@"),"+","@"),"*","@"),"-","@"),"@#","")))/2&gt;(LEN(SUBSTITUTE(SUBSTITUTE(SUBSTITUTE(SUBSTITUTE(SUBSTITUTE(SUBSTITUTE(SUBSTITUTE(SUBSTITUTE(SUBSTITUTE(SUBSTITUTE(SUBSTITUTE(SUBSTITUTE(SUBSTITUTE(SUBSTITUTE(SUBSTITUTE(SUBSTITUTE(SUBSTITUTE(SUBSTITUTE(SUBSTITUTE(SUBSTITUTE(SUBSTITUTE(SUBSTITUTE(SUBSTITUTE(IF(_xlfn.ISFORMULA('#_F'!G93),_xlfn.FORMULATEXT('#_F'!G93),'#_F'!G93),"9","#"),"8","#"),"7","#"),"6","#"),"5","#"),"4","#"),"3","#"),"2","#"),"1","#"),"0","#"),"$","")," ",""),",","@"),"&gt;","@"),"&lt;","@"),"=","@"),")","@"),"(","@"),"^","@"),"/","@"),"+","@"),"*","@"),"-","@"))-LEN(SUBSTITUTE(SUBSTITUTE(SUBSTITUTE(SUBSTITUTE(SUBSTITUTE(SUBSTITUTE(SUBSTITUTE(SUBSTITUTE(SUBSTITUTE(SUBSTITUTE(SUBSTITUTE(SUBSTITUTE(SUBSTITUTE(SUBSTITUTE(SUBSTITUTE(SUBSTITUTE(SUBSTITUTE(SUBSTITUTE(SUBSTITUTE(SUBSTITUTE(SUBSTITUTE(SUBSTITUTE(SUBSTITUTE(SUBSTITUTE(IF(_xlfn.ISFORMULA('#_F'!G93),_xlfn.FORMULATEXT('#_F'!G93),'#_F'!G93),"9","#"),"8","#"),"7","#"),"6","#"),"5","#"),"4","#"),"3","#"),"2","#"),"1","#"),"0","#"),"$","")," ",""),",","@"),"&gt;","@"),"&lt;","@"),"=","@"),")","@"),"(","@"),"^","@"),"/","@"),"+","@"),"*","@"),"-","@"),"@#","")))/2,TRUE,FALSE),"HardCodeMsg",IF(LEN(IF(_xlfn.ISFORMULA(F!G93),_xlfn.FORMULATEXT(F!G93),F!G93))-LEN(SUBSTITUTE(IF(_xlfn.ISFORMULA(F!G93),_xlfn.FORMULATEXT(F!G93),F!G93),"""",""))&gt;LEN(IF(_xlfn.ISFORMULA('#_F'!G93),_xlfn.FORMULATEXT('#_F'!G93),'#_F'!G93))-LEN(SUBSTITUTE(IF(_xlfn.ISFORMULA('#_F'!G93),_xlfn.FORMULATEXT('#_F'!G93),'#_F'!G93),"""","")),TRUE,FALSE),"HardQuoteMsg",IF(LEN(IF(_xlfn.ISFORMULA(F!G93),_xlfn.FORMULATEXT(F!G93),F!G93))-LEN(SUBSTITUTE(IF(_xlfn.ISFORMULA(F!G93),_xlfn.FORMULATEXT(F!G93),F!G93),"$",""))&lt;LEN(IF(_xlfn.ISFORMULA('#_F'!G93),_xlfn.FORMULATEXT('#_F'!G93),'#_F'!G93))-LEN(SUBSTITUTE(IF(_xlfn.ISFORMULA('#_F'!G93),_xlfn.FORMULATEXT('#_F'!G93),'#_F'!G93),"$","")),TRUE,FALSE),"MissingAbsMsg",_xlfn.IFS(ISTEXT('#_F'!G93),FALSE,ISLOGICAL('#_F'!G93),FALSE,SUBSTITUTE(CELL("format",'#_F'!G93),"-","")=SUBSTITUTE(CELL("format",F!G93),"-",""),FALSE,CELL("format",'#_F'!G93)="G",FALSE,AND(CELL("format",'#_F'!G93)="F0",CELL("format",F!G93)="G"),FALSE,TRUE,IFERROR(IF(MATCH(CELL("format",'#_F'!G93),FormatCodes_SFX!$A$4:$A$53,0)&gt;0,TRUE),FALSE),TRUE,TRUE),"FormatMsg",TRUE,"PerfectMsg")</f>
        <v>PerfectMsg</v>
      </c>
      <c r="H93" s="170" t="str">
        <f ca="1">_xlfn.IFS(ISBLANK(F!H93),"",IF(NOT(ISNA('#_F'!H93)),IF(ISNA(F!H93),TRUE,FALSE),FALSE),"StuNAMsg",IF(AND(ISNA('#_F'!H93),ISNA(F!H93)),TRUE,FALSE),"PerfectMsg",IF(NOT(ISERROR('#_F'!H93)),IF(ISERROR(F!H93),TRUE,FALSE),FALSE),"StuErrorMsg",IF(TYPE('#_F'!H93)&lt;&gt;TYPE(F!H93),TRUE,FALSE),"WrongTypeMsg",IF(_xlfn.ISFORMULA('#_F'!H93),IF(NOT(_xlfn.ISFORMULA(F!H93)),TRUE),FALSE),"MissingFormulaMsg",IF(NOT(AND(ISNUMBER(FIND("[",_xlfn.FORMULATEXT('#_F'!H93))),ISNUMBER(FIND("!",_xlfn.FORMULATEXT('#_F'!H93))))),AND(ISNUMBER(FIND("[",_xlfn.FORMULATEXT(F!H93))),ISNUMBER(FIND("!",_xlfn.FORMULATEXT(F!H93)))),FALSE),"ExternalRefsMsg",IF(ISNUMBER('#_F'!H93),IF(ABS('#_F'!H93-F!H93)&gt;0.00001,TRUE,FALSE),IF('#_F'!H93&lt;&gt;F!H93,TRUE,FALSE)),IF(ISNUMBER('#_F'!H93),IF('#_F'!H93&gt;F!H93,"TooLow","TooHigh"),"WrongAnswer"),NOT(_xlfn.ISFORMULA('#_F'!H93)),IF(_xlfn.IFS(ISTEXT('#_F'!H93),FALSE,ISLOGICAL('#_F'!H93),FALSE,SUBSTITUTE(CELL("format",'#_F'!H93),"-","")=SUBSTITUTE(CELL("format",F!H93),"-",""),FALSE,CELL("format",'#_F'!H93)="G",FALSE,AND(CELL("format",'#_F'!H93)="F0",CELL("format",F!H93)="G"),FALSE,TRUE,IFERROR(IF(MATCH(CELL("format",'#_F'!H93)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93),_xlfn.FORMULATEXT(F!H93),F!H93),"9","#"),"8","#"),"7","#"),"6","#"),"5","#"),"4","#"),"3","#"),"2","#"),"1","#"),"0","#"),"$","")," ",""),",","@"),"&gt;","@"),"&lt;","@"),"=","@"),")","@"),"(","@"),"^","@"),"/","@"),"+","@"),"*","@"),"-","@"))-LEN(SUBSTITUTE(SUBSTITUTE(SUBSTITUTE(SUBSTITUTE(SUBSTITUTE(SUBSTITUTE(SUBSTITUTE(SUBSTITUTE(SUBSTITUTE(SUBSTITUTE(SUBSTITUTE(SUBSTITUTE(SUBSTITUTE(SUBSTITUTE(SUBSTITUTE(SUBSTITUTE(SUBSTITUTE(SUBSTITUTE(SUBSTITUTE(SUBSTITUTE(SUBSTITUTE(SUBSTITUTE(SUBSTITUTE(SUBSTITUTE(IF(_xlfn.ISFORMULA(F!H93),_xlfn.FORMULATEXT(F!H93),F!H93),"9","#"),"8","#"),"7","#"),"6","#"),"5","#"),"4","#"),"3","#"),"2","#"),"1","#"),"0","#"),"$","")," ",""),",","@"),"&gt;","@"),"&lt;","@"),"=","@"),")","@"),"(","@"),"^","@"),"/","@"),"+","@"),"*","@"),"-","@"),"@#","")))/2&gt;(LEN(SUBSTITUTE(SUBSTITUTE(SUBSTITUTE(SUBSTITUTE(SUBSTITUTE(SUBSTITUTE(SUBSTITUTE(SUBSTITUTE(SUBSTITUTE(SUBSTITUTE(SUBSTITUTE(SUBSTITUTE(SUBSTITUTE(SUBSTITUTE(SUBSTITUTE(SUBSTITUTE(SUBSTITUTE(SUBSTITUTE(SUBSTITUTE(SUBSTITUTE(SUBSTITUTE(SUBSTITUTE(SUBSTITUTE(IF(_xlfn.ISFORMULA('#_F'!H93),_xlfn.FORMULATEXT('#_F'!H93),'#_F'!H93),"9","#"),"8","#"),"7","#"),"6","#"),"5","#"),"4","#"),"3","#"),"2","#"),"1","#"),"0","#"),"$","")," ",""),",","@"),"&gt;","@"),"&lt;","@"),"=","@"),")","@"),"(","@"),"^","@"),"/","@"),"+","@"),"*","@"),"-","@"))-LEN(SUBSTITUTE(SUBSTITUTE(SUBSTITUTE(SUBSTITUTE(SUBSTITUTE(SUBSTITUTE(SUBSTITUTE(SUBSTITUTE(SUBSTITUTE(SUBSTITUTE(SUBSTITUTE(SUBSTITUTE(SUBSTITUTE(SUBSTITUTE(SUBSTITUTE(SUBSTITUTE(SUBSTITUTE(SUBSTITUTE(SUBSTITUTE(SUBSTITUTE(SUBSTITUTE(SUBSTITUTE(SUBSTITUTE(SUBSTITUTE(IF(_xlfn.ISFORMULA('#_F'!H93),_xlfn.FORMULATEXT('#_F'!H93),'#_F'!H93),"9","#"),"8","#"),"7","#"),"6","#"),"5","#"),"4","#"),"3","#"),"2","#"),"1","#"),"0","#"),"$","")," ",""),",","@"),"&gt;","@"),"&lt;","@"),"=","@"),")","@"),"(","@"),"^","@"),"/","@"),"+","@"),"*","@"),"-","@"),"@#","")))/2,TRUE,FALSE),"HardCodeMsg",IF(LEN(IF(_xlfn.ISFORMULA(F!H93),_xlfn.FORMULATEXT(F!H93),F!H93))-LEN(SUBSTITUTE(IF(_xlfn.ISFORMULA(F!H93),_xlfn.FORMULATEXT(F!H93),F!H93),"""",""))&gt;LEN(IF(_xlfn.ISFORMULA('#_F'!H93),_xlfn.FORMULATEXT('#_F'!H93),'#_F'!H93))-LEN(SUBSTITUTE(IF(_xlfn.ISFORMULA('#_F'!H93),_xlfn.FORMULATEXT('#_F'!H93),'#_F'!H93),"""","")),TRUE,FALSE),"HardQuoteMsg",IF(LEN(IF(_xlfn.ISFORMULA(F!H93),_xlfn.FORMULATEXT(F!H93),F!H93))-LEN(SUBSTITUTE(IF(_xlfn.ISFORMULA(F!H93),_xlfn.FORMULATEXT(F!H93),F!H93),"$",""))&lt;LEN(IF(_xlfn.ISFORMULA('#_F'!H93),_xlfn.FORMULATEXT('#_F'!H93),'#_F'!H93))-LEN(SUBSTITUTE(IF(_xlfn.ISFORMULA('#_F'!H93),_xlfn.FORMULATEXT('#_F'!H93),'#_F'!H93),"$","")),TRUE,FALSE),"MissingAbsMsg",_xlfn.IFS(ISTEXT('#_F'!H93),FALSE,ISLOGICAL('#_F'!H93),FALSE,SUBSTITUTE(CELL("format",'#_F'!H93),"-","")=SUBSTITUTE(CELL("format",F!H93),"-",""),FALSE,CELL("format",'#_F'!H93)="G",FALSE,AND(CELL("format",'#_F'!H93)="F0",CELL("format",F!H93)="G"),FALSE,TRUE,IFERROR(IF(MATCH(CELL("format",'#_F'!H93),FormatCodes_SFX!$A$4:$A$53,0)&gt;0,TRUE),FALSE),TRUE,TRUE),"FormatMsg",TRUE,"PerfectMsg")</f>
        <v>PerfectMsg</v>
      </c>
      <c r="I93" s="170" t="str">
        <f ca="1">_xlfn.IFS(ISBLANK(F!I93),"",IF(NOT(ISNA('#_F'!I93)),IF(ISNA(F!I93),TRUE,FALSE),FALSE),"StuNAMsg",IF(AND(ISNA('#_F'!I93),ISNA(F!I93)),TRUE,FALSE),"PerfectMsg",IF(NOT(ISERROR('#_F'!I93)),IF(ISERROR(F!I93),TRUE,FALSE),FALSE),"StuErrorMsg",IF(TYPE('#_F'!I93)&lt;&gt;TYPE(F!I93),TRUE,FALSE),"WrongTypeMsg",IF(_xlfn.ISFORMULA('#_F'!I93),IF(NOT(_xlfn.ISFORMULA(F!I93)),TRUE),FALSE),"MissingFormulaMsg",IF(NOT(AND(ISNUMBER(FIND("[",_xlfn.FORMULATEXT('#_F'!I93))),ISNUMBER(FIND("!",_xlfn.FORMULATEXT('#_F'!I93))))),AND(ISNUMBER(FIND("[",_xlfn.FORMULATEXT(F!I93))),ISNUMBER(FIND("!",_xlfn.FORMULATEXT(F!I93)))),FALSE),"ExternalRefsMsg",IF(ISNUMBER('#_F'!I93),IF(ABS('#_F'!I93-F!I93)&gt;0.00001,TRUE,FALSE),IF('#_F'!I93&lt;&gt;F!I93,TRUE,FALSE)),IF(ISNUMBER('#_F'!I93),IF('#_F'!I93&gt;F!I93,"TooLow","TooHigh"),"WrongAnswer"),NOT(_xlfn.ISFORMULA('#_F'!I93)),IF(_xlfn.IFS(ISTEXT('#_F'!I93),FALSE,ISLOGICAL('#_F'!I93),FALSE,SUBSTITUTE(CELL("format",'#_F'!I93),"-","")=SUBSTITUTE(CELL("format",F!I93),"-",""),FALSE,CELL("format",'#_F'!I93)="G",FALSE,AND(CELL("format",'#_F'!I93)="F0",CELL("format",F!I93)="G"),FALSE,TRUE,IFERROR(IF(MATCH(CELL("format",'#_F'!I93)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93),_xlfn.FORMULATEXT(F!I93),F!I93),"9","#"),"8","#"),"7","#"),"6","#"),"5","#"),"4","#"),"3","#"),"2","#"),"1","#"),"0","#"),"$","")," ",""),",","@"),"&gt;","@"),"&lt;","@"),"=","@"),")","@"),"(","@"),"^","@"),"/","@"),"+","@"),"*","@"),"-","@"))-LEN(SUBSTITUTE(SUBSTITUTE(SUBSTITUTE(SUBSTITUTE(SUBSTITUTE(SUBSTITUTE(SUBSTITUTE(SUBSTITUTE(SUBSTITUTE(SUBSTITUTE(SUBSTITUTE(SUBSTITUTE(SUBSTITUTE(SUBSTITUTE(SUBSTITUTE(SUBSTITUTE(SUBSTITUTE(SUBSTITUTE(SUBSTITUTE(SUBSTITUTE(SUBSTITUTE(SUBSTITUTE(SUBSTITUTE(SUBSTITUTE(IF(_xlfn.ISFORMULA(F!I93),_xlfn.FORMULATEXT(F!I93),F!I93),"9","#"),"8","#"),"7","#"),"6","#"),"5","#"),"4","#"),"3","#"),"2","#"),"1","#"),"0","#"),"$","")," ",""),",","@"),"&gt;","@"),"&lt;","@"),"=","@"),")","@"),"(","@"),"^","@"),"/","@"),"+","@"),"*","@"),"-","@"),"@#","")))/2&gt;(LEN(SUBSTITUTE(SUBSTITUTE(SUBSTITUTE(SUBSTITUTE(SUBSTITUTE(SUBSTITUTE(SUBSTITUTE(SUBSTITUTE(SUBSTITUTE(SUBSTITUTE(SUBSTITUTE(SUBSTITUTE(SUBSTITUTE(SUBSTITUTE(SUBSTITUTE(SUBSTITUTE(SUBSTITUTE(SUBSTITUTE(SUBSTITUTE(SUBSTITUTE(SUBSTITUTE(SUBSTITUTE(SUBSTITUTE(IF(_xlfn.ISFORMULA('#_F'!I93),_xlfn.FORMULATEXT('#_F'!I93),'#_F'!I93),"9","#"),"8","#"),"7","#"),"6","#"),"5","#"),"4","#"),"3","#"),"2","#"),"1","#"),"0","#"),"$","")," ",""),",","@"),"&gt;","@"),"&lt;","@"),"=","@"),")","@"),"(","@"),"^","@"),"/","@"),"+","@"),"*","@"),"-","@"))-LEN(SUBSTITUTE(SUBSTITUTE(SUBSTITUTE(SUBSTITUTE(SUBSTITUTE(SUBSTITUTE(SUBSTITUTE(SUBSTITUTE(SUBSTITUTE(SUBSTITUTE(SUBSTITUTE(SUBSTITUTE(SUBSTITUTE(SUBSTITUTE(SUBSTITUTE(SUBSTITUTE(SUBSTITUTE(SUBSTITUTE(SUBSTITUTE(SUBSTITUTE(SUBSTITUTE(SUBSTITUTE(SUBSTITUTE(SUBSTITUTE(IF(_xlfn.ISFORMULA('#_F'!I93),_xlfn.FORMULATEXT('#_F'!I93),'#_F'!I93),"9","#"),"8","#"),"7","#"),"6","#"),"5","#"),"4","#"),"3","#"),"2","#"),"1","#"),"0","#"),"$","")," ",""),",","@"),"&gt;","@"),"&lt;","@"),"=","@"),")","@"),"(","@"),"^","@"),"/","@"),"+","@"),"*","@"),"-","@"),"@#","")))/2,TRUE,FALSE),"HardCodeMsg",IF(LEN(IF(_xlfn.ISFORMULA(F!I93),_xlfn.FORMULATEXT(F!I93),F!I93))-LEN(SUBSTITUTE(IF(_xlfn.ISFORMULA(F!I93),_xlfn.FORMULATEXT(F!I93),F!I93),"""",""))&gt;LEN(IF(_xlfn.ISFORMULA('#_F'!I93),_xlfn.FORMULATEXT('#_F'!I93),'#_F'!I93))-LEN(SUBSTITUTE(IF(_xlfn.ISFORMULA('#_F'!I93),_xlfn.FORMULATEXT('#_F'!I93),'#_F'!I93),"""","")),TRUE,FALSE),"HardQuoteMsg",IF(LEN(IF(_xlfn.ISFORMULA(F!I93),_xlfn.FORMULATEXT(F!I93),F!I93))-LEN(SUBSTITUTE(IF(_xlfn.ISFORMULA(F!I93),_xlfn.FORMULATEXT(F!I93),F!I93),"$",""))&lt;LEN(IF(_xlfn.ISFORMULA('#_F'!I93),_xlfn.FORMULATEXT('#_F'!I93),'#_F'!I93))-LEN(SUBSTITUTE(IF(_xlfn.ISFORMULA('#_F'!I93),_xlfn.FORMULATEXT('#_F'!I93),'#_F'!I93),"$","")),TRUE,FALSE),"MissingAbsMsg",_xlfn.IFS(ISTEXT('#_F'!I93),FALSE,ISLOGICAL('#_F'!I93),FALSE,SUBSTITUTE(CELL("format",'#_F'!I93),"-","")=SUBSTITUTE(CELL("format",F!I93),"-",""),FALSE,CELL("format",'#_F'!I93)="G",FALSE,AND(CELL("format",'#_F'!I93)="F0",CELL("format",F!I93)="G"),FALSE,TRUE,IFERROR(IF(MATCH(CELL("format",'#_F'!I93),FormatCodes_SFX!$A$4:$A$53,0)&gt;0,TRUE),FALSE),TRUE,TRUE),"FormatMsg",TRUE,"PerfectMsg")</f>
        <v>PerfectMsg</v>
      </c>
      <c r="J93" s="170" t="str">
        <f ca="1">_xlfn.IFS(ISBLANK(F!J93),"",IF(NOT(ISNA('#_F'!J93)),IF(ISNA(F!J93),TRUE,FALSE),FALSE),"StuNAMsg",IF(AND(ISNA('#_F'!J93),ISNA(F!J93)),TRUE,FALSE),"PerfectMsg",IF(NOT(ISERROR('#_F'!J93)),IF(ISERROR(F!J93),TRUE,FALSE),FALSE),"StuErrorMsg",IF(TYPE('#_F'!J93)&lt;&gt;TYPE(F!J93),TRUE,FALSE),"WrongTypeMsg",IF(_xlfn.ISFORMULA('#_F'!J93),IF(NOT(_xlfn.ISFORMULA(F!J93)),TRUE),FALSE),"MissingFormulaMsg",IF(NOT(AND(ISNUMBER(FIND("[",_xlfn.FORMULATEXT('#_F'!J93))),ISNUMBER(FIND("!",_xlfn.FORMULATEXT('#_F'!J93))))),AND(ISNUMBER(FIND("[",_xlfn.FORMULATEXT(F!J93))),ISNUMBER(FIND("!",_xlfn.FORMULATEXT(F!J93)))),FALSE),"ExternalRefsMsg",IF(ISNUMBER('#_F'!J93),IF(ABS('#_F'!J93-F!J93)&gt;0.00001,TRUE,FALSE),IF('#_F'!J93&lt;&gt;F!J93,TRUE,FALSE)),IF(ISNUMBER('#_F'!J93),IF('#_F'!J93&gt;F!J93,"TooLow","TooHigh"),"WrongAnswer"),NOT(_xlfn.ISFORMULA('#_F'!J93)),IF(_xlfn.IFS(ISTEXT('#_F'!J93),FALSE,ISLOGICAL('#_F'!J93),FALSE,SUBSTITUTE(CELL("format",'#_F'!J93),"-","")=SUBSTITUTE(CELL("format",F!J93),"-",""),FALSE,CELL("format",'#_F'!J93)="G",FALSE,AND(CELL("format",'#_F'!J93)="F0",CELL("format",F!J93)="G"),FALSE,TRUE,IFERROR(IF(MATCH(CELL("format",'#_F'!J93)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93),_xlfn.FORMULATEXT(F!J93),F!J93),"9","#"),"8","#"),"7","#"),"6","#"),"5","#"),"4","#"),"3","#"),"2","#"),"1","#"),"0","#"),"$","")," ",""),",","@"),"&gt;","@"),"&lt;","@"),"=","@"),")","@"),"(","@"),"^","@"),"/","@"),"+","@"),"*","@"),"-","@"))-LEN(SUBSTITUTE(SUBSTITUTE(SUBSTITUTE(SUBSTITUTE(SUBSTITUTE(SUBSTITUTE(SUBSTITUTE(SUBSTITUTE(SUBSTITUTE(SUBSTITUTE(SUBSTITUTE(SUBSTITUTE(SUBSTITUTE(SUBSTITUTE(SUBSTITUTE(SUBSTITUTE(SUBSTITUTE(SUBSTITUTE(SUBSTITUTE(SUBSTITUTE(SUBSTITUTE(SUBSTITUTE(SUBSTITUTE(SUBSTITUTE(IF(_xlfn.ISFORMULA(F!J93),_xlfn.FORMULATEXT(F!J93),F!J93),"9","#"),"8","#"),"7","#"),"6","#"),"5","#"),"4","#"),"3","#"),"2","#"),"1","#"),"0","#"),"$","")," ",""),",","@"),"&gt;","@"),"&lt;","@"),"=","@"),")","@"),"(","@"),"^","@"),"/","@"),"+","@"),"*","@"),"-","@"),"@#","")))/2&gt;(LEN(SUBSTITUTE(SUBSTITUTE(SUBSTITUTE(SUBSTITUTE(SUBSTITUTE(SUBSTITUTE(SUBSTITUTE(SUBSTITUTE(SUBSTITUTE(SUBSTITUTE(SUBSTITUTE(SUBSTITUTE(SUBSTITUTE(SUBSTITUTE(SUBSTITUTE(SUBSTITUTE(SUBSTITUTE(SUBSTITUTE(SUBSTITUTE(SUBSTITUTE(SUBSTITUTE(SUBSTITUTE(SUBSTITUTE(IF(_xlfn.ISFORMULA('#_F'!J93),_xlfn.FORMULATEXT('#_F'!J93),'#_F'!J93),"9","#"),"8","#"),"7","#"),"6","#"),"5","#"),"4","#"),"3","#"),"2","#"),"1","#"),"0","#"),"$","")," ",""),",","@"),"&gt;","@"),"&lt;","@"),"=","@"),")","@"),"(","@"),"^","@"),"/","@"),"+","@"),"*","@"),"-","@"))-LEN(SUBSTITUTE(SUBSTITUTE(SUBSTITUTE(SUBSTITUTE(SUBSTITUTE(SUBSTITUTE(SUBSTITUTE(SUBSTITUTE(SUBSTITUTE(SUBSTITUTE(SUBSTITUTE(SUBSTITUTE(SUBSTITUTE(SUBSTITUTE(SUBSTITUTE(SUBSTITUTE(SUBSTITUTE(SUBSTITUTE(SUBSTITUTE(SUBSTITUTE(SUBSTITUTE(SUBSTITUTE(SUBSTITUTE(SUBSTITUTE(IF(_xlfn.ISFORMULA('#_F'!J93),_xlfn.FORMULATEXT('#_F'!J93),'#_F'!J93),"9","#"),"8","#"),"7","#"),"6","#"),"5","#"),"4","#"),"3","#"),"2","#"),"1","#"),"0","#"),"$","")," ",""),",","@"),"&gt;","@"),"&lt;","@"),"=","@"),")","@"),"(","@"),"^","@"),"/","@"),"+","@"),"*","@"),"-","@"),"@#","")))/2,TRUE,FALSE),"HardCodeMsg",IF(LEN(IF(_xlfn.ISFORMULA(F!J93),_xlfn.FORMULATEXT(F!J93),F!J93))-LEN(SUBSTITUTE(IF(_xlfn.ISFORMULA(F!J93),_xlfn.FORMULATEXT(F!J93),F!J93),"""",""))&gt;LEN(IF(_xlfn.ISFORMULA('#_F'!J93),_xlfn.FORMULATEXT('#_F'!J93),'#_F'!J93))-LEN(SUBSTITUTE(IF(_xlfn.ISFORMULA('#_F'!J93),_xlfn.FORMULATEXT('#_F'!J93),'#_F'!J93),"""","")),TRUE,FALSE),"HardQuoteMsg",IF(LEN(IF(_xlfn.ISFORMULA(F!J93),_xlfn.FORMULATEXT(F!J93),F!J93))-LEN(SUBSTITUTE(IF(_xlfn.ISFORMULA(F!J93),_xlfn.FORMULATEXT(F!J93),F!J93),"$",""))&lt;LEN(IF(_xlfn.ISFORMULA('#_F'!J93),_xlfn.FORMULATEXT('#_F'!J93),'#_F'!J93))-LEN(SUBSTITUTE(IF(_xlfn.ISFORMULA('#_F'!J93),_xlfn.FORMULATEXT('#_F'!J93),'#_F'!J93),"$","")),TRUE,FALSE),"MissingAbsMsg",_xlfn.IFS(ISTEXT('#_F'!J93),FALSE,ISLOGICAL('#_F'!J93),FALSE,SUBSTITUTE(CELL("format",'#_F'!J93),"-","")=SUBSTITUTE(CELL("format",F!J93),"-",""),FALSE,CELL("format",'#_F'!J93)="G",FALSE,AND(CELL("format",'#_F'!J93)="F0",CELL("format",F!J93)="G"),FALSE,TRUE,IFERROR(IF(MATCH(CELL("format",'#_F'!J93),FormatCodes_SFX!$A$4:$A$53,0)&gt;0,TRUE),FALSE),TRUE,TRUE),"FormatMsg",TRUE,"PerfectMsg")</f>
        <v>PerfectMsg</v>
      </c>
      <c r="K93" s="170" t="str">
        <f ca="1">_xlfn.IFS(ISBLANK(F!K93),"",IF(NOT(ISNA('#_F'!K93)),IF(ISNA(F!K93),TRUE,FALSE),FALSE),"StuNAMsg",IF(AND(ISNA('#_F'!K93),ISNA(F!K93)),TRUE,FALSE),"PerfectMsg",IF(NOT(ISERROR('#_F'!K93)),IF(ISERROR(F!K93),TRUE,FALSE),FALSE),"StuErrorMsg",IF(TYPE('#_F'!K93)&lt;&gt;TYPE(F!K93),TRUE,FALSE),"WrongTypeMsg",IF(_xlfn.ISFORMULA('#_F'!K93),IF(NOT(_xlfn.ISFORMULA(F!K93)),TRUE),FALSE),"MissingFormulaMsg",IF(NOT(AND(ISNUMBER(FIND("[",_xlfn.FORMULATEXT('#_F'!K93))),ISNUMBER(FIND("!",_xlfn.FORMULATEXT('#_F'!K93))))),AND(ISNUMBER(FIND("[",_xlfn.FORMULATEXT(F!K93))),ISNUMBER(FIND("!",_xlfn.FORMULATEXT(F!K93)))),FALSE),"ExternalRefsMsg",IF(ISNUMBER('#_F'!K93),IF(ABS('#_F'!K93-F!K93)&gt;0.00001,TRUE,FALSE),IF('#_F'!K93&lt;&gt;F!K93,TRUE,FALSE)),IF(ISNUMBER('#_F'!K93),IF('#_F'!K93&gt;F!K93,"TooLow","TooHigh"),"WrongAnswer"),NOT(_xlfn.ISFORMULA('#_F'!K93)),IF(_xlfn.IFS(ISTEXT('#_F'!K93),FALSE,ISLOGICAL('#_F'!K93),FALSE,SUBSTITUTE(CELL("format",'#_F'!K93),"-","")=SUBSTITUTE(CELL("format",F!K93),"-",""),FALSE,CELL("format",'#_F'!K93)="G",FALSE,AND(CELL("format",'#_F'!K93)="F0",CELL("format",F!K93)="G"),FALSE,TRUE,IFERROR(IF(MATCH(CELL("format",'#_F'!K93)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93),_xlfn.FORMULATEXT(F!K93),F!K93),"9","#"),"8","#"),"7","#"),"6","#"),"5","#"),"4","#"),"3","#"),"2","#"),"1","#"),"0","#"),"$","")," ",""),",","@"),"&gt;","@"),"&lt;","@"),"=","@"),")","@"),"(","@"),"^","@"),"/","@"),"+","@"),"*","@"),"-","@"))-LEN(SUBSTITUTE(SUBSTITUTE(SUBSTITUTE(SUBSTITUTE(SUBSTITUTE(SUBSTITUTE(SUBSTITUTE(SUBSTITUTE(SUBSTITUTE(SUBSTITUTE(SUBSTITUTE(SUBSTITUTE(SUBSTITUTE(SUBSTITUTE(SUBSTITUTE(SUBSTITUTE(SUBSTITUTE(SUBSTITUTE(SUBSTITUTE(SUBSTITUTE(SUBSTITUTE(SUBSTITUTE(SUBSTITUTE(SUBSTITUTE(IF(_xlfn.ISFORMULA(F!K93),_xlfn.FORMULATEXT(F!K93),F!K93),"9","#"),"8","#"),"7","#"),"6","#"),"5","#"),"4","#"),"3","#"),"2","#"),"1","#"),"0","#"),"$","")," ",""),",","@"),"&gt;","@"),"&lt;","@"),"=","@"),")","@"),"(","@"),"^","@"),"/","@"),"+","@"),"*","@"),"-","@"),"@#","")))/2&gt;(LEN(SUBSTITUTE(SUBSTITUTE(SUBSTITUTE(SUBSTITUTE(SUBSTITUTE(SUBSTITUTE(SUBSTITUTE(SUBSTITUTE(SUBSTITUTE(SUBSTITUTE(SUBSTITUTE(SUBSTITUTE(SUBSTITUTE(SUBSTITUTE(SUBSTITUTE(SUBSTITUTE(SUBSTITUTE(SUBSTITUTE(SUBSTITUTE(SUBSTITUTE(SUBSTITUTE(SUBSTITUTE(SUBSTITUTE(IF(_xlfn.ISFORMULA('#_F'!K93),_xlfn.FORMULATEXT('#_F'!K93),'#_F'!K93),"9","#"),"8","#"),"7","#"),"6","#"),"5","#"),"4","#"),"3","#"),"2","#"),"1","#"),"0","#"),"$","")," ",""),",","@"),"&gt;","@"),"&lt;","@"),"=","@"),")","@"),"(","@"),"^","@"),"/","@"),"+","@"),"*","@"),"-","@"))-LEN(SUBSTITUTE(SUBSTITUTE(SUBSTITUTE(SUBSTITUTE(SUBSTITUTE(SUBSTITUTE(SUBSTITUTE(SUBSTITUTE(SUBSTITUTE(SUBSTITUTE(SUBSTITUTE(SUBSTITUTE(SUBSTITUTE(SUBSTITUTE(SUBSTITUTE(SUBSTITUTE(SUBSTITUTE(SUBSTITUTE(SUBSTITUTE(SUBSTITUTE(SUBSTITUTE(SUBSTITUTE(SUBSTITUTE(SUBSTITUTE(IF(_xlfn.ISFORMULA('#_F'!K93),_xlfn.FORMULATEXT('#_F'!K93),'#_F'!K93),"9","#"),"8","#"),"7","#"),"6","#"),"5","#"),"4","#"),"3","#"),"2","#"),"1","#"),"0","#"),"$","")," ",""),",","@"),"&gt;","@"),"&lt;","@"),"=","@"),")","@"),"(","@"),"^","@"),"/","@"),"+","@"),"*","@"),"-","@"),"@#","")))/2,TRUE,FALSE),"HardCodeMsg",IF(LEN(IF(_xlfn.ISFORMULA(F!K93),_xlfn.FORMULATEXT(F!K93),F!K93))-LEN(SUBSTITUTE(IF(_xlfn.ISFORMULA(F!K93),_xlfn.FORMULATEXT(F!K93),F!K93),"""",""))&gt;LEN(IF(_xlfn.ISFORMULA('#_F'!K93),_xlfn.FORMULATEXT('#_F'!K93),'#_F'!K93))-LEN(SUBSTITUTE(IF(_xlfn.ISFORMULA('#_F'!K93),_xlfn.FORMULATEXT('#_F'!K93),'#_F'!K93),"""","")),TRUE,FALSE),"HardQuoteMsg",IF(LEN(IF(_xlfn.ISFORMULA(F!K93),_xlfn.FORMULATEXT(F!K93),F!K93))-LEN(SUBSTITUTE(IF(_xlfn.ISFORMULA(F!K93),_xlfn.FORMULATEXT(F!K93),F!K93),"$",""))&lt;LEN(IF(_xlfn.ISFORMULA('#_F'!K93),_xlfn.FORMULATEXT('#_F'!K93),'#_F'!K93))-LEN(SUBSTITUTE(IF(_xlfn.ISFORMULA('#_F'!K93),_xlfn.FORMULATEXT('#_F'!K93),'#_F'!K93),"$","")),TRUE,FALSE),"MissingAbsMsg",_xlfn.IFS(ISTEXT('#_F'!K93),FALSE,ISLOGICAL('#_F'!K93),FALSE,SUBSTITUTE(CELL("format",'#_F'!K93),"-","")=SUBSTITUTE(CELL("format",F!K93),"-",""),FALSE,CELL("format",'#_F'!K93)="G",FALSE,AND(CELL("format",'#_F'!K93)="F0",CELL("format",F!K93)="G"),FALSE,TRUE,IFERROR(IF(MATCH(CELL("format",'#_F'!K93),FormatCodes_SFX!$A$4:$A$53,0)&gt;0,TRUE),FALSE),TRUE,TRUE),"FormatMsg",TRUE,"PerfectMsg")</f>
        <v>PerfectMsg</v>
      </c>
      <c r="L93" s="231" t="str">
        <f ca="1">_xlfn.IFS(ISBLANK(F!L93),"",IF(NOT(ISNA('#_F'!L93)),IF(ISNA(F!L93),TRUE,FALSE),FALSE),"StuNAMsg",IF(AND(ISNA('#_F'!L93),ISNA(F!L93)),TRUE,FALSE),"PerfectMsg",IF(NOT(ISERROR('#_F'!L93)),IF(ISERROR(F!L93),TRUE,FALSE),FALSE),"StuErrorMsg",IF(TYPE('#_F'!L93)&lt;&gt;TYPE(F!L93),TRUE,FALSE),"WrongTypeMsg",IF(_xlfn.ISFORMULA('#_F'!L93),IF(NOT(_xlfn.ISFORMULA(F!L93)),TRUE),FALSE),"MissingFormulaMsg",IF(NOT(AND(ISNUMBER(FIND("[",_xlfn.FORMULATEXT('#_F'!L93))),ISNUMBER(FIND("!",_xlfn.FORMULATEXT('#_F'!L93))))),AND(ISNUMBER(FIND("[",_xlfn.FORMULATEXT(F!L93))),ISNUMBER(FIND("!",_xlfn.FORMULATEXT(F!L93)))),FALSE),"ExternalRefsMsg",IF(ISNUMBER('#_F'!L93),IF(ABS('#_F'!L93-F!L93)&gt;0.00001,TRUE,FALSE),IF('#_F'!L93&lt;&gt;F!L93,TRUE,FALSE)),IF(ISNUMBER('#_F'!L93),IF('#_F'!L93&gt;F!L93,"TooLow","TooHigh"),"WrongAnswer"),NOT(_xlfn.ISFORMULA('#_F'!L93)),IF(_xlfn.IFS(ISTEXT('#_F'!L93),FALSE,ISLOGICAL('#_F'!L93),FALSE,SUBSTITUTE(CELL("format",'#_F'!L93),"-","")=SUBSTITUTE(CELL("format",F!L93),"-",""),FALSE,CELL("format",'#_F'!L93)="G",FALSE,AND(CELL("format",'#_F'!L93)="F0",CELL("format",F!L93)="G"),FALSE,TRUE,IFERROR(IF(MATCH(CELL("format",'#_F'!L93)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93),_xlfn.FORMULATEXT(F!L93),F!L93),"9","#"),"8","#"),"7","#"),"6","#"),"5","#"),"4","#"),"3","#"),"2","#"),"1","#"),"0","#"),"$","")," ",""),",","@"),"&gt;","@"),"&lt;","@"),"=","@"),")","@"),"(","@"),"^","@"),"/","@"),"+","@"),"*","@"),"-","@"))-LEN(SUBSTITUTE(SUBSTITUTE(SUBSTITUTE(SUBSTITUTE(SUBSTITUTE(SUBSTITUTE(SUBSTITUTE(SUBSTITUTE(SUBSTITUTE(SUBSTITUTE(SUBSTITUTE(SUBSTITUTE(SUBSTITUTE(SUBSTITUTE(SUBSTITUTE(SUBSTITUTE(SUBSTITUTE(SUBSTITUTE(SUBSTITUTE(SUBSTITUTE(SUBSTITUTE(SUBSTITUTE(SUBSTITUTE(SUBSTITUTE(IF(_xlfn.ISFORMULA(F!L93),_xlfn.FORMULATEXT(F!L93),F!L93),"9","#"),"8","#"),"7","#"),"6","#"),"5","#"),"4","#"),"3","#"),"2","#"),"1","#"),"0","#"),"$","")," ",""),",","@"),"&gt;","@"),"&lt;","@"),"=","@"),")","@"),"(","@"),"^","@"),"/","@"),"+","@"),"*","@"),"-","@"),"@#","")))/2&gt;(LEN(SUBSTITUTE(SUBSTITUTE(SUBSTITUTE(SUBSTITUTE(SUBSTITUTE(SUBSTITUTE(SUBSTITUTE(SUBSTITUTE(SUBSTITUTE(SUBSTITUTE(SUBSTITUTE(SUBSTITUTE(SUBSTITUTE(SUBSTITUTE(SUBSTITUTE(SUBSTITUTE(SUBSTITUTE(SUBSTITUTE(SUBSTITUTE(SUBSTITUTE(SUBSTITUTE(SUBSTITUTE(SUBSTITUTE(IF(_xlfn.ISFORMULA('#_F'!L93),_xlfn.FORMULATEXT('#_F'!L93),'#_F'!L93),"9","#"),"8","#"),"7","#"),"6","#"),"5","#"),"4","#"),"3","#"),"2","#"),"1","#"),"0","#"),"$","")," ",""),",","@"),"&gt;","@"),"&lt;","@"),"=","@"),")","@"),"(","@"),"^","@"),"/","@"),"+","@"),"*","@"),"-","@"))-LEN(SUBSTITUTE(SUBSTITUTE(SUBSTITUTE(SUBSTITUTE(SUBSTITUTE(SUBSTITUTE(SUBSTITUTE(SUBSTITUTE(SUBSTITUTE(SUBSTITUTE(SUBSTITUTE(SUBSTITUTE(SUBSTITUTE(SUBSTITUTE(SUBSTITUTE(SUBSTITUTE(SUBSTITUTE(SUBSTITUTE(SUBSTITUTE(SUBSTITUTE(SUBSTITUTE(SUBSTITUTE(SUBSTITUTE(SUBSTITUTE(IF(_xlfn.ISFORMULA('#_F'!L93),_xlfn.FORMULATEXT('#_F'!L93),'#_F'!L93),"9","#"),"8","#"),"7","#"),"6","#"),"5","#"),"4","#"),"3","#"),"2","#"),"1","#"),"0","#"),"$","")," ",""),",","@"),"&gt;","@"),"&lt;","@"),"=","@"),")","@"),"(","@"),"^","@"),"/","@"),"+","@"),"*","@"),"-","@"),"@#","")))/2,TRUE,FALSE),"HardCodeMsg",IF(LEN(IF(_xlfn.ISFORMULA(F!L93),_xlfn.FORMULATEXT(F!L93),F!L93))-LEN(SUBSTITUTE(IF(_xlfn.ISFORMULA(F!L93),_xlfn.FORMULATEXT(F!L93),F!L93),"""",""))&gt;LEN(IF(_xlfn.ISFORMULA('#_F'!L93),_xlfn.FORMULATEXT('#_F'!L93),'#_F'!L93))-LEN(SUBSTITUTE(IF(_xlfn.ISFORMULA('#_F'!L93),_xlfn.FORMULATEXT('#_F'!L93),'#_F'!L93),"""","")),TRUE,FALSE),"HardQuoteMsg",IF(LEN(IF(_xlfn.ISFORMULA(F!L93),_xlfn.FORMULATEXT(F!L93),F!L93))-LEN(SUBSTITUTE(IF(_xlfn.ISFORMULA(F!L93),_xlfn.FORMULATEXT(F!L93),F!L93),"$",""))&lt;LEN(IF(_xlfn.ISFORMULA('#_F'!L93),_xlfn.FORMULATEXT('#_F'!L93),'#_F'!L93))-LEN(SUBSTITUTE(IF(_xlfn.ISFORMULA('#_F'!L93),_xlfn.FORMULATEXT('#_F'!L93),'#_F'!L93),"$","")),TRUE,FALSE),"MissingAbsMsg",_xlfn.IFS(ISTEXT('#_F'!L93),FALSE,ISLOGICAL('#_F'!L93),FALSE,SUBSTITUTE(CELL("format",'#_F'!L93),"-","")=SUBSTITUTE(CELL("format",F!L93),"-",""),FALSE,CELL("format",'#_F'!L93)="G",FALSE,AND(CELL("format",'#_F'!L93)="F0",CELL("format",F!L93)="G"),FALSE,TRUE,IFERROR(IF(MATCH(CELL("format",'#_F'!L93),FormatCodes_SFX!$A$4:$A$53,0)&gt;0,TRUE),FALSE),TRUE,TRUE),"FormatMsg",TRUE,"PerfectMsg")</f>
        <v>PerfectMsg</v>
      </c>
      <c r="N93" s="233">
        <v>0</v>
      </c>
      <c r="O93" s="233">
        <v>0</v>
      </c>
      <c r="P93" s="233">
        <v>0</v>
      </c>
      <c r="R93" s="233">
        <v>0</v>
      </c>
      <c r="S93" s="233">
        <v>0</v>
      </c>
      <c r="T93" s="233">
        <v>0</v>
      </c>
      <c r="V93" s="170">
        <v>0</v>
      </c>
      <c r="W93" s="233">
        <v>0</v>
      </c>
      <c r="X93" s="233">
        <v>0</v>
      </c>
      <c r="Z93" s="233">
        <v>0</v>
      </c>
      <c r="AA93" s="233">
        <v>0</v>
      </c>
      <c r="AB93" s="233">
        <v>0</v>
      </c>
    </row>
    <row r="94" spans="3:28" x14ac:dyDescent="0.15">
      <c r="C94" s="233">
        <v>0</v>
      </c>
      <c r="D94" s="233">
        <v>0</v>
      </c>
      <c r="E94" s="233">
        <v>0</v>
      </c>
      <c r="F94" s="233">
        <v>0</v>
      </c>
      <c r="G94" s="170" t="str">
        <f ca="1">_xlfn.IFS(ISBLANK(F!G94),"",IF(NOT(ISNA('#_F'!G94)),IF(ISNA(F!G94),TRUE,FALSE),FALSE),"StuNAMsg",IF(AND(ISNA('#_F'!G94),ISNA(F!G94)),TRUE,FALSE),"PerfectMsg",IF(NOT(ISERROR('#_F'!G94)),IF(ISERROR(F!G94),TRUE,FALSE),FALSE),"StuErrorMsg",IF(TYPE('#_F'!G94)&lt;&gt;TYPE(F!G94),TRUE,FALSE),"WrongTypeMsg",IF(_xlfn.ISFORMULA('#_F'!G94),IF(NOT(_xlfn.ISFORMULA(F!G94)),TRUE),FALSE),"MissingFormulaMsg",IF(NOT(AND(ISNUMBER(FIND("[",_xlfn.FORMULATEXT('#_F'!G94))),ISNUMBER(FIND("!",_xlfn.FORMULATEXT('#_F'!G94))))),AND(ISNUMBER(FIND("[",_xlfn.FORMULATEXT(F!G94))),ISNUMBER(FIND("!",_xlfn.FORMULATEXT(F!G94)))),FALSE),"ExternalRefsMsg",IF(ISNUMBER('#_F'!G94),IF(ABS('#_F'!G94-F!G94)&gt;0.00001,TRUE,FALSE),IF('#_F'!G94&lt;&gt;F!G94,TRUE,FALSE)),IF(ISNUMBER('#_F'!G94),IF('#_F'!G94&gt;F!G94,"TooLow","TooHigh"),"WrongAnswer"),NOT(_xlfn.ISFORMULA('#_F'!G94)),IF(_xlfn.IFS(ISTEXT('#_F'!G94),FALSE,ISLOGICAL('#_F'!G94),FALSE,SUBSTITUTE(CELL("format",'#_F'!G94),"-","")=SUBSTITUTE(CELL("format",F!G94),"-",""),FALSE,CELL("format",'#_F'!G94)="G",FALSE,AND(CELL("format",'#_F'!G94)="F0",CELL("format",F!G94)="G"),FALSE,TRUE,IFERROR(IF(MATCH(CELL("format",'#_F'!G94)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94),_xlfn.FORMULATEXT(F!G94),F!G94),"9","#"),"8","#"),"7","#"),"6","#"),"5","#"),"4","#"),"3","#"),"2","#"),"1","#"),"0","#"),"$","")," ",""),",","@"),"&gt;","@"),"&lt;","@"),"=","@"),")","@"),"(","@"),"^","@"),"/","@"),"+","@"),"*","@"),"-","@"))-LEN(SUBSTITUTE(SUBSTITUTE(SUBSTITUTE(SUBSTITUTE(SUBSTITUTE(SUBSTITUTE(SUBSTITUTE(SUBSTITUTE(SUBSTITUTE(SUBSTITUTE(SUBSTITUTE(SUBSTITUTE(SUBSTITUTE(SUBSTITUTE(SUBSTITUTE(SUBSTITUTE(SUBSTITUTE(SUBSTITUTE(SUBSTITUTE(SUBSTITUTE(SUBSTITUTE(SUBSTITUTE(SUBSTITUTE(SUBSTITUTE(IF(_xlfn.ISFORMULA(F!G94),_xlfn.FORMULATEXT(F!G94),F!G94),"9","#"),"8","#"),"7","#"),"6","#"),"5","#"),"4","#"),"3","#"),"2","#"),"1","#"),"0","#"),"$","")," ",""),",","@"),"&gt;","@"),"&lt;","@"),"=","@"),")","@"),"(","@"),"^","@"),"/","@"),"+","@"),"*","@"),"-","@"),"@#","")))/2&gt;(LEN(SUBSTITUTE(SUBSTITUTE(SUBSTITUTE(SUBSTITUTE(SUBSTITUTE(SUBSTITUTE(SUBSTITUTE(SUBSTITUTE(SUBSTITUTE(SUBSTITUTE(SUBSTITUTE(SUBSTITUTE(SUBSTITUTE(SUBSTITUTE(SUBSTITUTE(SUBSTITUTE(SUBSTITUTE(SUBSTITUTE(SUBSTITUTE(SUBSTITUTE(SUBSTITUTE(SUBSTITUTE(SUBSTITUTE(IF(_xlfn.ISFORMULA('#_F'!G94),_xlfn.FORMULATEXT('#_F'!G94),'#_F'!G94),"9","#"),"8","#"),"7","#"),"6","#"),"5","#"),"4","#"),"3","#"),"2","#"),"1","#"),"0","#"),"$","")," ",""),",","@"),"&gt;","@"),"&lt;","@"),"=","@"),")","@"),"(","@"),"^","@"),"/","@"),"+","@"),"*","@"),"-","@"))-LEN(SUBSTITUTE(SUBSTITUTE(SUBSTITUTE(SUBSTITUTE(SUBSTITUTE(SUBSTITUTE(SUBSTITUTE(SUBSTITUTE(SUBSTITUTE(SUBSTITUTE(SUBSTITUTE(SUBSTITUTE(SUBSTITUTE(SUBSTITUTE(SUBSTITUTE(SUBSTITUTE(SUBSTITUTE(SUBSTITUTE(SUBSTITUTE(SUBSTITUTE(SUBSTITUTE(SUBSTITUTE(SUBSTITUTE(SUBSTITUTE(IF(_xlfn.ISFORMULA('#_F'!G94),_xlfn.FORMULATEXT('#_F'!G94),'#_F'!G94),"9","#"),"8","#"),"7","#"),"6","#"),"5","#"),"4","#"),"3","#"),"2","#"),"1","#"),"0","#"),"$","")," ",""),",","@"),"&gt;","@"),"&lt;","@"),"=","@"),")","@"),"(","@"),"^","@"),"/","@"),"+","@"),"*","@"),"-","@"),"@#","")))/2,TRUE,FALSE),"HardCodeMsg",IF(LEN(IF(_xlfn.ISFORMULA(F!G94),_xlfn.FORMULATEXT(F!G94),F!G94))-LEN(SUBSTITUTE(IF(_xlfn.ISFORMULA(F!G94),_xlfn.FORMULATEXT(F!G94),F!G94),"""",""))&gt;LEN(IF(_xlfn.ISFORMULA('#_F'!G94),_xlfn.FORMULATEXT('#_F'!G94),'#_F'!G94))-LEN(SUBSTITUTE(IF(_xlfn.ISFORMULA('#_F'!G94),_xlfn.FORMULATEXT('#_F'!G94),'#_F'!G94),"""","")),TRUE,FALSE),"HardQuoteMsg",IF(LEN(IF(_xlfn.ISFORMULA(F!G94),_xlfn.FORMULATEXT(F!G94),F!G94))-LEN(SUBSTITUTE(IF(_xlfn.ISFORMULA(F!G94),_xlfn.FORMULATEXT(F!G94),F!G94),"$",""))&lt;LEN(IF(_xlfn.ISFORMULA('#_F'!G94),_xlfn.FORMULATEXT('#_F'!G94),'#_F'!G94))-LEN(SUBSTITUTE(IF(_xlfn.ISFORMULA('#_F'!G94),_xlfn.FORMULATEXT('#_F'!G94),'#_F'!G94),"$","")),TRUE,FALSE),"MissingAbsMsg",_xlfn.IFS(ISTEXT('#_F'!G94),FALSE,ISLOGICAL('#_F'!G94),FALSE,SUBSTITUTE(CELL("format",'#_F'!G94),"-","")=SUBSTITUTE(CELL("format",F!G94),"-",""),FALSE,CELL("format",'#_F'!G94)="G",FALSE,AND(CELL("format",'#_F'!G94)="F0",CELL("format",F!G94)="G"),FALSE,TRUE,IFERROR(IF(MATCH(CELL("format",'#_F'!G94),FormatCodes_SFX!$A$4:$A$53,0)&gt;0,TRUE),FALSE),TRUE,TRUE),"FormatMsg",TRUE,"PerfectMsg")</f>
        <v>PerfectMsg</v>
      </c>
      <c r="H94" s="170" t="str">
        <f ca="1">_xlfn.IFS(ISBLANK(F!H94),"",IF(NOT(ISNA('#_F'!H94)),IF(ISNA(F!H94),TRUE,FALSE),FALSE),"StuNAMsg",IF(AND(ISNA('#_F'!H94),ISNA(F!H94)),TRUE,FALSE),"PerfectMsg",IF(NOT(ISERROR('#_F'!H94)),IF(ISERROR(F!H94),TRUE,FALSE),FALSE),"StuErrorMsg",IF(TYPE('#_F'!H94)&lt;&gt;TYPE(F!H94),TRUE,FALSE),"WrongTypeMsg",IF(_xlfn.ISFORMULA('#_F'!H94),IF(NOT(_xlfn.ISFORMULA(F!H94)),TRUE),FALSE),"MissingFormulaMsg",IF(NOT(AND(ISNUMBER(FIND("[",_xlfn.FORMULATEXT('#_F'!H94))),ISNUMBER(FIND("!",_xlfn.FORMULATEXT('#_F'!H94))))),AND(ISNUMBER(FIND("[",_xlfn.FORMULATEXT(F!H94))),ISNUMBER(FIND("!",_xlfn.FORMULATEXT(F!H94)))),FALSE),"ExternalRefsMsg",IF(ISNUMBER('#_F'!H94),IF(ABS('#_F'!H94-F!H94)&gt;0.00001,TRUE,FALSE),IF('#_F'!H94&lt;&gt;F!H94,TRUE,FALSE)),IF(ISNUMBER('#_F'!H94),IF('#_F'!H94&gt;F!H94,"TooLow","TooHigh"),"WrongAnswer"),NOT(_xlfn.ISFORMULA('#_F'!H94)),IF(_xlfn.IFS(ISTEXT('#_F'!H94),FALSE,ISLOGICAL('#_F'!H94),FALSE,SUBSTITUTE(CELL("format",'#_F'!H94),"-","")=SUBSTITUTE(CELL("format",F!H94),"-",""),FALSE,CELL("format",'#_F'!H94)="G",FALSE,AND(CELL("format",'#_F'!H94)="F0",CELL("format",F!H94)="G"),FALSE,TRUE,IFERROR(IF(MATCH(CELL("format",'#_F'!H94)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94),_xlfn.FORMULATEXT(F!H94),F!H94),"9","#"),"8","#"),"7","#"),"6","#"),"5","#"),"4","#"),"3","#"),"2","#"),"1","#"),"0","#"),"$","")," ",""),",","@"),"&gt;","@"),"&lt;","@"),"=","@"),")","@"),"(","@"),"^","@"),"/","@"),"+","@"),"*","@"),"-","@"))-LEN(SUBSTITUTE(SUBSTITUTE(SUBSTITUTE(SUBSTITUTE(SUBSTITUTE(SUBSTITUTE(SUBSTITUTE(SUBSTITUTE(SUBSTITUTE(SUBSTITUTE(SUBSTITUTE(SUBSTITUTE(SUBSTITUTE(SUBSTITUTE(SUBSTITUTE(SUBSTITUTE(SUBSTITUTE(SUBSTITUTE(SUBSTITUTE(SUBSTITUTE(SUBSTITUTE(SUBSTITUTE(SUBSTITUTE(SUBSTITUTE(IF(_xlfn.ISFORMULA(F!H94),_xlfn.FORMULATEXT(F!H94),F!H94),"9","#"),"8","#"),"7","#"),"6","#"),"5","#"),"4","#"),"3","#"),"2","#"),"1","#"),"0","#"),"$","")," ",""),",","@"),"&gt;","@"),"&lt;","@"),"=","@"),")","@"),"(","@"),"^","@"),"/","@"),"+","@"),"*","@"),"-","@"),"@#","")))/2&gt;(LEN(SUBSTITUTE(SUBSTITUTE(SUBSTITUTE(SUBSTITUTE(SUBSTITUTE(SUBSTITUTE(SUBSTITUTE(SUBSTITUTE(SUBSTITUTE(SUBSTITUTE(SUBSTITUTE(SUBSTITUTE(SUBSTITUTE(SUBSTITUTE(SUBSTITUTE(SUBSTITUTE(SUBSTITUTE(SUBSTITUTE(SUBSTITUTE(SUBSTITUTE(SUBSTITUTE(SUBSTITUTE(SUBSTITUTE(IF(_xlfn.ISFORMULA('#_F'!H94),_xlfn.FORMULATEXT('#_F'!H94),'#_F'!H94),"9","#"),"8","#"),"7","#"),"6","#"),"5","#"),"4","#"),"3","#"),"2","#"),"1","#"),"0","#"),"$","")," ",""),",","@"),"&gt;","@"),"&lt;","@"),"=","@"),")","@"),"(","@"),"^","@"),"/","@"),"+","@"),"*","@"),"-","@"))-LEN(SUBSTITUTE(SUBSTITUTE(SUBSTITUTE(SUBSTITUTE(SUBSTITUTE(SUBSTITUTE(SUBSTITUTE(SUBSTITUTE(SUBSTITUTE(SUBSTITUTE(SUBSTITUTE(SUBSTITUTE(SUBSTITUTE(SUBSTITUTE(SUBSTITUTE(SUBSTITUTE(SUBSTITUTE(SUBSTITUTE(SUBSTITUTE(SUBSTITUTE(SUBSTITUTE(SUBSTITUTE(SUBSTITUTE(SUBSTITUTE(IF(_xlfn.ISFORMULA('#_F'!H94),_xlfn.FORMULATEXT('#_F'!H94),'#_F'!H94),"9","#"),"8","#"),"7","#"),"6","#"),"5","#"),"4","#"),"3","#"),"2","#"),"1","#"),"0","#"),"$","")," ",""),",","@"),"&gt;","@"),"&lt;","@"),"=","@"),")","@"),"(","@"),"^","@"),"/","@"),"+","@"),"*","@"),"-","@"),"@#","")))/2,TRUE,FALSE),"HardCodeMsg",IF(LEN(IF(_xlfn.ISFORMULA(F!H94),_xlfn.FORMULATEXT(F!H94),F!H94))-LEN(SUBSTITUTE(IF(_xlfn.ISFORMULA(F!H94),_xlfn.FORMULATEXT(F!H94),F!H94),"""",""))&gt;LEN(IF(_xlfn.ISFORMULA('#_F'!H94),_xlfn.FORMULATEXT('#_F'!H94),'#_F'!H94))-LEN(SUBSTITUTE(IF(_xlfn.ISFORMULA('#_F'!H94),_xlfn.FORMULATEXT('#_F'!H94),'#_F'!H94),"""","")),TRUE,FALSE),"HardQuoteMsg",IF(LEN(IF(_xlfn.ISFORMULA(F!H94),_xlfn.FORMULATEXT(F!H94),F!H94))-LEN(SUBSTITUTE(IF(_xlfn.ISFORMULA(F!H94),_xlfn.FORMULATEXT(F!H94),F!H94),"$",""))&lt;LEN(IF(_xlfn.ISFORMULA('#_F'!H94),_xlfn.FORMULATEXT('#_F'!H94),'#_F'!H94))-LEN(SUBSTITUTE(IF(_xlfn.ISFORMULA('#_F'!H94),_xlfn.FORMULATEXT('#_F'!H94),'#_F'!H94),"$","")),TRUE,FALSE),"MissingAbsMsg",_xlfn.IFS(ISTEXT('#_F'!H94),FALSE,ISLOGICAL('#_F'!H94),FALSE,SUBSTITUTE(CELL("format",'#_F'!H94),"-","")=SUBSTITUTE(CELL("format",F!H94),"-",""),FALSE,CELL("format",'#_F'!H94)="G",FALSE,AND(CELL("format",'#_F'!H94)="F0",CELL("format",F!H94)="G"),FALSE,TRUE,IFERROR(IF(MATCH(CELL("format",'#_F'!H94),FormatCodes_SFX!$A$4:$A$53,0)&gt;0,TRUE),FALSE),TRUE,TRUE),"FormatMsg",TRUE,"PerfectMsg")</f>
        <v>PerfectMsg</v>
      </c>
      <c r="I94" s="170" t="str">
        <f ca="1">_xlfn.IFS(ISBLANK(F!I94),"",IF(NOT(ISNA('#_F'!I94)),IF(ISNA(F!I94),TRUE,FALSE),FALSE),"StuNAMsg",IF(AND(ISNA('#_F'!I94),ISNA(F!I94)),TRUE,FALSE),"PerfectMsg",IF(NOT(ISERROR('#_F'!I94)),IF(ISERROR(F!I94),TRUE,FALSE),FALSE),"StuErrorMsg",IF(TYPE('#_F'!I94)&lt;&gt;TYPE(F!I94),TRUE,FALSE),"WrongTypeMsg",IF(_xlfn.ISFORMULA('#_F'!I94),IF(NOT(_xlfn.ISFORMULA(F!I94)),TRUE),FALSE),"MissingFormulaMsg",IF(NOT(AND(ISNUMBER(FIND("[",_xlfn.FORMULATEXT('#_F'!I94))),ISNUMBER(FIND("!",_xlfn.FORMULATEXT('#_F'!I94))))),AND(ISNUMBER(FIND("[",_xlfn.FORMULATEXT(F!I94))),ISNUMBER(FIND("!",_xlfn.FORMULATEXT(F!I94)))),FALSE),"ExternalRefsMsg",IF(ISNUMBER('#_F'!I94),IF(ABS('#_F'!I94-F!I94)&gt;0.00001,TRUE,FALSE),IF('#_F'!I94&lt;&gt;F!I94,TRUE,FALSE)),IF(ISNUMBER('#_F'!I94),IF('#_F'!I94&gt;F!I94,"TooLow","TooHigh"),"WrongAnswer"),NOT(_xlfn.ISFORMULA('#_F'!I94)),IF(_xlfn.IFS(ISTEXT('#_F'!I94),FALSE,ISLOGICAL('#_F'!I94),FALSE,SUBSTITUTE(CELL("format",'#_F'!I94),"-","")=SUBSTITUTE(CELL("format",F!I94),"-",""),FALSE,CELL("format",'#_F'!I94)="G",FALSE,AND(CELL("format",'#_F'!I94)="F0",CELL("format",F!I94)="G"),FALSE,TRUE,IFERROR(IF(MATCH(CELL("format",'#_F'!I94)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94),_xlfn.FORMULATEXT(F!I94),F!I94),"9","#"),"8","#"),"7","#"),"6","#"),"5","#"),"4","#"),"3","#"),"2","#"),"1","#"),"0","#"),"$","")," ",""),",","@"),"&gt;","@"),"&lt;","@"),"=","@"),")","@"),"(","@"),"^","@"),"/","@"),"+","@"),"*","@"),"-","@"))-LEN(SUBSTITUTE(SUBSTITUTE(SUBSTITUTE(SUBSTITUTE(SUBSTITUTE(SUBSTITUTE(SUBSTITUTE(SUBSTITUTE(SUBSTITUTE(SUBSTITUTE(SUBSTITUTE(SUBSTITUTE(SUBSTITUTE(SUBSTITUTE(SUBSTITUTE(SUBSTITUTE(SUBSTITUTE(SUBSTITUTE(SUBSTITUTE(SUBSTITUTE(SUBSTITUTE(SUBSTITUTE(SUBSTITUTE(SUBSTITUTE(IF(_xlfn.ISFORMULA(F!I94),_xlfn.FORMULATEXT(F!I94),F!I94),"9","#"),"8","#"),"7","#"),"6","#"),"5","#"),"4","#"),"3","#"),"2","#"),"1","#"),"0","#"),"$","")," ",""),",","@"),"&gt;","@"),"&lt;","@"),"=","@"),")","@"),"(","@"),"^","@"),"/","@"),"+","@"),"*","@"),"-","@"),"@#","")))/2&gt;(LEN(SUBSTITUTE(SUBSTITUTE(SUBSTITUTE(SUBSTITUTE(SUBSTITUTE(SUBSTITUTE(SUBSTITUTE(SUBSTITUTE(SUBSTITUTE(SUBSTITUTE(SUBSTITUTE(SUBSTITUTE(SUBSTITUTE(SUBSTITUTE(SUBSTITUTE(SUBSTITUTE(SUBSTITUTE(SUBSTITUTE(SUBSTITUTE(SUBSTITUTE(SUBSTITUTE(SUBSTITUTE(SUBSTITUTE(IF(_xlfn.ISFORMULA('#_F'!I94),_xlfn.FORMULATEXT('#_F'!I94),'#_F'!I94),"9","#"),"8","#"),"7","#"),"6","#"),"5","#"),"4","#"),"3","#"),"2","#"),"1","#"),"0","#"),"$","")," ",""),",","@"),"&gt;","@"),"&lt;","@"),"=","@"),")","@"),"(","@"),"^","@"),"/","@"),"+","@"),"*","@"),"-","@"))-LEN(SUBSTITUTE(SUBSTITUTE(SUBSTITUTE(SUBSTITUTE(SUBSTITUTE(SUBSTITUTE(SUBSTITUTE(SUBSTITUTE(SUBSTITUTE(SUBSTITUTE(SUBSTITUTE(SUBSTITUTE(SUBSTITUTE(SUBSTITUTE(SUBSTITUTE(SUBSTITUTE(SUBSTITUTE(SUBSTITUTE(SUBSTITUTE(SUBSTITUTE(SUBSTITUTE(SUBSTITUTE(SUBSTITUTE(SUBSTITUTE(IF(_xlfn.ISFORMULA('#_F'!I94),_xlfn.FORMULATEXT('#_F'!I94),'#_F'!I94),"9","#"),"8","#"),"7","#"),"6","#"),"5","#"),"4","#"),"3","#"),"2","#"),"1","#"),"0","#"),"$","")," ",""),",","@"),"&gt;","@"),"&lt;","@"),"=","@"),")","@"),"(","@"),"^","@"),"/","@"),"+","@"),"*","@"),"-","@"),"@#","")))/2,TRUE,FALSE),"HardCodeMsg",IF(LEN(IF(_xlfn.ISFORMULA(F!I94),_xlfn.FORMULATEXT(F!I94),F!I94))-LEN(SUBSTITUTE(IF(_xlfn.ISFORMULA(F!I94),_xlfn.FORMULATEXT(F!I94),F!I94),"""",""))&gt;LEN(IF(_xlfn.ISFORMULA('#_F'!I94),_xlfn.FORMULATEXT('#_F'!I94),'#_F'!I94))-LEN(SUBSTITUTE(IF(_xlfn.ISFORMULA('#_F'!I94),_xlfn.FORMULATEXT('#_F'!I94),'#_F'!I94),"""","")),TRUE,FALSE),"HardQuoteMsg",IF(LEN(IF(_xlfn.ISFORMULA(F!I94),_xlfn.FORMULATEXT(F!I94),F!I94))-LEN(SUBSTITUTE(IF(_xlfn.ISFORMULA(F!I94),_xlfn.FORMULATEXT(F!I94),F!I94),"$",""))&lt;LEN(IF(_xlfn.ISFORMULA('#_F'!I94),_xlfn.FORMULATEXT('#_F'!I94),'#_F'!I94))-LEN(SUBSTITUTE(IF(_xlfn.ISFORMULA('#_F'!I94),_xlfn.FORMULATEXT('#_F'!I94),'#_F'!I94),"$","")),TRUE,FALSE),"MissingAbsMsg",_xlfn.IFS(ISTEXT('#_F'!I94),FALSE,ISLOGICAL('#_F'!I94),FALSE,SUBSTITUTE(CELL("format",'#_F'!I94),"-","")=SUBSTITUTE(CELL("format",F!I94),"-",""),FALSE,CELL("format",'#_F'!I94)="G",FALSE,AND(CELL("format",'#_F'!I94)="F0",CELL("format",F!I94)="G"),FALSE,TRUE,IFERROR(IF(MATCH(CELL("format",'#_F'!I94),FormatCodes_SFX!$A$4:$A$53,0)&gt;0,TRUE),FALSE),TRUE,TRUE),"FormatMsg",TRUE,"PerfectMsg")</f>
        <v>PerfectMsg</v>
      </c>
      <c r="J94" s="170" t="str">
        <f ca="1">_xlfn.IFS(ISBLANK(F!J94),"",IF(NOT(ISNA('#_F'!J94)),IF(ISNA(F!J94),TRUE,FALSE),FALSE),"StuNAMsg",IF(AND(ISNA('#_F'!J94),ISNA(F!J94)),TRUE,FALSE),"PerfectMsg",IF(NOT(ISERROR('#_F'!J94)),IF(ISERROR(F!J94),TRUE,FALSE),FALSE),"StuErrorMsg",IF(TYPE('#_F'!J94)&lt;&gt;TYPE(F!J94),TRUE,FALSE),"WrongTypeMsg",IF(_xlfn.ISFORMULA('#_F'!J94),IF(NOT(_xlfn.ISFORMULA(F!J94)),TRUE),FALSE),"MissingFormulaMsg",IF(NOT(AND(ISNUMBER(FIND("[",_xlfn.FORMULATEXT('#_F'!J94))),ISNUMBER(FIND("!",_xlfn.FORMULATEXT('#_F'!J94))))),AND(ISNUMBER(FIND("[",_xlfn.FORMULATEXT(F!J94))),ISNUMBER(FIND("!",_xlfn.FORMULATEXT(F!J94)))),FALSE),"ExternalRefsMsg",IF(ISNUMBER('#_F'!J94),IF(ABS('#_F'!J94-F!J94)&gt;0.00001,TRUE,FALSE),IF('#_F'!J94&lt;&gt;F!J94,TRUE,FALSE)),IF(ISNUMBER('#_F'!J94),IF('#_F'!J94&gt;F!J94,"TooLow","TooHigh"),"WrongAnswer"),NOT(_xlfn.ISFORMULA('#_F'!J94)),IF(_xlfn.IFS(ISTEXT('#_F'!J94),FALSE,ISLOGICAL('#_F'!J94),FALSE,SUBSTITUTE(CELL("format",'#_F'!J94),"-","")=SUBSTITUTE(CELL("format",F!J94),"-",""),FALSE,CELL("format",'#_F'!J94)="G",FALSE,AND(CELL("format",'#_F'!J94)="F0",CELL("format",F!J94)="G"),FALSE,TRUE,IFERROR(IF(MATCH(CELL("format",'#_F'!J94)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94),_xlfn.FORMULATEXT(F!J94),F!J94),"9","#"),"8","#"),"7","#"),"6","#"),"5","#"),"4","#"),"3","#"),"2","#"),"1","#"),"0","#"),"$","")," ",""),",","@"),"&gt;","@"),"&lt;","@"),"=","@"),")","@"),"(","@"),"^","@"),"/","@"),"+","@"),"*","@"),"-","@"))-LEN(SUBSTITUTE(SUBSTITUTE(SUBSTITUTE(SUBSTITUTE(SUBSTITUTE(SUBSTITUTE(SUBSTITUTE(SUBSTITUTE(SUBSTITUTE(SUBSTITUTE(SUBSTITUTE(SUBSTITUTE(SUBSTITUTE(SUBSTITUTE(SUBSTITUTE(SUBSTITUTE(SUBSTITUTE(SUBSTITUTE(SUBSTITUTE(SUBSTITUTE(SUBSTITUTE(SUBSTITUTE(SUBSTITUTE(SUBSTITUTE(IF(_xlfn.ISFORMULA(F!J94),_xlfn.FORMULATEXT(F!J94),F!J94),"9","#"),"8","#"),"7","#"),"6","#"),"5","#"),"4","#"),"3","#"),"2","#"),"1","#"),"0","#"),"$","")," ",""),",","@"),"&gt;","@"),"&lt;","@"),"=","@"),")","@"),"(","@"),"^","@"),"/","@"),"+","@"),"*","@"),"-","@"),"@#","")))/2&gt;(LEN(SUBSTITUTE(SUBSTITUTE(SUBSTITUTE(SUBSTITUTE(SUBSTITUTE(SUBSTITUTE(SUBSTITUTE(SUBSTITUTE(SUBSTITUTE(SUBSTITUTE(SUBSTITUTE(SUBSTITUTE(SUBSTITUTE(SUBSTITUTE(SUBSTITUTE(SUBSTITUTE(SUBSTITUTE(SUBSTITUTE(SUBSTITUTE(SUBSTITUTE(SUBSTITUTE(SUBSTITUTE(SUBSTITUTE(IF(_xlfn.ISFORMULA('#_F'!J94),_xlfn.FORMULATEXT('#_F'!J94),'#_F'!J94),"9","#"),"8","#"),"7","#"),"6","#"),"5","#"),"4","#"),"3","#"),"2","#"),"1","#"),"0","#"),"$","")," ",""),",","@"),"&gt;","@"),"&lt;","@"),"=","@"),")","@"),"(","@"),"^","@"),"/","@"),"+","@"),"*","@"),"-","@"))-LEN(SUBSTITUTE(SUBSTITUTE(SUBSTITUTE(SUBSTITUTE(SUBSTITUTE(SUBSTITUTE(SUBSTITUTE(SUBSTITUTE(SUBSTITUTE(SUBSTITUTE(SUBSTITUTE(SUBSTITUTE(SUBSTITUTE(SUBSTITUTE(SUBSTITUTE(SUBSTITUTE(SUBSTITUTE(SUBSTITUTE(SUBSTITUTE(SUBSTITUTE(SUBSTITUTE(SUBSTITUTE(SUBSTITUTE(SUBSTITUTE(IF(_xlfn.ISFORMULA('#_F'!J94),_xlfn.FORMULATEXT('#_F'!J94),'#_F'!J94),"9","#"),"8","#"),"7","#"),"6","#"),"5","#"),"4","#"),"3","#"),"2","#"),"1","#"),"0","#"),"$","")," ",""),",","@"),"&gt;","@"),"&lt;","@"),"=","@"),")","@"),"(","@"),"^","@"),"/","@"),"+","@"),"*","@"),"-","@"),"@#","")))/2,TRUE,FALSE),"HardCodeMsg",IF(LEN(IF(_xlfn.ISFORMULA(F!J94),_xlfn.FORMULATEXT(F!J94),F!J94))-LEN(SUBSTITUTE(IF(_xlfn.ISFORMULA(F!J94),_xlfn.FORMULATEXT(F!J94),F!J94),"""",""))&gt;LEN(IF(_xlfn.ISFORMULA('#_F'!J94),_xlfn.FORMULATEXT('#_F'!J94),'#_F'!J94))-LEN(SUBSTITUTE(IF(_xlfn.ISFORMULA('#_F'!J94),_xlfn.FORMULATEXT('#_F'!J94),'#_F'!J94),"""","")),TRUE,FALSE),"HardQuoteMsg",IF(LEN(IF(_xlfn.ISFORMULA(F!J94),_xlfn.FORMULATEXT(F!J94),F!J94))-LEN(SUBSTITUTE(IF(_xlfn.ISFORMULA(F!J94),_xlfn.FORMULATEXT(F!J94),F!J94),"$",""))&lt;LEN(IF(_xlfn.ISFORMULA('#_F'!J94),_xlfn.FORMULATEXT('#_F'!J94),'#_F'!J94))-LEN(SUBSTITUTE(IF(_xlfn.ISFORMULA('#_F'!J94),_xlfn.FORMULATEXT('#_F'!J94),'#_F'!J94),"$","")),TRUE,FALSE),"MissingAbsMsg",_xlfn.IFS(ISTEXT('#_F'!J94),FALSE,ISLOGICAL('#_F'!J94),FALSE,SUBSTITUTE(CELL("format",'#_F'!J94),"-","")=SUBSTITUTE(CELL("format",F!J94),"-",""),FALSE,CELL("format",'#_F'!J94)="G",FALSE,AND(CELL("format",'#_F'!J94)="F0",CELL("format",F!J94)="G"),FALSE,TRUE,IFERROR(IF(MATCH(CELL("format",'#_F'!J94),FormatCodes_SFX!$A$4:$A$53,0)&gt;0,TRUE),FALSE),TRUE,TRUE),"FormatMsg",TRUE,"PerfectMsg")</f>
        <v>PerfectMsg</v>
      </c>
      <c r="K94" s="170" t="str">
        <f ca="1">_xlfn.IFS(ISBLANK(F!K94),"",IF(NOT(ISNA('#_F'!K94)),IF(ISNA(F!K94),TRUE,FALSE),FALSE),"StuNAMsg",IF(AND(ISNA('#_F'!K94),ISNA(F!K94)),TRUE,FALSE),"PerfectMsg",IF(NOT(ISERROR('#_F'!K94)),IF(ISERROR(F!K94),TRUE,FALSE),FALSE),"StuErrorMsg",IF(TYPE('#_F'!K94)&lt;&gt;TYPE(F!K94),TRUE,FALSE),"WrongTypeMsg",IF(_xlfn.ISFORMULA('#_F'!K94),IF(NOT(_xlfn.ISFORMULA(F!K94)),TRUE),FALSE),"MissingFormulaMsg",IF(NOT(AND(ISNUMBER(FIND("[",_xlfn.FORMULATEXT('#_F'!K94))),ISNUMBER(FIND("!",_xlfn.FORMULATEXT('#_F'!K94))))),AND(ISNUMBER(FIND("[",_xlfn.FORMULATEXT(F!K94))),ISNUMBER(FIND("!",_xlfn.FORMULATEXT(F!K94)))),FALSE),"ExternalRefsMsg",IF(ISNUMBER('#_F'!K94),IF(ABS('#_F'!K94-F!K94)&gt;0.00001,TRUE,FALSE),IF('#_F'!K94&lt;&gt;F!K94,TRUE,FALSE)),IF(ISNUMBER('#_F'!K94),IF('#_F'!K94&gt;F!K94,"TooLow","TooHigh"),"WrongAnswer"),NOT(_xlfn.ISFORMULA('#_F'!K94)),IF(_xlfn.IFS(ISTEXT('#_F'!K94),FALSE,ISLOGICAL('#_F'!K94),FALSE,SUBSTITUTE(CELL("format",'#_F'!K94),"-","")=SUBSTITUTE(CELL("format",F!K94),"-",""),FALSE,CELL("format",'#_F'!K94)="G",FALSE,AND(CELL("format",'#_F'!K94)="F0",CELL("format",F!K94)="G"),FALSE,TRUE,IFERROR(IF(MATCH(CELL("format",'#_F'!K94)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94),_xlfn.FORMULATEXT(F!K94),F!K94),"9","#"),"8","#"),"7","#"),"6","#"),"5","#"),"4","#"),"3","#"),"2","#"),"1","#"),"0","#"),"$","")," ",""),",","@"),"&gt;","@"),"&lt;","@"),"=","@"),")","@"),"(","@"),"^","@"),"/","@"),"+","@"),"*","@"),"-","@"))-LEN(SUBSTITUTE(SUBSTITUTE(SUBSTITUTE(SUBSTITUTE(SUBSTITUTE(SUBSTITUTE(SUBSTITUTE(SUBSTITUTE(SUBSTITUTE(SUBSTITUTE(SUBSTITUTE(SUBSTITUTE(SUBSTITUTE(SUBSTITUTE(SUBSTITUTE(SUBSTITUTE(SUBSTITUTE(SUBSTITUTE(SUBSTITUTE(SUBSTITUTE(SUBSTITUTE(SUBSTITUTE(SUBSTITUTE(SUBSTITUTE(IF(_xlfn.ISFORMULA(F!K94),_xlfn.FORMULATEXT(F!K94),F!K94),"9","#"),"8","#"),"7","#"),"6","#"),"5","#"),"4","#"),"3","#"),"2","#"),"1","#"),"0","#"),"$","")," ",""),",","@"),"&gt;","@"),"&lt;","@"),"=","@"),")","@"),"(","@"),"^","@"),"/","@"),"+","@"),"*","@"),"-","@"),"@#","")))/2&gt;(LEN(SUBSTITUTE(SUBSTITUTE(SUBSTITUTE(SUBSTITUTE(SUBSTITUTE(SUBSTITUTE(SUBSTITUTE(SUBSTITUTE(SUBSTITUTE(SUBSTITUTE(SUBSTITUTE(SUBSTITUTE(SUBSTITUTE(SUBSTITUTE(SUBSTITUTE(SUBSTITUTE(SUBSTITUTE(SUBSTITUTE(SUBSTITUTE(SUBSTITUTE(SUBSTITUTE(SUBSTITUTE(SUBSTITUTE(IF(_xlfn.ISFORMULA('#_F'!K94),_xlfn.FORMULATEXT('#_F'!K94),'#_F'!K94),"9","#"),"8","#"),"7","#"),"6","#"),"5","#"),"4","#"),"3","#"),"2","#"),"1","#"),"0","#"),"$","")," ",""),",","@"),"&gt;","@"),"&lt;","@"),"=","@"),")","@"),"(","@"),"^","@"),"/","@"),"+","@"),"*","@"),"-","@"))-LEN(SUBSTITUTE(SUBSTITUTE(SUBSTITUTE(SUBSTITUTE(SUBSTITUTE(SUBSTITUTE(SUBSTITUTE(SUBSTITUTE(SUBSTITUTE(SUBSTITUTE(SUBSTITUTE(SUBSTITUTE(SUBSTITUTE(SUBSTITUTE(SUBSTITUTE(SUBSTITUTE(SUBSTITUTE(SUBSTITUTE(SUBSTITUTE(SUBSTITUTE(SUBSTITUTE(SUBSTITUTE(SUBSTITUTE(SUBSTITUTE(IF(_xlfn.ISFORMULA('#_F'!K94),_xlfn.FORMULATEXT('#_F'!K94),'#_F'!K94),"9","#"),"8","#"),"7","#"),"6","#"),"5","#"),"4","#"),"3","#"),"2","#"),"1","#"),"0","#"),"$","")," ",""),",","@"),"&gt;","@"),"&lt;","@"),"=","@"),")","@"),"(","@"),"^","@"),"/","@"),"+","@"),"*","@"),"-","@"),"@#","")))/2,TRUE,FALSE),"HardCodeMsg",IF(LEN(IF(_xlfn.ISFORMULA(F!K94),_xlfn.FORMULATEXT(F!K94),F!K94))-LEN(SUBSTITUTE(IF(_xlfn.ISFORMULA(F!K94),_xlfn.FORMULATEXT(F!K94),F!K94),"""",""))&gt;LEN(IF(_xlfn.ISFORMULA('#_F'!K94),_xlfn.FORMULATEXT('#_F'!K94),'#_F'!K94))-LEN(SUBSTITUTE(IF(_xlfn.ISFORMULA('#_F'!K94),_xlfn.FORMULATEXT('#_F'!K94),'#_F'!K94),"""","")),TRUE,FALSE),"HardQuoteMsg",IF(LEN(IF(_xlfn.ISFORMULA(F!K94),_xlfn.FORMULATEXT(F!K94),F!K94))-LEN(SUBSTITUTE(IF(_xlfn.ISFORMULA(F!K94),_xlfn.FORMULATEXT(F!K94),F!K94),"$",""))&lt;LEN(IF(_xlfn.ISFORMULA('#_F'!K94),_xlfn.FORMULATEXT('#_F'!K94),'#_F'!K94))-LEN(SUBSTITUTE(IF(_xlfn.ISFORMULA('#_F'!K94),_xlfn.FORMULATEXT('#_F'!K94),'#_F'!K94),"$","")),TRUE,FALSE),"MissingAbsMsg",_xlfn.IFS(ISTEXT('#_F'!K94),FALSE,ISLOGICAL('#_F'!K94),FALSE,SUBSTITUTE(CELL("format",'#_F'!K94),"-","")=SUBSTITUTE(CELL("format",F!K94),"-",""),FALSE,CELL("format",'#_F'!K94)="G",FALSE,AND(CELL("format",'#_F'!K94)="F0",CELL("format",F!K94)="G"),FALSE,TRUE,IFERROR(IF(MATCH(CELL("format",'#_F'!K94),FormatCodes_SFX!$A$4:$A$53,0)&gt;0,TRUE),FALSE),TRUE,TRUE),"FormatMsg",TRUE,"PerfectMsg")</f>
        <v>PerfectMsg</v>
      </c>
      <c r="L94" s="231" t="str">
        <f ca="1">_xlfn.IFS(ISBLANK(F!L94),"",IF(NOT(ISNA('#_F'!L94)),IF(ISNA(F!L94),TRUE,FALSE),FALSE),"StuNAMsg",IF(AND(ISNA('#_F'!L94),ISNA(F!L94)),TRUE,FALSE),"PerfectMsg",IF(NOT(ISERROR('#_F'!L94)),IF(ISERROR(F!L94),TRUE,FALSE),FALSE),"StuErrorMsg",IF(TYPE('#_F'!L94)&lt;&gt;TYPE(F!L94),TRUE,FALSE),"WrongTypeMsg",IF(_xlfn.ISFORMULA('#_F'!L94),IF(NOT(_xlfn.ISFORMULA(F!L94)),TRUE),FALSE),"MissingFormulaMsg",IF(NOT(AND(ISNUMBER(FIND("[",_xlfn.FORMULATEXT('#_F'!L94))),ISNUMBER(FIND("!",_xlfn.FORMULATEXT('#_F'!L94))))),AND(ISNUMBER(FIND("[",_xlfn.FORMULATEXT(F!L94))),ISNUMBER(FIND("!",_xlfn.FORMULATEXT(F!L94)))),FALSE),"ExternalRefsMsg",IF(ISNUMBER('#_F'!L94),IF(ABS('#_F'!L94-F!L94)&gt;0.00001,TRUE,FALSE),IF('#_F'!L94&lt;&gt;F!L94,TRUE,FALSE)),IF(ISNUMBER('#_F'!L94),IF('#_F'!L94&gt;F!L94,"TooLow","TooHigh"),"WrongAnswer"),NOT(_xlfn.ISFORMULA('#_F'!L94)),IF(_xlfn.IFS(ISTEXT('#_F'!L94),FALSE,ISLOGICAL('#_F'!L94),FALSE,SUBSTITUTE(CELL("format",'#_F'!L94),"-","")=SUBSTITUTE(CELL("format",F!L94),"-",""),FALSE,CELL("format",'#_F'!L94)="G",FALSE,AND(CELL("format",'#_F'!L94)="F0",CELL("format",F!L94)="G"),FALSE,TRUE,IFERROR(IF(MATCH(CELL("format",'#_F'!L94)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94),_xlfn.FORMULATEXT(F!L94),F!L94),"9","#"),"8","#"),"7","#"),"6","#"),"5","#"),"4","#"),"3","#"),"2","#"),"1","#"),"0","#"),"$","")," ",""),",","@"),"&gt;","@"),"&lt;","@"),"=","@"),")","@"),"(","@"),"^","@"),"/","@"),"+","@"),"*","@"),"-","@"))-LEN(SUBSTITUTE(SUBSTITUTE(SUBSTITUTE(SUBSTITUTE(SUBSTITUTE(SUBSTITUTE(SUBSTITUTE(SUBSTITUTE(SUBSTITUTE(SUBSTITUTE(SUBSTITUTE(SUBSTITUTE(SUBSTITUTE(SUBSTITUTE(SUBSTITUTE(SUBSTITUTE(SUBSTITUTE(SUBSTITUTE(SUBSTITUTE(SUBSTITUTE(SUBSTITUTE(SUBSTITUTE(SUBSTITUTE(SUBSTITUTE(IF(_xlfn.ISFORMULA(F!L94),_xlfn.FORMULATEXT(F!L94),F!L94),"9","#"),"8","#"),"7","#"),"6","#"),"5","#"),"4","#"),"3","#"),"2","#"),"1","#"),"0","#"),"$","")," ",""),",","@"),"&gt;","@"),"&lt;","@"),"=","@"),")","@"),"(","@"),"^","@"),"/","@"),"+","@"),"*","@"),"-","@"),"@#","")))/2&gt;(LEN(SUBSTITUTE(SUBSTITUTE(SUBSTITUTE(SUBSTITUTE(SUBSTITUTE(SUBSTITUTE(SUBSTITUTE(SUBSTITUTE(SUBSTITUTE(SUBSTITUTE(SUBSTITUTE(SUBSTITUTE(SUBSTITUTE(SUBSTITUTE(SUBSTITUTE(SUBSTITUTE(SUBSTITUTE(SUBSTITUTE(SUBSTITUTE(SUBSTITUTE(SUBSTITUTE(SUBSTITUTE(SUBSTITUTE(IF(_xlfn.ISFORMULA('#_F'!L94),_xlfn.FORMULATEXT('#_F'!L94),'#_F'!L94),"9","#"),"8","#"),"7","#"),"6","#"),"5","#"),"4","#"),"3","#"),"2","#"),"1","#"),"0","#"),"$","")," ",""),",","@"),"&gt;","@"),"&lt;","@"),"=","@"),")","@"),"(","@"),"^","@"),"/","@"),"+","@"),"*","@"),"-","@"))-LEN(SUBSTITUTE(SUBSTITUTE(SUBSTITUTE(SUBSTITUTE(SUBSTITUTE(SUBSTITUTE(SUBSTITUTE(SUBSTITUTE(SUBSTITUTE(SUBSTITUTE(SUBSTITUTE(SUBSTITUTE(SUBSTITUTE(SUBSTITUTE(SUBSTITUTE(SUBSTITUTE(SUBSTITUTE(SUBSTITUTE(SUBSTITUTE(SUBSTITUTE(SUBSTITUTE(SUBSTITUTE(SUBSTITUTE(SUBSTITUTE(IF(_xlfn.ISFORMULA('#_F'!L94),_xlfn.FORMULATEXT('#_F'!L94),'#_F'!L94),"9","#"),"8","#"),"7","#"),"6","#"),"5","#"),"4","#"),"3","#"),"2","#"),"1","#"),"0","#"),"$","")," ",""),",","@"),"&gt;","@"),"&lt;","@"),"=","@"),")","@"),"(","@"),"^","@"),"/","@"),"+","@"),"*","@"),"-","@"),"@#","")))/2,TRUE,FALSE),"HardCodeMsg",IF(LEN(IF(_xlfn.ISFORMULA(F!L94),_xlfn.FORMULATEXT(F!L94),F!L94))-LEN(SUBSTITUTE(IF(_xlfn.ISFORMULA(F!L94),_xlfn.FORMULATEXT(F!L94),F!L94),"""",""))&gt;LEN(IF(_xlfn.ISFORMULA('#_F'!L94),_xlfn.FORMULATEXT('#_F'!L94),'#_F'!L94))-LEN(SUBSTITUTE(IF(_xlfn.ISFORMULA('#_F'!L94),_xlfn.FORMULATEXT('#_F'!L94),'#_F'!L94),"""","")),TRUE,FALSE),"HardQuoteMsg",IF(LEN(IF(_xlfn.ISFORMULA(F!L94),_xlfn.FORMULATEXT(F!L94),F!L94))-LEN(SUBSTITUTE(IF(_xlfn.ISFORMULA(F!L94),_xlfn.FORMULATEXT(F!L94),F!L94),"$",""))&lt;LEN(IF(_xlfn.ISFORMULA('#_F'!L94),_xlfn.FORMULATEXT('#_F'!L94),'#_F'!L94))-LEN(SUBSTITUTE(IF(_xlfn.ISFORMULA('#_F'!L94),_xlfn.FORMULATEXT('#_F'!L94),'#_F'!L94),"$","")),TRUE,FALSE),"MissingAbsMsg",_xlfn.IFS(ISTEXT('#_F'!L94),FALSE,ISLOGICAL('#_F'!L94),FALSE,SUBSTITUTE(CELL("format",'#_F'!L94),"-","")=SUBSTITUTE(CELL("format",F!L94),"-",""),FALSE,CELL("format",'#_F'!L94)="G",FALSE,AND(CELL("format",'#_F'!L94)="F0",CELL("format",F!L94)="G"),FALSE,TRUE,IFERROR(IF(MATCH(CELL("format",'#_F'!L94),FormatCodes_SFX!$A$4:$A$53,0)&gt;0,TRUE),FALSE),TRUE,TRUE),"FormatMsg",TRUE,"PerfectMsg")</f>
        <v>PerfectMsg</v>
      </c>
      <c r="N94" s="233">
        <v>0</v>
      </c>
      <c r="O94" s="233">
        <v>0</v>
      </c>
      <c r="P94" s="233">
        <v>0</v>
      </c>
      <c r="R94" s="233">
        <v>0</v>
      </c>
      <c r="S94" s="233">
        <v>0</v>
      </c>
      <c r="T94" s="233">
        <v>0</v>
      </c>
      <c r="V94" s="233">
        <v>0</v>
      </c>
      <c r="W94" s="233">
        <v>0</v>
      </c>
      <c r="X94" s="233">
        <v>0</v>
      </c>
      <c r="Z94" s="233">
        <v>0</v>
      </c>
      <c r="AA94" s="233">
        <v>0</v>
      </c>
      <c r="AB94" s="233">
        <v>0</v>
      </c>
    </row>
    <row r="95" spans="3:28" x14ac:dyDescent="0.15">
      <c r="C95" s="233">
        <v>0</v>
      </c>
      <c r="D95" s="233">
        <v>0</v>
      </c>
      <c r="E95" s="233">
        <v>0</v>
      </c>
      <c r="F95" s="233">
        <v>0</v>
      </c>
      <c r="G95" s="170" t="str">
        <f ca="1">_xlfn.IFS(ISBLANK(F!G95),"",IF(NOT(ISNA('#_F'!G95)),IF(ISNA(F!G95),TRUE,FALSE),FALSE),"StuNAMsg",IF(AND(ISNA('#_F'!G95),ISNA(F!G95)),TRUE,FALSE),"PerfectMsg",IF(NOT(ISERROR('#_F'!G95)),IF(ISERROR(F!G95),TRUE,FALSE),FALSE),"StuErrorMsg",IF(TYPE('#_F'!G95)&lt;&gt;TYPE(F!G95),TRUE,FALSE),"WrongTypeMsg",IF(_xlfn.ISFORMULA('#_F'!G95),IF(NOT(_xlfn.ISFORMULA(F!G95)),TRUE),FALSE),"MissingFormulaMsg",IF(NOT(AND(ISNUMBER(FIND("[",_xlfn.FORMULATEXT('#_F'!G95))),ISNUMBER(FIND("!",_xlfn.FORMULATEXT('#_F'!G95))))),AND(ISNUMBER(FIND("[",_xlfn.FORMULATEXT(F!G95))),ISNUMBER(FIND("!",_xlfn.FORMULATEXT(F!G95)))),FALSE),"ExternalRefsMsg",IF(ISNUMBER('#_F'!G95),IF(ABS('#_F'!G95-F!G95)&gt;0.00001,TRUE,FALSE),IF('#_F'!G95&lt;&gt;F!G95,TRUE,FALSE)),IF(ISNUMBER('#_F'!G95),IF('#_F'!G95&gt;F!G95,"TooLow","TooHigh"),"WrongAnswer"),NOT(_xlfn.ISFORMULA('#_F'!G95)),IF(_xlfn.IFS(ISTEXT('#_F'!G95),FALSE,ISLOGICAL('#_F'!G95),FALSE,SUBSTITUTE(CELL("format",'#_F'!G95),"-","")=SUBSTITUTE(CELL("format",F!G95),"-",""),FALSE,CELL("format",'#_F'!G95)="G",FALSE,AND(CELL("format",'#_F'!G95)="F0",CELL("format",F!G95)="G"),FALSE,TRUE,IFERROR(IF(MATCH(CELL("format",'#_F'!G95)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95),_xlfn.FORMULATEXT(F!G95),F!G95),"9","#"),"8","#"),"7","#"),"6","#"),"5","#"),"4","#"),"3","#"),"2","#"),"1","#"),"0","#"),"$","")," ",""),",","@"),"&gt;","@"),"&lt;","@"),"=","@"),")","@"),"(","@"),"^","@"),"/","@"),"+","@"),"*","@"),"-","@"))-LEN(SUBSTITUTE(SUBSTITUTE(SUBSTITUTE(SUBSTITUTE(SUBSTITUTE(SUBSTITUTE(SUBSTITUTE(SUBSTITUTE(SUBSTITUTE(SUBSTITUTE(SUBSTITUTE(SUBSTITUTE(SUBSTITUTE(SUBSTITUTE(SUBSTITUTE(SUBSTITUTE(SUBSTITUTE(SUBSTITUTE(SUBSTITUTE(SUBSTITUTE(SUBSTITUTE(SUBSTITUTE(SUBSTITUTE(SUBSTITUTE(IF(_xlfn.ISFORMULA(F!G95),_xlfn.FORMULATEXT(F!G95),F!G95),"9","#"),"8","#"),"7","#"),"6","#"),"5","#"),"4","#"),"3","#"),"2","#"),"1","#"),"0","#"),"$","")," ",""),",","@"),"&gt;","@"),"&lt;","@"),"=","@"),")","@"),"(","@"),"^","@"),"/","@"),"+","@"),"*","@"),"-","@"),"@#","")))/2&gt;(LEN(SUBSTITUTE(SUBSTITUTE(SUBSTITUTE(SUBSTITUTE(SUBSTITUTE(SUBSTITUTE(SUBSTITUTE(SUBSTITUTE(SUBSTITUTE(SUBSTITUTE(SUBSTITUTE(SUBSTITUTE(SUBSTITUTE(SUBSTITUTE(SUBSTITUTE(SUBSTITUTE(SUBSTITUTE(SUBSTITUTE(SUBSTITUTE(SUBSTITUTE(SUBSTITUTE(SUBSTITUTE(SUBSTITUTE(IF(_xlfn.ISFORMULA('#_F'!G95),_xlfn.FORMULATEXT('#_F'!G95),'#_F'!G95),"9","#"),"8","#"),"7","#"),"6","#"),"5","#"),"4","#"),"3","#"),"2","#"),"1","#"),"0","#"),"$","")," ",""),",","@"),"&gt;","@"),"&lt;","@"),"=","@"),")","@"),"(","@"),"^","@"),"/","@"),"+","@"),"*","@"),"-","@"))-LEN(SUBSTITUTE(SUBSTITUTE(SUBSTITUTE(SUBSTITUTE(SUBSTITUTE(SUBSTITUTE(SUBSTITUTE(SUBSTITUTE(SUBSTITUTE(SUBSTITUTE(SUBSTITUTE(SUBSTITUTE(SUBSTITUTE(SUBSTITUTE(SUBSTITUTE(SUBSTITUTE(SUBSTITUTE(SUBSTITUTE(SUBSTITUTE(SUBSTITUTE(SUBSTITUTE(SUBSTITUTE(SUBSTITUTE(SUBSTITUTE(IF(_xlfn.ISFORMULA('#_F'!G95),_xlfn.FORMULATEXT('#_F'!G95),'#_F'!G95),"9","#"),"8","#"),"7","#"),"6","#"),"5","#"),"4","#"),"3","#"),"2","#"),"1","#"),"0","#"),"$","")," ",""),",","@"),"&gt;","@"),"&lt;","@"),"=","@"),")","@"),"(","@"),"^","@"),"/","@"),"+","@"),"*","@"),"-","@"),"@#","")))/2,TRUE,FALSE),"HardCodeMsg",IF(LEN(IF(_xlfn.ISFORMULA(F!G95),_xlfn.FORMULATEXT(F!G95),F!G95))-LEN(SUBSTITUTE(IF(_xlfn.ISFORMULA(F!G95),_xlfn.FORMULATEXT(F!G95),F!G95),"""",""))&gt;LEN(IF(_xlfn.ISFORMULA('#_F'!G95),_xlfn.FORMULATEXT('#_F'!G95),'#_F'!G95))-LEN(SUBSTITUTE(IF(_xlfn.ISFORMULA('#_F'!G95),_xlfn.FORMULATEXT('#_F'!G95),'#_F'!G95),"""","")),TRUE,FALSE),"HardQuoteMsg",IF(LEN(IF(_xlfn.ISFORMULA(F!G95),_xlfn.FORMULATEXT(F!G95),F!G95))-LEN(SUBSTITUTE(IF(_xlfn.ISFORMULA(F!G95),_xlfn.FORMULATEXT(F!G95),F!G95),"$",""))&lt;LEN(IF(_xlfn.ISFORMULA('#_F'!G95),_xlfn.FORMULATEXT('#_F'!G95),'#_F'!G95))-LEN(SUBSTITUTE(IF(_xlfn.ISFORMULA('#_F'!G95),_xlfn.FORMULATEXT('#_F'!G95),'#_F'!G95),"$","")),TRUE,FALSE),"MissingAbsMsg",_xlfn.IFS(ISTEXT('#_F'!G95),FALSE,ISLOGICAL('#_F'!G95),FALSE,SUBSTITUTE(CELL("format",'#_F'!G95),"-","")=SUBSTITUTE(CELL("format",F!G95),"-",""),FALSE,CELL("format",'#_F'!G95)="G",FALSE,AND(CELL("format",'#_F'!G95)="F0",CELL("format",F!G95)="G"),FALSE,TRUE,IFERROR(IF(MATCH(CELL("format",'#_F'!G95),FormatCodes_SFX!$A$4:$A$53,0)&gt;0,TRUE),FALSE),TRUE,TRUE),"FormatMsg",TRUE,"PerfectMsg")</f>
        <v>PerfectMsg</v>
      </c>
      <c r="H95" s="170" t="str">
        <f ca="1">_xlfn.IFS(ISBLANK(F!H95),"",IF(NOT(ISNA('#_F'!H95)),IF(ISNA(F!H95),TRUE,FALSE),FALSE),"StuNAMsg",IF(AND(ISNA('#_F'!H95),ISNA(F!H95)),TRUE,FALSE),"PerfectMsg",IF(NOT(ISERROR('#_F'!H95)),IF(ISERROR(F!H95),TRUE,FALSE),FALSE),"StuErrorMsg",IF(TYPE('#_F'!H95)&lt;&gt;TYPE(F!H95),TRUE,FALSE),"WrongTypeMsg",IF(_xlfn.ISFORMULA('#_F'!H95),IF(NOT(_xlfn.ISFORMULA(F!H95)),TRUE),FALSE),"MissingFormulaMsg",IF(NOT(AND(ISNUMBER(FIND("[",_xlfn.FORMULATEXT('#_F'!H95))),ISNUMBER(FIND("!",_xlfn.FORMULATEXT('#_F'!H95))))),AND(ISNUMBER(FIND("[",_xlfn.FORMULATEXT(F!H95))),ISNUMBER(FIND("!",_xlfn.FORMULATEXT(F!H95)))),FALSE),"ExternalRefsMsg",IF(ISNUMBER('#_F'!H95),IF(ABS('#_F'!H95-F!H95)&gt;0.00001,TRUE,FALSE),IF('#_F'!H95&lt;&gt;F!H95,TRUE,FALSE)),IF(ISNUMBER('#_F'!H95),IF('#_F'!H95&gt;F!H95,"TooLow","TooHigh"),"WrongAnswer"),NOT(_xlfn.ISFORMULA('#_F'!H95)),IF(_xlfn.IFS(ISTEXT('#_F'!H95),FALSE,ISLOGICAL('#_F'!H95),FALSE,SUBSTITUTE(CELL("format",'#_F'!H95),"-","")=SUBSTITUTE(CELL("format",F!H95),"-",""),FALSE,CELL("format",'#_F'!H95)="G",FALSE,AND(CELL("format",'#_F'!H95)="F0",CELL("format",F!H95)="G"),FALSE,TRUE,IFERROR(IF(MATCH(CELL("format",'#_F'!H95)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95),_xlfn.FORMULATEXT(F!H95),F!H95),"9","#"),"8","#"),"7","#"),"6","#"),"5","#"),"4","#"),"3","#"),"2","#"),"1","#"),"0","#"),"$","")," ",""),",","@"),"&gt;","@"),"&lt;","@"),"=","@"),")","@"),"(","@"),"^","@"),"/","@"),"+","@"),"*","@"),"-","@"))-LEN(SUBSTITUTE(SUBSTITUTE(SUBSTITUTE(SUBSTITUTE(SUBSTITUTE(SUBSTITUTE(SUBSTITUTE(SUBSTITUTE(SUBSTITUTE(SUBSTITUTE(SUBSTITUTE(SUBSTITUTE(SUBSTITUTE(SUBSTITUTE(SUBSTITUTE(SUBSTITUTE(SUBSTITUTE(SUBSTITUTE(SUBSTITUTE(SUBSTITUTE(SUBSTITUTE(SUBSTITUTE(SUBSTITUTE(SUBSTITUTE(IF(_xlfn.ISFORMULA(F!H95),_xlfn.FORMULATEXT(F!H95),F!H95),"9","#"),"8","#"),"7","#"),"6","#"),"5","#"),"4","#"),"3","#"),"2","#"),"1","#"),"0","#"),"$","")," ",""),",","@"),"&gt;","@"),"&lt;","@"),"=","@"),")","@"),"(","@"),"^","@"),"/","@"),"+","@"),"*","@"),"-","@"),"@#","")))/2&gt;(LEN(SUBSTITUTE(SUBSTITUTE(SUBSTITUTE(SUBSTITUTE(SUBSTITUTE(SUBSTITUTE(SUBSTITUTE(SUBSTITUTE(SUBSTITUTE(SUBSTITUTE(SUBSTITUTE(SUBSTITUTE(SUBSTITUTE(SUBSTITUTE(SUBSTITUTE(SUBSTITUTE(SUBSTITUTE(SUBSTITUTE(SUBSTITUTE(SUBSTITUTE(SUBSTITUTE(SUBSTITUTE(SUBSTITUTE(IF(_xlfn.ISFORMULA('#_F'!H95),_xlfn.FORMULATEXT('#_F'!H95),'#_F'!H95),"9","#"),"8","#"),"7","#"),"6","#"),"5","#"),"4","#"),"3","#"),"2","#"),"1","#"),"0","#"),"$","")," ",""),",","@"),"&gt;","@"),"&lt;","@"),"=","@"),")","@"),"(","@"),"^","@"),"/","@"),"+","@"),"*","@"),"-","@"))-LEN(SUBSTITUTE(SUBSTITUTE(SUBSTITUTE(SUBSTITUTE(SUBSTITUTE(SUBSTITUTE(SUBSTITUTE(SUBSTITUTE(SUBSTITUTE(SUBSTITUTE(SUBSTITUTE(SUBSTITUTE(SUBSTITUTE(SUBSTITUTE(SUBSTITUTE(SUBSTITUTE(SUBSTITUTE(SUBSTITUTE(SUBSTITUTE(SUBSTITUTE(SUBSTITUTE(SUBSTITUTE(SUBSTITUTE(SUBSTITUTE(IF(_xlfn.ISFORMULA('#_F'!H95),_xlfn.FORMULATEXT('#_F'!H95),'#_F'!H95),"9","#"),"8","#"),"7","#"),"6","#"),"5","#"),"4","#"),"3","#"),"2","#"),"1","#"),"0","#"),"$","")," ",""),",","@"),"&gt;","@"),"&lt;","@"),"=","@"),")","@"),"(","@"),"^","@"),"/","@"),"+","@"),"*","@"),"-","@"),"@#","")))/2,TRUE,FALSE),"HardCodeMsg",IF(LEN(IF(_xlfn.ISFORMULA(F!H95),_xlfn.FORMULATEXT(F!H95),F!H95))-LEN(SUBSTITUTE(IF(_xlfn.ISFORMULA(F!H95),_xlfn.FORMULATEXT(F!H95),F!H95),"""",""))&gt;LEN(IF(_xlfn.ISFORMULA('#_F'!H95),_xlfn.FORMULATEXT('#_F'!H95),'#_F'!H95))-LEN(SUBSTITUTE(IF(_xlfn.ISFORMULA('#_F'!H95),_xlfn.FORMULATEXT('#_F'!H95),'#_F'!H95),"""","")),TRUE,FALSE),"HardQuoteMsg",IF(LEN(IF(_xlfn.ISFORMULA(F!H95),_xlfn.FORMULATEXT(F!H95),F!H95))-LEN(SUBSTITUTE(IF(_xlfn.ISFORMULA(F!H95),_xlfn.FORMULATEXT(F!H95),F!H95),"$",""))&lt;LEN(IF(_xlfn.ISFORMULA('#_F'!H95),_xlfn.FORMULATEXT('#_F'!H95),'#_F'!H95))-LEN(SUBSTITUTE(IF(_xlfn.ISFORMULA('#_F'!H95),_xlfn.FORMULATEXT('#_F'!H95),'#_F'!H95),"$","")),TRUE,FALSE),"MissingAbsMsg",_xlfn.IFS(ISTEXT('#_F'!H95),FALSE,ISLOGICAL('#_F'!H95),FALSE,SUBSTITUTE(CELL("format",'#_F'!H95),"-","")=SUBSTITUTE(CELL("format",F!H95),"-",""),FALSE,CELL("format",'#_F'!H95)="G",FALSE,AND(CELL("format",'#_F'!H95)="F0",CELL("format",F!H95)="G"),FALSE,TRUE,IFERROR(IF(MATCH(CELL("format",'#_F'!H95),FormatCodes_SFX!$A$4:$A$53,0)&gt;0,TRUE),FALSE),TRUE,TRUE),"FormatMsg",TRUE,"PerfectMsg")</f>
        <v>PerfectMsg</v>
      </c>
      <c r="I95" s="170" t="str">
        <f ca="1">_xlfn.IFS(ISBLANK(F!I95),"",IF(NOT(ISNA('#_F'!I95)),IF(ISNA(F!I95),TRUE,FALSE),FALSE),"StuNAMsg",IF(AND(ISNA('#_F'!I95),ISNA(F!I95)),TRUE,FALSE),"PerfectMsg",IF(NOT(ISERROR('#_F'!I95)),IF(ISERROR(F!I95),TRUE,FALSE),FALSE),"StuErrorMsg",IF(TYPE('#_F'!I95)&lt;&gt;TYPE(F!I95),TRUE,FALSE),"WrongTypeMsg",IF(_xlfn.ISFORMULA('#_F'!I95),IF(NOT(_xlfn.ISFORMULA(F!I95)),TRUE),FALSE),"MissingFormulaMsg",IF(NOT(AND(ISNUMBER(FIND("[",_xlfn.FORMULATEXT('#_F'!I95))),ISNUMBER(FIND("!",_xlfn.FORMULATEXT('#_F'!I95))))),AND(ISNUMBER(FIND("[",_xlfn.FORMULATEXT(F!I95))),ISNUMBER(FIND("!",_xlfn.FORMULATEXT(F!I95)))),FALSE),"ExternalRefsMsg",IF(ISNUMBER('#_F'!I95),IF(ABS('#_F'!I95-F!I95)&gt;0.00001,TRUE,FALSE),IF('#_F'!I95&lt;&gt;F!I95,TRUE,FALSE)),IF(ISNUMBER('#_F'!I95),IF('#_F'!I95&gt;F!I95,"TooLow","TooHigh"),"WrongAnswer"),NOT(_xlfn.ISFORMULA('#_F'!I95)),IF(_xlfn.IFS(ISTEXT('#_F'!I95),FALSE,ISLOGICAL('#_F'!I95),FALSE,SUBSTITUTE(CELL("format",'#_F'!I95),"-","")=SUBSTITUTE(CELL("format",F!I95),"-",""),FALSE,CELL("format",'#_F'!I95)="G",FALSE,AND(CELL("format",'#_F'!I95)="F0",CELL("format",F!I95)="G"),FALSE,TRUE,IFERROR(IF(MATCH(CELL("format",'#_F'!I95)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95),_xlfn.FORMULATEXT(F!I95),F!I95),"9","#"),"8","#"),"7","#"),"6","#"),"5","#"),"4","#"),"3","#"),"2","#"),"1","#"),"0","#"),"$","")," ",""),",","@"),"&gt;","@"),"&lt;","@"),"=","@"),")","@"),"(","@"),"^","@"),"/","@"),"+","@"),"*","@"),"-","@"))-LEN(SUBSTITUTE(SUBSTITUTE(SUBSTITUTE(SUBSTITUTE(SUBSTITUTE(SUBSTITUTE(SUBSTITUTE(SUBSTITUTE(SUBSTITUTE(SUBSTITUTE(SUBSTITUTE(SUBSTITUTE(SUBSTITUTE(SUBSTITUTE(SUBSTITUTE(SUBSTITUTE(SUBSTITUTE(SUBSTITUTE(SUBSTITUTE(SUBSTITUTE(SUBSTITUTE(SUBSTITUTE(SUBSTITUTE(SUBSTITUTE(IF(_xlfn.ISFORMULA(F!I95),_xlfn.FORMULATEXT(F!I95),F!I95),"9","#"),"8","#"),"7","#"),"6","#"),"5","#"),"4","#"),"3","#"),"2","#"),"1","#"),"0","#"),"$","")," ",""),",","@"),"&gt;","@"),"&lt;","@"),"=","@"),")","@"),"(","@"),"^","@"),"/","@"),"+","@"),"*","@"),"-","@"),"@#","")))/2&gt;(LEN(SUBSTITUTE(SUBSTITUTE(SUBSTITUTE(SUBSTITUTE(SUBSTITUTE(SUBSTITUTE(SUBSTITUTE(SUBSTITUTE(SUBSTITUTE(SUBSTITUTE(SUBSTITUTE(SUBSTITUTE(SUBSTITUTE(SUBSTITUTE(SUBSTITUTE(SUBSTITUTE(SUBSTITUTE(SUBSTITUTE(SUBSTITUTE(SUBSTITUTE(SUBSTITUTE(SUBSTITUTE(SUBSTITUTE(IF(_xlfn.ISFORMULA('#_F'!I95),_xlfn.FORMULATEXT('#_F'!I95),'#_F'!I95),"9","#"),"8","#"),"7","#"),"6","#"),"5","#"),"4","#"),"3","#"),"2","#"),"1","#"),"0","#"),"$","")," ",""),",","@"),"&gt;","@"),"&lt;","@"),"=","@"),")","@"),"(","@"),"^","@"),"/","@"),"+","@"),"*","@"),"-","@"))-LEN(SUBSTITUTE(SUBSTITUTE(SUBSTITUTE(SUBSTITUTE(SUBSTITUTE(SUBSTITUTE(SUBSTITUTE(SUBSTITUTE(SUBSTITUTE(SUBSTITUTE(SUBSTITUTE(SUBSTITUTE(SUBSTITUTE(SUBSTITUTE(SUBSTITUTE(SUBSTITUTE(SUBSTITUTE(SUBSTITUTE(SUBSTITUTE(SUBSTITUTE(SUBSTITUTE(SUBSTITUTE(SUBSTITUTE(SUBSTITUTE(IF(_xlfn.ISFORMULA('#_F'!I95),_xlfn.FORMULATEXT('#_F'!I95),'#_F'!I95),"9","#"),"8","#"),"7","#"),"6","#"),"5","#"),"4","#"),"3","#"),"2","#"),"1","#"),"0","#"),"$","")," ",""),",","@"),"&gt;","@"),"&lt;","@"),"=","@"),")","@"),"(","@"),"^","@"),"/","@"),"+","@"),"*","@"),"-","@"),"@#","")))/2,TRUE,FALSE),"HardCodeMsg",IF(LEN(IF(_xlfn.ISFORMULA(F!I95),_xlfn.FORMULATEXT(F!I95),F!I95))-LEN(SUBSTITUTE(IF(_xlfn.ISFORMULA(F!I95),_xlfn.FORMULATEXT(F!I95),F!I95),"""",""))&gt;LEN(IF(_xlfn.ISFORMULA('#_F'!I95),_xlfn.FORMULATEXT('#_F'!I95),'#_F'!I95))-LEN(SUBSTITUTE(IF(_xlfn.ISFORMULA('#_F'!I95),_xlfn.FORMULATEXT('#_F'!I95),'#_F'!I95),"""","")),TRUE,FALSE),"HardQuoteMsg",IF(LEN(IF(_xlfn.ISFORMULA(F!I95),_xlfn.FORMULATEXT(F!I95),F!I95))-LEN(SUBSTITUTE(IF(_xlfn.ISFORMULA(F!I95),_xlfn.FORMULATEXT(F!I95),F!I95),"$",""))&lt;LEN(IF(_xlfn.ISFORMULA('#_F'!I95),_xlfn.FORMULATEXT('#_F'!I95),'#_F'!I95))-LEN(SUBSTITUTE(IF(_xlfn.ISFORMULA('#_F'!I95),_xlfn.FORMULATEXT('#_F'!I95),'#_F'!I95),"$","")),TRUE,FALSE),"MissingAbsMsg",_xlfn.IFS(ISTEXT('#_F'!I95),FALSE,ISLOGICAL('#_F'!I95),FALSE,SUBSTITUTE(CELL("format",'#_F'!I95),"-","")=SUBSTITUTE(CELL("format",F!I95),"-",""),FALSE,CELL("format",'#_F'!I95)="G",FALSE,AND(CELL("format",'#_F'!I95)="F0",CELL("format",F!I95)="G"),FALSE,TRUE,IFERROR(IF(MATCH(CELL("format",'#_F'!I95),FormatCodes_SFX!$A$4:$A$53,0)&gt;0,TRUE),FALSE),TRUE,TRUE),"FormatMsg",TRUE,"PerfectMsg")</f>
        <v>PerfectMsg</v>
      </c>
      <c r="J95" s="170" t="str">
        <f ca="1">_xlfn.IFS(ISBLANK(F!J95),"",IF(NOT(ISNA('#_F'!J95)),IF(ISNA(F!J95),TRUE,FALSE),FALSE),"StuNAMsg",IF(AND(ISNA('#_F'!J95),ISNA(F!J95)),TRUE,FALSE),"PerfectMsg",IF(NOT(ISERROR('#_F'!J95)),IF(ISERROR(F!J95),TRUE,FALSE),FALSE),"StuErrorMsg",IF(TYPE('#_F'!J95)&lt;&gt;TYPE(F!J95),TRUE,FALSE),"WrongTypeMsg",IF(_xlfn.ISFORMULA('#_F'!J95),IF(NOT(_xlfn.ISFORMULA(F!J95)),TRUE),FALSE),"MissingFormulaMsg",IF(NOT(AND(ISNUMBER(FIND("[",_xlfn.FORMULATEXT('#_F'!J95))),ISNUMBER(FIND("!",_xlfn.FORMULATEXT('#_F'!J95))))),AND(ISNUMBER(FIND("[",_xlfn.FORMULATEXT(F!J95))),ISNUMBER(FIND("!",_xlfn.FORMULATEXT(F!J95)))),FALSE),"ExternalRefsMsg",IF(ISNUMBER('#_F'!J95),IF(ABS('#_F'!J95-F!J95)&gt;0.00001,TRUE,FALSE),IF('#_F'!J95&lt;&gt;F!J95,TRUE,FALSE)),IF(ISNUMBER('#_F'!J95),IF('#_F'!J95&gt;F!J95,"TooLow","TooHigh"),"WrongAnswer"),NOT(_xlfn.ISFORMULA('#_F'!J95)),IF(_xlfn.IFS(ISTEXT('#_F'!J95),FALSE,ISLOGICAL('#_F'!J95),FALSE,SUBSTITUTE(CELL("format",'#_F'!J95),"-","")=SUBSTITUTE(CELL("format",F!J95),"-",""),FALSE,CELL("format",'#_F'!J95)="G",FALSE,AND(CELL("format",'#_F'!J95)="F0",CELL("format",F!J95)="G"),FALSE,TRUE,IFERROR(IF(MATCH(CELL("format",'#_F'!J95)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95),_xlfn.FORMULATEXT(F!J95),F!J95),"9","#"),"8","#"),"7","#"),"6","#"),"5","#"),"4","#"),"3","#"),"2","#"),"1","#"),"0","#"),"$","")," ",""),",","@"),"&gt;","@"),"&lt;","@"),"=","@"),")","@"),"(","@"),"^","@"),"/","@"),"+","@"),"*","@"),"-","@"))-LEN(SUBSTITUTE(SUBSTITUTE(SUBSTITUTE(SUBSTITUTE(SUBSTITUTE(SUBSTITUTE(SUBSTITUTE(SUBSTITUTE(SUBSTITUTE(SUBSTITUTE(SUBSTITUTE(SUBSTITUTE(SUBSTITUTE(SUBSTITUTE(SUBSTITUTE(SUBSTITUTE(SUBSTITUTE(SUBSTITUTE(SUBSTITUTE(SUBSTITUTE(SUBSTITUTE(SUBSTITUTE(SUBSTITUTE(SUBSTITUTE(IF(_xlfn.ISFORMULA(F!J95),_xlfn.FORMULATEXT(F!J95),F!J95),"9","#"),"8","#"),"7","#"),"6","#"),"5","#"),"4","#"),"3","#"),"2","#"),"1","#"),"0","#"),"$","")," ",""),",","@"),"&gt;","@"),"&lt;","@"),"=","@"),")","@"),"(","@"),"^","@"),"/","@"),"+","@"),"*","@"),"-","@"),"@#","")))/2&gt;(LEN(SUBSTITUTE(SUBSTITUTE(SUBSTITUTE(SUBSTITUTE(SUBSTITUTE(SUBSTITUTE(SUBSTITUTE(SUBSTITUTE(SUBSTITUTE(SUBSTITUTE(SUBSTITUTE(SUBSTITUTE(SUBSTITUTE(SUBSTITUTE(SUBSTITUTE(SUBSTITUTE(SUBSTITUTE(SUBSTITUTE(SUBSTITUTE(SUBSTITUTE(SUBSTITUTE(SUBSTITUTE(SUBSTITUTE(IF(_xlfn.ISFORMULA('#_F'!J95),_xlfn.FORMULATEXT('#_F'!J95),'#_F'!J95),"9","#"),"8","#"),"7","#"),"6","#"),"5","#"),"4","#"),"3","#"),"2","#"),"1","#"),"0","#"),"$","")," ",""),",","@"),"&gt;","@"),"&lt;","@"),"=","@"),")","@"),"(","@"),"^","@"),"/","@"),"+","@"),"*","@"),"-","@"))-LEN(SUBSTITUTE(SUBSTITUTE(SUBSTITUTE(SUBSTITUTE(SUBSTITUTE(SUBSTITUTE(SUBSTITUTE(SUBSTITUTE(SUBSTITUTE(SUBSTITUTE(SUBSTITUTE(SUBSTITUTE(SUBSTITUTE(SUBSTITUTE(SUBSTITUTE(SUBSTITUTE(SUBSTITUTE(SUBSTITUTE(SUBSTITUTE(SUBSTITUTE(SUBSTITUTE(SUBSTITUTE(SUBSTITUTE(SUBSTITUTE(IF(_xlfn.ISFORMULA('#_F'!J95),_xlfn.FORMULATEXT('#_F'!J95),'#_F'!J95),"9","#"),"8","#"),"7","#"),"6","#"),"5","#"),"4","#"),"3","#"),"2","#"),"1","#"),"0","#"),"$","")," ",""),",","@"),"&gt;","@"),"&lt;","@"),"=","@"),")","@"),"(","@"),"^","@"),"/","@"),"+","@"),"*","@"),"-","@"),"@#","")))/2,TRUE,FALSE),"HardCodeMsg",IF(LEN(IF(_xlfn.ISFORMULA(F!J95),_xlfn.FORMULATEXT(F!J95),F!J95))-LEN(SUBSTITUTE(IF(_xlfn.ISFORMULA(F!J95),_xlfn.FORMULATEXT(F!J95),F!J95),"""",""))&gt;LEN(IF(_xlfn.ISFORMULA('#_F'!J95),_xlfn.FORMULATEXT('#_F'!J95),'#_F'!J95))-LEN(SUBSTITUTE(IF(_xlfn.ISFORMULA('#_F'!J95),_xlfn.FORMULATEXT('#_F'!J95),'#_F'!J95),"""","")),TRUE,FALSE),"HardQuoteMsg",IF(LEN(IF(_xlfn.ISFORMULA(F!J95),_xlfn.FORMULATEXT(F!J95),F!J95))-LEN(SUBSTITUTE(IF(_xlfn.ISFORMULA(F!J95),_xlfn.FORMULATEXT(F!J95),F!J95),"$",""))&lt;LEN(IF(_xlfn.ISFORMULA('#_F'!J95),_xlfn.FORMULATEXT('#_F'!J95),'#_F'!J95))-LEN(SUBSTITUTE(IF(_xlfn.ISFORMULA('#_F'!J95),_xlfn.FORMULATEXT('#_F'!J95),'#_F'!J95),"$","")),TRUE,FALSE),"MissingAbsMsg",_xlfn.IFS(ISTEXT('#_F'!J95),FALSE,ISLOGICAL('#_F'!J95),FALSE,SUBSTITUTE(CELL("format",'#_F'!J95),"-","")=SUBSTITUTE(CELL("format",F!J95),"-",""),FALSE,CELL("format",'#_F'!J95)="G",FALSE,AND(CELL("format",'#_F'!J95)="F0",CELL("format",F!J95)="G"),FALSE,TRUE,IFERROR(IF(MATCH(CELL("format",'#_F'!J95),FormatCodes_SFX!$A$4:$A$53,0)&gt;0,TRUE),FALSE),TRUE,TRUE),"FormatMsg",TRUE,"PerfectMsg")</f>
        <v>PerfectMsg</v>
      </c>
      <c r="K95" s="170" t="str">
        <f ca="1">_xlfn.IFS(ISBLANK(F!K95),"",IF(NOT(ISNA('#_F'!K95)),IF(ISNA(F!K95),TRUE,FALSE),FALSE),"StuNAMsg",IF(AND(ISNA('#_F'!K95),ISNA(F!K95)),TRUE,FALSE),"PerfectMsg",IF(NOT(ISERROR('#_F'!K95)),IF(ISERROR(F!K95),TRUE,FALSE),FALSE),"StuErrorMsg",IF(TYPE('#_F'!K95)&lt;&gt;TYPE(F!K95),TRUE,FALSE),"WrongTypeMsg",IF(_xlfn.ISFORMULA('#_F'!K95),IF(NOT(_xlfn.ISFORMULA(F!K95)),TRUE),FALSE),"MissingFormulaMsg",IF(NOT(AND(ISNUMBER(FIND("[",_xlfn.FORMULATEXT('#_F'!K95))),ISNUMBER(FIND("!",_xlfn.FORMULATEXT('#_F'!K95))))),AND(ISNUMBER(FIND("[",_xlfn.FORMULATEXT(F!K95))),ISNUMBER(FIND("!",_xlfn.FORMULATEXT(F!K95)))),FALSE),"ExternalRefsMsg",IF(ISNUMBER('#_F'!K95),IF(ABS('#_F'!K95-F!K95)&gt;0.00001,TRUE,FALSE),IF('#_F'!K95&lt;&gt;F!K95,TRUE,FALSE)),IF(ISNUMBER('#_F'!K95),IF('#_F'!K95&gt;F!K95,"TooLow","TooHigh"),"WrongAnswer"),NOT(_xlfn.ISFORMULA('#_F'!K95)),IF(_xlfn.IFS(ISTEXT('#_F'!K95),FALSE,ISLOGICAL('#_F'!K95),FALSE,SUBSTITUTE(CELL("format",'#_F'!K95),"-","")=SUBSTITUTE(CELL("format",F!K95),"-",""),FALSE,CELL("format",'#_F'!K95)="G",FALSE,AND(CELL("format",'#_F'!K95)="F0",CELL("format",F!K95)="G"),FALSE,TRUE,IFERROR(IF(MATCH(CELL("format",'#_F'!K95)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95),_xlfn.FORMULATEXT(F!K95),F!K95),"9","#"),"8","#"),"7","#"),"6","#"),"5","#"),"4","#"),"3","#"),"2","#"),"1","#"),"0","#"),"$","")," ",""),",","@"),"&gt;","@"),"&lt;","@"),"=","@"),")","@"),"(","@"),"^","@"),"/","@"),"+","@"),"*","@"),"-","@"))-LEN(SUBSTITUTE(SUBSTITUTE(SUBSTITUTE(SUBSTITUTE(SUBSTITUTE(SUBSTITUTE(SUBSTITUTE(SUBSTITUTE(SUBSTITUTE(SUBSTITUTE(SUBSTITUTE(SUBSTITUTE(SUBSTITUTE(SUBSTITUTE(SUBSTITUTE(SUBSTITUTE(SUBSTITUTE(SUBSTITUTE(SUBSTITUTE(SUBSTITUTE(SUBSTITUTE(SUBSTITUTE(SUBSTITUTE(SUBSTITUTE(IF(_xlfn.ISFORMULA(F!K95),_xlfn.FORMULATEXT(F!K95),F!K95),"9","#"),"8","#"),"7","#"),"6","#"),"5","#"),"4","#"),"3","#"),"2","#"),"1","#"),"0","#"),"$","")," ",""),",","@"),"&gt;","@"),"&lt;","@"),"=","@"),")","@"),"(","@"),"^","@"),"/","@"),"+","@"),"*","@"),"-","@"),"@#","")))/2&gt;(LEN(SUBSTITUTE(SUBSTITUTE(SUBSTITUTE(SUBSTITUTE(SUBSTITUTE(SUBSTITUTE(SUBSTITUTE(SUBSTITUTE(SUBSTITUTE(SUBSTITUTE(SUBSTITUTE(SUBSTITUTE(SUBSTITUTE(SUBSTITUTE(SUBSTITUTE(SUBSTITUTE(SUBSTITUTE(SUBSTITUTE(SUBSTITUTE(SUBSTITUTE(SUBSTITUTE(SUBSTITUTE(SUBSTITUTE(IF(_xlfn.ISFORMULA('#_F'!K95),_xlfn.FORMULATEXT('#_F'!K95),'#_F'!K95),"9","#"),"8","#"),"7","#"),"6","#"),"5","#"),"4","#"),"3","#"),"2","#"),"1","#"),"0","#"),"$","")," ",""),",","@"),"&gt;","@"),"&lt;","@"),"=","@"),")","@"),"(","@"),"^","@"),"/","@"),"+","@"),"*","@"),"-","@"))-LEN(SUBSTITUTE(SUBSTITUTE(SUBSTITUTE(SUBSTITUTE(SUBSTITUTE(SUBSTITUTE(SUBSTITUTE(SUBSTITUTE(SUBSTITUTE(SUBSTITUTE(SUBSTITUTE(SUBSTITUTE(SUBSTITUTE(SUBSTITUTE(SUBSTITUTE(SUBSTITUTE(SUBSTITUTE(SUBSTITUTE(SUBSTITUTE(SUBSTITUTE(SUBSTITUTE(SUBSTITUTE(SUBSTITUTE(SUBSTITUTE(IF(_xlfn.ISFORMULA('#_F'!K95),_xlfn.FORMULATEXT('#_F'!K95),'#_F'!K95),"9","#"),"8","#"),"7","#"),"6","#"),"5","#"),"4","#"),"3","#"),"2","#"),"1","#"),"0","#"),"$","")," ",""),",","@"),"&gt;","@"),"&lt;","@"),"=","@"),")","@"),"(","@"),"^","@"),"/","@"),"+","@"),"*","@"),"-","@"),"@#","")))/2,TRUE,FALSE),"HardCodeMsg",IF(LEN(IF(_xlfn.ISFORMULA(F!K95),_xlfn.FORMULATEXT(F!K95),F!K95))-LEN(SUBSTITUTE(IF(_xlfn.ISFORMULA(F!K95),_xlfn.FORMULATEXT(F!K95),F!K95),"""",""))&gt;LEN(IF(_xlfn.ISFORMULA('#_F'!K95),_xlfn.FORMULATEXT('#_F'!K95),'#_F'!K95))-LEN(SUBSTITUTE(IF(_xlfn.ISFORMULA('#_F'!K95),_xlfn.FORMULATEXT('#_F'!K95),'#_F'!K95),"""","")),TRUE,FALSE),"HardQuoteMsg",IF(LEN(IF(_xlfn.ISFORMULA(F!K95),_xlfn.FORMULATEXT(F!K95),F!K95))-LEN(SUBSTITUTE(IF(_xlfn.ISFORMULA(F!K95),_xlfn.FORMULATEXT(F!K95),F!K95),"$",""))&lt;LEN(IF(_xlfn.ISFORMULA('#_F'!K95),_xlfn.FORMULATEXT('#_F'!K95),'#_F'!K95))-LEN(SUBSTITUTE(IF(_xlfn.ISFORMULA('#_F'!K95),_xlfn.FORMULATEXT('#_F'!K95),'#_F'!K95),"$","")),TRUE,FALSE),"MissingAbsMsg",_xlfn.IFS(ISTEXT('#_F'!K95),FALSE,ISLOGICAL('#_F'!K95),FALSE,SUBSTITUTE(CELL("format",'#_F'!K95),"-","")=SUBSTITUTE(CELL("format",F!K95),"-",""),FALSE,CELL("format",'#_F'!K95)="G",FALSE,AND(CELL("format",'#_F'!K95)="F0",CELL("format",F!K95)="G"),FALSE,TRUE,IFERROR(IF(MATCH(CELL("format",'#_F'!K95),FormatCodes_SFX!$A$4:$A$53,0)&gt;0,TRUE),FALSE),TRUE,TRUE),"FormatMsg",TRUE,"PerfectMsg")</f>
        <v>PerfectMsg</v>
      </c>
      <c r="L95" s="231" t="str">
        <f ca="1">_xlfn.IFS(ISBLANK(F!L95),"",IF(NOT(ISNA('#_F'!L95)),IF(ISNA(F!L95),TRUE,FALSE),FALSE),"StuNAMsg",IF(AND(ISNA('#_F'!L95),ISNA(F!L95)),TRUE,FALSE),"PerfectMsg",IF(NOT(ISERROR('#_F'!L95)),IF(ISERROR(F!L95),TRUE,FALSE),FALSE),"StuErrorMsg",IF(TYPE('#_F'!L95)&lt;&gt;TYPE(F!L95),TRUE,FALSE),"WrongTypeMsg",IF(_xlfn.ISFORMULA('#_F'!L95),IF(NOT(_xlfn.ISFORMULA(F!L95)),TRUE),FALSE),"MissingFormulaMsg",IF(NOT(AND(ISNUMBER(FIND("[",_xlfn.FORMULATEXT('#_F'!L95))),ISNUMBER(FIND("!",_xlfn.FORMULATEXT('#_F'!L95))))),AND(ISNUMBER(FIND("[",_xlfn.FORMULATEXT(F!L95))),ISNUMBER(FIND("!",_xlfn.FORMULATEXT(F!L95)))),FALSE),"ExternalRefsMsg",IF(ISNUMBER('#_F'!L95),IF(ABS('#_F'!L95-F!L95)&gt;0.00001,TRUE,FALSE),IF('#_F'!L95&lt;&gt;F!L95,TRUE,FALSE)),IF(ISNUMBER('#_F'!L95),IF('#_F'!L95&gt;F!L95,"TooLow","TooHigh"),"WrongAnswer"),NOT(_xlfn.ISFORMULA('#_F'!L95)),IF(_xlfn.IFS(ISTEXT('#_F'!L95),FALSE,ISLOGICAL('#_F'!L95),FALSE,SUBSTITUTE(CELL("format",'#_F'!L95),"-","")=SUBSTITUTE(CELL("format",F!L95),"-",""),FALSE,CELL("format",'#_F'!L95)="G",FALSE,AND(CELL("format",'#_F'!L95)="F0",CELL("format",F!L95)="G"),FALSE,TRUE,IFERROR(IF(MATCH(CELL("format",'#_F'!L95)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95),_xlfn.FORMULATEXT(F!L95),F!L95),"9","#"),"8","#"),"7","#"),"6","#"),"5","#"),"4","#"),"3","#"),"2","#"),"1","#"),"0","#"),"$","")," ",""),",","@"),"&gt;","@"),"&lt;","@"),"=","@"),")","@"),"(","@"),"^","@"),"/","@"),"+","@"),"*","@"),"-","@"))-LEN(SUBSTITUTE(SUBSTITUTE(SUBSTITUTE(SUBSTITUTE(SUBSTITUTE(SUBSTITUTE(SUBSTITUTE(SUBSTITUTE(SUBSTITUTE(SUBSTITUTE(SUBSTITUTE(SUBSTITUTE(SUBSTITUTE(SUBSTITUTE(SUBSTITUTE(SUBSTITUTE(SUBSTITUTE(SUBSTITUTE(SUBSTITUTE(SUBSTITUTE(SUBSTITUTE(SUBSTITUTE(SUBSTITUTE(SUBSTITUTE(IF(_xlfn.ISFORMULA(F!L95),_xlfn.FORMULATEXT(F!L95),F!L95),"9","#"),"8","#"),"7","#"),"6","#"),"5","#"),"4","#"),"3","#"),"2","#"),"1","#"),"0","#"),"$","")," ",""),",","@"),"&gt;","@"),"&lt;","@"),"=","@"),")","@"),"(","@"),"^","@"),"/","@"),"+","@"),"*","@"),"-","@"),"@#","")))/2&gt;(LEN(SUBSTITUTE(SUBSTITUTE(SUBSTITUTE(SUBSTITUTE(SUBSTITUTE(SUBSTITUTE(SUBSTITUTE(SUBSTITUTE(SUBSTITUTE(SUBSTITUTE(SUBSTITUTE(SUBSTITUTE(SUBSTITUTE(SUBSTITUTE(SUBSTITUTE(SUBSTITUTE(SUBSTITUTE(SUBSTITUTE(SUBSTITUTE(SUBSTITUTE(SUBSTITUTE(SUBSTITUTE(SUBSTITUTE(IF(_xlfn.ISFORMULA('#_F'!L95),_xlfn.FORMULATEXT('#_F'!L95),'#_F'!L95),"9","#"),"8","#"),"7","#"),"6","#"),"5","#"),"4","#"),"3","#"),"2","#"),"1","#"),"0","#"),"$","")," ",""),",","@"),"&gt;","@"),"&lt;","@"),"=","@"),")","@"),"(","@"),"^","@"),"/","@"),"+","@"),"*","@"),"-","@"))-LEN(SUBSTITUTE(SUBSTITUTE(SUBSTITUTE(SUBSTITUTE(SUBSTITUTE(SUBSTITUTE(SUBSTITUTE(SUBSTITUTE(SUBSTITUTE(SUBSTITUTE(SUBSTITUTE(SUBSTITUTE(SUBSTITUTE(SUBSTITUTE(SUBSTITUTE(SUBSTITUTE(SUBSTITUTE(SUBSTITUTE(SUBSTITUTE(SUBSTITUTE(SUBSTITUTE(SUBSTITUTE(SUBSTITUTE(SUBSTITUTE(IF(_xlfn.ISFORMULA('#_F'!L95),_xlfn.FORMULATEXT('#_F'!L95),'#_F'!L95),"9","#"),"8","#"),"7","#"),"6","#"),"5","#"),"4","#"),"3","#"),"2","#"),"1","#"),"0","#"),"$","")," ",""),",","@"),"&gt;","@"),"&lt;","@"),"=","@"),")","@"),"(","@"),"^","@"),"/","@"),"+","@"),"*","@"),"-","@"),"@#","")))/2,TRUE,FALSE),"HardCodeMsg",IF(LEN(IF(_xlfn.ISFORMULA(F!L95),_xlfn.FORMULATEXT(F!L95),F!L95))-LEN(SUBSTITUTE(IF(_xlfn.ISFORMULA(F!L95),_xlfn.FORMULATEXT(F!L95),F!L95),"""",""))&gt;LEN(IF(_xlfn.ISFORMULA('#_F'!L95),_xlfn.FORMULATEXT('#_F'!L95),'#_F'!L95))-LEN(SUBSTITUTE(IF(_xlfn.ISFORMULA('#_F'!L95),_xlfn.FORMULATEXT('#_F'!L95),'#_F'!L95),"""","")),TRUE,FALSE),"HardQuoteMsg",IF(LEN(IF(_xlfn.ISFORMULA(F!L95),_xlfn.FORMULATEXT(F!L95),F!L95))-LEN(SUBSTITUTE(IF(_xlfn.ISFORMULA(F!L95),_xlfn.FORMULATEXT(F!L95),F!L95),"$",""))&lt;LEN(IF(_xlfn.ISFORMULA('#_F'!L95),_xlfn.FORMULATEXT('#_F'!L95),'#_F'!L95))-LEN(SUBSTITUTE(IF(_xlfn.ISFORMULA('#_F'!L95),_xlfn.FORMULATEXT('#_F'!L95),'#_F'!L95),"$","")),TRUE,FALSE),"MissingAbsMsg",_xlfn.IFS(ISTEXT('#_F'!L95),FALSE,ISLOGICAL('#_F'!L95),FALSE,SUBSTITUTE(CELL("format",'#_F'!L95),"-","")=SUBSTITUTE(CELL("format",F!L95),"-",""),FALSE,CELL("format",'#_F'!L95)="G",FALSE,AND(CELL("format",'#_F'!L95)="F0",CELL("format",F!L95)="G"),FALSE,TRUE,IFERROR(IF(MATCH(CELL("format",'#_F'!L95),FormatCodes_SFX!$A$4:$A$53,0)&gt;0,TRUE),FALSE),TRUE,TRUE),"FormatMsg",TRUE,"PerfectMsg")</f>
        <v>PerfectMsg</v>
      </c>
      <c r="N95" s="233">
        <v>0</v>
      </c>
      <c r="O95" s="233">
        <v>0</v>
      </c>
      <c r="P95" s="233">
        <v>0</v>
      </c>
      <c r="R95" s="233">
        <v>0</v>
      </c>
      <c r="S95" s="233">
        <v>0</v>
      </c>
      <c r="T95" s="233">
        <v>0</v>
      </c>
      <c r="V95" s="233">
        <v>0</v>
      </c>
      <c r="W95" s="233">
        <v>0</v>
      </c>
      <c r="X95" s="233">
        <v>0</v>
      </c>
      <c r="Z95" s="233">
        <v>0</v>
      </c>
      <c r="AA95" s="233">
        <v>0</v>
      </c>
      <c r="AB95" s="233">
        <v>0</v>
      </c>
    </row>
    <row r="96" spans="3:28" x14ac:dyDescent="0.15">
      <c r="C96" s="233">
        <v>0</v>
      </c>
      <c r="D96" s="233">
        <v>0</v>
      </c>
      <c r="E96" s="233">
        <v>0</v>
      </c>
      <c r="F96" s="233">
        <v>0</v>
      </c>
      <c r="G96" s="170" t="str">
        <f ca="1">_xlfn.IFS(ISBLANK(F!G96),"",IF(NOT(ISNA('#_F'!G96)),IF(ISNA(F!G96),TRUE,FALSE),FALSE),"StuNAMsg",IF(AND(ISNA('#_F'!G96),ISNA(F!G96)),TRUE,FALSE),"PerfectMsg",IF(NOT(ISERROR('#_F'!G96)),IF(ISERROR(F!G96),TRUE,FALSE),FALSE),"StuErrorMsg",IF(TYPE('#_F'!G96)&lt;&gt;TYPE(F!G96),TRUE,FALSE),"WrongTypeMsg",IF(_xlfn.ISFORMULA('#_F'!G96),IF(NOT(_xlfn.ISFORMULA(F!G96)),TRUE),FALSE),"MissingFormulaMsg",IF(NOT(AND(ISNUMBER(FIND("[",_xlfn.FORMULATEXT('#_F'!G96))),ISNUMBER(FIND("!",_xlfn.FORMULATEXT('#_F'!G96))))),AND(ISNUMBER(FIND("[",_xlfn.FORMULATEXT(F!G96))),ISNUMBER(FIND("!",_xlfn.FORMULATEXT(F!G96)))),FALSE),"ExternalRefsMsg",IF(ISNUMBER('#_F'!G96),IF(ABS('#_F'!G96-F!G96)&gt;0.00001,TRUE,FALSE),IF('#_F'!G96&lt;&gt;F!G96,TRUE,FALSE)),IF(ISNUMBER('#_F'!G96),IF('#_F'!G96&gt;F!G96,"TooLow","TooHigh"),"WrongAnswer"),NOT(_xlfn.ISFORMULA('#_F'!G96)),IF(_xlfn.IFS(ISTEXT('#_F'!G96),FALSE,ISLOGICAL('#_F'!G96),FALSE,SUBSTITUTE(CELL("format",'#_F'!G96),"-","")=SUBSTITUTE(CELL("format",F!G96),"-",""),FALSE,CELL("format",'#_F'!G96)="G",FALSE,AND(CELL("format",'#_F'!G96)="F0",CELL("format",F!G96)="G"),FALSE,TRUE,IFERROR(IF(MATCH(CELL("format",'#_F'!G96)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96),_xlfn.FORMULATEXT(F!G96),F!G96),"9","#"),"8","#"),"7","#"),"6","#"),"5","#"),"4","#"),"3","#"),"2","#"),"1","#"),"0","#"),"$","")," ",""),",","@"),"&gt;","@"),"&lt;","@"),"=","@"),")","@"),"(","@"),"^","@"),"/","@"),"+","@"),"*","@"),"-","@"))-LEN(SUBSTITUTE(SUBSTITUTE(SUBSTITUTE(SUBSTITUTE(SUBSTITUTE(SUBSTITUTE(SUBSTITUTE(SUBSTITUTE(SUBSTITUTE(SUBSTITUTE(SUBSTITUTE(SUBSTITUTE(SUBSTITUTE(SUBSTITUTE(SUBSTITUTE(SUBSTITUTE(SUBSTITUTE(SUBSTITUTE(SUBSTITUTE(SUBSTITUTE(SUBSTITUTE(SUBSTITUTE(SUBSTITUTE(SUBSTITUTE(IF(_xlfn.ISFORMULA(F!G96),_xlfn.FORMULATEXT(F!G96),F!G96),"9","#"),"8","#"),"7","#"),"6","#"),"5","#"),"4","#"),"3","#"),"2","#"),"1","#"),"0","#"),"$","")," ",""),",","@"),"&gt;","@"),"&lt;","@"),"=","@"),")","@"),"(","@"),"^","@"),"/","@"),"+","@"),"*","@"),"-","@"),"@#","")))/2&gt;(LEN(SUBSTITUTE(SUBSTITUTE(SUBSTITUTE(SUBSTITUTE(SUBSTITUTE(SUBSTITUTE(SUBSTITUTE(SUBSTITUTE(SUBSTITUTE(SUBSTITUTE(SUBSTITUTE(SUBSTITUTE(SUBSTITUTE(SUBSTITUTE(SUBSTITUTE(SUBSTITUTE(SUBSTITUTE(SUBSTITUTE(SUBSTITUTE(SUBSTITUTE(SUBSTITUTE(SUBSTITUTE(SUBSTITUTE(IF(_xlfn.ISFORMULA('#_F'!G96),_xlfn.FORMULATEXT('#_F'!G96),'#_F'!G96),"9","#"),"8","#"),"7","#"),"6","#"),"5","#"),"4","#"),"3","#"),"2","#"),"1","#"),"0","#"),"$","")," ",""),",","@"),"&gt;","@"),"&lt;","@"),"=","@"),")","@"),"(","@"),"^","@"),"/","@"),"+","@"),"*","@"),"-","@"))-LEN(SUBSTITUTE(SUBSTITUTE(SUBSTITUTE(SUBSTITUTE(SUBSTITUTE(SUBSTITUTE(SUBSTITUTE(SUBSTITUTE(SUBSTITUTE(SUBSTITUTE(SUBSTITUTE(SUBSTITUTE(SUBSTITUTE(SUBSTITUTE(SUBSTITUTE(SUBSTITUTE(SUBSTITUTE(SUBSTITUTE(SUBSTITUTE(SUBSTITUTE(SUBSTITUTE(SUBSTITUTE(SUBSTITUTE(SUBSTITUTE(IF(_xlfn.ISFORMULA('#_F'!G96),_xlfn.FORMULATEXT('#_F'!G96),'#_F'!G96),"9","#"),"8","#"),"7","#"),"6","#"),"5","#"),"4","#"),"3","#"),"2","#"),"1","#"),"0","#"),"$","")," ",""),",","@"),"&gt;","@"),"&lt;","@"),"=","@"),")","@"),"(","@"),"^","@"),"/","@"),"+","@"),"*","@"),"-","@"),"@#","")))/2,TRUE,FALSE),"HardCodeMsg",IF(LEN(IF(_xlfn.ISFORMULA(F!G96),_xlfn.FORMULATEXT(F!G96),F!G96))-LEN(SUBSTITUTE(IF(_xlfn.ISFORMULA(F!G96),_xlfn.FORMULATEXT(F!G96),F!G96),"""",""))&gt;LEN(IF(_xlfn.ISFORMULA('#_F'!G96),_xlfn.FORMULATEXT('#_F'!G96),'#_F'!G96))-LEN(SUBSTITUTE(IF(_xlfn.ISFORMULA('#_F'!G96),_xlfn.FORMULATEXT('#_F'!G96),'#_F'!G96),"""","")),TRUE,FALSE),"HardQuoteMsg",IF(LEN(IF(_xlfn.ISFORMULA(F!G96),_xlfn.FORMULATEXT(F!G96),F!G96))-LEN(SUBSTITUTE(IF(_xlfn.ISFORMULA(F!G96),_xlfn.FORMULATEXT(F!G96),F!G96),"$",""))&lt;LEN(IF(_xlfn.ISFORMULA('#_F'!G96),_xlfn.FORMULATEXT('#_F'!G96),'#_F'!G96))-LEN(SUBSTITUTE(IF(_xlfn.ISFORMULA('#_F'!G96),_xlfn.FORMULATEXT('#_F'!G96),'#_F'!G96),"$","")),TRUE,FALSE),"MissingAbsMsg",_xlfn.IFS(ISTEXT('#_F'!G96),FALSE,ISLOGICAL('#_F'!G96),FALSE,SUBSTITUTE(CELL("format",'#_F'!G96),"-","")=SUBSTITUTE(CELL("format",F!G96),"-",""),FALSE,CELL("format",'#_F'!G96)="G",FALSE,AND(CELL("format",'#_F'!G96)="F0",CELL("format",F!G96)="G"),FALSE,TRUE,IFERROR(IF(MATCH(CELL("format",'#_F'!G96),FormatCodes_SFX!$A$4:$A$53,0)&gt;0,TRUE),FALSE),TRUE,TRUE),"FormatMsg",TRUE,"PerfectMsg")</f>
        <v>PerfectMsg</v>
      </c>
      <c r="H96" s="170" t="str">
        <f ca="1">_xlfn.IFS(ISBLANK(F!H96),"",IF(NOT(ISNA('#_F'!H96)),IF(ISNA(F!H96),TRUE,FALSE),FALSE),"StuNAMsg",IF(AND(ISNA('#_F'!H96),ISNA(F!H96)),TRUE,FALSE),"PerfectMsg",IF(NOT(ISERROR('#_F'!H96)),IF(ISERROR(F!H96),TRUE,FALSE),FALSE),"StuErrorMsg",IF(TYPE('#_F'!H96)&lt;&gt;TYPE(F!H96),TRUE,FALSE),"WrongTypeMsg",IF(_xlfn.ISFORMULA('#_F'!H96),IF(NOT(_xlfn.ISFORMULA(F!H96)),TRUE),FALSE),"MissingFormulaMsg",IF(NOT(AND(ISNUMBER(FIND("[",_xlfn.FORMULATEXT('#_F'!H96))),ISNUMBER(FIND("!",_xlfn.FORMULATEXT('#_F'!H96))))),AND(ISNUMBER(FIND("[",_xlfn.FORMULATEXT(F!H96))),ISNUMBER(FIND("!",_xlfn.FORMULATEXT(F!H96)))),FALSE),"ExternalRefsMsg",IF(ISNUMBER('#_F'!H96),IF(ABS('#_F'!H96-F!H96)&gt;0.00001,TRUE,FALSE),IF('#_F'!H96&lt;&gt;F!H96,TRUE,FALSE)),IF(ISNUMBER('#_F'!H96),IF('#_F'!H96&gt;F!H96,"TooLow","TooHigh"),"WrongAnswer"),NOT(_xlfn.ISFORMULA('#_F'!H96)),IF(_xlfn.IFS(ISTEXT('#_F'!H96),FALSE,ISLOGICAL('#_F'!H96),FALSE,SUBSTITUTE(CELL("format",'#_F'!H96),"-","")=SUBSTITUTE(CELL("format",F!H96),"-",""),FALSE,CELL("format",'#_F'!H96)="G",FALSE,AND(CELL("format",'#_F'!H96)="F0",CELL("format",F!H96)="G"),FALSE,TRUE,IFERROR(IF(MATCH(CELL("format",'#_F'!H96)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96),_xlfn.FORMULATEXT(F!H96),F!H96),"9","#"),"8","#"),"7","#"),"6","#"),"5","#"),"4","#"),"3","#"),"2","#"),"1","#"),"0","#"),"$","")," ",""),",","@"),"&gt;","@"),"&lt;","@"),"=","@"),")","@"),"(","@"),"^","@"),"/","@"),"+","@"),"*","@"),"-","@"))-LEN(SUBSTITUTE(SUBSTITUTE(SUBSTITUTE(SUBSTITUTE(SUBSTITUTE(SUBSTITUTE(SUBSTITUTE(SUBSTITUTE(SUBSTITUTE(SUBSTITUTE(SUBSTITUTE(SUBSTITUTE(SUBSTITUTE(SUBSTITUTE(SUBSTITUTE(SUBSTITUTE(SUBSTITUTE(SUBSTITUTE(SUBSTITUTE(SUBSTITUTE(SUBSTITUTE(SUBSTITUTE(SUBSTITUTE(SUBSTITUTE(IF(_xlfn.ISFORMULA(F!H96),_xlfn.FORMULATEXT(F!H96),F!H96),"9","#"),"8","#"),"7","#"),"6","#"),"5","#"),"4","#"),"3","#"),"2","#"),"1","#"),"0","#"),"$","")," ",""),",","@"),"&gt;","@"),"&lt;","@"),"=","@"),")","@"),"(","@"),"^","@"),"/","@"),"+","@"),"*","@"),"-","@"),"@#","")))/2&gt;(LEN(SUBSTITUTE(SUBSTITUTE(SUBSTITUTE(SUBSTITUTE(SUBSTITUTE(SUBSTITUTE(SUBSTITUTE(SUBSTITUTE(SUBSTITUTE(SUBSTITUTE(SUBSTITUTE(SUBSTITUTE(SUBSTITUTE(SUBSTITUTE(SUBSTITUTE(SUBSTITUTE(SUBSTITUTE(SUBSTITUTE(SUBSTITUTE(SUBSTITUTE(SUBSTITUTE(SUBSTITUTE(SUBSTITUTE(IF(_xlfn.ISFORMULA('#_F'!H96),_xlfn.FORMULATEXT('#_F'!H96),'#_F'!H96),"9","#"),"8","#"),"7","#"),"6","#"),"5","#"),"4","#"),"3","#"),"2","#"),"1","#"),"0","#"),"$","")," ",""),",","@"),"&gt;","@"),"&lt;","@"),"=","@"),")","@"),"(","@"),"^","@"),"/","@"),"+","@"),"*","@"),"-","@"))-LEN(SUBSTITUTE(SUBSTITUTE(SUBSTITUTE(SUBSTITUTE(SUBSTITUTE(SUBSTITUTE(SUBSTITUTE(SUBSTITUTE(SUBSTITUTE(SUBSTITUTE(SUBSTITUTE(SUBSTITUTE(SUBSTITUTE(SUBSTITUTE(SUBSTITUTE(SUBSTITUTE(SUBSTITUTE(SUBSTITUTE(SUBSTITUTE(SUBSTITUTE(SUBSTITUTE(SUBSTITUTE(SUBSTITUTE(SUBSTITUTE(IF(_xlfn.ISFORMULA('#_F'!H96),_xlfn.FORMULATEXT('#_F'!H96),'#_F'!H96),"9","#"),"8","#"),"7","#"),"6","#"),"5","#"),"4","#"),"3","#"),"2","#"),"1","#"),"0","#"),"$","")," ",""),",","@"),"&gt;","@"),"&lt;","@"),"=","@"),")","@"),"(","@"),"^","@"),"/","@"),"+","@"),"*","@"),"-","@"),"@#","")))/2,TRUE,FALSE),"HardCodeMsg",IF(LEN(IF(_xlfn.ISFORMULA(F!H96),_xlfn.FORMULATEXT(F!H96),F!H96))-LEN(SUBSTITUTE(IF(_xlfn.ISFORMULA(F!H96),_xlfn.FORMULATEXT(F!H96),F!H96),"""",""))&gt;LEN(IF(_xlfn.ISFORMULA('#_F'!H96),_xlfn.FORMULATEXT('#_F'!H96),'#_F'!H96))-LEN(SUBSTITUTE(IF(_xlfn.ISFORMULA('#_F'!H96),_xlfn.FORMULATEXT('#_F'!H96),'#_F'!H96),"""","")),TRUE,FALSE),"HardQuoteMsg",IF(LEN(IF(_xlfn.ISFORMULA(F!H96),_xlfn.FORMULATEXT(F!H96),F!H96))-LEN(SUBSTITUTE(IF(_xlfn.ISFORMULA(F!H96),_xlfn.FORMULATEXT(F!H96),F!H96),"$",""))&lt;LEN(IF(_xlfn.ISFORMULA('#_F'!H96),_xlfn.FORMULATEXT('#_F'!H96),'#_F'!H96))-LEN(SUBSTITUTE(IF(_xlfn.ISFORMULA('#_F'!H96),_xlfn.FORMULATEXT('#_F'!H96),'#_F'!H96),"$","")),TRUE,FALSE),"MissingAbsMsg",_xlfn.IFS(ISTEXT('#_F'!H96),FALSE,ISLOGICAL('#_F'!H96),FALSE,SUBSTITUTE(CELL("format",'#_F'!H96),"-","")=SUBSTITUTE(CELL("format",F!H96),"-",""),FALSE,CELL("format",'#_F'!H96)="G",FALSE,AND(CELL("format",'#_F'!H96)="F0",CELL("format",F!H96)="G"),FALSE,TRUE,IFERROR(IF(MATCH(CELL("format",'#_F'!H96),FormatCodes_SFX!$A$4:$A$53,0)&gt;0,TRUE),FALSE),TRUE,TRUE),"FormatMsg",TRUE,"PerfectMsg")</f>
        <v>PerfectMsg</v>
      </c>
      <c r="I96" s="170" t="str">
        <f ca="1">_xlfn.IFS(ISBLANK(F!I96),"",IF(NOT(ISNA('#_F'!I96)),IF(ISNA(F!I96),TRUE,FALSE),FALSE),"StuNAMsg",IF(AND(ISNA('#_F'!I96),ISNA(F!I96)),TRUE,FALSE),"PerfectMsg",IF(NOT(ISERROR('#_F'!I96)),IF(ISERROR(F!I96),TRUE,FALSE),FALSE),"StuErrorMsg",IF(TYPE('#_F'!I96)&lt;&gt;TYPE(F!I96),TRUE,FALSE),"WrongTypeMsg",IF(_xlfn.ISFORMULA('#_F'!I96),IF(NOT(_xlfn.ISFORMULA(F!I96)),TRUE),FALSE),"MissingFormulaMsg",IF(NOT(AND(ISNUMBER(FIND("[",_xlfn.FORMULATEXT('#_F'!I96))),ISNUMBER(FIND("!",_xlfn.FORMULATEXT('#_F'!I96))))),AND(ISNUMBER(FIND("[",_xlfn.FORMULATEXT(F!I96))),ISNUMBER(FIND("!",_xlfn.FORMULATEXT(F!I96)))),FALSE),"ExternalRefsMsg",IF(ISNUMBER('#_F'!I96),IF(ABS('#_F'!I96-F!I96)&gt;0.00001,TRUE,FALSE),IF('#_F'!I96&lt;&gt;F!I96,TRUE,FALSE)),IF(ISNUMBER('#_F'!I96),IF('#_F'!I96&gt;F!I96,"TooLow","TooHigh"),"WrongAnswer"),NOT(_xlfn.ISFORMULA('#_F'!I96)),IF(_xlfn.IFS(ISTEXT('#_F'!I96),FALSE,ISLOGICAL('#_F'!I96),FALSE,SUBSTITUTE(CELL("format",'#_F'!I96),"-","")=SUBSTITUTE(CELL("format",F!I96),"-",""),FALSE,CELL("format",'#_F'!I96)="G",FALSE,AND(CELL("format",'#_F'!I96)="F0",CELL("format",F!I96)="G"),FALSE,TRUE,IFERROR(IF(MATCH(CELL("format",'#_F'!I96)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96),_xlfn.FORMULATEXT(F!I96),F!I96),"9","#"),"8","#"),"7","#"),"6","#"),"5","#"),"4","#"),"3","#"),"2","#"),"1","#"),"0","#"),"$","")," ",""),",","@"),"&gt;","@"),"&lt;","@"),"=","@"),")","@"),"(","@"),"^","@"),"/","@"),"+","@"),"*","@"),"-","@"))-LEN(SUBSTITUTE(SUBSTITUTE(SUBSTITUTE(SUBSTITUTE(SUBSTITUTE(SUBSTITUTE(SUBSTITUTE(SUBSTITUTE(SUBSTITUTE(SUBSTITUTE(SUBSTITUTE(SUBSTITUTE(SUBSTITUTE(SUBSTITUTE(SUBSTITUTE(SUBSTITUTE(SUBSTITUTE(SUBSTITUTE(SUBSTITUTE(SUBSTITUTE(SUBSTITUTE(SUBSTITUTE(SUBSTITUTE(SUBSTITUTE(IF(_xlfn.ISFORMULA(F!I96),_xlfn.FORMULATEXT(F!I96),F!I96),"9","#"),"8","#"),"7","#"),"6","#"),"5","#"),"4","#"),"3","#"),"2","#"),"1","#"),"0","#"),"$","")," ",""),",","@"),"&gt;","@"),"&lt;","@"),"=","@"),")","@"),"(","@"),"^","@"),"/","@"),"+","@"),"*","@"),"-","@"),"@#","")))/2&gt;(LEN(SUBSTITUTE(SUBSTITUTE(SUBSTITUTE(SUBSTITUTE(SUBSTITUTE(SUBSTITUTE(SUBSTITUTE(SUBSTITUTE(SUBSTITUTE(SUBSTITUTE(SUBSTITUTE(SUBSTITUTE(SUBSTITUTE(SUBSTITUTE(SUBSTITUTE(SUBSTITUTE(SUBSTITUTE(SUBSTITUTE(SUBSTITUTE(SUBSTITUTE(SUBSTITUTE(SUBSTITUTE(SUBSTITUTE(IF(_xlfn.ISFORMULA('#_F'!I96),_xlfn.FORMULATEXT('#_F'!I96),'#_F'!I96),"9","#"),"8","#"),"7","#"),"6","#"),"5","#"),"4","#"),"3","#"),"2","#"),"1","#"),"0","#"),"$","")," ",""),",","@"),"&gt;","@"),"&lt;","@"),"=","@"),")","@"),"(","@"),"^","@"),"/","@"),"+","@"),"*","@"),"-","@"))-LEN(SUBSTITUTE(SUBSTITUTE(SUBSTITUTE(SUBSTITUTE(SUBSTITUTE(SUBSTITUTE(SUBSTITUTE(SUBSTITUTE(SUBSTITUTE(SUBSTITUTE(SUBSTITUTE(SUBSTITUTE(SUBSTITUTE(SUBSTITUTE(SUBSTITUTE(SUBSTITUTE(SUBSTITUTE(SUBSTITUTE(SUBSTITUTE(SUBSTITUTE(SUBSTITUTE(SUBSTITUTE(SUBSTITUTE(SUBSTITUTE(IF(_xlfn.ISFORMULA('#_F'!I96),_xlfn.FORMULATEXT('#_F'!I96),'#_F'!I96),"9","#"),"8","#"),"7","#"),"6","#"),"5","#"),"4","#"),"3","#"),"2","#"),"1","#"),"0","#"),"$","")," ",""),",","@"),"&gt;","@"),"&lt;","@"),"=","@"),")","@"),"(","@"),"^","@"),"/","@"),"+","@"),"*","@"),"-","@"),"@#","")))/2,TRUE,FALSE),"HardCodeMsg",IF(LEN(IF(_xlfn.ISFORMULA(F!I96),_xlfn.FORMULATEXT(F!I96),F!I96))-LEN(SUBSTITUTE(IF(_xlfn.ISFORMULA(F!I96),_xlfn.FORMULATEXT(F!I96),F!I96),"""",""))&gt;LEN(IF(_xlfn.ISFORMULA('#_F'!I96),_xlfn.FORMULATEXT('#_F'!I96),'#_F'!I96))-LEN(SUBSTITUTE(IF(_xlfn.ISFORMULA('#_F'!I96),_xlfn.FORMULATEXT('#_F'!I96),'#_F'!I96),"""","")),TRUE,FALSE),"HardQuoteMsg",IF(LEN(IF(_xlfn.ISFORMULA(F!I96),_xlfn.FORMULATEXT(F!I96),F!I96))-LEN(SUBSTITUTE(IF(_xlfn.ISFORMULA(F!I96),_xlfn.FORMULATEXT(F!I96),F!I96),"$",""))&lt;LEN(IF(_xlfn.ISFORMULA('#_F'!I96),_xlfn.FORMULATEXT('#_F'!I96),'#_F'!I96))-LEN(SUBSTITUTE(IF(_xlfn.ISFORMULA('#_F'!I96),_xlfn.FORMULATEXT('#_F'!I96),'#_F'!I96),"$","")),TRUE,FALSE),"MissingAbsMsg",_xlfn.IFS(ISTEXT('#_F'!I96),FALSE,ISLOGICAL('#_F'!I96),FALSE,SUBSTITUTE(CELL("format",'#_F'!I96),"-","")=SUBSTITUTE(CELL("format",F!I96),"-",""),FALSE,CELL("format",'#_F'!I96)="G",FALSE,AND(CELL("format",'#_F'!I96)="F0",CELL("format",F!I96)="G"),FALSE,TRUE,IFERROR(IF(MATCH(CELL("format",'#_F'!I96),FormatCodes_SFX!$A$4:$A$53,0)&gt;0,TRUE),FALSE),TRUE,TRUE),"FormatMsg",TRUE,"PerfectMsg")</f>
        <v>PerfectMsg</v>
      </c>
      <c r="J96" s="170" t="str">
        <f ca="1">_xlfn.IFS(ISBLANK(F!J96),"",IF(NOT(ISNA('#_F'!J96)),IF(ISNA(F!J96),TRUE,FALSE),FALSE),"StuNAMsg",IF(AND(ISNA('#_F'!J96),ISNA(F!J96)),TRUE,FALSE),"PerfectMsg",IF(NOT(ISERROR('#_F'!J96)),IF(ISERROR(F!J96),TRUE,FALSE),FALSE),"StuErrorMsg",IF(TYPE('#_F'!J96)&lt;&gt;TYPE(F!J96),TRUE,FALSE),"WrongTypeMsg",IF(_xlfn.ISFORMULA('#_F'!J96),IF(NOT(_xlfn.ISFORMULA(F!J96)),TRUE),FALSE),"MissingFormulaMsg",IF(NOT(AND(ISNUMBER(FIND("[",_xlfn.FORMULATEXT('#_F'!J96))),ISNUMBER(FIND("!",_xlfn.FORMULATEXT('#_F'!J96))))),AND(ISNUMBER(FIND("[",_xlfn.FORMULATEXT(F!J96))),ISNUMBER(FIND("!",_xlfn.FORMULATEXT(F!J96)))),FALSE),"ExternalRefsMsg",IF(ISNUMBER('#_F'!J96),IF(ABS('#_F'!J96-F!J96)&gt;0.00001,TRUE,FALSE),IF('#_F'!J96&lt;&gt;F!J96,TRUE,FALSE)),IF(ISNUMBER('#_F'!J96),IF('#_F'!J96&gt;F!J96,"TooLow","TooHigh"),"WrongAnswer"),NOT(_xlfn.ISFORMULA('#_F'!J96)),IF(_xlfn.IFS(ISTEXT('#_F'!J96),FALSE,ISLOGICAL('#_F'!J96),FALSE,SUBSTITUTE(CELL("format",'#_F'!J96),"-","")=SUBSTITUTE(CELL("format",F!J96),"-",""),FALSE,CELL("format",'#_F'!J96)="G",FALSE,AND(CELL("format",'#_F'!J96)="F0",CELL("format",F!J96)="G"),FALSE,TRUE,IFERROR(IF(MATCH(CELL("format",'#_F'!J96)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96),_xlfn.FORMULATEXT(F!J96),F!J96),"9","#"),"8","#"),"7","#"),"6","#"),"5","#"),"4","#"),"3","#"),"2","#"),"1","#"),"0","#"),"$","")," ",""),",","@"),"&gt;","@"),"&lt;","@"),"=","@"),")","@"),"(","@"),"^","@"),"/","@"),"+","@"),"*","@"),"-","@"))-LEN(SUBSTITUTE(SUBSTITUTE(SUBSTITUTE(SUBSTITUTE(SUBSTITUTE(SUBSTITUTE(SUBSTITUTE(SUBSTITUTE(SUBSTITUTE(SUBSTITUTE(SUBSTITUTE(SUBSTITUTE(SUBSTITUTE(SUBSTITUTE(SUBSTITUTE(SUBSTITUTE(SUBSTITUTE(SUBSTITUTE(SUBSTITUTE(SUBSTITUTE(SUBSTITUTE(SUBSTITUTE(SUBSTITUTE(SUBSTITUTE(IF(_xlfn.ISFORMULA(F!J96),_xlfn.FORMULATEXT(F!J96),F!J96),"9","#"),"8","#"),"7","#"),"6","#"),"5","#"),"4","#"),"3","#"),"2","#"),"1","#"),"0","#"),"$","")," ",""),",","@"),"&gt;","@"),"&lt;","@"),"=","@"),")","@"),"(","@"),"^","@"),"/","@"),"+","@"),"*","@"),"-","@"),"@#","")))/2&gt;(LEN(SUBSTITUTE(SUBSTITUTE(SUBSTITUTE(SUBSTITUTE(SUBSTITUTE(SUBSTITUTE(SUBSTITUTE(SUBSTITUTE(SUBSTITUTE(SUBSTITUTE(SUBSTITUTE(SUBSTITUTE(SUBSTITUTE(SUBSTITUTE(SUBSTITUTE(SUBSTITUTE(SUBSTITUTE(SUBSTITUTE(SUBSTITUTE(SUBSTITUTE(SUBSTITUTE(SUBSTITUTE(SUBSTITUTE(IF(_xlfn.ISFORMULA('#_F'!J96),_xlfn.FORMULATEXT('#_F'!J96),'#_F'!J96),"9","#"),"8","#"),"7","#"),"6","#"),"5","#"),"4","#"),"3","#"),"2","#"),"1","#"),"0","#"),"$","")," ",""),",","@"),"&gt;","@"),"&lt;","@"),"=","@"),")","@"),"(","@"),"^","@"),"/","@"),"+","@"),"*","@"),"-","@"))-LEN(SUBSTITUTE(SUBSTITUTE(SUBSTITUTE(SUBSTITUTE(SUBSTITUTE(SUBSTITUTE(SUBSTITUTE(SUBSTITUTE(SUBSTITUTE(SUBSTITUTE(SUBSTITUTE(SUBSTITUTE(SUBSTITUTE(SUBSTITUTE(SUBSTITUTE(SUBSTITUTE(SUBSTITUTE(SUBSTITUTE(SUBSTITUTE(SUBSTITUTE(SUBSTITUTE(SUBSTITUTE(SUBSTITUTE(SUBSTITUTE(IF(_xlfn.ISFORMULA('#_F'!J96),_xlfn.FORMULATEXT('#_F'!J96),'#_F'!J96),"9","#"),"8","#"),"7","#"),"6","#"),"5","#"),"4","#"),"3","#"),"2","#"),"1","#"),"0","#"),"$","")," ",""),",","@"),"&gt;","@"),"&lt;","@"),"=","@"),")","@"),"(","@"),"^","@"),"/","@"),"+","@"),"*","@"),"-","@"),"@#","")))/2,TRUE,FALSE),"HardCodeMsg",IF(LEN(IF(_xlfn.ISFORMULA(F!J96),_xlfn.FORMULATEXT(F!J96),F!J96))-LEN(SUBSTITUTE(IF(_xlfn.ISFORMULA(F!J96),_xlfn.FORMULATEXT(F!J96),F!J96),"""",""))&gt;LEN(IF(_xlfn.ISFORMULA('#_F'!J96),_xlfn.FORMULATEXT('#_F'!J96),'#_F'!J96))-LEN(SUBSTITUTE(IF(_xlfn.ISFORMULA('#_F'!J96),_xlfn.FORMULATEXT('#_F'!J96),'#_F'!J96),"""","")),TRUE,FALSE),"HardQuoteMsg",IF(LEN(IF(_xlfn.ISFORMULA(F!J96),_xlfn.FORMULATEXT(F!J96),F!J96))-LEN(SUBSTITUTE(IF(_xlfn.ISFORMULA(F!J96),_xlfn.FORMULATEXT(F!J96),F!J96),"$",""))&lt;LEN(IF(_xlfn.ISFORMULA('#_F'!J96),_xlfn.FORMULATEXT('#_F'!J96),'#_F'!J96))-LEN(SUBSTITUTE(IF(_xlfn.ISFORMULA('#_F'!J96),_xlfn.FORMULATEXT('#_F'!J96),'#_F'!J96),"$","")),TRUE,FALSE),"MissingAbsMsg",_xlfn.IFS(ISTEXT('#_F'!J96),FALSE,ISLOGICAL('#_F'!J96),FALSE,SUBSTITUTE(CELL("format",'#_F'!J96),"-","")=SUBSTITUTE(CELL("format",F!J96),"-",""),FALSE,CELL("format",'#_F'!J96)="G",FALSE,AND(CELL("format",'#_F'!J96)="F0",CELL("format",F!J96)="G"),FALSE,TRUE,IFERROR(IF(MATCH(CELL("format",'#_F'!J96),FormatCodes_SFX!$A$4:$A$53,0)&gt;0,TRUE),FALSE),TRUE,TRUE),"FormatMsg",TRUE,"PerfectMsg")</f>
        <v>PerfectMsg</v>
      </c>
      <c r="K96" s="170" t="str">
        <f ca="1">_xlfn.IFS(ISBLANK(F!K96),"",IF(NOT(ISNA('#_F'!K96)),IF(ISNA(F!K96),TRUE,FALSE),FALSE),"StuNAMsg",IF(AND(ISNA('#_F'!K96),ISNA(F!K96)),TRUE,FALSE),"PerfectMsg",IF(NOT(ISERROR('#_F'!K96)),IF(ISERROR(F!K96),TRUE,FALSE),FALSE),"StuErrorMsg",IF(TYPE('#_F'!K96)&lt;&gt;TYPE(F!K96),TRUE,FALSE),"WrongTypeMsg",IF(_xlfn.ISFORMULA('#_F'!K96),IF(NOT(_xlfn.ISFORMULA(F!K96)),TRUE),FALSE),"MissingFormulaMsg",IF(NOT(AND(ISNUMBER(FIND("[",_xlfn.FORMULATEXT('#_F'!K96))),ISNUMBER(FIND("!",_xlfn.FORMULATEXT('#_F'!K96))))),AND(ISNUMBER(FIND("[",_xlfn.FORMULATEXT(F!K96))),ISNUMBER(FIND("!",_xlfn.FORMULATEXT(F!K96)))),FALSE),"ExternalRefsMsg",IF(ISNUMBER('#_F'!K96),IF(ABS('#_F'!K96-F!K96)&gt;0.00001,TRUE,FALSE),IF('#_F'!K96&lt;&gt;F!K96,TRUE,FALSE)),IF(ISNUMBER('#_F'!K96),IF('#_F'!K96&gt;F!K96,"TooLow","TooHigh"),"WrongAnswer"),NOT(_xlfn.ISFORMULA('#_F'!K96)),IF(_xlfn.IFS(ISTEXT('#_F'!K96),FALSE,ISLOGICAL('#_F'!K96),FALSE,SUBSTITUTE(CELL("format",'#_F'!K96),"-","")=SUBSTITUTE(CELL("format",F!K96),"-",""),FALSE,CELL("format",'#_F'!K96)="G",FALSE,AND(CELL("format",'#_F'!K96)="F0",CELL("format",F!K96)="G"),FALSE,TRUE,IFERROR(IF(MATCH(CELL("format",'#_F'!K96)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96),_xlfn.FORMULATEXT(F!K96),F!K96),"9","#"),"8","#"),"7","#"),"6","#"),"5","#"),"4","#"),"3","#"),"2","#"),"1","#"),"0","#"),"$","")," ",""),",","@"),"&gt;","@"),"&lt;","@"),"=","@"),")","@"),"(","@"),"^","@"),"/","@"),"+","@"),"*","@"),"-","@"))-LEN(SUBSTITUTE(SUBSTITUTE(SUBSTITUTE(SUBSTITUTE(SUBSTITUTE(SUBSTITUTE(SUBSTITUTE(SUBSTITUTE(SUBSTITUTE(SUBSTITUTE(SUBSTITUTE(SUBSTITUTE(SUBSTITUTE(SUBSTITUTE(SUBSTITUTE(SUBSTITUTE(SUBSTITUTE(SUBSTITUTE(SUBSTITUTE(SUBSTITUTE(SUBSTITUTE(SUBSTITUTE(SUBSTITUTE(SUBSTITUTE(IF(_xlfn.ISFORMULA(F!K96),_xlfn.FORMULATEXT(F!K96),F!K96),"9","#"),"8","#"),"7","#"),"6","#"),"5","#"),"4","#"),"3","#"),"2","#"),"1","#"),"0","#"),"$","")," ",""),",","@"),"&gt;","@"),"&lt;","@"),"=","@"),")","@"),"(","@"),"^","@"),"/","@"),"+","@"),"*","@"),"-","@"),"@#","")))/2&gt;(LEN(SUBSTITUTE(SUBSTITUTE(SUBSTITUTE(SUBSTITUTE(SUBSTITUTE(SUBSTITUTE(SUBSTITUTE(SUBSTITUTE(SUBSTITUTE(SUBSTITUTE(SUBSTITUTE(SUBSTITUTE(SUBSTITUTE(SUBSTITUTE(SUBSTITUTE(SUBSTITUTE(SUBSTITUTE(SUBSTITUTE(SUBSTITUTE(SUBSTITUTE(SUBSTITUTE(SUBSTITUTE(SUBSTITUTE(IF(_xlfn.ISFORMULA('#_F'!K96),_xlfn.FORMULATEXT('#_F'!K96),'#_F'!K96),"9","#"),"8","#"),"7","#"),"6","#"),"5","#"),"4","#"),"3","#"),"2","#"),"1","#"),"0","#"),"$","")," ",""),",","@"),"&gt;","@"),"&lt;","@"),"=","@"),")","@"),"(","@"),"^","@"),"/","@"),"+","@"),"*","@"),"-","@"))-LEN(SUBSTITUTE(SUBSTITUTE(SUBSTITUTE(SUBSTITUTE(SUBSTITUTE(SUBSTITUTE(SUBSTITUTE(SUBSTITUTE(SUBSTITUTE(SUBSTITUTE(SUBSTITUTE(SUBSTITUTE(SUBSTITUTE(SUBSTITUTE(SUBSTITUTE(SUBSTITUTE(SUBSTITUTE(SUBSTITUTE(SUBSTITUTE(SUBSTITUTE(SUBSTITUTE(SUBSTITUTE(SUBSTITUTE(SUBSTITUTE(IF(_xlfn.ISFORMULA('#_F'!K96),_xlfn.FORMULATEXT('#_F'!K96),'#_F'!K96),"9","#"),"8","#"),"7","#"),"6","#"),"5","#"),"4","#"),"3","#"),"2","#"),"1","#"),"0","#"),"$","")," ",""),",","@"),"&gt;","@"),"&lt;","@"),"=","@"),")","@"),"(","@"),"^","@"),"/","@"),"+","@"),"*","@"),"-","@"),"@#","")))/2,TRUE,FALSE),"HardCodeMsg",IF(LEN(IF(_xlfn.ISFORMULA(F!K96),_xlfn.FORMULATEXT(F!K96),F!K96))-LEN(SUBSTITUTE(IF(_xlfn.ISFORMULA(F!K96),_xlfn.FORMULATEXT(F!K96),F!K96),"""",""))&gt;LEN(IF(_xlfn.ISFORMULA('#_F'!K96),_xlfn.FORMULATEXT('#_F'!K96),'#_F'!K96))-LEN(SUBSTITUTE(IF(_xlfn.ISFORMULA('#_F'!K96),_xlfn.FORMULATEXT('#_F'!K96),'#_F'!K96),"""","")),TRUE,FALSE),"HardQuoteMsg",IF(LEN(IF(_xlfn.ISFORMULA(F!K96),_xlfn.FORMULATEXT(F!K96),F!K96))-LEN(SUBSTITUTE(IF(_xlfn.ISFORMULA(F!K96),_xlfn.FORMULATEXT(F!K96),F!K96),"$",""))&lt;LEN(IF(_xlfn.ISFORMULA('#_F'!K96),_xlfn.FORMULATEXT('#_F'!K96),'#_F'!K96))-LEN(SUBSTITUTE(IF(_xlfn.ISFORMULA('#_F'!K96),_xlfn.FORMULATEXT('#_F'!K96),'#_F'!K96),"$","")),TRUE,FALSE),"MissingAbsMsg",_xlfn.IFS(ISTEXT('#_F'!K96),FALSE,ISLOGICAL('#_F'!K96),FALSE,SUBSTITUTE(CELL("format",'#_F'!K96),"-","")=SUBSTITUTE(CELL("format",F!K96),"-",""),FALSE,CELL("format",'#_F'!K96)="G",FALSE,AND(CELL("format",'#_F'!K96)="F0",CELL("format",F!K96)="G"),FALSE,TRUE,IFERROR(IF(MATCH(CELL("format",'#_F'!K96),FormatCodes_SFX!$A$4:$A$53,0)&gt;0,TRUE),FALSE),TRUE,TRUE),"FormatMsg",TRUE,"PerfectMsg")</f>
        <v>PerfectMsg</v>
      </c>
      <c r="L96" s="231" t="str">
        <f ca="1">_xlfn.IFS(ISBLANK(F!L96),"",IF(NOT(ISNA('#_F'!L96)),IF(ISNA(F!L96),TRUE,FALSE),FALSE),"StuNAMsg",IF(AND(ISNA('#_F'!L96),ISNA(F!L96)),TRUE,FALSE),"PerfectMsg",IF(NOT(ISERROR('#_F'!L96)),IF(ISERROR(F!L96),TRUE,FALSE),FALSE),"StuErrorMsg",IF(TYPE('#_F'!L96)&lt;&gt;TYPE(F!L96),TRUE,FALSE),"WrongTypeMsg",IF(_xlfn.ISFORMULA('#_F'!L96),IF(NOT(_xlfn.ISFORMULA(F!L96)),TRUE),FALSE),"MissingFormulaMsg",IF(NOT(AND(ISNUMBER(FIND("[",_xlfn.FORMULATEXT('#_F'!L96))),ISNUMBER(FIND("!",_xlfn.FORMULATEXT('#_F'!L96))))),AND(ISNUMBER(FIND("[",_xlfn.FORMULATEXT(F!L96))),ISNUMBER(FIND("!",_xlfn.FORMULATEXT(F!L96)))),FALSE),"ExternalRefsMsg",IF(ISNUMBER('#_F'!L96),IF(ABS('#_F'!L96-F!L96)&gt;0.00001,TRUE,FALSE),IF('#_F'!L96&lt;&gt;F!L96,TRUE,FALSE)),IF(ISNUMBER('#_F'!L96),IF('#_F'!L96&gt;F!L96,"TooLow","TooHigh"),"WrongAnswer"),NOT(_xlfn.ISFORMULA('#_F'!L96)),IF(_xlfn.IFS(ISTEXT('#_F'!L96),FALSE,ISLOGICAL('#_F'!L96),FALSE,SUBSTITUTE(CELL("format",'#_F'!L96),"-","")=SUBSTITUTE(CELL("format",F!L96),"-",""),FALSE,CELL("format",'#_F'!L96)="G",FALSE,AND(CELL("format",'#_F'!L96)="F0",CELL("format",F!L96)="G"),FALSE,TRUE,IFERROR(IF(MATCH(CELL("format",'#_F'!L96)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96),_xlfn.FORMULATEXT(F!L96),F!L96),"9","#"),"8","#"),"7","#"),"6","#"),"5","#"),"4","#"),"3","#"),"2","#"),"1","#"),"0","#"),"$","")," ",""),",","@"),"&gt;","@"),"&lt;","@"),"=","@"),")","@"),"(","@"),"^","@"),"/","@"),"+","@"),"*","@"),"-","@"))-LEN(SUBSTITUTE(SUBSTITUTE(SUBSTITUTE(SUBSTITUTE(SUBSTITUTE(SUBSTITUTE(SUBSTITUTE(SUBSTITUTE(SUBSTITUTE(SUBSTITUTE(SUBSTITUTE(SUBSTITUTE(SUBSTITUTE(SUBSTITUTE(SUBSTITUTE(SUBSTITUTE(SUBSTITUTE(SUBSTITUTE(SUBSTITUTE(SUBSTITUTE(SUBSTITUTE(SUBSTITUTE(SUBSTITUTE(SUBSTITUTE(IF(_xlfn.ISFORMULA(F!L96),_xlfn.FORMULATEXT(F!L96),F!L96),"9","#"),"8","#"),"7","#"),"6","#"),"5","#"),"4","#"),"3","#"),"2","#"),"1","#"),"0","#"),"$","")," ",""),",","@"),"&gt;","@"),"&lt;","@"),"=","@"),")","@"),"(","@"),"^","@"),"/","@"),"+","@"),"*","@"),"-","@"),"@#","")))/2&gt;(LEN(SUBSTITUTE(SUBSTITUTE(SUBSTITUTE(SUBSTITUTE(SUBSTITUTE(SUBSTITUTE(SUBSTITUTE(SUBSTITUTE(SUBSTITUTE(SUBSTITUTE(SUBSTITUTE(SUBSTITUTE(SUBSTITUTE(SUBSTITUTE(SUBSTITUTE(SUBSTITUTE(SUBSTITUTE(SUBSTITUTE(SUBSTITUTE(SUBSTITUTE(SUBSTITUTE(SUBSTITUTE(SUBSTITUTE(IF(_xlfn.ISFORMULA('#_F'!L96),_xlfn.FORMULATEXT('#_F'!L96),'#_F'!L96),"9","#"),"8","#"),"7","#"),"6","#"),"5","#"),"4","#"),"3","#"),"2","#"),"1","#"),"0","#"),"$","")," ",""),",","@"),"&gt;","@"),"&lt;","@"),"=","@"),")","@"),"(","@"),"^","@"),"/","@"),"+","@"),"*","@"),"-","@"))-LEN(SUBSTITUTE(SUBSTITUTE(SUBSTITUTE(SUBSTITUTE(SUBSTITUTE(SUBSTITUTE(SUBSTITUTE(SUBSTITUTE(SUBSTITUTE(SUBSTITUTE(SUBSTITUTE(SUBSTITUTE(SUBSTITUTE(SUBSTITUTE(SUBSTITUTE(SUBSTITUTE(SUBSTITUTE(SUBSTITUTE(SUBSTITUTE(SUBSTITUTE(SUBSTITUTE(SUBSTITUTE(SUBSTITUTE(SUBSTITUTE(IF(_xlfn.ISFORMULA('#_F'!L96),_xlfn.FORMULATEXT('#_F'!L96),'#_F'!L96),"9","#"),"8","#"),"7","#"),"6","#"),"5","#"),"4","#"),"3","#"),"2","#"),"1","#"),"0","#"),"$","")," ",""),",","@"),"&gt;","@"),"&lt;","@"),"=","@"),")","@"),"(","@"),"^","@"),"/","@"),"+","@"),"*","@"),"-","@"),"@#","")))/2,TRUE,FALSE),"HardCodeMsg",IF(LEN(IF(_xlfn.ISFORMULA(F!L96),_xlfn.FORMULATEXT(F!L96),F!L96))-LEN(SUBSTITUTE(IF(_xlfn.ISFORMULA(F!L96),_xlfn.FORMULATEXT(F!L96),F!L96),"""",""))&gt;LEN(IF(_xlfn.ISFORMULA('#_F'!L96),_xlfn.FORMULATEXT('#_F'!L96),'#_F'!L96))-LEN(SUBSTITUTE(IF(_xlfn.ISFORMULA('#_F'!L96),_xlfn.FORMULATEXT('#_F'!L96),'#_F'!L96),"""","")),TRUE,FALSE),"HardQuoteMsg",IF(LEN(IF(_xlfn.ISFORMULA(F!L96),_xlfn.FORMULATEXT(F!L96),F!L96))-LEN(SUBSTITUTE(IF(_xlfn.ISFORMULA(F!L96),_xlfn.FORMULATEXT(F!L96),F!L96),"$",""))&lt;LEN(IF(_xlfn.ISFORMULA('#_F'!L96),_xlfn.FORMULATEXT('#_F'!L96),'#_F'!L96))-LEN(SUBSTITUTE(IF(_xlfn.ISFORMULA('#_F'!L96),_xlfn.FORMULATEXT('#_F'!L96),'#_F'!L96),"$","")),TRUE,FALSE),"MissingAbsMsg",_xlfn.IFS(ISTEXT('#_F'!L96),FALSE,ISLOGICAL('#_F'!L96),FALSE,SUBSTITUTE(CELL("format",'#_F'!L96),"-","")=SUBSTITUTE(CELL("format",F!L96),"-",""),FALSE,CELL("format",'#_F'!L96)="G",FALSE,AND(CELL("format",'#_F'!L96)="F0",CELL("format",F!L96)="G"),FALSE,TRUE,IFERROR(IF(MATCH(CELL("format",'#_F'!L96),FormatCodes_SFX!$A$4:$A$53,0)&gt;0,TRUE),FALSE),TRUE,TRUE),"FormatMsg",TRUE,"PerfectMsg")</f>
        <v>PerfectMsg</v>
      </c>
      <c r="N96" s="233">
        <v>0</v>
      </c>
      <c r="O96" s="233">
        <v>0</v>
      </c>
      <c r="P96" s="233">
        <v>0</v>
      </c>
      <c r="R96" s="233">
        <v>0</v>
      </c>
      <c r="S96" s="233">
        <v>0</v>
      </c>
      <c r="T96" s="233">
        <v>0</v>
      </c>
      <c r="V96" s="233">
        <v>0</v>
      </c>
      <c r="W96" s="233">
        <v>0</v>
      </c>
      <c r="X96" s="233">
        <v>0</v>
      </c>
      <c r="Z96" s="233">
        <v>0</v>
      </c>
      <c r="AA96" s="233">
        <v>0</v>
      </c>
      <c r="AB96" s="233">
        <v>0</v>
      </c>
    </row>
    <row r="97" spans="3:28" x14ac:dyDescent="0.15">
      <c r="C97" s="233">
        <v>0</v>
      </c>
      <c r="D97" s="233">
        <v>0</v>
      </c>
      <c r="E97" s="233">
        <v>0</v>
      </c>
      <c r="F97" s="233">
        <v>0</v>
      </c>
      <c r="G97" s="170" t="str">
        <f ca="1">_xlfn.IFS(ISBLANK(F!G97),"",IF(NOT(ISNA('#_F'!G97)),IF(ISNA(F!G97),TRUE,FALSE),FALSE),"StuNAMsg",IF(AND(ISNA('#_F'!G97),ISNA(F!G97)),TRUE,FALSE),"PerfectMsg",IF(NOT(ISERROR('#_F'!G97)),IF(ISERROR(F!G97),TRUE,FALSE),FALSE),"StuErrorMsg",IF(TYPE('#_F'!G97)&lt;&gt;TYPE(F!G97),TRUE,FALSE),"WrongTypeMsg",IF(_xlfn.ISFORMULA('#_F'!G97),IF(NOT(_xlfn.ISFORMULA(F!G97)),TRUE),FALSE),"MissingFormulaMsg",IF(NOT(AND(ISNUMBER(FIND("[",_xlfn.FORMULATEXT('#_F'!G97))),ISNUMBER(FIND("!",_xlfn.FORMULATEXT('#_F'!G97))))),AND(ISNUMBER(FIND("[",_xlfn.FORMULATEXT(F!G97))),ISNUMBER(FIND("!",_xlfn.FORMULATEXT(F!G97)))),FALSE),"ExternalRefsMsg",IF(ISNUMBER('#_F'!G97),IF(ABS('#_F'!G97-F!G97)&gt;0.00001,TRUE,FALSE),IF('#_F'!G97&lt;&gt;F!G97,TRUE,FALSE)),IF(ISNUMBER('#_F'!G97),IF('#_F'!G97&gt;F!G97,"TooLow","TooHigh"),"WrongAnswer"),NOT(_xlfn.ISFORMULA('#_F'!G97)),IF(_xlfn.IFS(ISTEXT('#_F'!G97),FALSE,ISLOGICAL('#_F'!G97),FALSE,SUBSTITUTE(CELL("format",'#_F'!G97),"-","")=SUBSTITUTE(CELL("format",F!G97),"-",""),FALSE,CELL("format",'#_F'!G97)="G",FALSE,AND(CELL("format",'#_F'!G97)="F0",CELL("format",F!G97)="G"),FALSE,TRUE,IFERROR(IF(MATCH(CELL("format",'#_F'!G97)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97),_xlfn.FORMULATEXT(F!G97),F!G97),"9","#"),"8","#"),"7","#"),"6","#"),"5","#"),"4","#"),"3","#"),"2","#"),"1","#"),"0","#"),"$","")," ",""),",","@"),"&gt;","@"),"&lt;","@"),"=","@"),")","@"),"(","@"),"^","@"),"/","@"),"+","@"),"*","@"),"-","@"))-LEN(SUBSTITUTE(SUBSTITUTE(SUBSTITUTE(SUBSTITUTE(SUBSTITUTE(SUBSTITUTE(SUBSTITUTE(SUBSTITUTE(SUBSTITUTE(SUBSTITUTE(SUBSTITUTE(SUBSTITUTE(SUBSTITUTE(SUBSTITUTE(SUBSTITUTE(SUBSTITUTE(SUBSTITUTE(SUBSTITUTE(SUBSTITUTE(SUBSTITUTE(SUBSTITUTE(SUBSTITUTE(SUBSTITUTE(SUBSTITUTE(IF(_xlfn.ISFORMULA(F!G97),_xlfn.FORMULATEXT(F!G97),F!G97),"9","#"),"8","#"),"7","#"),"6","#"),"5","#"),"4","#"),"3","#"),"2","#"),"1","#"),"0","#"),"$","")," ",""),",","@"),"&gt;","@"),"&lt;","@"),"=","@"),")","@"),"(","@"),"^","@"),"/","@"),"+","@"),"*","@"),"-","@"),"@#","")))/2&gt;(LEN(SUBSTITUTE(SUBSTITUTE(SUBSTITUTE(SUBSTITUTE(SUBSTITUTE(SUBSTITUTE(SUBSTITUTE(SUBSTITUTE(SUBSTITUTE(SUBSTITUTE(SUBSTITUTE(SUBSTITUTE(SUBSTITUTE(SUBSTITUTE(SUBSTITUTE(SUBSTITUTE(SUBSTITUTE(SUBSTITUTE(SUBSTITUTE(SUBSTITUTE(SUBSTITUTE(SUBSTITUTE(SUBSTITUTE(IF(_xlfn.ISFORMULA('#_F'!G97),_xlfn.FORMULATEXT('#_F'!G97),'#_F'!G97),"9","#"),"8","#"),"7","#"),"6","#"),"5","#"),"4","#"),"3","#"),"2","#"),"1","#"),"0","#"),"$","")," ",""),",","@"),"&gt;","@"),"&lt;","@"),"=","@"),")","@"),"(","@"),"^","@"),"/","@"),"+","@"),"*","@"),"-","@"))-LEN(SUBSTITUTE(SUBSTITUTE(SUBSTITUTE(SUBSTITUTE(SUBSTITUTE(SUBSTITUTE(SUBSTITUTE(SUBSTITUTE(SUBSTITUTE(SUBSTITUTE(SUBSTITUTE(SUBSTITUTE(SUBSTITUTE(SUBSTITUTE(SUBSTITUTE(SUBSTITUTE(SUBSTITUTE(SUBSTITUTE(SUBSTITUTE(SUBSTITUTE(SUBSTITUTE(SUBSTITUTE(SUBSTITUTE(SUBSTITUTE(IF(_xlfn.ISFORMULA('#_F'!G97),_xlfn.FORMULATEXT('#_F'!G97),'#_F'!G97),"9","#"),"8","#"),"7","#"),"6","#"),"5","#"),"4","#"),"3","#"),"2","#"),"1","#"),"0","#"),"$","")," ",""),",","@"),"&gt;","@"),"&lt;","@"),"=","@"),")","@"),"(","@"),"^","@"),"/","@"),"+","@"),"*","@"),"-","@"),"@#","")))/2,TRUE,FALSE),"HardCodeMsg",IF(LEN(IF(_xlfn.ISFORMULA(F!G97),_xlfn.FORMULATEXT(F!G97),F!G97))-LEN(SUBSTITUTE(IF(_xlfn.ISFORMULA(F!G97),_xlfn.FORMULATEXT(F!G97),F!G97),"""",""))&gt;LEN(IF(_xlfn.ISFORMULA('#_F'!G97),_xlfn.FORMULATEXT('#_F'!G97),'#_F'!G97))-LEN(SUBSTITUTE(IF(_xlfn.ISFORMULA('#_F'!G97),_xlfn.FORMULATEXT('#_F'!G97),'#_F'!G97),"""","")),TRUE,FALSE),"HardQuoteMsg",IF(LEN(IF(_xlfn.ISFORMULA(F!G97),_xlfn.FORMULATEXT(F!G97),F!G97))-LEN(SUBSTITUTE(IF(_xlfn.ISFORMULA(F!G97),_xlfn.FORMULATEXT(F!G97),F!G97),"$",""))&lt;LEN(IF(_xlfn.ISFORMULA('#_F'!G97),_xlfn.FORMULATEXT('#_F'!G97),'#_F'!G97))-LEN(SUBSTITUTE(IF(_xlfn.ISFORMULA('#_F'!G97),_xlfn.FORMULATEXT('#_F'!G97),'#_F'!G97),"$","")),TRUE,FALSE),"MissingAbsMsg",_xlfn.IFS(ISTEXT('#_F'!G97),FALSE,ISLOGICAL('#_F'!G97),FALSE,SUBSTITUTE(CELL("format",'#_F'!G97),"-","")=SUBSTITUTE(CELL("format",F!G97),"-",""),FALSE,CELL("format",'#_F'!G97)="G",FALSE,AND(CELL("format",'#_F'!G97)="F0",CELL("format",F!G97)="G"),FALSE,TRUE,IFERROR(IF(MATCH(CELL("format",'#_F'!G97),FormatCodes_SFX!$A$4:$A$53,0)&gt;0,TRUE),FALSE),TRUE,TRUE),"FormatMsg",TRUE,"PerfectMsg")</f>
        <v>PerfectMsg</v>
      </c>
      <c r="H97" s="170" t="str">
        <f ca="1">_xlfn.IFS(ISBLANK(F!H97),"",IF(NOT(ISNA('#_F'!H97)),IF(ISNA(F!H97),TRUE,FALSE),FALSE),"StuNAMsg",IF(AND(ISNA('#_F'!H97),ISNA(F!H97)),TRUE,FALSE),"PerfectMsg",IF(NOT(ISERROR('#_F'!H97)),IF(ISERROR(F!H97),TRUE,FALSE),FALSE),"StuErrorMsg",IF(TYPE('#_F'!H97)&lt;&gt;TYPE(F!H97),TRUE,FALSE),"WrongTypeMsg",IF(_xlfn.ISFORMULA('#_F'!H97),IF(NOT(_xlfn.ISFORMULA(F!H97)),TRUE),FALSE),"MissingFormulaMsg",IF(NOT(AND(ISNUMBER(FIND("[",_xlfn.FORMULATEXT('#_F'!H97))),ISNUMBER(FIND("!",_xlfn.FORMULATEXT('#_F'!H97))))),AND(ISNUMBER(FIND("[",_xlfn.FORMULATEXT(F!H97))),ISNUMBER(FIND("!",_xlfn.FORMULATEXT(F!H97)))),FALSE),"ExternalRefsMsg",IF(ISNUMBER('#_F'!H97),IF(ABS('#_F'!H97-F!H97)&gt;0.00001,TRUE,FALSE),IF('#_F'!H97&lt;&gt;F!H97,TRUE,FALSE)),IF(ISNUMBER('#_F'!H97),IF('#_F'!H97&gt;F!H97,"TooLow","TooHigh"),"WrongAnswer"),NOT(_xlfn.ISFORMULA('#_F'!H97)),IF(_xlfn.IFS(ISTEXT('#_F'!H97),FALSE,ISLOGICAL('#_F'!H97),FALSE,SUBSTITUTE(CELL("format",'#_F'!H97),"-","")=SUBSTITUTE(CELL("format",F!H97),"-",""),FALSE,CELL("format",'#_F'!H97)="G",FALSE,AND(CELL("format",'#_F'!H97)="F0",CELL("format",F!H97)="G"),FALSE,TRUE,IFERROR(IF(MATCH(CELL("format",'#_F'!H97)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97),_xlfn.FORMULATEXT(F!H97),F!H97),"9","#"),"8","#"),"7","#"),"6","#"),"5","#"),"4","#"),"3","#"),"2","#"),"1","#"),"0","#"),"$","")," ",""),",","@"),"&gt;","@"),"&lt;","@"),"=","@"),")","@"),"(","@"),"^","@"),"/","@"),"+","@"),"*","@"),"-","@"))-LEN(SUBSTITUTE(SUBSTITUTE(SUBSTITUTE(SUBSTITUTE(SUBSTITUTE(SUBSTITUTE(SUBSTITUTE(SUBSTITUTE(SUBSTITUTE(SUBSTITUTE(SUBSTITUTE(SUBSTITUTE(SUBSTITUTE(SUBSTITUTE(SUBSTITUTE(SUBSTITUTE(SUBSTITUTE(SUBSTITUTE(SUBSTITUTE(SUBSTITUTE(SUBSTITUTE(SUBSTITUTE(SUBSTITUTE(SUBSTITUTE(IF(_xlfn.ISFORMULA(F!H97),_xlfn.FORMULATEXT(F!H97),F!H97),"9","#"),"8","#"),"7","#"),"6","#"),"5","#"),"4","#"),"3","#"),"2","#"),"1","#"),"0","#"),"$","")," ",""),",","@"),"&gt;","@"),"&lt;","@"),"=","@"),")","@"),"(","@"),"^","@"),"/","@"),"+","@"),"*","@"),"-","@"),"@#","")))/2&gt;(LEN(SUBSTITUTE(SUBSTITUTE(SUBSTITUTE(SUBSTITUTE(SUBSTITUTE(SUBSTITUTE(SUBSTITUTE(SUBSTITUTE(SUBSTITUTE(SUBSTITUTE(SUBSTITUTE(SUBSTITUTE(SUBSTITUTE(SUBSTITUTE(SUBSTITUTE(SUBSTITUTE(SUBSTITUTE(SUBSTITUTE(SUBSTITUTE(SUBSTITUTE(SUBSTITUTE(SUBSTITUTE(SUBSTITUTE(IF(_xlfn.ISFORMULA('#_F'!H97),_xlfn.FORMULATEXT('#_F'!H97),'#_F'!H97),"9","#"),"8","#"),"7","#"),"6","#"),"5","#"),"4","#"),"3","#"),"2","#"),"1","#"),"0","#"),"$","")," ",""),",","@"),"&gt;","@"),"&lt;","@"),"=","@"),")","@"),"(","@"),"^","@"),"/","@"),"+","@"),"*","@"),"-","@"))-LEN(SUBSTITUTE(SUBSTITUTE(SUBSTITUTE(SUBSTITUTE(SUBSTITUTE(SUBSTITUTE(SUBSTITUTE(SUBSTITUTE(SUBSTITUTE(SUBSTITUTE(SUBSTITUTE(SUBSTITUTE(SUBSTITUTE(SUBSTITUTE(SUBSTITUTE(SUBSTITUTE(SUBSTITUTE(SUBSTITUTE(SUBSTITUTE(SUBSTITUTE(SUBSTITUTE(SUBSTITUTE(SUBSTITUTE(SUBSTITUTE(IF(_xlfn.ISFORMULA('#_F'!H97),_xlfn.FORMULATEXT('#_F'!H97),'#_F'!H97),"9","#"),"8","#"),"7","#"),"6","#"),"5","#"),"4","#"),"3","#"),"2","#"),"1","#"),"0","#"),"$","")," ",""),",","@"),"&gt;","@"),"&lt;","@"),"=","@"),")","@"),"(","@"),"^","@"),"/","@"),"+","@"),"*","@"),"-","@"),"@#","")))/2,TRUE,FALSE),"HardCodeMsg",IF(LEN(IF(_xlfn.ISFORMULA(F!H97),_xlfn.FORMULATEXT(F!H97),F!H97))-LEN(SUBSTITUTE(IF(_xlfn.ISFORMULA(F!H97),_xlfn.FORMULATEXT(F!H97),F!H97),"""",""))&gt;LEN(IF(_xlfn.ISFORMULA('#_F'!H97),_xlfn.FORMULATEXT('#_F'!H97),'#_F'!H97))-LEN(SUBSTITUTE(IF(_xlfn.ISFORMULA('#_F'!H97),_xlfn.FORMULATEXT('#_F'!H97),'#_F'!H97),"""","")),TRUE,FALSE),"HardQuoteMsg",IF(LEN(IF(_xlfn.ISFORMULA(F!H97),_xlfn.FORMULATEXT(F!H97),F!H97))-LEN(SUBSTITUTE(IF(_xlfn.ISFORMULA(F!H97),_xlfn.FORMULATEXT(F!H97),F!H97),"$",""))&lt;LEN(IF(_xlfn.ISFORMULA('#_F'!H97),_xlfn.FORMULATEXT('#_F'!H97),'#_F'!H97))-LEN(SUBSTITUTE(IF(_xlfn.ISFORMULA('#_F'!H97),_xlfn.FORMULATEXT('#_F'!H97),'#_F'!H97),"$","")),TRUE,FALSE),"MissingAbsMsg",_xlfn.IFS(ISTEXT('#_F'!H97),FALSE,ISLOGICAL('#_F'!H97),FALSE,SUBSTITUTE(CELL("format",'#_F'!H97),"-","")=SUBSTITUTE(CELL("format",F!H97),"-",""),FALSE,CELL("format",'#_F'!H97)="G",FALSE,AND(CELL("format",'#_F'!H97)="F0",CELL("format",F!H97)="G"),FALSE,TRUE,IFERROR(IF(MATCH(CELL("format",'#_F'!H97),FormatCodes_SFX!$A$4:$A$53,0)&gt;0,TRUE),FALSE),TRUE,TRUE),"FormatMsg",TRUE,"PerfectMsg")</f>
        <v>PerfectMsg</v>
      </c>
      <c r="I97" s="170" t="str">
        <f ca="1">_xlfn.IFS(ISBLANK(F!I97),"",IF(NOT(ISNA('#_F'!I97)),IF(ISNA(F!I97),TRUE,FALSE),FALSE),"StuNAMsg",IF(AND(ISNA('#_F'!I97),ISNA(F!I97)),TRUE,FALSE),"PerfectMsg",IF(NOT(ISERROR('#_F'!I97)),IF(ISERROR(F!I97),TRUE,FALSE),FALSE),"StuErrorMsg",IF(TYPE('#_F'!I97)&lt;&gt;TYPE(F!I97),TRUE,FALSE),"WrongTypeMsg",IF(_xlfn.ISFORMULA('#_F'!I97),IF(NOT(_xlfn.ISFORMULA(F!I97)),TRUE),FALSE),"MissingFormulaMsg",IF(NOT(AND(ISNUMBER(FIND("[",_xlfn.FORMULATEXT('#_F'!I97))),ISNUMBER(FIND("!",_xlfn.FORMULATEXT('#_F'!I97))))),AND(ISNUMBER(FIND("[",_xlfn.FORMULATEXT(F!I97))),ISNUMBER(FIND("!",_xlfn.FORMULATEXT(F!I97)))),FALSE),"ExternalRefsMsg",IF(ISNUMBER('#_F'!I97),IF(ABS('#_F'!I97-F!I97)&gt;0.00001,TRUE,FALSE),IF('#_F'!I97&lt;&gt;F!I97,TRUE,FALSE)),IF(ISNUMBER('#_F'!I97),IF('#_F'!I97&gt;F!I97,"TooLow","TooHigh"),"WrongAnswer"),NOT(_xlfn.ISFORMULA('#_F'!I97)),IF(_xlfn.IFS(ISTEXT('#_F'!I97),FALSE,ISLOGICAL('#_F'!I97),FALSE,SUBSTITUTE(CELL("format",'#_F'!I97),"-","")=SUBSTITUTE(CELL("format",F!I97),"-",""),FALSE,CELL("format",'#_F'!I97)="G",FALSE,AND(CELL("format",'#_F'!I97)="F0",CELL("format",F!I97)="G"),FALSE,TRUE,IFERROR(IF(MATCH(CELL("format",'#_F'!I97)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97),_xlfn.FORMULATEXT(F!I97),F!I97),"9","#"),"8","#"),"7","#"),"6","#"),"5","#"),"4","#"),"3","#"),"2","#"),"1","#"),"0","#"),"$","")," ",""),",","@"),"&gt;","@"),"&lt;","@"),"=","@"),")","@"),"(","@"),"^","@"),"/","@"),"+","@"),"*","@"),"-","@"))-LEN(SUBSTITUTE(SUBSTITUTE(SUBSTITUTE(SUBSTITUTE(SUBSTITUTE(SUBSTITUTE(SUBSTITUTE(SUBSTITUTE(SUBSTITUTE(SUBSTITUTE(SUBSTITUTE(SUBSTITUTE(SUBSTITUTE(SUBSTITUTE(SUBSTITUTE(SUBSTITUTE(SUBSTITUTE(SUBSTITUTE(SUBSTITUTE(SUBSTITUTE(SUBSTITUTE(SUBSTITUTE(SUBSTITUTE(SUBSTITUTE(IF(_xlfn.ISFORMULA(F!I97),_xlfn.FORMULATEXT(F!I97),F!I97),"9","#"),"8","#"),"7","#"),"6","#"),"5","#"),"4","#"),"3","#"),"2","#"),"1","#"),"0","#"),"$","")," ",""),",","@"),"&gt;","@"),"&lt;","@"),"=","@"),")","@"),"(","@"),"^","@"),"/","@"),"+","@"),"*","@"),"-","@"),"@#","")))/2&gt;(LEN(SUBSTITUTE(SUBSTITUTE(SUBSTITUTE(SUBSTITUTE(SUBSTITUTE(SUBSTITUTE(SUBSTITUTE(SUBSTITUTE(SUBSTITUTE(SUBSTITUTE(SUBSTITUTE(SUBSTITUTE(SUBSTITUTE(SUBSTITUTE(SUBSTITUTE(SUBSTITUTE(SUBSTITUTE(SUBSTITUTE(SUBSTITUTE(SUBSTITUTE(SUBSTITUTE(SUBSTITUTE(SUBSTITUTE(IF(_xlfn.ISFORMULA('#_F'!I97),_xlfn.FORMULATEXT('#_F'!I97),'#_F'!I97),"9","#"),"8","#"),"7","#"),"6","#"),"5","#"),"4","#"),"3","#"),"2","#"),"1","#"),"0","#"),"$","")," ",""),",","@"),"&gt;","@"),"&lt;","@"),"=","@"),")","@"),"(","@"),"^","@"),"/","@"),"+","@"),"*","@"),"-","@"))-LEN(SUBSTITUTE(SUBSTITUTE(SUBSTITUTE(SUBSTITUTE(SUBSTITUTE(SUBSTITUTE(SUBSTITUTE(SUBSTITUTE(SUBSTITUTE(SUBSTITUTE(SUBSTITUTE(SUBSTITUTE(SUBSTITUTE(SUBSTITUTE(SUBSTITUTE(SUBSTITUTE(SUBSTITUTE(SUBSTITUTE(SUBSTITUTE(SUBSTITUTE(SUBSTITUTE(SUBSTITUTE(SUBSTITUTE(SUBSTITUTE(IF(_xlfn.ISFORMULA('#_F'!I97),_xlfn.FORMULATEXT('#_F'!I97),'#_F'!I97),"9","#"),"8","#"),"7","#"),"6","#"),"5","#"),"4","#"),"3","#"),"2","#"),"1","#"),"0","#"),"$","")," ",""),",","@"),"&gt;","@"),"&lt;","@"),"=","@"),")","@"),"(","@"),"^","@"),"/","@"),"+","@"),"*","@"),"-","@"),"@#","")))/2,TRUE,FALSE),"HardCodeMsg",IF(LEN(IF(_xlfn.ISFORMULA(F!I97),_xlfn.FORMULATEXT(F!I97),F!I97))-LEN(SUBSTITUTE(IF(_xlfn.ISFORMULA(F!I97),_xlfn.FORMULATEXT(F!I97),F!I97),"""",""))&gt;LEN(IF(_xlfn.ISFORMULA('#_F'!I97),_xlfn.FORMULATEXT('#_F'!I97),'#_F'!I97))-LEN(SUBSTITUTE(IF(_xlfn.ISFORMULA('#_F'!I97),_xlfn.FORMULATEXT('#_F'!I97),'#_F'!I97),"""","")),TRUE,FALSE),"HardQuoteMsg",IF(LEN(IF(_xlfn.ISFORMULA(F!I97),_xlfn.FORMULATEXT(F!I97),F!I97))-LEN(SUBSTITUTE(IF(_xlfn.ISFORMULA(F!I97),_xlfn.FORMULATEXT(F!I97),F!I97),"$",""))&lt;LEN(IF(_xlfn.ISFORMULA('#_F'!I97),_xlfn.FORMULATEXT('#_F'!I97),'#_F'!I97))-LEN(SUBSTITUTE(IF(_xlfn.ISFORMULA('#_F'!I97),_xlfn.FORMULATEXT('#_F'!I97),'#_F'!I97),"$","")),TRUE,FALSE),"MissingAbsMsg",_xlfn.IFS(ISTEXT('#_F'!I97),FALSE,ISLOGICAL('#_F'!I97),FALSE,SUBSTITUTE(CELL("format",'#_F'!I97),"-","")=SUBSTITUTE(CELL("format",F!I97),"-",""),FALSE,CELL("format",'#_F'!I97)="G",FALSE,AND(CELL("format",'#_F'!I97)="F0",CELL("format",F!I97)="G"),FALSE,TRUE,IFERROR(IF(MATCH(CELL("format",'#_F'!I97),FormatCodes_SFX!$A$4:$A$53,0)&gt;0,TRUE),FALSE),TRUE,TRUE),"FormatMsg",TRUE,"PerfectMsg")</f>
        <v>PerfectMsg</v>
      </c>
      <c r="J97" s="170" t="str">
        <f ca="1">_xlfn.IFS(ISBLANK(F!J97),"",IF(NOT(ISNA('#_F'!J97)),IF(ISNA(F!J97),TRUE,FALSE),FALSE),"StuNAMsg",IF(AND(ISNA('#_F'!J97),ISNA(F!J97)),TRUE,FALSE),"PerfectMsg",IF(NOT(ISERROR('#_F'!J97)),IF(ISERROR(F!J97),TRUE,FALSE),FALSE),"StuErrorMsg",IF(TYPE('#_F'!J97)&lt;&gt;TYPE(F!J97),TRUE,FALSE),"WrongTypeMsg",IF(_xlfn.ISFORMULA('#_F'!J97),IF(NOT(_xlfn.ISFORMULA(F!J97)),TRUE),FALSE),"MissingFormulaMsg",IF(NOT(AND(ISNUMBER(FIND("[",_xlfn.FORMULATEXT('#_F'!J97))),ISNUMBER(FIND("!",_xlfn.FORMULATEXT('#_F'!J97))))),AND(ISNUMBER(FIND("[",_xlfn.FORMULATEXT(F!J97))),ISNUMBER(FIND("!",_xlfn.FORMULATEXT(F!J97)))),FALSE),"ExternalRefsMsg",IF(ISNUMBER('#_F'!J97),IF(ABS('#_F'!J97-F!J97)&gt;0.00001,TRUE,FALSE),IF('#_F'!J97&lt;&gt;F!J97,TRUE,FALSE)),IF(ISNUMBER('#_F'!J97),IF('#_F'!J97&gt;F!J97,"TooLow","TooHigh"),"WrongAnswer"),NOT(_xlfn.ISFORMULA('#_F'!J97)),IF(_xlfn.IFS(ISTEXT('#_F'!J97),FALSE,ISLOGICAL('#_F'!J97),FALSE,SUBSTITUTE(CELL("format",'#_F'!J97),"-","")=SUBSTITUTE(CELL("format",F!J97),"-",""),FALSE,CELL("format",'#_F'!J97)="G",FALSE,AND(CELL("format",'#_F'!J97)="F0",CELL("format",F!J97)="G"),FALSE,TRUE,IFERROR(IF(MATCH(CELL("format",'#_F'!J97)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97),_xlfn.FORMULATEXT(F!J97),F!J97),"9","#"),"8","#"),"7","#"),"6","#"),"5","#"),"4","#"),"3","#"),"2","#"),"1","#"),"0","#"),"$","")," ",""),",","@"),"&gt;","@"),"&lt;","@"),"=","@"),")","@"),"(","@"),"^","@"),"/","@"),"+","@"),"*","@"),"-","@"))-LEN(SUBSTITUTE(SUBSTITUTE(SUBSTITUTE(SUBSTITUTE(SUBSTITUTE(SUBSTITUTE(SUBSTITUTE(SUBSTITUTE(SUBSTITUTE(SUBSTITUTE(SUBSTITUTE(SUBSTITUTE(SUBSTITUTE(SUBSTITUTE(SUBSTITUTE(SUBSTITUTE(SUBSTITUTE(SUBSTITUTE(SUBSTITUTE(SUBSTITUTE(SUBSTITUTE(SUBSTITUTE(SUBSTITUTE(SUBSTITUTE(IF(_xlfn.ISFORMULA(F!J97),_xlfn.FORMULATEXT(F!J97),F!J97),"9","#"),"8","#"),"7","#"),"6","#"),"5","#"),"4","#"),"3","#"),"2","#"),"1","#"),"0","#"),"$","")," ",""),",","@"),"&gt;","@"),"&lt;","@"),"=","@"),")","@"),"(","@"),"^","@"),"/","@"),"+","@"),"*","@"),"-","@"),"@#","")))/2&gt;(LEN(SUBSTITUTE(SUBSTITUTE(SUBSTITUTE(SUBSTITUTE(SUBSTITUTE(SUBSTITUTE(SUBSTITUTE(SUBSTITUTE(SUBSTITUTE(SUBSTITUTE(SUBSTITUTE(SUBSTITUTE(SUBSTITUTE(SUBSTITUTE(SUBSTITUTE(SUBSTITUTE(SUBSTITUTE(SUBSTITUTE(SUBSTITUTE(SUBSTITUTE(SUBSTITUTE(SUBSTITUTE(SUBSTITUTE(IF(_xlfn.ISFORMULA('#_F'!J97),_xlfn.FORMULATEXT('#_F'!J97),'#_F'!J97),"9","#"),"8","#"),"7","#"),"6","#"),"5","#"),"4","#"),"3","#"),"2","#"),"1","#"),"0","#"),"$","")," ",""),",","@"),"&gt;","@"),"&lt;","@"),"=","@"),")","@"),"(","@"),"^","@"),"/","@"),"+","@"),"*","@"),"-","@"))-LEN(SUBSTITUTE(SUBSTITUTE(SUBSTITUTE(SUBSTITUTE(SUBSTITUTE(SUBSTITUTE(SUBSTITUTE(SUBSTITUTE(SUBSTITUTE(SUBSTITUTE(SUBSTITUTE(SUBSTITUTE(SUBSTITUTE(SUBSTITUTE(SUBSTITUTE(SUBSTITUTE(SUBSTITUTE(SUBSTITUTE(SUBSTITUTE(SUBSTITUTE(SUBSTITUTE(SUBSTITUTE(SUBSTITUTE(SUBSTITUTE(IF(_xlfn.ISFORMULA('#_F'!J97),_xlfn.FORMULATEXT('#_F'!J97),'#_F'!J97),"9","#"),"8","#"),"7","#"),"6","#"),"5","#"),"4","#"),"3","#"),"2","#"),"1","#"),"0","#"),"$","")," ",""),",","@"),"&gt;","@"),"&lt;","@"),"=","@"),")","@"),"(","@"),"^","@"),"/","@"),"+","@"),"*","@"),"-","@"),"@#","")))/2,TRUE,FALSE),"HardCodeMsg",IF(LEN(IF(_xlfn.ISFORMULA(F!J97),_xlfn.FORMULATEXT(F!J97),F!J97))-LEN(SUBSTITUTE(IF(_xlfn.ISFORMULA(F!J97),_xlfn.FORMULATEXT(F!J97),F!J97),"""",""))&gt;LEN(IF(_xlfn.ISFORMULA('#_F'!J97),_xlfn.FORMULATEXT('#_F'!J97),'#_F'!J97))-LEN(SUBSTITUTE(IF(_xlfn.ISFORMULA('#_F'!J97),_xlfn.FORMULATEXT('#_F'!J97),'#_F'!J97),"""","")),TRUE,FALSE),"HardQuoteMsg",IF(LEN(IF(_xlfn.ISFORMULA(F!J97),_xlfn.FORMULATEXT(F!J97),F!J97))-LEN(SUBSTITUTE(IF(_xlfn.ISFORMULA(F!J97),_xlfn.FORMULATEXT(F!J97),F!J97),"$",""))&lt;LEN(IF(_xlfn.ISFORMULA('#_F'!J97),_xlfn.FORMULATEXT('#_F'!J97),'#_F'!J97))-LEN(SUBSTITUTE(IF(_xlfn.ISFORMULA('#_F'!J97),_xlfn.FORMULATEXT('#_F'!J97),'#_F'!J97),"$","")),TRUE,FALSE),"MissingAbsMsg",_xlfn.IFS(ISTEXT('#_F'!J97),FALSE,ISLOGICAL('#_F'!J97),FALSE,SUBSTITUTE(CELL("format",'#_F'!J97),"-","")=SUBSTITUTE(CELL("format",F!J97),"-",""),FALSE,CELL("format",'#_F'!J97)="G",FALSE,AND(CELL("format",'#_F'!J97)="F0",CELL("format",F!J97)="G"),FALSE,TRUE,IFERROR(IF(MATCH(CELL("format",'#_F'!J97),FormatCodes_SFX!$A$4:$A$53,0)&gt;0,TRUE),FALSE),TRUE,TRUE),"FormatMsg",TRUE,"PerfectMsg")</f>
        <v>PerfectMsg</v>
      </c>
      <c r="K97" s="170" t="str">
        <f ca="1">_xlfn.IFS(ISBLANK(F!K97),"",IF(NOT(ISNA('#_F'!K97)),IF(ISNA(F!K97),TRUE,FALSE),FALSE),"StuNAMsg",IF(AND(ISNA('#_F'!K97),ISNA(F!K97)),TRUE,FALSE),"PerfectMsg",IF(NOT(ISERROR('#_F'!K97)),IF(ISERROR(F!K97),TRUE,FALSE),FALSE),"StuErrorMsg",IF(TYPE('#_F'!K97)&lt;&gt;TYPE(F!K97),TRUE,FALSE),"WrongTypeMsg",IF(_xlfn.ISFORMULA('#_F'!K97),IF(NOT(_xlfn.ISFORMULA(F!K97)),TRUE),FALSE),"MissingFormulaMsg",IF(NOT(AND(ISNUMBER(FIND("[",_xlfn.FORMULATEXT('#_F'!K97))),ISNUMBER(FIND("!",_xlfn.FORMULATEXT('#_F'!K97))))),AND(ISNUMBER(FIND("[",_xlfn.FORMULATEXT(F!K97))),ISNUMBER(FIND("!",_xlfn.FORMULATEXT(F!K97)))),FALSE),"ExternalRefsMsg",IF(ISNUMBER('#_F'!K97),IF(ABS('#_F'!K97-F!K97)&gt;0.00001,TRUE,FALSE),IF('#_F'!K97&lt;&gt;F!K97,TRUE,FALSE)),IF(ISNUMBER('#_F'!K97),IF('#_F'!K97&gt;F!K97,"TooLow","TooHigh"),"WrongAnswer"),NOT(_xlfn.ISFORMULA('#_F'!K97)),IF(_xlfn.IFS(ISTEXT('#_F'!K97),FALSE,ISLOGICAL('#_F'!K97),FALSE,SUBSTITUTE(CELL("format",'#_F'!K97),"-","")=SUBSTITUTE(CELL("format",F!K97),"-",""),FALSE,CELL("format",'#_F'!K97)="G",FALSE,AND(CELL("format",'#_F'!K97)="F0",CELL("format",F!K97)="G"),FALSE,TRUE,IFERROR(IF(MATCH(CELL("format",'#_F'!K97)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97),_xlfn.FORMULATEXT(F!K97),F!K97),"9","#"),"8","#"),"7","#"),"6","#"),"5","#"),"4","#"),"3","#"),"2","#"),"1","#"),"0","#"),"$","")," ",""),",","@"),"&gt;","@"),"&lt;","@"),"=","@"),")","@"),"(","@"),"^","@"),"/","@"),"+","@"),"*","@"),"-","@"))-LEN(SUBSTITUTE(SUBSTITUTE(SUBSTITUTE(SUBSTITUTE(SUBSTITUTE(SUBSTITUTE(SUBSTITUTE(SUBSTITUTE(SUBSTITUTE(SUBSTITUTE(SUBSTITUTE(SUBSTITUTE(SUBSTITUTE(SUBSTITUTE(SUBSTITUTE(SUBSTITUTE(SUBSTITUTE(SUBSTITUTE(SUBSTITUTE(SUBSTITUTE(SUBSTITUTE(SUBSTITUTE(SUBSTITUTE(SUBSTITUTE(IF(_xlfn.ISFORMULA(F!K97),_xlfn.FORMULATEXT(F!K97),F!K97),"9","#"),"8","#"),"7","#"),"6","#"),"5","#"),"4","#"),"3","#"),"2","#"),"1","#"),"0","#"),"$","")," ",""),",","@"),"&gt;","@"),"&lt;","@"),"=","@"),")","@"),"(","@"),"^","@"),"/","@"),"+","@"),"*","@"),"-","@"),"@#","")))/2&gt;(LEN(SUBSTITUTE(SUBSTITUTE(SUBSTITUTE(SUBSTITUTE(SUBSTITUTE(SUBSTITUTE(SUBSTITUTE(SUBSTITUTE(SUBSTITUTE(SUBSTITUTE(SUBSTITUTE(SUBSTITUTE(SUBSTITUTE(SUBSTITUTE(SUBSTITUTE(SUBSTITUTE(SUBSTITUTE(SUBSTITUTE(SUBSTITUTE(SUBSTITUTE(SUBSTITUTE(SUBSTITUTE(SUBSTITUTE(IF(_xlfn.ISFORMULA('#_F'!K97),_xlfn.FORMULATEXT('#_F'!K97),'#_F'!K97),"9","#"),"8","#"),"7","#"),"6","#"),"5","#"),"4","#"),"3","#"),"2","#"),"1","#"),"0","#"),"$","")," ",""),",","@"),"&gt;","@"),"&lt;","@"),"=","@"),")","@"),"(","@"),"^","@"),"/","@"),"+","@"),"*","@"),"-","@"))-LEN(SUBSTITUTE(SUBSTITUTE(SUBSTITUTE(SUBSTITUTE(SUBSTITUTE(SUBSTITUTE(SUBSTITUTE(SUBSTITUTE(SUBSTITUTE(SUBSTITUTE(SUBSTITUTE(SUBSTITUTE(SUBSTITUTE(SUBSTITUTE(SUBSTITUTE(SUBSTITUTE(SUBSTITUTE(SUBSTITUTE(SUBSTITUTE(SUBSTITUTE(SUBSTITUTE(SUBSTITUTE(SUBSTITUTE(SUBSTITUTE(IF(_xlfn.ISFORMULA('#_F'!K97),_xlfn.FORMULATEXT('#_F'!K97),'#_F'!K97),"9","#"),"8","#"),"7","#"),"6","#"),"5","#"),"4","#"),"3","#"),"2","#"),"1","#"),"0","#"),"$","")," ",""),",","@"),"&gt;","@"),"&lt;","@"),"=","@"),")","@"),"(","@"),"^","@"),"/","@"),"+","@"),"*","@"),"-","@"),"@#","")))/2,TRUE,FALSE),"HardCodeMsg",IF(LEN(IF(_xlfn.ISFORMULA(F!K97),_xlfn.FORMULATEXT(F!K97),F!K97))-LEN(SUBSTITUTE(IF(_xlfn.ISFORMULA(F!K97),_xlfn.FORMULATEXT(F!K97),F!K97),"""",""))&gt;LEN(IF(_xlfn.ISFORMULA('#_F'!K97),_xlfn.FORMULATEXT('#_F'!K97),'#_F'!K97))-LEN(SUBSTITUTE(IF(_xlfn.ISFORMULA('#_F'!K97),_xlfn.FORMULATEXT('#_F'!K97),'#_F'!K97),"""","")),TRUE,FALSE),"HardQuoteMsg",IF(LEN(IF(_xlfn.ISFORMULA(F!K97),_xlfn.FORMULATEXT(F!K97),F!K97))-LEN(SUBSTITUTE(IF(_xlfn.ISFORMULA(F!K97),_xlfn.FORMULATEXT(F!K97),F!K97),"$",""))&lt;LEN(IF(_xlfn.ISFORMULA('#_F'!K97),_xlfn.FORMULATEXT('#_F'!K97),'#_F'!K97))-LEN(SUBSTITUTE(IF(_xlfn.ISFORMULA('#_F'!K97),_xlfn.FORMULATEXT('#_F'!K97),'#_F'!K97),"$","")),TRUE,FALSE),"MissingAbsMsg",_xlfn.IFS(ISTEXT('#_F'!K97),FALSE,ISLOGICAL('#_F'!K97),FALSE,SUBSTITUTE(CELL("format",'#_F'!K97),"-","")=SUBSTITUTE(CELL("format",F!K97),"-",""),FALSE,CELL("format",'#_F'!K97)="G",FALSE,AND(CELL("format",'#_F'!K97)="F0",CELL("format",F!K97)="G"),FALSE,TRUE,IFERROR(IF(MATCH(CELL("format",'#_F'!K97),FormatCodes_SFX!$A$4:$A$53,0)&gt;0,TRUE),FALSE),TRUE,TRUE),"FormatMsg",TRUE,"PerfectMsg")</f>
        <v>PerfectMsg</v>
      </c>
      <c r="L97" s="231" t="str">
        <f ca="1">_xlfn.IFS(ISBLANK(F!L97),"",IF(NOT(ISNA('#_F'!L97)),IF(ISNA(F!L97),TRUE,FALSE),FALSE),"StuNAMsg",IF(AND(ISNA('#_F'!L97),ISNA(F!L97)),TRUE,FALSE),"PerfectMsg",IF(NOT(ISERROR('#_F'!L97)),IF(ISERROR(F!L97),TRUE,FALSE),FALSE),"StuErrorMsg",IF(TYPE('#_F'!L97)&lt;&gt;TYPE(F!L97),TRUE,FALSE),"WrongTypeMsg",IF(_xlfn.ISFORMULA('#_F'!L97),IF(NOT(_xlfn.ISFORMULA(F!L97)),TRUE),FALSE),"MissingFormulaMsg",IF(NOT(AND(ISNUMBER(FIND("[",_xlfn.FORMULATEXT('#_F'!L97))),ISNUMBER(FIND("!",_xlfn.FORMULATEXT('#_F'!L97))))),AND(ISNUMBER(FIND("[",_xlfn.FORMULATEXT(F!L97))),ISNUMBER(FIND("!",_xlfn.FORMULATEXT(F!L97)))),FALSE),"ExternalRefsMsg",IF(ISNUMBER('#_F'!L97),IF(ABS('#_F'!L97-F!L97)&gt;0.00001,TRUE,FALSE),IF('#_F'!L97&lt;&gt;F!L97,TRUE,FALSE)),IF(ISNUMBER('#_F'!L97),IF('#_F'!L97&gt;F!L97,"TooLow","TooHigh"),"WrongAnswer"),NOT(_xlfn.ISFORMULA('#_F'!L97)),IF(_xlfn.IFS(ISTEXT('#_F'!L97),FALSE,ISLOGICAL('#_F'!L97),FALSE,SUBSTITUTE(CELL("format",'#_F'!L97),"-","")=SUBSTITUTE(CELL("format",F!L97),"-",""),FALSE,CELL("format",'#_F'!L97)="G",FALSE,AND(CELL("format",'#_F'!L97)="F0",CELL("format",F!L97)="G"),FALSE,TRUE,IFERROR(IF(MATCH(CELL("format",'#_F'!L97)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97),_xlfn.FORMULATEXT(F!L97),F!L97),"9","#"),"8","#"),"7","#"),"6","#"),"5","#"),"4","#"),"3","#"),"2","#"),"1","#"),"0","#"),"$","")," ",""),",","@"),"&gt;","@"),"&lt;","@"),"=","@"),")","@"),"(","@"),"^","@"),"/","@"),"+","@"),"*","@"),"-","@"))-LEN(SUBSTITUTE(SUBSTITUTE(SUBSTITUTE(SUBSTITUTE(SUBSTITUTE(SUBSTITUTE(SUBSTITUTE(SUBSTITUTE(SUBSTITUTE(SUBSTITUTE(SUBSTITUTE(SUBSTITUTE(SUBSTITUTE(SUBSTITUTE(SUBSTITUTE(SUBSTITUTE(SUBSTITUTE(SUBSTITUTE(SUBSTITUTE(SUBSTITUTE(SUBSTITUTE(SUBSTITUTE(SUBSTITUTE(SUBSTITUTE(IF(_xlfn.ISFORMULA(F!L97),_xlfn.FORMULATEXT(F!L97),F!L97),"9","#"),"8","#"),"7","#"),"6","#"),"5","#"),"4","#"),"3","#"),"2","#"),"1","#"),"0","#"),"$","")," ",""),",","@"),"&gt;","@"),"&lt;","@"),"=","@"),")","@"),"(","@"),"^","@"),"/","@"),"+","@"),"*","@"),"-","@"),"@#","")))/2&gt;(LEN(SUBSTITUTE(SUBSTITUTE(SUBSTITUTE(SUBSTITUTE(SUBSTITUTE(SUBSTITUTE(SUBSTITUTE(SUBSTITUTE(SUBSTITUTE(SUBSTITUTE(SUBSTITUTE(SUBSTITUTE(SUBSTITUTE(SUBSTITUTE(SUBSTITUTE(SUBSTITUTE(SUBSTITUTE(SUBSTITUTE(SUBSTITUTE(SUBSTITUTE(SUBSTITUTE(SUBSTITUTE(SUBSTITUTE(IF(_xlfn.ISFORMULA('#_F'!L97),_xlfn.FORMULATEXT('#_F'!L97),'#_F'!L97),"9","#"),"8","#"),"7","#"),"6","#"),"5","#"),"4","#"),"3","#"),"2","#"),"1","#"),"0","#"),"$","")," ",""),",","@"),"&gt;","@"),"&lt;","@"),"=","@"),")","@"),"(","@"),"^","@"),"/","@"),"+","@"),"*","@"),"-","@"))-LEN(SUBSTITUTE(SUBSTITUTE(SUBSTITUTE(SUBSTITUTE(SUBSTITUTE(SUBSTITUTE(SUBSTITUTE(SUBSTITUTE(SUBSTITUTE(SUBSTITUTE(SUBSTITUTE(SUBSTITUTE(SUBSTITUTE(SUBSTITUTE(SUBSTITUTE(SUBSTITUTE(SUBSTITUTE(SUBSTITUTE(SUBSTITUTE(SUBSTITUTE(SUBSTITUTE(SUBSTITUTE(SUBSTITUTE(SUBSTITUTE(IF(_xlfn.ISFORMULA('#_F'!L97),_xlfn.FORMULATEXT('#_F'!L97),'#_F'!L97),"9","#"),"8","#"),"7","#"),"6","#"),"5","#"),"4","#"),"3","#"),"2","#"),"1","#"),"0","#"),"$","")," ",""),",","@"),"&gt;","@"),"&lt;","@"),"=","@"),")","@"),"(","@"),"^","@"),"/","@"),"+","@"),"*","@"),"-","@"),"@#","")))/2,TRUE,FALSE),"HardCodeMsg",IF(LEN(IF(_xlfn.ISFORMULA(F!L97),_xlfn.FORMULATEXT(F!L97),F!L97))-LEN(SUBSTITUTE(IF(_xlfn.ISFORMULA(F!L97),_xlfn.FORMULATEXT(F!L97),F!L97),"""",""))&gt;LEN(IF(_xlfn.ISFORMULA('#_F'!L97),_xlfn.FORMULATEXT('#_F'!L97),'#_F'!L97))-LEN(SUBSTITUTE(IF(_xlfn.ISFORMULA('#_F'!L97),_xlfn.FORMULATEXT('#_F'!L97),'#_F'!L97),"""","")),TRUE,FALSE),"HardQuoteMsg",IF(LEN(IF(_xlfn.ISFORMULA(F!L97),_xlfn.FORMULATEXT(F!L97),F!L97))-LEN(SUBSTITUTE(IF(_xlfn.ISFORMULA(F!L97),_xlfn.FORMULATEXT(F!L97),F!L97),"$",""))&lt;LEN(IF(_xlfn.ISFORMULA('#_F'!L97),_xlfn.FORMULATEXT('#_F'!L97),'#_F'!L97))-LEN(SUBSTITUTE(IF(_xlfn.ISFORMULA('#_F'!L97),_xlfn.FORMULATEXT('#_F'!L97),'#_F'!L97),"$","")),TRUE,FALSE),"MissingAbsMsg",_xlfn.IFS(ISTEXT('#_F'!L97),FALSE,ISLOGICAL('#_F'!L97),FALSE,SUBSTITUTE(CELL("format",'#_F'!L97),"-","")=SUBSTITUTE(CELL("format",F!L97),"-",""),FALSE,CELL("format",'#_F'!L97)="G",FALSE,AND(CELL("format",'#_F'!L97)="F0",CELL("format",F!L97)="G"),FALSE,TRUE,IFERROR(IF(MATCH(CELL("format",'#_F'!L97),FormatCodes_SFX!$A$4:$A$53,0)&gt;0,TRUE),FALSE),TRUE,TRUE),"FormatMsg",TRUE,"PerfectMsg")</f>
        <v>PerfectMsg</v>
      </c>
      <c r="N97" s="233">
        <v>0</v>
      </c>
      <c r="O97" s="233">
        <v>0</v>
      </c>
      <c r="P97" s="233">
        <v>0</v>
      </c>
      <c r="R97" s="233">
        <v>0</v>
      </c>
      <c r="S97" s="233">
        <v>0</v>
      </c>
      <c r="T97" s="233">
        <v>0</v>
      </c>
      <c r="V97" s="233">
        <v>0</v>
      </c>
      <c r="W97" s="233">
        <v>0</v>
      </c>
      <c r="X97" s="233">
        <v>0</v>
      </c>
      <c r="Z97" s="233">
        <v>0</v>
      </c>
      <c r="AA97" s="233">
        <v>0</v>
      </c>
      <c r="AB97" s="233">
        <v>0</v>
      </c>
    </row>
    <row r="98" spans="3:28" x14ac:dyDescent="0.15">
      <c r="C98" s="233">
        <v>0</v>
      </c>
      <c r="D98" s="233">
        <v>0</v>
      </c>
      <c r="E98" s="233">
        <v>0</v>
      </c>
      <c r="F98" s="233">
        <v>0</v>
      </c>
      <c r="G98" s="170" t="str">
        <f ca="1">_xlfn.IFS(ISBLANK(F!G98),"",IF(NOT(ISNA('#_F'!G98)),IF(ISNA(F!G98),TRUE,FALSE),FALSE),"StuNAMsg",IF(AND(ISNA('#_F'!G98),ISNA(F!G98)),TRUE,FALSE),"PerfectMsg",IF(NOT(ISERROR('#_F'!G98)),IF(ISERROR(F!G98),TRUE,FALSE),FALSE),"StuErrorMsg",IF(TYPE('#_F'!G98)&lt;&gt;TYPE(F!G98),TRUE,FALSE),"WrongTypeMsg",IF(_xlfn.ISFORMULA('#_F'!G98),IF(NOT(_xlfn.ISFORMULA(F!G98)),TRUE),FALSE),"MissingFormulaMsg",IF(NOT(AND(ISNUMBER(FIND("[",_xlfn.FORMULATEXT('#_F'!G98))),ISNUMBER(FIND("!",_xlfn.FORMULATEXT('#_F'!G98))))),AND(ISNUMBER(FIND("[",_xlfn.FORMULATEXT(F!G98))),ISNUMBER(FIND("!",_xlfn.FORMULATEXT(F!G98)))),FALSE),"ExternalRefsMsg",IF(ISNUMBER('#_F'!G98),IF(ABS('#_F'!G98-F!G98)&gt;0.00001,TRUE,FALSE),IF('#_F'!G98&lt;&gt;F!G98,TRUE,FALSE)),IF(ISNUMBER('#_F'!G98),IF('#_F'!G98&gt;F!G98,"TooLow","TooHigh"),"WrongAnswer"),NOT(_xlfn.ISFORMULA('#_F'!G98)),IF(_xlfn.IFS(ISTEXT('#_F'!G98),FALSE,ISLOGICAL('#_F'!G98),FALSE,SUBSTITUTE(CELL("format",'#_F'!G98),"-","")=SUBSTITUTE(CELL("format",F!G98),"-",""),FALSE,CELL("format",'#_F'!G98)="G",FALSE,AND(CELL("format",'#_F'!G98)="F0",CELL("format",F!G98)="G"),FALSE,TRUE,IFERROR(IF(MATCH(CELL("format",'#_F'!G98)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98),_xlfn.FORMULATEXT(F!G98),F!G98),"9","#"),"8","#"),"7","#"),"6","#"),"5","#"),"4","#"),"3","#"),"2","#"),"1","#"),"0","#"),"$","")," ",""),",","@"),"&gt;","@"),"&lt;","@"),"=","@"),")","@"),"(","@"),"^","@"),"/","@"),"+","@"),"*","@"),"-","@"))-LEN(SUBSTITUTE(SUBSTITUTE(SUBSTITUTE(SUBSTITUTE(SUBSTITUTE(SUBSTITUTE(SUBSTITUTE(SUBSTITUTE(SUBSTITUTE(SUBSTITUTE(SUBSTITUTE(SUBSTITUTE(SUBSTITUTE(SUBSTITUTE(SUBSTITUTE(SUBSTITUTE(SUBSTITUTE(SUBSTITUTE(SUBSTITUTE(SUBSTITUTE(SUBSTITUTE(SUBSTITUTE(SUBSTITUTE(SUBSTITUTE(IF(_xlfn.ISFORMULA(F!G98),_xlfn.FORMULATEXT(F!G98),F!G98),"9","#"),"8","#"),"7","#"),"6","#"),"5","#"),"4","#"),"3","#"),"2","#"),"1","#"),"0","#"),"$","")," ",""),",","@"),"&gt;","@"),"&lt;","@"),"=","@"),")","@"),"(","@"),"^","@"),"/","@"),"+","@"),"*","@"),"-","@"),"@#","")))/2&gt;(LEN(SUBSTITUTE(SUBSTITUTE(SUBSTITUTE(SUBSTITUTE(SUBSTITUTE(SUBSTITUTE(SUBSTITUTE(SUBSTITUTE(SUBSTITUTE(SUBSTITUTE(SUBSTITUTE(SUBSTITUTE(SUBSTITUTE(SUBSTITUTE(SUBSTITUTE(SUBSTITUTE(SUBSTITUTE(SUBSTITUTE(SUBSTITUTE(SUBSTITUTE(SUBSTITUTE(SUBSTITUTE(SUBSTITUTE(IF(_xlfn.ISFORMULA('#_F'!G98),_xlfn.FORMULATEXT('#_F'!G98),'#_F'!G98),"9","#"),"8","#"),"7","#"),"6","#"),"5","#"),"4","#"),"3","#"),"2","#"),"1","#"),"0","#"),"$","")," ",""),",","@"),"&gt;","@"),"&lt;","@"),"=","@"),")","@"),"(","@"),"^","@"),"/","@"),"+","@"),"*","@"),"-","@"))-LEN(SUBSTITUTE(SUBSTITUTE(SUBSTITUTE(SUBSTITUTE(SUBSTITUTE(SUBSTITUTE(SUBSTITUTE(SUBSTITUTE(SUBSTITUTE(SUBSTITUTE(SUBSTITUTE(SUBSTITUTE(SUBSTITUTE(SUBSTITUTE(SUBSTITUTE(SUBSTITUTE(SUBSTITUTE(SUBSTITUTE(SUBSTITUTE(SUBSTITUTE(SUBSTITUTE(SUBSTITUTE(SUBSTITUTE(SUBSTITUTE(IF(_xlfn.ISFORMULA('#_F'!G98),_xlfn.FORMULATEXT('#_F'!G98),'#_F'!G98),"9","#"),"8","#"),"7","#"),"6","#"),"5","#"),"4","#"),"3","#"),"2","#"),"1","#"),"0","#"),"$","")," ",""),",","@"),"&gt;","@"),"&lt;","@"),"=","@"),")","@"),"(","@"),"^","@"),"/","@"),"+","@"),"*","@"),"-","@"),"@#","")))/2,TRUE,FALSE),"HardCodeMsg",IF(LEN(IF(_xlfn.ISFORMULA(F!G98),_xlfn.FORMULATEXT(F!G98),F!G98))-LEN(SUBSTITUTE(IF(_xlfn.ISFORMULA(F!G98),_xlfn.FORMULATEXT(F!G98),F!G98),"""",""))&gt;LEN(IF(_xlfn.ISFORMULA('#_F'!G98),_xlfn.FORMULATEXT('#_F'!G98),'#_F'!G98))-LEN(SUBSTITUTE(IF(_xlfn.ISFORMULA('#_F'!G98),_xlfn.FORMULATEXT('#_F'!G98),'#_F'!G98),"""","")),TRUE,FALSE),"HardQuoteMsg",IF(LEN(IF(_xlfn.ISFORMULA(F!G98),_xlfn.FORMULATEXT(F!G98),F!G98))-LEN(SUBSTITUTE(IF(_xlfn.ISFORMULA(F!G98),_xlfn.FORMULATEXT(F!G98),F!G98),"$",""))&lt;LEN(IF(_xlfn.ISFORMULA('#_F'!G98),_xlfn.FORMULATEXT('#_F'!G98),'#_F'!G98))-LEN(SUBSTITUTE(IF(_xlfn.ISFORMULA('#_F'!G98),_xlfn.FORMULATEXT('#_F'!G98),'#_F'!G98),"$","")),TRUE,FALSE),"MissingAbsMsg",_xlfn.IFS(ISTEXT('#_F'!G98),FALSE,ISLOGICAL('#_F'!G98),FALSE,SUBSTITUTE(CELL("format",'#_F'!G98),"-","")=SUBSTITUTE(CELL("format",F!G98),"-",""),FALSE,CELL("format",'#_F'!G98)="G",FALSE,AND(CELL("format",'#_F'!G98)="F0",CELL("format",F!G98)="G"),FALSE,TRUE,IFERROR(IF(MATCH(CELL("format",'#_F'!G98),FormatCodes_SFX!$A$4:$A$53,0)&gt;0,TRUE),FALSE),TRUE,TRUE),"FormatMsg",TRUE,"PerfectMsg")</f>
        <v>PerfectMsg</v>
      </c>
      <c r="H98" s="170" t="str">
        <f ca="1">_xlfn.IFS(ISBLANK(F!H98),"",IF(NOT(ISNA('#_F'!H98)),IF(ISNA(F!H98),TRUE,FALSE),FALSE),"StuNAMsg",IF(AND(ISNA('#_F'!H98),ISNA(F!H98)),TRUE,FALSE),"PerfectMsg",IF(NOT(ISERROR('#_F'!H98)),IF(ISERROR(F!H98),TRUE,FALSE),FALSE),"StuErrorMsg",IF(TYPE('#_F'!H98)&lt;&gt;TYPE(F!H98),TRUE,FALSE),"WrongTypeMsg",IF(_xlfn.ISFORMULA('#_F'!H98),IF(NOT(_xlfn.ISFORMULA(F!H98)),TRUE),FALSE),"MissingFormulaMsg",IF(NOT(AND(ISNUMBER(FIND("[",_xlfn.FORMULATEXT('#_F'!H98))),ISNUMBER(FIND("!",_xlfn.FORMULATEXT('#_F'!H98))))),AND(ISNUMBER(FIND("[",_xlfn.FORMULATEXT(F!H98))),ISNUMBER(FIND("!",_xlfn.FORMULATEXT(F!H98)))),FALSE),"ExternalRefsMsg",IF(ISNUMBER('#_F'!H98),IF(ABS('#_F'!H98-F!H98)&gt;0.00001,TRUE,FALSE),IF('#_F'!H98&lt;&gt;F!H98,TRUE,FALSE)),IF(ISNUMBER('#_F'!H98),IF('#_F'!H98&gt;F!H98,"TooLow","TooHigh"),"WrongAnswer"),NOT(_xlfn.ISFORMULA('#_F'!H98)),IF(_xlfn.IFS(ISTEXT('#_F'!H98),FALSE,ISLOGICAL('#_F'!H98),FALSE,SUBSTITUTE(CELL("format",'#_F'!H98),"-","")=SUBSTITUTE(CELL("format",F!H98),"-",""),FALSE,CELL("format",'#_F'!H98)="G",FALSE,AND(CELL("format",'#_F'!H98)="F0",CELL("format",F!H98)="G"),FALSE,TRUE,IFERROR(IF(MATCH(CELL("format",'#_F'!H98)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98),_xlfn.FORMULATEXT(F!H98),F!H98),"9","#"),"8","#"),"7","#"),"6","#"),"5","#"),"4","#"),"3","#"),"2","#"),"1","#"),"0","#"),"$","")," ",""),",","@"),"&gt;","@"),"&lt;","@"),"=","@"),")","@"),"(","@"),"^","@"),"/","@"),"+","@"),"*","@"),"-","@"))-LEN(SUBSTITUTE(SUBSTITUTE(SUBSTITUTE(SUBSTITUTE(SUBSTITUTE(SUBSTITUTE(SUBSTITUTE(SUBSTITUTE(SUBSTITUTE(SUBSTITUTE(SUBSTITUTE(SUBSTITUTE(SUBSTITUTE(SUBSTITUTE(SUBSTITUTE(SUBSTITUTE(SUBSTITUTE(SUBSTITUTE(SUBSTITUTE(SUBSTITUTE(SUBSTITUTE(SUBSTITUTE(SUBSTITUTE(SUBSTITUTE(IF(_xlfn.ISFORMULA(F!H98),_xlfn.FORMULATEXT(F!H98),F!H98),"9","#"),"8","#"),"7","#"),"6","#"),"5","#"),"4","#"),"3","#"),"2","#"),"1","#"),"0","#"),"$","")," ",""),",","@"),"&gt;","@"),"&lt;","@"),"=","@"),")","@"),"(","@"),"^","@"),"/","@"),"+","@"),"*","@"),"-","@"),"@#","")))/2&gt;(LEN(SUBSTITUTE(SUBSTITUTE(SUBSTITUTE(SUBSTITUTE(SUBSTITUTE(SUBSTITUTE(SUBSTITUTE(SUBSTITUTE(SUBSTITUTE(SUBSTITUTE(SUBSTITUTE(SUBSTITUTE(SUBSTITUTE(SUBSTITUTE(SUBSTITUTE(SUBSTITUTE(SUBSTITUTE(SUBSTITUTE(SUBSTITUTE(SUBSTITUTE(SUBSTITUTE(SUBSTITUTE(SUBSTITUTE(IF(_xlfn.ISFORMULA('#_F'!H98),_xlfn.FORMULATEXT('#_F'!H98),'#_F'!H98),"9","#"),"8","#"),"7","#"),"6","#"),"5","#"),"4","#"),"3","#"),"2","#"),"1","#"),"0","#"),"$","")," ",""),",","@"),"&gt;","@"),"&lt;","@"),"=","@"),")","@"),"(","@"),"^","@"),"/","@"),"+","@"),"*","@"),"-","@"))-LEN(SUBSTITUTE(SUBSTITUTE(SUBSTITUTE(SUBSTITUTE(SUBSTITUTE(SUBSTITUTE(SUBSTITUTE(SUBSTITUTE(SUBSTITUTE(SUBSTITUTE(SUBSTITUTE(SUBSTITUTE(SUBSTITUTE(SUBSTITUTE(SUBSTITUTE(SUBSTITUTE(SUBSTITUTE(SUBSTITUTE(SUBSTITUTE(SUBSTITUTE(SUBSTITUTE(SUBSTITUTE(SUBSTITUTE(SUBSTITUTE(IF(_xlfn.ISFORMULA('#_F'!H98),_xlfn.FORMULATEXT('#_F'!H98),'#_F'!H98),"9","#"),"8","#"),"7","#"),"6","#"),"5","#"),"4","#"),"3","#"),"2","#"),"1","#"),"0","#"),"$","")," ",""),",","@"),"&gt;","@"),"&lt;","@"),"=","@"),")","@"),"(","@"),"^","@"),"/","@"),"+","@"),"*","@"),"-","@"),"@#","")))/2,TRUE,FALSE),"HardCodeMsg",IF(LEN(IF(_xlfn.ISFORMULA(F!H98),_xlfn.FORMULATEXT(F!H98),F!H98))-LEN(SUBSTITUTE(IF(_xlfn.ISFORMULA(F!H98),_xlfn.FORMULATEXT(F!H98),F!H98),"""",""))&gt;LEN(IF(_xlfn.ISFORMULA('#_F'!H98),_xlfn.FORMULATEXT('#_F'!H98),'#_F'!H98))-LEN(SUBSTITUTE(IF(_xlfn.ISFORMULA('#_F'!H98),_xlfn.FORMULATEXT('#_F'!H98),'#_F'!H98),"""","")),TRUE,FALSE),"HardQuoteMsg",IF(LEN(IF(_xlfn.ISFORMULA(F!H98),_xlfn.FORMULATEXT(F!H98),F!H98))-LEN(SUBSTITUTE(IF(_xlfn.ISFORMULA(F!H98),_xlfn.FORMULATEXT(F!H98),F!H98),"$",""))&lt;LEN(IF(_xlfn.ISFORMULA('#_F'!H98),_xlfn.FORMULATEXT('#_F'!H98),'#_F'!H98))-LEN(SUBSTITUTE(IF(_xlfn.ISFORMULA('#_F'!H98),_xlfn.FORMULATEXT('#_F'!H98),'#_F'!H98),"$","")),TRUE,FALSE),"MissingAbsMsg",_xlfn.IFS(ISTEXT('#_F'!H98),FALSE,ISLOGICAL('#_F'!H98),FALSE,SUBSTITUTE(CELL("format",'#_F'!H98),"-","")=SUBSTITUTE(CELL("format",F!H98),"-",""),FALSE,CELL("format",'#_F'!H98)="G",FALSE,AND(CELL("format",'#_F'!H98)="F0",CELL("format",F!H98)="G"),FALSE,TRUE,IFERROR(IF(MATCH(CELL("format",'#_F'!H98),FormatCodes_SFX!$A$4:$A$53,0)&gt;0,TRUE),FALSE),TRUE,TRUE),"FormatMsg",TRUE,"PerfectMsg")</f>
        <v>PerfectMsg</v>
      </c>
      <c r="I98" s="170" t="str">
        <f ca="1">_xlfn.IFS(ISBLANK(F!I98),"",IF(NOT(ISNA('#_F'!I98)),IF(ISNA(F!I98),TRUE,FALSE),FALSE),"StuNAMsg",IF(AND(ISNA('#_F'!I98),ISNA(F!I98)),TRUE,FALSE),"PerfectMsg",IF(NOT(ISERROR('#_F'!I98)),IF(ISERROR(F!I98),TRUE,FALSE),FALSE),"StuErrorMsg",IF(TYPE('#_F'!I98)&lt;&gt;TYPE(F!I98),TRUE,FALSE),"WrongTypeMsg",IF(_xlfn.ISFORMULA('#_F'!I98),IF(NOT(_xlfn.ISFORMULA(F!I98)),TRUE),FALSE),"MissingFormulaMsg",IF(NOT(AND(ISNUMBER(FIND("[",_xlfn.FORMULATEXT('#_F'!I98))),ISNUMBER(FIND("!",_xlfn.FORMULATEXT('#_F'!I98))))),AND(ISNUMBER(FIND("[",_xlfn.FORMULATEXT(F!I98))),ISNUMBER(FIND("!",_xlfn.FORMULATEXT(F!I98)))),FALSE),"ExternalRefsMsg",IF(ISNUMBER('#_F'!I98),IF(ABS('#_F'!I98-F!I98)&gt;0.00001,TRUE,FALSE),IF('#_F'!I98&lt;&gt;F!I98,TRUE,FALSE)),IF(ISNUMBER('#_F'!I98),IF('#_F'!I98&gt;F!I98,"TooLow","TooHigh"),"WrongAnswer"),NOT(_xlfn.ISFORMULA('#_F'!I98)),IF(_xlfn.IFS(ISTEXT('#_F'!I98),FALSE,ISLOGICAL('#_F'!I98),FALSE,SUBSTITUTE(CELL("format",'#_F'!I98),"-","")=SUBSTITUTE(CELL("format",F!I98),"-",""),FALSE,CELL("format",'#_F'!I98)="G",FALSE,AND(CELL("format",'#_F'!I98)="F0",CELL("format",F!I98)="G"),FALSE,TRUE,IFERROR(IF(MATCH(CELL("format",'#_F'!I98)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98),_xlfn.FORMULATEXT(F!I98),F!I98),"9","#"),"8","#"),"7","#"),"6","#"),"5","#"),"4","#"),"3","#"),"2","#"),"1","#"),"0","#"),"$","")," ",""),",","@"),"&gt;","@"),"&lt;","@"),"=","@"),")","@"),"(","@"),"^","@"),"/","@"),"+","@"),"*","@"),"-","@"))-LEN(SUBSTITUTE(SUBSTITUTE(SUBSTITUTE(SUBSTITUTE(SUBSTITUTE(SUBSTITUTE(SUBSTITUTE(SUBSTITUTE(SUBSTITUTE(SUBSTITUTE(SUBSTITUTE(SUBSTITUTE(SUBSTITUTE(SUBSTITUTE(SUBSTITUTE(SUBSTITUTE(SUBSTITUTE(SUBSTITUTE(SUBSTITUTE(SUBSTITUTE(SUBSTITUTE(SUBSTITUTE(SUBSTITUTE(SUBSTITUTE(IF(_xlfn.ISFORMULA(F!I98),_xlfn.FORMULATEXT(F!I98),F!I98),"9","#"),"8","#"),"7","#"),"6","#"),"5","#"),"4","#"),"3","#"),"2","#"),"1","#"),"0","#"),"$","")," ",""),",","@"),"&gt;","@"),"&lt;","@"),"=","@"),")","@"),"(","@"),"^","@"),"/","@"),"+","@"),"*","@"),"-","@"),"@#","")))/2&gt;(LEN(SUBSTITUTE(SUBSTITUTE(SUBSTITUTE(SUBSTITUTE(SUBSTITUTE(SUBSTITUTE(SUBSTITUTE(SUBSTITUTE(SUBSTITUTE(SUBSTITUTE(SUBSTITUTE(SUBSTITUTE(SUBSTITUTE(SUBSTITUTE(SUBSTITUTE(SUBSTITUTE(SUBSTITUTE(SUBSTITUTE(SUBSTITUTE(SUBSTITUTE(SUBSTITUTE(SUBSTITUTE(SUBSTITUTE(IF(_xlfn.ISFORMULA('#_F'!I98),_xlfn.FORMULATEXT('#_F'!I98),'#_F'!I98),"9","#"),"8","#"),"7","#"),"6","#"),"5","#"),"4","#"),"3","#"),"2","#"),"1","#"),"0","#"),"$","")," ",""),",","@"),"&gt;","@"),"&lt;","@"),"=","@"),")","@"),"(","@"),"^","@"),"/","@"),"+","@"),"*","@"),"-","@"))-LEN(SUBSTITUTE(SUBSTITUTE(SUBSTITUTE(SUBSTITUTE(SUBSTITUTE(SUBSTITUTE(SUBSTITUTE(SUBSTITUTE(SUBSTITUTE(SUBSTITUTE(SUBSTITUTE(SUBSTITUTE(SUBSTITUTE(SUBSTITUTE(SUBSTITUTE(SUBSTITUTE(SUBSTITUTE(SUBSTITUTE(SUBSTITUTE(SUBSTITUTE(SUBSTITUTE(SUBSTITUTE(SUBSTITUTE(SUBSTITUTE(IF(_xlfn.ISFORMULA('#_F'!I98),_xlfn.FORMULATEXT('#_F'!I98),'#_F'!I98),"9","#"),"8","#"),"7","#"),"6","#"),"5","#"),"4","#"),"3","#"),"2","#"),"1","#"),"0","#"),"$","")," ",""),",","@"),"&gt;","@"),"&lt;","@"),"=","@"),")","@"),"(","@"),"^","@"),"/","@"),"+","@"),"*","@"),"-","@"),"@#","")))/2,TRUE,FALSE),"HardCodeMsg",IF(LEN(IF(_xlfn.ISFORMULA(F!I98),_xlfn.FORMULATEXT(F!I98),F!I98))-LEN(SUBSTITUTE(IF(_xlfn.ISFORMULA(F!I98),_xlfn.FORMULATEXT(F!I98),F!I98),"""",""))&gt;LEN(IF(_xlfn.ISFORMULA('#_F'!I98),_xlfn.FORMULATEXT('#_F'!I98),'#_F'!I98))-LEN(SUBSTITUTE(IF(_xlfn.ISFORMULA('#_F'!I98),_xlfn.FORMULATEXT('#_F'!I98),'#_F'!I98),"""","")),TRUE,FALSE),"HardQuoteMsg",IF(LEN(IF(_xlfn.ISFORMULA(F!I98),_xlfn.FORMULATEXT(F!I98),F!I98))-LEN(SUBSTITUTE(IF(_xlfn.ISFORMULA(F!I98),_xlfn.FORMULATEXT(F!I98),F!I98),"$",""))&lt;LEN(IF(_xlfn.ISFORMULA('#_F'!I98),_xlfn.FORMULATEXT('#_F'!I98),'#_F'!I98))-LEN(SUBSTITUTE(IF(_xlfn.ISFORMULA('#_F'!I98),_xlfn.FORMULATEXT('#_F'!I98),'#_F'!I98),"$","")),TRUE,FALSE),"MissingAbsMsg",_xlfn.IFS(ISTEXT('#_F'!I98),FALSE,ISLOGICAL('#_F'!I98),FALSE,SUBSTITUTE(CELL("format",'#_F'!I98),"-","")=SUBSTITUTE(CELL("format",F!I98),"-",""),FALSE,CELL("format",'#_F'!I98)="G",FALSE,AND(CELL("format",'#_F'!I98)="F0",CELL("format",F!I98)="G"),FALSE,TRUE,IFERROR(IF(MATCH(CELL("format",'#_F'!I98),FormatCodes_SFX!$A$4:$A$53,0)&gt;0,TRUE),FALSE),TRUE,TRUE),"FormatMsg",TRUE,"PerfectMsg")</f>
        <v>PerfectMsg</v>
      </c>
      <c r="J98" s="170" t="str">
        <f ca="1">_xlfn.IFS(ISBLANK(F!J98),"",IF(NOT(ISNA('#_F'!J98)),IF(ISNA(F!J98),TRUE,FALSE),FALSE),"StuNAMsg",IF(AND(ISNA('#_F'!J98),ISNA(F!J98)),TRUE,FALSE),"PerfectMsg",IF(NOT(ISERROR('#_F'!J98)),IF(ISERROR(F!J98),TRUE,FALSE),FALSE),"StuErrorMsg",IF(TYPE('#_F'!J98)&lt;&gt;TYPE(F!J98),TRUE,FALSE),"WrongTypeMsg",IF(_xlfn.ISFORMULA('#_F'!J98),IF(NOT(_xlfn.ISFORMULA(F!J98)),TRUE),FALSE),"MissingFormulaMsg",IF(NOT(AND(ISNUMBER(FIND("[",_xlfn.FORMULATEXT('#_F'!J98))),ISNUMBER(FIND("!",_xlfn.FORMULATEXT('#_F'!J98))))),AND(ISNUMBER(FIND("[",_xlfn.FORMULATEXT(F!J98))),ISNUMBER(FIND("!",_xlfn.FORMULATEXT(F!J98)))),FALSE),"ExternalRefsMsg",IF(ISNUMBER('#_F'!J98),IF(ABS('#_F'!J98-F!J98)&gt;0.00001,TRUE,FALSE),IF('#_F'!J98&lt;&gt;F!J98,TRUE,FALSE)),IF(ISNUMBER('#_F'!J98),IF('#_F'!J98&gt;F!J98,"TooLow","TooHigh"),"WrongAnswer"),NOT(_xlfn.ISFORMULA('#_F'!J98)),IF(_xlfn.IFS(ISTEXT('#_F'!J98),FALSE,ISLOGICAL('#_F'!J98),FALSE,SUBSTITUTE(CELL("format",'#_F'!J98),"-","")=SUBSTITUTE(CELL("format",F!J98),"-",""),FALSE,CELL("format",'#_F'!J98)="G",FALSE,AND(CELL("format",'#_F'!J98)="F0",CELL("format",F!J98)="G"),FALSE,TRUE,IFERROR(IF(MATCH(CELL("format",'#_F'!J98)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98),_xlfn.FORMULATEXT(F!J98),F!J98),"9","#"),"8","#"),"7","#"),"6","#"),"5","#"),"4","#"),"3","#"),"2","#"),"1","#"),"0","#"),"$","")," ",""),",","@"),"&gt;","@"),"&lt;","@"),"=","@"),")","@"),"(","@"),"^","@"),"/","@"),"+","@"),"*","@"),"-","@"))-LEN(SUBSTITUTE(SUBSTITUTE(SUBSTITUTE(SUBSTITUTE(SUBSTITUTE(SUBSTITUTE(SUBSTITUTE(SUBSTITUTE(SUBSTITUTE(SUBSTITUTE(SUBSTITUTE(SUBSTITUTE(SUBSTITUTE(SUBSTITUTE(SUBSTITUTE(SUBSTITUTE(SUBSTITUTE(SUBSTITUTE(SUBSTITUTE(SUBSTITUTE(SUBSTITUTE(SUBSTITUTE(SUBSTITUTE(SUBSTITUTE(IF(_xlfn.ISFORMULA(F!J98),_xlfn.FORMULATEXT(F!J98),F!J98),"9","#"),"8","#"),"7","#"),"6","#"),"5","#"),"4","#"),"3","#"),"2","#"),"1","#"),"0","#"),"$","")," ",""),",","@"),"&gt;","@"),"&lt;","@"),"=","@"),")","@"),"(","@"),"^","@"),"/","@"),"+","@"),"*","@"),"-","@"),"@#","")))/2&gt;(LEN(SUBSTITUTE(SUBSTITUTE(SUBSTITUTE(SUBSTITUTE(SUBSTITUTE(SUBSTITUTE(SUBSTITUTE(SUBSTITUTE(SUBSTITUTE(SUBSTITUTE(SUBSTITUTE(SUBSTITUTE(SUBSTITUTE(SUBSTITUTE(SUBSTITUTE(SUBSTITUTE(SUBSTITUTE(SUBSTITUTE(SUBSTITUTE(SUBSTITUTE(SUBSTITUTE(SUBSTITUTE(SUBSTITUTE(IF(_xlfn.ISFORMULA('#_F'!J98),_xlfn.FORMULATEXT('#_F'!J98),'#_F'!J98),"9","#"),"8","#"),"7","#"),"6","#"),"5","#"),"4","#"),"3","#"),"2","#"),"1","#"),"0","#"),"$","")," ",""),",","@"),"&gt;","@"),"&lt;","@"),"=","@"),")","@"),"(","@"),"^","@"),"/","@"),"+","@"),"*","@"),"-","@"))-LEN(SUBSTITUTE(SUBSTITUTE(SUBSTITUTE(SUBSTITUTE(SUBSTITUTE(SUBSTITUTE(SUBSTITUTE(SUBSTITUTE(SUBSTITUTE(SUBSTITUTE(SUBSTITUTE(SUBSTITUTE(SUBSTITUTE(SUBSTITUTE(SUBSTITUTE(SUBSTITUTE(SUBSTITUTE(SUBSTITUTE(SUBSTITUTE(SUBSTITUTE(SUBSTITUTE(SUBSTITUTE(SUBSTITUTE(SUBSTITUTE(IF(_xlfn.ISFORMULA('#_F'!J98),_xlfn.FORMULATEXT('#_F'!J98),'#_F'!J98),"9","#"),"8","#"),"7","#"),"6","#"),"5","#"),"4","#"),"3","#"),"2","#"),"1","#"),"0","#"),"$","")," ",""),",","@"),"&gt;","@"),"&lt;","@"),"=","@"),")","@"),"(","@"),"^","@"),"/","@"),"+","@"),"*","@"),"-","@"),"@#","")))/2,TRUE,FALSE),"HardCodeMsg",IF(LEN(IF(_xlfn.ISFORMULA(F!J98),_xlfn.FORMULATEXT(F!J98),F!J98))-LEN(SUBSTITUTE(IF(_xlfn.ISFORMULA(F!J98),_xlfn.FORMULATEXT(F!J98),F!J98),"""",""))&gt;LEN(IF(_xlfn.ISFORMULA('#_F'!J98),_xlfn.FORMULATEXT('#_F'!J98),'#_F'!J98))-LEN(SUBSTITUTE(IF(_xlfn.ISFORMULA('#_F'!J98),_xlfn.FORMULATEXT('#_F'!J98),'#_F'!J98),"""","")),TRUE,FALSE),"HardQuoteMsg",IF(LEN(IF(_xlfn.ISFORMULA(F!J98),_xlfn.FORMULATEXT(F!J98),F!J98))-LEN(SUBSTITUTE(IF(_xlfn.ISFORMULA(F!J98),_xlfn.FORMULATEXT(F!J98),F!J98),"$",""))&lt;LEN(IF(_xlfn.ISFORMULA('#_F'!J98),_xlfn.FORMULATEXT('#_F'!J98),'#_F'!J98))-LEN(SUBSTITUTE(IF(_xlfn.ISFORMULA('#_F'!J98),_xlfn.FORMULATEXT('#_F'!J98),'#_F'!J98),"$","")),TRUE,FALSE),"MissingAbsMsg",_xlfn.IFS(ISTEXT('#_F'!J98),FALSE,ISLOGICAL('#_F'!J98),FALSE,SUBSTITUTE(CELL("format",'#_F'!J98),"-","")=SUBSTITUTE(CELL("format",F!J98),"-",""),FALSE,CELL("format",'#_F'!J98)="G",FALSE,AND(CELL("format",'#_F'!J98)="F0",CELL("format",F!J98)="G"),FALSE,TRUE,IFERROR(IF(MATCH(CELL("format",'#_F'!J98),FormatCodes_SFX!$A$4:$A$53,0)&gt;0,TRUE),FALSE),TRUE,TRUE),"FormatMsg",TRUE,"PerfectMsg")</f>
        <v>PerfectMsg</v>
      </c>
      <c r="K98" s="170" t="str">
        <f ca="1">_xlfn.IFS(ISBLANK(F!K98),"",IF(NOT(ISNA('#_F'!K98)),IF(ISNA(F!K98),TRUE,FALSE),FALSE),"StuNAMsg",IF(AND(ISNA('#_F'!K98),ISNA(F!K98)),TRUE,FALSE),"PerfectMsg",IF(NOT(ISERROR('#_F'!K98)),IF(ISERROR(F!K98),TRUE,FALSE),FALSE),"StuErrorMsg",IF(TYPE('#_F'!K98)&lt;&gt;TYPE(F!K98),TRUE,FALSE),"WrongTypeMsg",IF(_xlfn.ISFORMULA('#_F'!K98),IF(NOT(_xlfn.ISFORMULA(F!K98)),TRUE),FALSE),"MissingFormulaMsg",IF(NOT(AND(ISNUMBER(FIND("[",_xlfn.FORMULATEXT('#_F'!K98))),ISNUMBER(FIND("!",_xlfn.FORMULATEXT('#_F'!K98))))),AND(ISNUMBER(FIND("[",_xlfn.FORMULATEXT(F!K98))),ISNUMBER(FIND("!",_xlfn.FORMULATEXT(F!K98)))),FALSE),"ExternalRefsMsg",IF(ISNUMBER('#_F'!K98),IF(ABS('#_F'!K98-F!K98)&gt;0.00001,TRUE,FALSE),IF('#_F'!K98&lt;&gt;F!K98,TRUE,FALSE)),IF(ISNUMBER('#_F'!K98),IF('#_F'!K98&gt;F!K98,"TooLow","TooHigh"),"WrongAnswer"),NOT(_xlfn.ISFORMULA('#_F'!K98)),IF(_xlfn.IFS(ISTEXT('#_F'!K98),FALSE,ISLOGICAL('#_F'!K98),FALSE,SUBSTITUTE(CELL("format",'#_F'!K98),"-","")=SUBSTITUTE(CELL("format",F!K98),"-",""),FALSE,CELL("format",'#_F'!K98)="G",FALSE,AND(CELL("format",'#_F'!K98)="F0",CELL("format",F!K98)="G"),FALSE,TRUE,IFERROR(IF(MATCH(CELL("format",'#_F'!K98)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98),_xlfn.FORMULATEXT(F!K98),F!K98),"9","#"),"8","#"),"7","#"),"6","#"),"5","#"),"4","#"),"3","#"),"2","#"),"1","#"),"0","#"),"$","")," ",""),",","@"),"&gt;","@"),"&lt;","@"),"=","@"),")","@"),"(","@"),"^","@"),"/","@"),"+","@"),"*","@"),"-","@"))-LEN(SUBSTITUTE(SUBSTITUTE(SUBSTITUTE(SUBSTITUTE(SUBSTITUTE(SUBSTITUTE(SUBSTITUTE(SUBSTITUTE(SUBSTITUTE(SUBSTITUTE(SUBSTITUTE(SUBSTITUTE(SUBSTITUTE(SUBSTITUTE(SUBSTITUTE(SUBSTITUTE(SUBSTITUTE(SUBSTITUTE(SUBSTITUTE(SUBSTITUTE(SUBSTITUTE(SUBSTITUTE(SUBSTITUTE(SUBSTITUTE(IF(_xlfn.ISFORMULA(F!K98),_xlfn.FORMULATEXT(F!K98),F!K98),"9","#"),"8","#"),"7","#"),"6","#"),"5","#"),"4","#"),"3","#"),"2","#"),"1","#"),"0","#"),"$","")," ",""),",","@"),"&gt;","@"),"&lt;","@"),"=","@"),")","@"),"(","@"),"^","@"),"/","@"),"+","@"),"*","@"),"-","@"),"@#","")))/2&gt;(LEN(SUBSTITUTE(SUBSTITUTE(SUBSTITUTE(SUBSTITUTE(SUBSTITUTE(SUBSTITUTE(SUBSTITUTE(SUBSTITUTE(SUBSTITUTE(SUBSTITUTE(SUBSTITUTE(SUBSTITUTE(SUBSTITUTE(SUBSTITUTE(SUBSTITUTE(SUBSTITUTE(SUBSTITUTE(SUBSTITUTE(SUBSTITUTE(SUBSTITUTE(SUBSTITUTE(SUBSTITUTE(SUBSTITUTE(IF(_xlfn.ISFORMULA('#_F'!K98),_xlfn.FORMULATEXT('#_F'!K98),'#_F'!K98),"9","#"),"8","#"),"7","#"),"6","#"),"5","#"),"4","#"),"3","#"),"2","#"),"1","#"),"0","#"),"$","")," ",""),",","@"),"&gt;","@"),"&lt;","@"),"=","@"),")","@"),"(","@"),"^","@"),"/","@"),"+","@"),"*","@"),"-","@"))-LEN(SUBSTITUTE(SUBSTITUTE(SUBSTITUTE(SUBSTITUTE(SUBSTITUTE(SUBSTITUTE(SUBSTITUTE(SUBSTITUTE(SUBSTITUTE(SUBSTITUTE(SUBSTITUTE(SUBSTITUTE(SUBSTITUTE(SUBSTITUTE(SUBSTITUTE(SUBSTITUTE(SUBSTITUTE(SUBSTITUTE(SUBSTITUTE(SUBSTITUTE(SUBSTITUTE(SUBSTITUTE(SUBSTITUTE(SUBSTITUTE(IF(_xlfn.ISFORMULA('#_F'!K98),_xlfn.FORMULATEXT('#_F'!K98),'#_F'!K98),"9","#"),"8","#"),"7","#"),"6","#"),"5","#"),"4","#"),"3","#"),"2","#"),"1","#"),"0","#"),"$","")," ",""),",","@"),"&gt;","@"),"&lt;","@"),"=","@"),")","@"),"(","@"),"^","@"),"/","@"),"+","@"),"*","@"),"-","@"),"@#","")))/2,TRUE,FALSE),"HardCodeMsg",IF(LEN(IF(_xlfn.ISFORMULA(F!K98),_xlfn.FORMULATEXT(F!K98),F!K98))-LEN(SUBSTITUTE(IF(_xlfn.ISFORMULA(F!K98),_xlfn.FORMULATEXT(F!K98),F!K98),"""",""))&gt;LEN(IF(_xlfn.ISFORMULA('#_F'!K98),_xlfn.FORMULATEXT('#_F'!K98),'#_F'!K98))-LEN(SUBSTITUTE(IF(_xlfn.ISFORMULA('#_F'!K98),_xlfn.FORMULATEXT('#_F'!K98),'#_F'!K98),"""","")),TRUE,FALSE),"HardQuoteMsg",IF(LEN(IF(_xlfn.ISFORMULA(F!K98),_xlfn.FORMULATEXT(F!K98),F!K98))-LEN(SUBSTITUTE(IF(_xlfn.ISFORMULA(F!K98),_xlfn.FORMULATEXT(F!K98),F!K98),"$",""))&lt;LEN(IF(_xlfn.ISFORMULA('#_F'!K98),_xlfn.FORMULATEXT('#_F'!K98),'#_F'!K98))-LEN(SUBSTITUTE(IF(_xlfn.ISFORMULA('#_F'!K98),_xlfn.FORMULATEXT('#_F'!K98),'#_F'!K98),"$","")),TRUE,FALSE),"MissingAbsMsg",_xlfn.IFS(ISTEXT('#_F'!K98),FALSE,ISLOGICAL('#_F'!K98),FALSE,SUBSTITUTE(CELL("format",'#_F'!K98),"-","")=SUBSTITUTE(CELL("format",F!K98),"-",""),FALSE,CELL("format",'#_F'!K98)="G",FALSE,AND(CELL("format",'#_F'!K98)="F0",CELL("format",F!K98)="G"),FALSE,TRUE,IFERROR(IF(MATCH(CELL("format",'#_F'!K98),FormatCodes_SFX!$A$4:$A$53,0)&gt;0,TRUE),FALSE),TRUE,TRUE),"FormatMsg",TRUE,"PerfectMsg")</f>
        <v>PerfectMsg</v>
      </c>
      <c r="L98" s="231" t="str">
        <f ca="1">_xlfn.IFS(ISBLANK(F!L98),"",IF(NOT(ISNA('#_F'!L98)),IF(ISNA(F!L98),TRUE,FALSE),FALSE),"StuNAMsg",IF(AND(ISNA('#_F'!L98),ISNA(F!L98)),TRUE,FALSE),"PerfectMsg",IF(NOT(ISERROR('#_F'!L98)),IF(ISERROR(F!L98),TRUE,FALSE),FALSE),"StuErrorMsg",IF(TYPE('#_F'!L98)&lt;&gt;TYPE(F!L98),TRUE,FALSE),"WrongTypeMsg",IF(_xlfn.ISFORMULA('#_F'!L98),IF(NOT(_xlfn.ISFORMULA(F!L98)),TRUE),FALSE),"MissingFormulaMsg",IF(NOT(AND(ISNUMBER(FIND("[",_xlfn.FORMULATEXT('#_F'!L98))),ISNUMBER(FIND("!",_xlfn.FORMULATEXT('#_F'!L98))))),AND(ISNUMBER(FIND("[",_xlfn.FORMULATEXT(F!L98))),ISNUMBER(FIND("!",_xlfn.FORMULATEXT(F!L98)))),FALSE),"ExternalRefsMsg",IF(ISNUMBER('#_F'!L98),IF(ABS('#_F'!L98-F!L98)&gt;0.00001,TRUE,FALSE),IF('#_F'!L98&lt;&gt;F!L98,TRUE,FALSE)),IF(ISNUMBER('#_F'!L98),IF('#_F'!L98&gt;F!L98,"TooLow","TooHigh"),"WrongAnswer"),NOT(_xlfn.ISFORMULA('#_F'!L98)),IF(_xlfn.IFS(ISTEXT('#_F'!L98),FALSE,ISLOGICAL('#_F'!L98),FALSE,SUBSTITUTE(CELL("format",'#_F'!L98),"-","")=SUBSTITUTE(CELL("format",F!L98),"-",""),FALSE,CELL("format",'#_F'!L98)="G",FALSE,AND(CELL("format",'#_F'!L98)="F0",CELL("format",F!L98)="G"),FALSE,TRUE,IFERROR(IF(MATCH(CELL("format",'#_F'!L98)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98),_xlfn.FORMULATEXT(F!L98),F!L98),"9","#"),"8","#"),"7","#"),"6","#"),"5","#"),"4","#"),"3","#"),"2","#"),"1","#"),"0","#"),"$","")," ",""),",","@"),"&gt;","@"),"&lt;","@"),"=","@"),")","@"),"(","@"),"^","@"),"/","@"),"+","@"),"*","@"),"-","@"))-LEN(SUBSTITUTE(SUBSTITUTE(SUBSTITUTE(SUBSTITUTE(SUBSTITUTE(SUBSTITUTE(SUBSTITUTE(SUBSTITUTE(SUBSTITUTE(SUBSTITUTE(SUBSTITUTE(SUBSTITUTE(SUBSTITUTE(SUBSTITUTE(SUBSTITUTE(SUBSTITUTE(SUBSTITUTE(SUBSTITUTE(SUBSTITUTE(SUBSTITUTE(SUBSTITUTE(SUBSTITUTE(SUBSTITUTE(SUBSTITUTE(IF(_xlfn.ISFORMULA(F!L98),_xlfn.FORMULATEXT(F!L98),F!L98),"9","#"),"8","#"),"7","#"),"6","#"),"5","#"),"4","#"),"3","#"),"2","#"),"1","#"),"0","#"),"$","")," ",""),",","@"),"&gt;","@"),"&lt;","@"),"=","@"),")","@"),"(","@"),"^","@"),"/","@"),"+","@"),"*","@"),"-","@"),"@#","")))/2&gt;(LEN(SUBSTITUTE(SUBSTITUTE(SUBSTITUTE(SUBSTITUTE(SUBSTITUTE(SUBSTITUTE(SUBSTITUTE(SUBSTITUTE(SUBSTITUTE(SUBSTITUTE(SUBSTITUTE(SUBSTITUTE(SUBSTITUTE(SUBSTITUTE(SUBSTITUTE(SUBSTITUTE(SUBSTITUTE(SUBSTITUTE(SUBSTITUTE(SUBSTITUTE(SUBSTITUTE(SUBSTITUTE(SUBSTITUTE(IF(_xlfn.ISFORMULA('#_F'!L98),_xlfn.FORMULATEXT('#_F'!L98),'#_F'!L98),"9","#"),"8","#"),"7","#"),"6","#"),"5","#"),"4","#"),"3","#"),"2","#"),"1","#"),"0","#"),"$","")," ",""),",","@"),"&gt;","@"),"&lt;","@"),"=","@"),")","@"),"(","@"),"^","@"),"/","@"),"+","@"),"*","@"),"-","@"))-LEN(SUBSTITUTE(SUBSTITUTE(SUBSTITUTE(SUBSTITUTE(SUBSTITUTE(SUBSTITUTE(SUBSTITUTE(SUBSTITUTE(SUBSTITUTE(SUBSTITUTE(SUBSTITUTE(SUBSTITUTE(SUBSTITUTE(SUBSTITUTE(SUBSTITUTE(SUBSTITUTE(SUBSTITUTE(SUBSTITUTE(SUBSTITUTE(SUBSTITUTE(SUBSTITUTE(SUBSTITUTE(SUBSTITUTE(SUBSTITUTE(IF(_xlfn.ISFORMULA('#_F'!L98),_xlfn.FORMULATEXT('#_F'!L98),'#_F'!L98),"9","#"),"8","#"),"7","#"),"6","#"),"5","#"),"4","#"),"3","#"),"2","#"),"1","#"),"0","#"),"$","")," ",""),",","@"),"&gt;","@"),"&lt;","@"),"=","@"),")","@"),"(","@"),"^","@"),"/","@"),"+","@"),"*","@"),"-","@"),"@#","")))/2,TRUE,FALSE),"HardCodeMsg",IF(LEN(IF(_xlfn.ISFORMULA(F!L98),_xlfn.FORMULATEXT(F!L98),F!L98))-LEN(SUBSTITUTE(IF(_xlfn.ISFORMULA(F!L98),_xlfn.FORMULATEXT(F!L98),F!L98),"""",""))&gt;LEN(IF(_xlfn.ISFORMULA('#_F'!L98),_xlfn.FORMULATEXT('#_F'!L98),'#_F'!L98))-LEN(SUBSTITUTE(IF(_xlfn.ISFORMULA('#_F'!L98),_xlfn.FORMULATEXT('#_F'!L98),'#_F'!L98),"""","")),TRUE,FALSE),"HardQuoteMsg",IF(LEN(IF(_xlfn.ISFORMULA(F!L98),_xlfn.FORMULATEXT(F!L98),F!L98))-LEN(SUBSTITUTE(IF(_xlfn.ISFORMULA(F!L98),_xlfn.FORMULATEXT(F!L98),F!L98),"$",""))&lt;LEN(IF(_xlfn.ISFORMULA('#_F'!L98),_xlfn.FORMULATEXT('#_F'!L98),'#_F'!L98))-LEN(SUBSTITUTE(IF(_xlfn.ISFORMULA('#_F'!L98),_xlfn.FORMULATEXT('#_F'!L98),'#_F'!L98),"$","")),TRUE,FALSE),"MissingAbsMsg",_xlfn.IFS(ISTEXT('#_F'!L98),FALSE,ISLOGICAL('#_F'!L98),FALSE,SUBSTITUTE(CELL("format",'#_F'!L98),"-","")=SUBSTITUTE(CELL("format",F!L98),"-",""),FALSE,CELL("format",'#_F'!L98)="G",FALSE,AND(CELL("format",'#_F'!L98)="F0",CELL("format",F!L98)="G"),FALSE,TRUE,IFERROR(IF(MATCH(CELL("format",'#_F'!L98),FormatCodes_SFX!$A$4:$A$53,0)&gt;0,TRUE),FALSE),TRUE,TRUE),"FormatMsg",TRUE,"PerfectMsg")</f>
        <v>PerfectMsg</v>
      </c>
      <c r="N98" s="233">
        <v>0</v>
      </c>
      <c r="O98" s="233">
        <v>0</v>
      </c>
      <c r="P98" s="233">
        <v>0</v>
      </c>
      <c r="R98" s="233">
        <v>0</v>
      </c>
      <c r="S98" s="233">
        <v>0</v>
      </c>
      <c r="T98" s="233">
        <v>0</v>
      </c>
      <c r="V98" s="233">
        <v>0</v>
      </c>
      <c r="W98" s="233">
        <v>0</v>
      </c>
      <c r="X98" s="233">
        <v>0</v>
      </c>
      <c r="Z98" s="233">
        <v>0</v>
      </c>
      <c r="AA98" s="233">
        <v>0</v>
      </c>
      <c r="AB98" s="233">
        <v>0</v>
      </c>
    </row>
    <row r="99" spans="3:28" x14ac:dyDescent="0.15">
      <c r="C99" s="233">
        <v>0</v>
      </c>
      <c r="D99" s="233">
        <v>0</v>
      </c>
      <c r="E99" s="233">
        <v>0</v>
      </c>
      <c r="F99" s="233">
        <v>0</v>
      </c>
      <c r="G99" s="170" t="str">
        <f ca="1">_xlfn.IFS(ISBLANK(F!G99),"",IF(NOT(ISNA('#_F'!G99)),IF(ISNA(F!G99),TRUE,FALSE),FALSE),"StuNAMsg",IF(AND(ISNA('#_F'!G99),ISNA(F!G99)),TRUE,FALSE),"PerfectMsg",IF(NOT(ISERROR('#_F'!G99)),IF(ISERROR(F!G99),TRUE,FALSE),FALSE),"StuErrorMsg",IF(TYPE('#_F'!G99)&lt;&gt;TYPE(F!G99),TRUE,FALSE),"WrongTypeMsg",IF(_xlfn.ISFORMULA('#_F'!G99),IF(NOT(_xlfn.ISFORMULA(F!G99)),TRUE),FALSE),"MissingFormulaMsg",IF(NOT(AND(ISNUMBER(FIND("[",_xlfn.FORMULATEXT('#_F'!G99))),ISNUMBER(FIND("!",_xlfn.FORMULATEXT('#_F'!G99))))),AND(ISNUMBER(FIND("[",_xlfn.FORMULATEXT(F!G99))),ISNUMBER(FIND("!",_xlfn.FORMULATEXT(F!G99)))),FALSE),"ExternalRefsMsg",IF(ISNUMBER('#_F'!G99),IF(ABS('#_F'!G99-F!G99)&gt;0.00001,TRUE,FALSE),IF('#_F'!G99&lt;&gt;F!G99,TRUE,FALSE)),IF(ISNUMBER('#_F'!G99),IF('#_F'!G99&gt;F!G99,"TooLow","TooHigh"),"WrongAnswer"),NOT(_xlfn.ISFORMULA('#_F'!G99)),IF(_xlfn.IFS(ISTEXT('#_F'!G99),FALSE,ISLOGICAL('#_F'!G99),FALSE,SUBSTITUTE(CELL("format",'#_F'!G99),"-","")=SUBSTITUTE(CELL("format",F!G99),"-",""),FALSE,CELL("format",'#_F'!G99)="G",FALSE,AND(CELL("format",'#_F'!G99)="F0",CELL("format",F!G99)="G"),FALSE,TRUE,IFERROR(IF(MATCH(CELL("format",'#_F'!G99)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99),_xlfn.FORMULATEXT(F!G99),F!G99),"9","#"),"8","#"),"7","#"),"6","#"),"5","#"),"4","#"),"3","#"),"2","#"),"1","#"),"0","#"),"$","")," ",""),",","@"),"&gt;","@"),"&lt;","@"),"=","@"),")","@"),"(","@"),"^","@"),"/","@"),"+","@"),"*","@"),"-","@"))-LEN(SUBSTITUTE(SUBSTITUTE(SUBSTITUTE(SUBSTITUTE(SUBSTITUTE(SUBSTITUTE(SUBSTITUTE(SUBSTITUTE(SUBSTITUTE(SUBSTITUTE(SUBSTITUTE(SUBSTITUTE(SUBSTITUTE(SUBSTITUTE(SUBSTITUTE(SUBSTITUTE(SUBSTITUTE(SUBSTITUTE(SUBSTITUTE(SUBSTITUTE(SUBSTITUTE(SUBSTITUTE(SUBSTITUTE(SUBSTITUTE(IF(_xlfn.ISFORMULA(F!G99),_xlfn.FORMULATEXT(F!G99),F!G99),"9","#"),"8","#"),"7","#"),"6","#"),"5","#"),"4","#"),"3","#"),"2","#"),"1","#"),"0","#"),"$","")," ",""),",","@"),"&gt;","@"),"&lt;","@"),"=","@"),")","@"),"(","@"),"^","@"),"/","@"),"+","@"),"*","@"),"-","@"),"@#","")))/2&gt;(LEN(SUBSTITUTE(SUBSTITUTE(SUBSTITUTE(SUBSTITUTE(SUBSTITUTE(SUBSTITUTE(SUBSTITUTE(SUBSTITUTE(SUBSTITUTE(SUBSTITUTE(SUBSTITUTE(SUBSTITUTE(SUBSTITUTE(SUBSTITUTE(SUBSTITUTE(SUBSTITUTE(SUBSTITUTE(SUBSTITUTE(SUBSTITUTE(SUBSTITUTE(SUBSTITUTE(SUBSTITUTE(SUBSTITUTE(IF(_xlfn.ISFORMULA('#_F'!G99),_xlfn.FORMULATEXT('#_F'!G99),'#_F'!G99),"9","#"),"8","#"),"7","#"),"6","#"),"5","#"),"4","#"),"3","#"),"2","#"),"1","#"),"0","#"),"$","")," ",""),",","@"),"&gt;","@"),"&lt;","@"),"=","@"),")","@"),"(","@"),"^","@"),"/","@"),"+","@"),"*","@"),"-","@"))-LEN(SUBSTITUTE(SUBSTITUTE(SUBSTITUTE(SUBSTITUTE(SUBSTITUTE(SUBSTITUTE(SUBSTITUTE(SUBSTITUTE(SUBSTITUTE(SUBSTITUTE(SUBSTITUTE(SUBSTITUTE(SUBSTITUTE(SUBSTITUTE(SUBSTITUTE(SUBSTITUTE(SUBSTITUTE(SUBSTITUTE(SUBSTITUTE(SUBSTITUTE(SUBSTITUTE(SUBSTITUTE(SUBSTITUTE(SUBSTITUTE(IF(_xlfn.ISFORMULA('#_F'!G99),_xlfn.FORMULATEXT('#_F'!G99),'#_F'!G99),"9","#"),"8","#"),"7","#"),"6","#"),"5","#"),"4","#"),"3","#"),"2","#"),"1","#"),"0","#"),"$","")," ",""),",","@"),"&gt;","@"),"&lt;","@"),"=","@"),")","@"),"(","@"),"^","@"),"/","@"),"+","@"),"*","@"),"-","@"),"@#","")))/2,TRUE,FALSE),"HardCodeMsg",IF(LEN(IF(_xlfn.ISFORMULA(F!G99),_xlfn.FORMULATEXT(F!G99),F!G99))-LEN(SUBSTITUTE(IF(_xlfn.ISFORMULA(F!G99),_xlfn.FORMULATEXT(F!G99),F!G99),"""",""))&gt;LEN(IF(_xlfn.ISFORMULA('#_F'!G99),_xlfn.FORMULATEXT('#_F'!G99),'#_F'!G99))-LEN(SUBSTITUTE(IF(_xlfn.ISFORMULA('#_F'!G99),_xlfn.FORMULATEXT('#_F'!G99),'#_F'!G99),"""","")),TRUE,FALSE),"HardQuoteMsg",IF(LEN(IF(_xlfn.ISFORMULA(F!G99),_xlfn.FORMULATEXT(F!G99),F!G99))-LEN(SUBSTITUTE(IF(_xlfn.ISFORMULA(F!G99),_xlfn.FORMULATEXT(F!G99),F!G99),"$",""))&lt;LEN(IF(_xlfn.ISFORMULA('#_F'!G99),_xlfn.FORMULATEXT('#_F'!G99),'#_F'!G99))-LEN(SUBSTITUTE(IF(_xlfn.ISFORMULA('#_F'!G99),_xlfn.FORMULATEXT('#_F'!G99),'#_F'!G99),"$","")),TRUE,FALSE),"MissingAbsMsg",_xlfn.IFS(ISTEXT('#_F'!G99),FALSE,ISLOGICAL('#_F'!G99),FALSE,SUBSTITUTE(CELL("format",'#_F'!G99),"-","")=SUBSTITUTE(CELL("format",F!G99),"-",""),FALSE,CELL("format",'#_F'!G99)="G",FALSE,AND(CELL("format",'#_F'!G99)="F0",CELL("format",F!G99)="G"),FALSE,TRUE,IFERROR(IF(MATCH(CELL("format",'#_F'!G99),FormatCodes_SFX!$A$4:$A$53,0)&gt;0,TRUE),FALSE),TRUE,TRUE),"FormatMsg",TRUE,"PerfectMsg")</f>
        <v>PerfectMsg</v>
      </c>
      <c r="H99" s="170" t="str">
        <f ca="1">_xlfn.IFS(ISBLANK(F!H99),"",IF(NOT(ISNA('#_F'!H99)),IF(ISNA(F!H99),TRUE,FALSE),FALSE),"StuNAMsg",IF(AND(ISNA('#_F'!H99),ISNA(F!H99)),TRUE,FALSE),"PerfectMsg",IF(NOT(ISERROR('#_F'!H99)),IF(ISERROR(F!H99),TRUE,FALSE),FALSE),"StuErrorMsg",IF(TYPE('#_F'!H99)&lt;&gt;TYPE(F!H99),TRUE,FALSE),"WrongTypeMsg",IF(_xlfn.ISFORMULA('#_F'!H99),IF(NOT(_xlfn.ISFORMULA(F!H99)),TRUE),FALSE),"MissingFormulaMsg",IF(NOT(AND(ISNUMBER(FIND("[",_xlfn.FORMULATEXT('#_F'!H99))),ISNUMBER(FIND("!",_xlfn.FORMULATEXT('#_F'!H99))))),AND(ISNUMBER(FIND("[",_xlfn.FORMULATEXT(F!H99))),ISNUMBER(FIND("!",_xlfn.FORMULATEXT(F!H99)))),FALSE),"ExternalRefsMsg",IF(ISNUMBER('#_F'!H99),IF(ABS('#_F'!H99-F!H99)&gt;0.00001,TRUE,FALSE),IF('#_F'!H99&lt;&gt;F!H99,TRUE,FALSE)),IF(ISNUMBER('#_F'!H99),IF('#_F'!H99&gt;F!H99,"TooLow","TooHigh"),"WrongAnswer"),NOT(_xlfn.ISFORMULA('#_F'!H99)),IF(_xlfn.IFS(ISTEXT('#_F'!H99),FALSE,ISLOGICAL('#_F'!H99),FALSE,SUBSTITUTE(CELL("format",'#_F'!H99),"-","")=SUBSTITUTE(CELL("format",F!H99),"-",""),FALSE,CELL("format",'#_F'!H99)="G",FALSE,AND(CELL("format",'#_F'!H99)="F0",CELL("format",F!H99)="G"),FALSE,TRUE,IFERROR(IF(MATCH(CELL("format",'#_F'!H99)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99),_xlfn.FORMULATEXT(F!H99),F!H99),"9","#"),"8","#"),"7","#"),"6","#"),"5","#"),"4","#"),"3","#"),"2","#"),"1","#"),"0","#"),"$","")," ",""),",","@"),"&gt;","@"),"&lt;","@"),"=","@"),")","@"),"(","@"),"^","@"),"/","@"),"+","@"),"*","@"),"-","@"))-LEN(SUBSTITUTE(SUBSTITUTE(SUBSTITUTE(SUBSTITUTE(SUBSTITUTE(SUBSTITUTE(SUBSTITUTE(SUBSTITUTE(SUBSTITUTE(SUBSTITUTE(SUBSTITUTE(SUBSTITUTE(SUBSTITUTE(SUBSTITUTE(SUBSTITUTE(SUBSTITUTE(SUBSTITUTE(SUBSTITUTE(SUBSTITUTE(SUBSTITUTE(SUBSTITUTE(SUBSTITUTE(SUBSTITUTE(SUBSTITUTE(IF(_xlfn.ISFORMULA(F!H99),_xlfn.FORMULATEXT(F!H99),F!H99),"9","#"),"8","#"),"7","#"),"6","#"),"5","#"),"4","#"),"3","#"),"2","#"),"1","#"),"0","#"),"$","")," ",""),",","@"),"&gt;","@"),"&lt;","@"),"=","@"),")","@"),"(","@"),"^","@"),"/","@"),"+","@"),"*","@"),"-","@"),"@#","")))/2&gt;(LEN(SUBSTITUTE(SUBSTITUTE(SUBSTITUTE(SUBSTITUTE(SUBSTITUTE(SUBSTITUTE(SUBSTITUTE(SUBSTITUTE(SUBSTITUTE(SUBSTITUTE(SUBSTITUTE(SUBSTITUTE(SUBSTITUTE(SUBSTITUTE(SUBSTITUTE(SUBSTITUTE(SUBSTITUTE(SUBSTITUTE(SUBSTITUTE(SUBSTITUTE(SUBSTITUTE(SUBSTITUTE(SUBSTITUTE(IF(_xlfn.ISFORMULA('#_F'!H99),_xlfn.FORMULATEXT('#_F'!H99),'#_F'!H99),"9","#"),"8","#"),"7","#"),"6","#"),"5","#"),"4","#"),"3","#"),"2","#"),"1","#"),"0","#"),"$","")," ",""),",","@"),"&gt;","@"),"&lt;","@"),"=","@"),")","@"),"(","@"),"^","@"),"/","@"),"+","@"),"*","@"),"-","@"))-LEN(SUBSTITUTE(SUBSTITUTE(SUBSTITUTE(SUBSTITUTE(SUBSTITUTE(SUBSTITUTE(SUBSTITUTE(SUBSTITUTE(SUBSTITUTE(SUBSTITUTE(SUBSTITUTE(SUBSTITUTE(SUBSTITUTE(SUBSTITUTE(SUBSTITUTE(SUBSTITUTE(SUBSTITUTE(SUBSTITUTE(SUBSTITUTE(SUBSTITUTE(SUBSTITUTE(SUBSTITUTE(SUBSTITUTE(SUBSTITUTE(IF(_xlfn.ISFORMULA('#_F'!H99),_xlfn.FORMULATEXT('#_F'!H99),'#_F'!H99),"9","#"),"8","#"),"7","#"),"6","#"),"5","#"),"4","#"),"3","#"),"2","#"),"1","#"),"0","#"),"$","")," ",""),",","@"),"&gt;","@"),"&lt;","@"),"=","@"),")","@"),"(","@"),"^","@"),"/","@"),"+","@"),"*","@"),"-","@"),"@#","")))/2,TRUE,FALSE),"HardCodeMsg",IF(LEN(IF(_xlfn.ISFORMULA(F!H99),_xlfn.FORMULATEXT(F!H99),F!H99))-LEN(SUBSTITUTE(IF(_xlfn.ISFORMULA(F!H99),_xlfn.FORMULATEXT(F!H99),F!H99),"""",""))&gt;LEN(IF(_xlfn.ISFORMULA('#_F'!H99),_xlfn.FORMULATEXT('#_F'!H99),'#_F'!H99))-LEN(SUBSTITUTE(IF(_xlfn.ISFORMULA('#_F'!H99),_xlfn.FORMULATEXT('#_F'!H99),'#_F'!H99),"""","")),TRUE,FALSE),"HardQuoteMsg",IF(LEN(IF(_xlfn.ISFORMULA(F!H99),_xlfn.FORMULATEXT(F!H99),F!H99))-LEN(SUBSTITUTE(IF(_xlfn.ISFORMULA(F!H99),_xlfn.FORMULATEXT(F!H99),F!H99),"$",""))&lt;LEN(IF(_xlfn.ISFORMULA('#_F'!H99),_xlfn.FORMULATEXT('#_F'!H99),'#_F'!H99))-LEN(SUBSTITUTE(IF(_xlfn.ISFORMULA('#_F'!H99),_xlfn.FORMULATEXT('#_F'!H99),'#_F'!H99),"$","")),TRUE,FALSE),"MissingAbsMsg",_xlfn.IFS(ISTEXT('#_F'!H99),FALSE,ISLOGICAL('#_F'!H99),FALSE,SUBSTITUTE(CELL("format",'#_F'!H99),"-","")=SUBSTITUTE(CELL("format",F!H99),"-",""),FALSE,CELL("format",'#_F'!H99)="G",FALSE,AND(CELL("format",'#_F'!H99)="F0",CELL("format",F!H99)="G"),FALSE,TRUE,IFERROR(IF(MATCH(CELL("format",'#_F'!H99),FormatCodes_SFX!$A$4:$A$53,0)&gt;0,TRUE),FALSE),TRUE,TRUE),"FormatMsg",TRUE,"PerfectMsg")</f>
        <v>PerfectMsg</v>
      </c>
      <c r="I99" s="170" t="str">
        <f ca="1">_xlfn.IFS(ISBLANK(F!I99),"",IF(NOT(ISNA('#_F'!I99)),IF(ISNA(F!I99),TRUE,FALSE),FALSE),"StuNAMsg",IF(AND(ISNA('#_F'!I99),ISNA(F!I99)),TRUE,FALSE),"PerfectMsg",IF(NOT(ISERROR('#_F'!I99)),IF(ISERROR(F!I99),TRUE,FALSE),FALSE),"StuErrorMsg",IF(TYPE('#_F'!I99)&lt;&gt;TYPE(F!I99),TRUE,FALSE),"WrongTypeMsg",IF(_xlfn.ISFORMULA('#_F'!I99),IF(NOT(_xlfn.ISFORMULA(F!I99)),TRUE),FALSE),"MissingFormulaMsg",IF(NOT(AND(ISNUMBER(FIND("[",_xlfn.FORMULATEXT('#_F'!I99))),ISNUMBER(FIND("!",_xlfn.FORMULATEXT('#_F'!I99))))),AND(ISNUMBER(FIND("[",_xlfn.FORMULATEXT(F!I99))),ISNUMBER(FIND("!",_xlfn.FORMULATEXT(F!I99)))),FALSE),"ExternalRefsMsg",IF(ISNUMBER('#_F'!I99),IF(ABS('#_F'!I99-F!I99)&gt;0.00001,TRUE,FALSE),IF('#_F'!I99&lt;&gt;F!I99,TRUE,FALSE)),IF(ISNUMBER('#_F'!I99),IF('#_F'!I99&gt;F!I99,"TooLow","TooHigh"),"WrongAnswer"),NOT(_xlfn.ISFORMULA('#_F'!I99)),IF(_xlfn.IFS(ISTEXT('#_F'!I99),FALSE,ISLOGICAL('#_F'!I99),FALSE,SUBSTITUTE(CELL("format",'#_F'!I99),"-","")=SUBSTITUTE(CELL("format",F!I99),"-",""),FALSE,CELL("format",'#_F'!I99)="G",FALSE,AND(CELL("format",'#_F'!I99)="F0",CELL("format",F!I99)="G"),FALSE,TRUE,IFERROR(IF(MATCH(CELL("format",'#_F'!I99)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99),_xlfn.FORMULATEXT(F!I99),F!I99),"9","#"),"8","#"),"7","#"),"6","#"),"5","#"),"4","#"),"3","#"),"2","#"),"1","#"),"0","#"),"$","")," ",""),",","@"),"&gt;","@"),"&lt;","@"),"=","@"),")","@"),"(","@"),"^","@"),"/","@"),"+","@"),"*","@"),"-","@"))-LEN(SUBSTITUTE(SUBSTITUTE(SUBSTITUTE(SUBSTITUTE(SUBSTITUTE(SUBSTITUTE(SUBSTITUTE(SUBSTITUTE(SUBSTITUTE(SUBSTITUTE(SUBSTITUTE(SUBSTITUTE(SUBSTITUTE(SUBSTITUTE(SUBSTITUTE(SUBSTITUTE(SUBSTITUTE(SUBSTITUTE(SUBSTITUTE(SUBSTITUTE(SUBSTITUTE(SUBSTITUTE(SUBSTITUTE(SUBSTITUTE(IF(_xlfn.ISFORMULA(F!I99),_xlfn.FORMULATEXT(F!I99),F!I99),"9","#"),"8","#"),"7","#"),"6","#"),"5","#"),"4","#"),"3","#"),"2","#"),"1","#"),"0","#"),"$","")," ",""),",","@"),"&gt;","@"),"&lt;","@"),"=","@"),")","@"),"(","@"),"^","@"),"/","@"),"+","@"),"*","@"),"-","@"),"@#","")))/2&gt;(LEN(SUBSTITUTE(SUBSTITUTE(SUBSTITUTE(SUBSTITUTE(SUBSTITUTE(SUBSTITUTE(SUBSTITUTE(SUBSTITUTE(SUBSTITUTE(SUBSTITUTE(SUBSTITUTE(SUBSTITUTE(SUBSTITUTE(SUBSTITUTE(SUBSTITUTE(SUBSTITUTE(SUBSTITUTE(SUBSTITUTE(SUBSTITUTE(SUBSTITUTE(SUBSTITUTE(SUBSTITUTE(SUBSTITUTE(IF(_xlfn.ISFORMULA('#_F'!I99),_xlfn.FORMULATEXT('#_F'!I99),'#_F'!I99),"9","#"),"8","#"),"7","#"),"6","#"),"5","#"),"4","#"),"3","#"),"2","#"),"1","#"),"0","#"),"$","")," ",""),",","@"),"&gt;","@"),"&lt;","@"),"=","@"),")","@"),"(","@"),"^","@"),"/","@"),"+","@"),"*","@"),"-","@"))-LEN(SUBSTITUTE(SUBSTITUTE(SUBSTITUTE(SUBSTITUTE(SUBSTITUTE(SUBSTITUTE(SUBSTITUTE(SUBSTITUTE(SUBSTITUTE(SUBSTITUTE(SUBSTITUTE(SUBSTITUTE(SUBSTITUTE(SUBSTITUTE(SUBSTITUTE(SUBSTITUTE(SUBSTITUTE(SUBSTITUTE(SUBSTITUTE(SUBSTITUTE(SUBSTITUTE(SUBSTITUTE(SUBSTITUTE(SUBSTITUTE(IF(_xlfn.ISFORMULA('#_F'!I99),_xlfn.FORMULATEXT('#_F'!I99),'#_F'!I99),"9","#"),"8","#"),"7","#"),"6","#"),"5","#"),"4","#"),"3","#"),"2","#"),"1","#"),"0","#"),"$","")," ",""),",","@"),"&gt;","@"),"&lt;","@"),"=","@"),")","@"),"(","@"),"^","@"),"/","@"),"+","@"),"*","@"),"-","@"),"@#","")))/2,TRUE,FALSE),"HardCodeMsg",IF(LEN(IF(_xlfn.ISFORMULA(F!I99),_xlfn.FORMULATEXT(F!I99),F!I99))-LEN(SUBSTITUTE(IF(_xlfn.ISFORMULA(F!I99),_xlfn.FORMULATEXT(F!I99),F!I99),"""",""))&gt;LEN(IF(_xlfn.ISFORMULA('#_F'!I99),_xlfn.FORMULATEXT('#_F'!I99),'#_F'!I99))-LEN(SUBSTITUTE(IF(_xlfn.ISFORMULA('#_F'!I99),_xlfn.FORMULATEXT('#_F'!I99),'#_F'!I99),"""","")),TRUE,FALSE),"HardQuoteMsg",IF(LEN(IF(_xlfn.ISFORMULA(F!I99),_xlfn.FORMULATEXT(F!I99),F!I99))-LEN(SUBSTITUTE(IF(_xlfn.ISFORMULA(F!I99),_xlfn.FORMULATEXT(F!I99),F!I99),"$",""))&lt;LEN(IF(_xlfn.ISFORMULA('#_F'!I99),_xlfn.FORMULATEXT('#_F'!I99),'#_F'!I99))-LEN(SUBSTITUTE(IF(_xlfn.ISFORMULA('#_F'!I99),_xlfn.FORMULATEXT('#_F'!I99),'#_F'!I99),"$","")),TRUE,FALSE),"MissingAbsMsg",_xlfn.IFS(ISTEXT('#_F'!I99),FALSE,ISLOGICAL('#_F'!I99),FALSE,SUBSTITUTE(CELL("format",'#_F'!I99),"-","")=SUBSTITUTE(CELL("format",F!I99),"-",""),FALSE,CELL("format",'#_F'!I99)="G",FALSE,AND(CELL("format",'#_F'!I99)="F0",CELL("format",F!I99)="G"),FALSE,TRUE,IFERROR(IF(MATCH(CELL("format",'#_F'!I99),FormatCodes_SFX!$A$4:$A$53,0)&gt;0,TRUE),FALSE),TRUE,TRUE),"FormatMsg",TRUE,"PerfectMsg")</f>
        <v>PerfectMsg</v>
      </c>
      <c r="J99" s="170" t="str">
        <f ca="1">_xlfn.IFS(ISBLANK(F!J99),"",IF(NOT(ISNA('#_F'!J99)),IF(ISNA(F!J99),TRUE,FALSE),FALSE),"StuNAMsg",IF(AND(ISNA('#_F'!J99),ISNA(F!J99)),TRUE,FALSE),"PerfectMsg",IF(NOT(ISERROR('#_F'!J99)),IF(ISERROR(F!J99),TRUE,FALSE),FALSE),"StuErrorMsg",IF(TYPE('#_F'!J99)&lt;&gt;TYPE(F!J99),TRUE,FALSE),"WrongTypeMsg",IF(_xlfn.ISFORMULA('#_F'!J99),IF(NOT(_xlfn.ISFORMULA(F!J99)),TRUE),FALSE),"MissingFormulaMsg",IF(NOT(AND(ISNUMBER(FIND("[",_xlfn.FORMULATEXT('#_F'!J99))),ISNUMBER(FIND("!",_xlfn.FORMULATEXT('#_F'!J99))))),AND(ISNUMBER(FIND("[",_xlfn.FORMULATEXT(F!J99))),ISNUMBER(FIND("!",_xlfn.FORMULATEXT(F!J99)))),FALSE),"ExternalRefsMsg",IF(ISNUMBER('#_F'!J99),IF(ABS('#_F'!J99-F!J99)&gt;0.00001,TRUE,FALSE),IF('#_F'!J99&lt;&gt;F!J99,TRUE,FALSE)),IF(ISNUMBER('#_F'!J99),IF('#_F'!J99&gt;F!J99,"TooLow","TooHigh"),"WrongAnswer"),NOT(_xlfn.ISFORMULA('#_F'!J99)),IF(_xlfn.IFS(ISTEXT('#_F'!J99),FALSE,ISLOGICAL('#_F'!J99),FALSE,SUBSTITUTE(CELL("format",'#_F'!J99),"-","")=SUBSTITUTE(CELL("format",F!J99),"-",""),FALSE,CELL("format",'#_F'!J99)="G",FALSE,AND(CELL("format",'#_F'!J99)="F0",CELL("format",F!J99)="G"),FALSE,TRUE,IFERROR(IF(MATCH(CELL("format",'#_F'!J99)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99),_xlfn.FORMULATEXT(F!J99),F!J99),"9","#"),"8","#"),"7","#"),"6","#"),"5","#"),"4","#"),"3","#"),"2","#"),"1","#"),"0","#"),"$","")," ",""),",","@"),"&gt;","@"),"&lt;","@"),"=","@"),")","@"),"(","@"),"^","@"),"/","@"),"+","@"),"*","@"),"-","@"))-LEN(SUBSTITUTE(SUBSTITUTE(SUBSTITUTE(SUBSTITUTE(SUBSTITUTE(SUBSTITUTE(SUBSTITUTE(SUBSTITUTE(SUBSTITUTE(SUBSTITUTE(SUBSTITUTE(SUBSTITUTE(SUBSTITUTE(SUBSTITUTE(SUBSTITUTE(SUBSTITUTE(SUBSTITUTE(SUBSTITUTE(SUBSTITUTE(SUBSTITUTE(SUBSTITUTE(SUBSTITUTE(SUBSTITUTE(SUBSTITUTE(IF(_xlfn.ISFORMULA(F!J99),_xlfn.FORMULATEXT(F!J99),F!J99),"9","#"),"8","#"),"7","#"),"6","#"),"5","#"),"4","#"),"3","#"),"2","#"),"1","#"),"0","#"),"$","")," ",""),",","@"),"&gt;","@"),"&lt;","@"),"=","@"),")","@"),"(","@"),"^","@"),"/","@"),"+","@"),"*","@"),"-","@"),"@#","")))/2&gt;(LEN(SUBSTITUTE(SUBSTITUTE(SUBSTITUTE(SUBSTITUTE(SUBSTITUTE(SUBSTITUTE(SUBSTITUTE(SUBSTITUTE(SUBSTITUTE(SUBSTITUTE(SUBSTITUTE(SUBSTITUTE(SUBSTITUTE(SUBSTITUTE(SUBSTITUTE(SUBSTITUTE(SUBSTITUTE(SUBSTITUTE(SUBSTITUTE(SUBSTITUTE(SUBSTITUTE(SUBSTITUTE(SUBSTITUTE(IF(_xlfn.ISFORMULA('#_F'!J99),_xlfn.FORMULATEXT('#_F'!J99),'#_F'!J99),"9","#"),"8","#"),"7","#"),"6","#"),"5","#"),"4","#"),"3","#"),"2","#"),"1","#"),"0","#"),"$","")," ",""),",","@"),"&gt;","@"),"&lt;","@"),"=","@"),")","@"),"(","@"),"^","@"),"/","@"),"+","@"),"*","@"),"-","@"))-LEN(SUBSTITUTE(SUBSTITUTE(SUBSTITUTE(SUBSTITUTE(SUBSTITUTE(SUBSTITUTE(SUBSTITUTE(SUBSTITUTE(SUBSTITUTE(SUBSTITUTE(SUBSTITUTE(SUBSTITUTE(SUBSTITUTE(SUBSTITUTE(SUBSTITUTE(SUBSTITUTE(SUBSTITUTE(SUBSTITUTE(SUBSTITUTE(SUBSTITUTE(SUBSTITUTE(SUBSTITUTE(SUBSTITUTE(SUBSTITUTE(IF(_xlfn.ISFORMULA('#_F'!J99),_xlfn.FORMULATEXT('#_F'!J99),'#_F'!J99),"9","#"),"8","#"),"7","#"),"6","#"),"5","#"),"4","#"),"3","#"),"2","#"),"1","#"),"0","#"),"$","")," ",""),",","@"),"&gt;","@"),"&lt;","@"),"=","@"),")","@"),"(","@"),"^","@"),"/","@"),"+","@"),"*","@"),"-","@"),"@#","")))/2,TRUE,FALSE),"HardCodeMsg",IF(LEN(IF(_xlfn.ISFORMULA(F!J99),_xlfn.FORMULATEXT(F!J99),F!J99))-LEN(SUBSTITUTE(IF(_xlfn.ISFORMULA(F!J99),_xlfn.FORMULATEXT(F!J99),F!J99),"""",""))&gt;LEN(IF(_xlfn.ISFORMULA('#_F'!J99),_xlfn.FORMULATEXT('#_F'!J99),'#_F'!J99))-LEN(SUBSTITUTE(IF(_xlfn.ISFORMULA('#_F'!J99),_xlfn.FORMULATEXT('#_F'!J99),'#_F'!J99),"""","")),TRUE,FALSE),"HardQuoteMsg",IF(LEN(IF(_xlfn.ISFORMULA(F!J99),_xlfn.FORMULATEXT(F!J99),F!J99))-LEN(SUBSTITUTE(IF(_xlfn.ISFORMULA(F!J99),_xlfn.FORMULATEXT(F!J99),F!J99),"$",""))&lt;LEN(IF(_xlfn.ISFORMULA('#_F'!J99),_xlfn.FORMULATEXT('#_F'!J99),'#_F'!J99))-LEN(SUBSTITUTE(IF(_xlfn.ISFORMULA('#_F'!J99),_xlfn.FORMULATEXT('#_F'!J99),'#_F'!J99),"$","")),TRUE,FALSE),"MissingAbsMsg",_xlfn.IFS(ISTEXT('#_F'!J99),FALSE,ISLOGICAL('#_F'!J99),FALSE,SUBSTITUTE(CELL("format",'#_F'!J99),"-","")=SUBSTITUTE(CELL("format",F!J99),"-",""),FALSE,CELL("format",'#_F'!J99)="G",FALSE,AND(CELL("format",'#_F'!J99)="F0",CELL("format",F!J99)="G"),FALSE,TRUE,IFERROR(IF(MATCH(CELL("format",'#_F'!J99),FormatCodes_SFX!$A$4:$A$53,0)&gt;0,TRUE),FALSE),TRUE,TRUE),"FormatMsg",TRUE,"PerfectMsg")</f>
        <v>PerfectMsg</v>
      </c>
      <c r="K99" s="170" t="str">
        <f ca="1">_xlfn.IFS(ISBLANK(F!K99),"",IF(NOT(ISNA('#_F'!K99)),IF(ISNA(F!K99),TRUE,FALSE),FALSE),"StuNAMsg",IF(AND(ISNA('#_F'!K99),ISNA(F!K99)),TRUE,FALSE),"PerfectMsg",IF(NOT(ISERROR('#_F'!K99)),IF(ISERROR(F!K99),TRUE,FALSE),FALSE),"StuErrorMsg",IF(TYPE('#_F'!K99)&lt;&gt;TYPE(F!K99),TRUE,FALSE),"WrongTypeMsg",IF(_xlfn.ISFORMULA('#_F'!K99),IF(NOT(_xlfn.ISFORMULA(F!K99)),TRUE),FALSE),"MissingFormulaMsg",IF(NOT(AND(ISNUMBER(FIND("[",_xlfn.FORMULATEXT('#_F'!K99))),ISNUMBER(FIND("!",_xlfn.FORMULATEXT('#_F'!K99))))),AND(ISNUMBER(FIND("[",_xlfn.FORMULATEXT(F!K99))),ISNUMBER(FIND("!",_xlfn.FORMULATEXT(F!K99)))),FALSE),"ExternalRefsMsg",IF(ISNUMBER('#_F'!K99),IF(ABS('#_F'!K99-F!K99)&gt;0.00001,TRUE,FALSE),IF('#_F'!K99&lt;&gt;F!K99,TRUE,FALSE)),IF(ISNUMBER('#_F'!K99),IF('#_F'!K99&gt;F!K99,"TooLow","TooHigh"),"WrongAnswer"),NOT(_xlfn.ISFORMULA('#_F'!K99)),IF(_xlfn.IFS(ISTEXT('#_F'!K99),FALSE,ISLOGICAL('#_F'!K99),FALSE,SUBSTITUTE(CELL("format",'#_F'!K99),"-","")=SUBSTITUTE(CELL("format",F!K99),"-",""),FALSE,CELL("format",'#_F'!K99)="G",FALSE,AND(CELL("format",'#_F'!K99)="F0",CELL("format",F!K99)="G"),FALSE,TRUE,IFERROR(IF(MATCH(CELL("format",'#_F'!K99)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99),_xlfn.FORMULATEXT(F!K99),F!K99),"9","#"),"8","#"),"7","#"),"6","#"),"5","#"),"4","#"),"3","#"),"2","#"),"1","#"),"0","#"),"$","")," ",""),",","@"),"&gt;","@"),"&lt;","@"),"=","@"),")","@"),"(","@"),"^","@"),"/","@"),"+","@"),"*","@"),"-","@"))-LEN(SUBSTITUTE(SUBSTITUTE(SUBSTITUTE(SUBSTITUTE(SUBSTITUTE(SUBSTITUTE(SUBSTITUTE(SUBSTITUTE(SUBSTITUTE(SUBSTITUTE(SUBSTITUTE(SUBSTITUTE(SUBSTITUTE(SUBSTITUTE(SUBSTITUTE(SUBSTITUTE(SUBSTITUTE(SUBSTITUTE(SUBSTITUTE(SUBSTITUTE(SUBSTITUTE(SUBSTITUTE(SUBSTITUTE(SUBSTITUTE(IF(_xlfn.ISFORMULA(F!K99),_xlfn.FORMULATEXT(F!K99),F!K99),"9","#"),"8","#"),"7","#"),"6","#"),"5","#"),"4","#"),"3","#"),"2","#"),"1","#"),"0","#"),"$","")," ",""),",","@"),"&gt;","@"),"&lt;","@"),"=","@"),")","@"),"(","@"),"^","@"),"/","@"),"+","@"),"*","@"),"-","@"),"@#","")))/2&gt;(LEN(SUBSTITUTE(SUBSTITUTE(SUBSTITUTE(SUBSTITUTE(SUBSTITUTE(SUBSTITUTE(SUBSTITUTE(SUBSTITUTE(SUBSTITUTE(SUBSTITUTE(SUBSTITUTE(SUBSTITUTE(SUBSTITUTE(SUBSTITUTE(SUBSTITUTE(SUBSTITUTE(SUBSTITUTE(SUBSTITUTE(SUBSTITUTE(SUBSTITUTE(SUBSTITUTE(SUBSTITUTE(SUBSTITUTE(IF(_xlfn.ISFORMULA('#_F'!K99),_xlfn.FORMULATEXT('#_F'!K99),'#_F'!K99),"9","#"),"8","#"),"7","#"),"6","#"),"5","#"),"4","#"),"3","#"),"2","#"),"1","#"),"0","#"),"$","")," ",""),",","@"),"&gt;","@"),"&lt;","@"),"=","@"),")","@"),"(","@"),"^","@"),"/","@"),"+","@"),"*","@"),"-","@"))-LEN(SUBSTITUTE(SUBSTITUTE(SUBSTITUTE(SUBSTITUTE(SUBSTITUTE(SUBSTITUTE(SUBSTITUTE(SUBSTITUTE(SUBSTITUTE(SUBSTITUTE(SUBSTITUTE(SUBSTITUTE(SUBSTITUTE(SUBSTITUTE(SUBSTITUTE(SUBSTITUTE(SUBSTITUTE(SUBSTITUTE(SUBSTITUTE(SUBSTITUTE(SUBSTITUTE(SUBSTITUTE(SUBSTITUTE(SUBSTITUTE(IF(_xlfn.ISFORMULA('#_F'!K99),_xlfn.FORMULATEXT('#_F'!K99),'#_F'!K99),"9","#"),"8","#"),"7","#"),"6","#"),"5","#"),"4","#"),"3","#"),"2","#"),"1","#"),"0","#"),"$","")," ",""),",","@"),"&gt;","@"),"&lt;","@"),"=","@"),")","@"),"(","@"),"^","@"),"/","@"),"+","@"),"*","@"),"-","@"),"@#","")))/2,TRUE,FALSE),"HardCodeMsg",IF(LEN(IF(_xlfn.ISFORMULA(F!K99),_xlfn.FORMULATEXT(F!K99),F!K99))-LEN(SUBSTITUTE(IF(_xlfn.ISFORMULA(F!K99),_xlfn.FORMULATEXT(F!K99),F!K99),"""",""))&gt;LEN(IF(_xlfn.ISFORMULA('#_F'!K99),_xlfn.FORMULATEXT('#_F'!K99),'#_F'!K99))-LEN(SUBSTITUTE(IF(_xlfn.ISFORMULA('#_F'!K99),_xlfn.FORMULATEXT('#_F'!K99),'#_F'!K99),"""","")),TRUE,FALSE),"HardQuoteMsg",IF(LEN(IF(_xlfn.ISFORMULA(F!K99),_xlfn.FORMULATEXT(F!K99),F!K99))-LEN(SUBSTITUTE(IF(_xlfn.ISFORMULA(F!K99),_xlfn.FORMULATEXT(F!K99),F!K99),"$",""))&lt;LEN(IF(_xlfn.ISFORMULA('#_F'!K99),_xlfn.FORMULATEXT('#_F'!K99),'#_F'!K99))-LEN(SUBSTITUTE(IF(_xlfn.ISFORMULA('#_F'!K99),_xlfn.FORMULATEXT('#_F'!K99),'#_F'!K99),"$","")),TRUE,FALSE),"MissingAbsMsg",_xlfn.IFS(ISTEXT('#_F'!K99),FALSE,ISLOGICAL('#_F'!K99),FALSE,SUBSTITUTE(CELL("format",'#_F'!K99),"-","")=SUBSTITUTE(CELL("format",F!K99),"-",""),FALSE,CELL("format",'#_F'!K99)="G",FALSE,AND(CELL("format",'#_F'!K99)="F0",CELL("format",F!K99)="G"),FALSE,TRUE,IFERROR(IF(MATCH(CELL("format",'#_F'!K99),FormatCodes_SFX!$A$4:$A$53,0)&gt;0,TRUE),FALSE),TRUE,TRUE),"FormatMsg",TRUE,"PerfectMsg")</f>
        <v>PerfectMsg</v>
      </c>
      <c r="L99" s="231" t="str">
        <f ca="1">_xlfn.IFS(ISBLANK(F!L99),"",IF(NOT(ISNA('#_F'!L99)),IF(ISNA(F!L99),TRUE,FALSE),FALSE),"StuNAMsg",IF(AND(ISNA('#_F'!L99),ISNA(F!L99)),TRUE,FALSE),"PerfectMsg",IF(NOT(ISERROR('#_F'!L99)),IF(ISERROR(F!L99),TRUE,FALSE),FALSE),"StuErrorMsg",IF(TYPE('#_F'!L99)&lt;&gt;TYPE(F!L99),TRUE,FALSE),"WrongTypeMsg",IF(_xlfn.ISFORMULA('#_F'!L99),IF(NOT(_xlfn.ISFORMULA(F!L99)),TRUE),FALSE),"MissingFormulaMsg",IF(NOT(AND(ISNUMBER(FIND("[",_xlfn.FORMULATEXT('#_F'!L99))),ISNUMBER(FIND("!",_xlfn.FORMULATEXT('#_F'!L99))))),AND(ISNUMBER(FIND("[",_xlfn.FORMULATEXT(F!L99))),ISNUMBER(FIND("!",_xlfn.FORMULATEXT(F!L99)))),FALSE),"ExternalRefsMsg",IF(ISNUMBER('#_F'!L99),IF(ABS('#_F'!L99-F!L99)&gt;0.00001,TRUE,FALSE),IF('#_F'!L99&lt;&gt;F!L99,TRUE,FALSE)),IF(ISNUMBER('#_F'!L99),IF('#_F'!L99&gt;F!L99,"TooLow","TooHigh"),"WrongAnswer"),NOT(_xlfn.ISFORMULA('#_F'!L99)),IF(_xlfn.IFS(ISTEXT('#_F'!L99),FALSE,ISLOGICAL('#_F'!L99),FALSE,SUBSTITUTE(CELL("format",'#_F'!L99),"-","")=SUBSTITUTE(CELL("format",F!L99),"-",""),FALSE,CELL("format",'#_F'!L99)="G",FALSE,AND(CELL("format",'#_F'!L99)="F0",CELL("format",F!L99)="G"),FALSE,TRUE,IFERROR(IF(MATCH(CELL("format",'#_F'!L99)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99),_xlfn.FORMULATEXT(F!L99),F!L99),"9","#"),"8","#"),"7","#"),"6","#"),"5","#"),"4","#"),"3","#"),"2","#"),"1","#"),"0","#"),"$","")," ",""),",","@"),"&gt;","@"),"&lt;","@"),"=","@"),")","@"),"(","@"),"^","@"),"/","@"),"+","@"),"*","@"),"-","@"))-LEN(SUBSTITUTE(SUBSTITUTE(SUBSTITUTE(SUBSTITUTE(SUBSTITUTE(SUBSTITUTE(SUBSTITUTE(SUBSTITUTE(SUBSTITUTE(SUBSTITUTE(SUBSTITUTE(SUBSTITUTE(SUBSTITUTE(SUBSTITUTE(SUBSTITUTE(SUBSTITUTE(SUBSTITUTE(SUBSTITUTE(SUBSTITUTE(SUBSTITUTE(SUBSTITUTE(SUBSTITUTE(SUBSTITUTE(SUBSTITUTE(IF(_xlfn.ISFORMULA(F!L99),_xlfn.FORMULATEXT(F!L99),F!L99),"9","#"),"8","#"),"7","#"),"6","#"),"5","#"),"4","#"),"3","#"),"2","#"),"1","#"),"0","#"),"$","")," ",""),",","@"),"&gt;","@"),"&lt;","@"),"=","@"),")","@"),"(","@"),"^","@"),"/","@"),"+","@"),"*","@"),"-","@"),"@#","")))/2&gt;(LEN(SUBSTITUTE(SUBSTITUTE(SUBSTITUTE(SUBSTITUTE(SUBSTITUTE(SUBSTITUTE(SUBSTITUTE(SUBSTITUTE(SUBSTITUTE(SUBSTITUTE(SUBSTITUTE(SUBSTITUTE(SUBSTITUTE(SUBSTITUTE(SUBSTITUTE(SUBSTITUTE(SUBSTITUTE(SUBSTITUTE(SUBSTITUTE(SUBSTITUTE(SUBSTITUTE(SUBSTITUTE(SUBSTITUTE(IF(_xlfn.ISFORMULA('#_F'!L99),_xlfn.FORMULATEXT('#_F'!L99),'#_F'!L99),"9","#"),"8","#"),"7","#"),"6","#"),"5","#"),"4","#"),"3","#"),"2","#"),"1","#"),"0","#"),"$","")," ",""),",","@"),"&gt;","@"),"&lt;","@"),"=","@"),")","@"),"(","@"),"^","@"),"/","@"),"+","@"),"*","@"),"-","@"))-LEN(SUBSTITUTE(SUBSTITUTE(SUBSTITUTE(SUBSTITUTE(SUBSTITUTE(SUBSTITUTE(SUBSTITUTE(SUBSTITUTE(SUBSTITUTE(SUBSTITUTE(SUBSTITUTE(SUBSTITUTE(SUBSTITUTE(SUBSTITUTE(SUBSTITUTE(SUBSTITUTE(SUBSTITUTE(SUBSTITUTE(SUBSTITUTE(SUBSTITUTE(SUBSTITUTE(SUBSTITUTE(SUBSTITUTE(SUBSTITUTE(IF(_xlfn.ISFORMULA('#_F'!L99),_xlfn.FORMULATEXT('#_F'!L99),'#_F'!L99),"9","#"),"8","#"),"7","#"),"6","#"),"5","#"),"4","#"),"3","#"),"2","#"),"1","#"),"0","#"),"$","")," ",""),",","@"),"&gt;","@"),"&lt;","@"),"=","@"),")","@"),"(","@"),"^","@"),"/","@"),"+","@"),"*","@"),"-","@"),"@#","")))/2,TRUE,FALSE),"HardCodeMsg",IF(LEN(IF(_xlfn.ISFORMULA(F!L99),_xlfn.FORMULATEXT(F!L99),F!L99))-LEN(SUBSTITUTE(IF(_xlfn.ISFORMULA(F!L99),_xlfn.FORMULATEXT(F!L99),F!L99),"""",""))&gt;LEN(IF(_xlfn.ISFORMULA('#_F'!L99),_xlfn.FORMULATEXT('#_F'!L99),'#_F'!L99))-LEN(SUBSTITUTE(IF(_xlfn.ISFORMULA('#_F'!L99),_xlfn.FORMULATEXT('#_F'!L99),'#_F'!L99),"""","")),TRUE,FALSE),"HardQuoteMsg",IF(LEN(IF(_xlfn.ISFORMULA(F!L99),_xlfn.FORMULATEXT(F!L99),F!L99))-LEN(SUBSTITUTE(IF(_xlfn.ISFORMULA(F!L99),_xlfn.FORMULATEXT(F!L99),F!L99),"$",""))&lt;LEN(IF(_xlfn.ISFORMULA('#_F'!L99),_xlfn.FORMULATEXT('#_F'!L99),'#_F'!L99))-LEN(SUBSTITUTE(IF(_xlfn.ISFORMULA('#_F'!L99),_xlfn.FORMULATEXT('#_F'!L99),'#_F'!L99),"$","")),TRUE,FALSE),"MissingAbsMsg",_xlfn.IFS(ISTEXT('#_F'!L99),FALSE,ISLOGICAL('#_F'!L99),FALSE,SUBSTITUTE(CELL("format",'#_F'!L99),"-","")=SUBSTITUTE(CELL("format",F!L99),"-",""),FALSE,CELL("format",'#_F'!L99)="G",FALSE,AND(CELL("format",'#_F'!L99)="F0",CELL("format",F!L99)="G"),FALSE,TRUE,IFERROR(IF(MATCH(CELL("format",'#_F'!L99),FormatCodes_SFX!$A$4:$A$53,0)&gt;0,TRUE),FALSE),TRUE,TRUE),"FormatMsg",TRUE,"PerfectMsg")</f>
        <v>PerfectMsg</v>
      </c>
      <c r="N99" s="233">
        <v>0</v>
      </c>
      <c r="O99" s="233">
        <v>0</v>
      </c>
      <c r="P99" s="233">
        <v>0</v>
      </c>
      <c r="R99" s="233">
        <v>0</v>
      </c>
      <c r="S99" s="233">
        <v>0</v>
      </c>
      <c r="T99" s="233">
        <v>0</v>
      </c>
      <c r="V99" s="233">
        <v>0</v>
      </c>
      <c r="W99" s="233">
        <v>0</v>
      </c>
      <c r="X99" s="233">
        <v>0</v>
      </c>
      <c r="Z99" s="233">
        <v>0</v>
      </c>
      <c r="AA99" s="233">
        <v>0</v>
      </c>
      <c r="AB99" s="233">
        <v>0</v>
      </c>
    </row>
    <row r="100" spans="3:28" x14ac:dyDescent="0.15">
      <c r="C100" s="233">
        <v>0</v>
      </c>
      <c r="D100" s="233">
        <v>0</v>
      </c>
      <c r="E100" s="233">
        <v>0</v>
      </c>
      <c r="F100" s="233">
        <v>0</v>
      </c>
      <c r="G100" s="170" t="str">
        <f ca="1">_xlfn.IFS(ISBLANK(F!G100),"",IF(NOT(ISNA('#_F'!G100)),IF(ISNA(F!G100),TRUE,FALSE),FALSE),"StuNAMsg",IF(AND(ISNA('#_F'!G100),ISNA(F!G100)),TRUE,FALSE),"PerfectMsg",IF(NOT(ISERROR('#_F'!G100)),IF(ISERROR(F!G100),TRUE,FALSE),FALSE),"StuErrorMsg",IF(TYPE('#_F'!G100)&lt;&gt;TYPE(F!G100),TRUE,FALSE),"WrongTypeMsg",IF(_xlfn.ISFORMULA('#_F'!G100),IF(NOT(_xlfn.ISFORMULA(F!G100)),TRUE),FALSE),"MissingFormulaMsg",IF(NOT(AND(ISNUMBER(FIND("[",_xlfn.FORMULATEXT('#_F'!G100))),ISNUMBER(FIND("!",_xlfn.FORMULATEXT('#_F'!G100))))),AND(ISNUMBER(FIND("[",_xlfn.FORMULATEXT(F!G100))),ISNUMBER(FIND("!",_xlfn.FORMULATEXT(F!G100)))),FALSE),"ExternalRefsMsg",IF(ISNUMBER('#_F'!G100),IF(ABS('#_F'!G100-F!G100)&gt;0.00001,TRUE,FALSE),IF('#_F'!G100&lt;&gt;F!G100,TRUE,FALSE)),IF(ISNUMBER('#_F'!G100),IF('#_F'!G100&gt;F!G100,"TooLow","TooHigh"),"WrongAnswer"),NOT(_xlfn.ISFORMULA('#_F'!G100)),IF(_xlfn.IFS(ISTEXT('#_F'!G100),FALSE,ISLOGICAL('#_F'!G100),FALSE,SUBSTITUTE(CELL("format",'#_F'!G100),"-","")=SUBSTITUTE(CELL("format",F!G100),"-",""),FALSE,CELL("format",'#_F'!G100)="G",FALSE,AND(CELL("format",'#_F'!G100)="F0",CELL("format",F!G100)="G"),FALSE,TRUE,IFERROR(IF(MATCH(CELL("format",'#_F'!G100)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100),_xlfn.FORMULATEXT(F!G100),F!G100),"9","#"),"8","#"),"7","#"),"6","#"),"5","#"),"4","#"),"3","#"),"2","#"),"1","#"),"0","#"),"$","")," ",""),",","@"),"&gt;","@"),"&lt;","@"),"=","@"),")","@"),"(","@"),"^","@"),"/","@"),"+","@"),"*","@"),"-","@"))-LEN(SUBSTITUTE(SUBSTITUTE(SUBSTITUTE(SUBSTITUTE(SUBSTITUTE(SUBSTITUTE(SUBSTITUTE(SUBSTITUTE(SUBSTITUTE(SUBSTITUTE(SUBSTITUTE(SUBSTITUTE(SUBSTITUTE(SUBSTITUTE(SUBSTITUTE(SUBSTITUTE(SUBSTITUTE(SUBSTITUTE(SUBSTITUTE(SUBSTITUTE(SUBSTITUTE(SUBSTITUTE(SUBSTITUTE(SUBSTITUTE(IF(_xlfn.ISFORMULA(F!G100),_xlfn.FORMULATEXT(F!G100),F!G100),"9","#"),"8","#"),"7","#"),"6","#"),"5","#"),"4","#"),"3","#"),"2","#"),"1","#"),"0","#"),"$","")," ",""),",","@"),"&gt;","@"),"&lt;","@"),"=","@"),")","@"),"(","@"),"^","@"),"/","@"),"+","@"),"*","@"),"-","@"),"@#","")))/2&gt;(LEN(SUBSTITUTE(SUBSTITUTE(SUBSTITUTE(SUBSTITUTE(SUBSTITUTE(SUBSTITUTE(SUBSTITUTE(SUBSTITUTE(SUBSTITUTE(SUBSTITUTE(SUBSTITUTE(SUBSTITUTE(SUBSTITUTE(SUBSTITUTE(SUBSTITUTE(SUBSTITUTE(SUBSTITUTE(SUBSTITUTE(SUBSTITUTE(SUBSTITUTE(SUBSTITUTE(SUBSTITUTE(SUBSTITUTE(IF(_xlfn.ISFORMULA('#_F'!G100),_xlfn.FORMULATEXT('#_F'!G100),'#_F'!G100),"9","#"),"8","#"),"7","#"),"6","#"),"5","#"),"4","#"),"3","#"),"2","#"),"1","#"),"0","#"),"$","")," ",""),",","@"),"&gt;","@"),"&lt;","@"),"=","@"),")","@"),"(","@"),"^","@"),"/","@"),"+","@"),"*","@"),"-","@"))-LEN(SUBSTITUTE(SUBSTITUTE(SUBSTITUTE(SUBSTITUTE(SUBSTITUTE(SUBSTITUTE(SUBSTITUTE(SUBSTITUTE(SUBSTITUTE(SUBSTITUTE(SUBSTITUTE(SUBSTITUTE(SUBSTITUTE(SUBSTITUTE(SUBSTITUTE(SUBSTITUTE(SUBSTITUTE(SUBSTITUTE(SUBSTITUTE(SUBSTITUTE(SUBSTITUTE(SUBSTITUTE(SUBSTITUTE(SUBSTITUTE(IF(_xlfn.ISFORMULA('#_F'!G100),_xlfn.FORMULATEXT('#_F'!G100),'#_F'!G100),"9","#"),"8","#"),"7","#"),"6","#"),"5","#"),"4","#"),"3","#"),"2","#"),"1","#"),"0","#"),"$","")," ",""),",","@"),"&gt;","@"),"&lt;","@"),"=","@"),")","@"),"(","@"),"^","@"),"/","@"),"+","@"),"*","@"),"-","@"),"@#","")))/2,TRUE,FALSE),"HardCodeMsg",IF(LEN(IF(_xlfn.ISFORMULA(F!G100),_xlfn.FORMULATEXT(F!G100),F!G100))-LEN(SUBSTITUTE(IF(_xlfn.ISFORMULA(F!G100),_xlfn.FORMULATEXT(F!G100),F!G100),"""",""))&gt;LEN(IF(_xlfn.ISFORMULA('#_F'!G100),_xlfn.FORMULATEXT('#_F'!G100),'#_F'!G100))-LEN(SUBSTITUTE(IF(_xlfn.ISFORMULA('#_F'!G100),_xlfn.FORMULATEXT('#_F'!G100),'#_F'!G100),"""","")),TRUE,FALSE),"HardQuoteMsg",IF(LEN(IF(_xlfn.ISFORMULA(F!G100),_xlfn.FORMULATEXT(F!G100),F!G100))-LEN(SUBSTITUTE(IF(_xlfn.ISFORMULA(F!G100),_xlfn.FORMULATEXT(F!G100),F!G100),"$",""))&lt;LEN(IF(_xlfn.ISFORMULA('#_F'!G100),_xlfn.FORMULATEXT('#_F'!G100),'#_F'!G100))-LEN(SUBSTITUTE(IF(_xlfn.ISFORMULA('#_F'!G100),_xlfn.FORMULATEXT('#_F'!G100),'#_F'!G100),"$","")),TRUE,FALSE),"MissingAbsMsg",_xlfn.IFS(ISTEXT('#_F'!G100),FALSE,ISLOGICAL('#_F'!G100),FALSE,SUBSTITUTE(CELL("format",'#_F'!G100),"-","")=SUBSTITUTE(CELL("format",F!G100),"-",""),FALSE,CELL("format",'#_F'!G100)="G",FALSE,AND(CELL("format",'#_F'!G100)="F0",CELL("format",F!G100)="G"),FALSE,TRUE,IFERROR(IF(MATCH(CELL("format",'#_F'!G100),FormatCodes_SFX!$A$4:$A$53,0)&gt;0,TRUE),FALSE),TRUE,TRUE),"FormatMsg",TRUE,"PerfectMsg")</f>
        <v>PerfectMsg</v>
      </c>
      <c r="H100" s="170" t="str">
        <f ca="1">_xlfn.IFS(ISBLANK(F!H100),"",IF(NOT(ISNA('#_F'!H100)),IF(ISNA(F!H100),TRUE,FALSE),FALSE),"StuNAMsg",IF(AND(ISNA('#_F'!H100),ISNA(F!H100)),TRUE,FALSE),"PerfectMsg",IF(NOT(ISERROR('#_F'!H100)),IF(ISERROR(F!H100),TRUE,FALSE),FALSE),"StuErrorMsg",IF(TYPE('#_F'!H100)&lt;&gt;TYPE(F!H100),TRUE,FALSE),"WrongTypeMsg",IF(_xlfn.ISFORMULA('#_F'!H100),IF(NOT(_xlfn.ISFORMULA(F!H100)),TRUE),FALSE),"MissingFormulaMsg",IF(NOT(AND(ISNUMBER(FIND("[",_xlfn.FORMULATEXT('#_F'!H100))),ISNUMBER(FIND("!",_xlfn.FORMULATEXT('#_F'!H100))))),AND(ISNUMBER(FIND("[",_xlfn.FORMULATEXT(F!H100))),ISNUMBER(FIND("!",_xlfn.FORMULATEXT(F!H100)))),FALSE),"ExternalRefsMsg",IF(ISNUMBER('#_F'!H100),IF(ABS('#_F'!H100-F!H100)&gt;0.00001,TRUE,FALSE),IF('#_F'!H100&lt;&gt;F!H100,TRUE,FALSE)),IF(ISNUMBER('#_F'!H100),IF('#_F'!H100&gt;F!H100,"TooLow","TooHigh"),"WrongAnswer"),NOT(_xlfn.ISFORMULA('#_F'!H100)),IF(_xlfn.IFS(ISTEXT('#_F'!H100),FALSE,ISLOGICAL('#_F'!H100),FALSE,SUBSTITUTE(CELL("format",'#_F'!H100),"-","")=SUBSTITUTE(CELL("format",F!H100),"-",""),FALSE,CELL("format",'#_F'!H100)="G",FALSE,AND(CELL("format",'#_F'!H100)="F0",CELL("format",F!H100)="G"),FALSE,TRUE,IFERROR(IF(MATCH(CELL("format",'#_F'!H100)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100),_xlfn.FORMULATEXT(F!H100),F!H100),"9","#"),"8","#"),"7","#"),"6","#"),"5","#"),"4","#"),"3","#"),"2","#"),"1","#"),"0","#"),"$","")," ",""),",","@"),"&gt;","@"),"&lt;","@"),"=","@"),")","@"),"(","@"),"^","@"),"/","@"),"+","@"),"*","@"),"-","@"))-LEN(SUBSTITUTE(SUBSTITUTE(SUBSTITUTE(SUBSTITUTE(SUBSTITUTE(SUBSTITUTE(SUBSTITUTE(SUBSTITUTE(SUBSTITUTE(SUBSTITUTE(SUBSTITUTE(SUBSTITUTE(SUBSTITUTE(SUBSTITUTE(SUBSTITUTE(SUBSTITUTE(SUBSTITUTE(SUBSTITUTE(SUBSTITUTE(SUBSTITUTE(SUBSTITUTE(SUBSTITUTE(SUBSTITUTE(SUBSTITUTE(IF(_xlfn.ISFORMULA(F!H100),_xlfn.FORMULATEXT(F!H100),F!H100),"9","#"),"8","#"),"7","#"),"6","#"),"5","#"),"4","#"),"3","#"),"2","#"),"1","#"),"0","#"),"$","")," ",""),",","@"),"&gt;","@"),"&lt;","@"),"=","@"),")","@"),"(","@"),"^","@"),"/","@"),"+","@"),"*","@"),"-","@"),"@#","")))/2&gt;(LEN(SUBSTITUTE(SUBSTITUTE(SUBSTITUTE(SUBSTITUTE(SUBSTITUTE(SUBSTITUTE(SUBSTITUTE(SUBSTITUTE(SUBSTITUTE(SUBSTITUTE(SUBSTITUTE(SUBSTITUTE(SUBSTITUTE(SUBSTITUTE(SUBSTITUTE(SUBSTITUTE(SUBSTITUTE(SUBSTITUTE(SUBSTITUTE(SUBSTITUTE(SUBSTITUTE(SUBSTITUTE(SUBSTITUTE(IF(_xlfn.ISFORMULA('#_F'!H100),_xlfn.FORMULATEXT('#_F'!H100),'#_F'!H100),"9","#"),"8","#"),"7","#"),"6","#"),"5","#"),"4","#"),"3","#"),"2","#"),"1","#"),"0","#"),"$","")," ",""),",","@"),"&gt;","@"),"&lt;","@"),"=","@"),")","@"),"(","@"),"^","@"),"/","@"),"+","@"),"*","@"),"-","@"))-LEN(SUBSTITUTE(SUBSTITUTE(SUBSTITUTE(SUBSTITUTE(SUBSTITUTE(SUBSTITUTE(SUBSTITUTE(SUBSTITUTE(SUBSTITUTE(SUBSTITUTE(SUBSTITUTE(SUBSTITUTE(SUBSTITUTE(SUBSTITUTE(SUBSTITUTE(SUBSTITUTE(SUBSTITUTE(SUBSTITUTE(SUBSTITUTE(SUBSTITUTE(SUBSTITUTE(SUBSTITUTE(SUBSTITUTE(SUBSTITUTE(IF(_xlfn.ISFORMULA('#_F'!H100),_xlfn.FORMULATEXT('#_F'!H100),'#_F'!H100),"9","#"),"8","#"),"7","#"),"6","#"),"5","#"),"4","#"),"3","#"),"2","#"),"1","#"),"0","#"),"$","")," ",""),",","@"),"&gt;","@"),"&lt;","@"),"=","@"),")","@"),"(","@"),"^","@"),"/","@"),"+","@"),"*","@"),"-","@"),"@#","")))/2,TRUE,FALSE),"HardCodeMsg",IF(LEN(IF(_xlfn.ISFORMULA(F!H100),_xlfn.FORMULATEXT(F!H100),F!H100))-LEN(SUBSTITUTE(IF(_xlfn.ISFORMULA(F!H100),_xlfn.FORMULATEXT(F!H100),F!H100),"""",""))&gt;LEN(IF(_xlfn.ISFORMULA('#_F'!H100),_xlfn.FORMULATEXT('#_F'!H100),'#_F'!H100))-LEN(SUBSTITUTE(IF(_xlfn.ISFORMULA('#_F'!H100),_xlfn.FORMULATEXT('#_F'!H100),'#_F'!H100),"""","")),TRUE,FALSE),"HardQuoteMsg",IF(LEN(IF(_xlfn.ISFORMULA(F!H100),_xlfn.FORMULATEXT(F!H100),F!H100))-LEN(SUBSTITUTE(IF(_xlfn.ISFORMULA(F!H100),_xlfn.FORMULATEXT(F!H100),F!H100),"$",""))&lt;LEN(IF(_xlfn.ISFORMULA('#_F'!H100),_xlfn.FORMULATEXT('#_F'!H100),'#_F'!H100))-LEN(SUBSTITUTE(IF(_xlfn.ISFORMULA('#_F'!H100),_xlfn.FORMULATEXT('#_F'!H100),'#_F'!H100),"$","")),TRUE,FALSE),"MissingAbsMsg",_xlfn.IFS(ISTEXT('#_F'!H100),FALSE,ISLOGICAL('#_F'!H100),FALSE,SUBSTITUTE(CELL("format",'#_F'!H100),"-","")=SUBSTITUTE(CELL("format",F!H100),"-",""),FALSE,CELL("format",'#_F'!H100)="G",FALSE,AND(CELL("format",'#_F'!H100)="F0",CELL("format",F!H100)="G"),FALSE,TRUE,IFERROR(IF(MATCH(CELL("format",'#_F'!H100),FormatCodes_SFX!$A$4:$A$53,0)&gt;0,TRUE),FALSE),TRUE,TRUE),"FormatMsg",TRUE,"PerfectMsg")</f>
        <v>PerfectMsg</v>
      </c>
      <c r="I100" s="170" t="str">
        <f ca="1">_xlfn.IFS(ISBLANK(F!I100),"",IF(NOT(ISNA('#_F'!I100)),IF(ISNA(F!I100),TRUE,FALSE),FALSE),"StuNAMsg",IF(AND(ISNA('#_F'!I100),ISNA(F!I100)),TRUE,FALSE),"PerfectMsg",IF(NOT(ISERROR('#_F'!I100)),IF(ISERROR(F!I100),TRUE,FALSE),FALSE),"StuErrorMsg",IF(TYPE('#_F'!I100)&lt;&gt;TYPE(F!I100),TRUE,FALSE),"WrongTypeMsg",IF(_xlfn.ISFORMULA('#_F'!I100),IF(NOT(_xlfn.ISFORMULA(F!I100)),TRUE),FALSE),"MissingFormulaMsg",IF(NOT(AND(ISNUMBER(FIND("[",_xlfn.FORMULATEXT('#_F'!I100))),ISNUMBER(FIND("!",_xlfn.FORMULATEXT('#_F'!I100))))),AND(ISNUMBER(FIND("[",_xlfn.FORMULATEXT(F!I100))),ISNUMBER(FIND("!",_xlfn.FORMULATEXT(F!I100)))),FALSE),"ExternalRefsMsg",IF(ISNUMBER('#_F'!I100),IF(ABS('#_F'!I100-F!I100)&gt;0.00001,TRUE,FALSE),IF('#_F'!I100&lt;&gt;F!I100,TRUE,FALSE)),IF(ISNUMBER('#_F'!I100),IF('#_F'!I100&gt;F!I100,"TooLow","TooHigh"),"WrongAnswer"),NOT(_xlfn.ISFORMULA('#_F'!I100)),IF(_xlfn.IFS(ISTEXT('#_F'!I100),FALSE,ISLOGICAL('#_F'!I100),FALSE,SUBSTITUTE(CELL("format",'#_F'!I100),"-","")=SUBSTITUTE(CELL("format",F!I100),"-",""),FALSE,CELL("format",'#_F'!I100)="G",FALSE,AND(CELL("format",'#_F'!I100)="F0",CELL("format",F!I100)="G"),FALSE,TRUE,IFERROR(IF(MATCH(CELL("format",'#_F'!I100)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100),_xlfn.FORMULATEXT(F!I100),F!I100),"9","#"),"8","#"),"7","#"),"6","#"),"5","#"),"4","#"),"3","#"),"2","#"),"1","#"),"0","#"),"$","")," ",""),",","@"),"&gt;","@"),"&lt;","@"),"=","@"),")","@"),"(","@"),"^","@"),"/","@"),"+","@"),"*","@"),"-","@"))-LEN(SUBSTITUTE(SUBSTITUTE(SUBSTITUTE(SUBSTITUTE(SUBSTITUTE(SUBSTITUTE(SUBSTITUTE(SUBSTITUTE(SUBSTITUTE(SUBSTITUTE(SUBSTITUTE(SUBSTITUTE(SUBSTITUTE(SUBSTITUTE(SUBSTITUTE(SUBSTITUTE(SUBSTITUTE(SUBSTITUTE(SUBSTITUTE(SUBSTITUTE(SUBSTITUTE(SUBSTITUTE(SUBSTITUTE(SUBSTITUTE(IF(_xlfn.ISFORMULA(F!I100),_xlfn.FORMULATEXT(F!I100),F!I100),"9","#"),"8","#"),"7","#"),"6","#"),"5","#"),"4","#"),"3","#"),"2","#"),"1","#"),"0","#"),"$","")," ",""),",","@"),"&gt;","@"),"&lt;","@"),"=","@"),")","@"),"(","@"),"^","@"),"/","@"),"+","@"),"*","@"),"-","@"),"@#","")))/2&gt;(LEN(SUBSTITUTE(SUBSTITUTE(SUBSTITUTE(SUBSTITUTE(SUBSTITUTE(SUBSTITUTE(SUBSTITUTE(SUBSTITUTE(SUBSTITUTE(SUBSTITUTE(SUBSTITUTE(SUBSTITUTE(SUBSTITUTE(SUBSTITUTE(SUBSTITUTE(SUBSTITUTE(SUBSTITUTE(SUBSTITUTE(SUBSTITUTE(SUBSTITUTE(SUBSTITUTE(SUBSTITUTE(SUBSTITUTE(IF(_xlfn.ISFORMULA('#_F'!I100),_xlfn.FORMULATEXT('#_F'!I100),'#_F'!I100),"9","#"),"8","#"),"7","#"),"6","#"),"5","#"),"4","#"),"3","#"),"2","#"),"1","#"),"0","#"),"$","")," ",""),",","@"),"&gt;","@"),"&lt;","@"),"=","@"),")","@"),"(","@"),"^","@"),"/","@"),"+","@"),"*","@"),"-","@"))-LEN(SUBSTITUTE(SUBSTITUTE(SUBSTITUTE(SUBSTITUTE(SUBSTITUTE(SUBSTITUTE(SUBSTITUTE(SUBSTITUTE(SUBSTITUTE(SUBSTITUTE(SUBSTITUTE(SUBSTITUTE(SUBSTITUTE(SUBSTITUTE(SUBSTITUTE(SUBSTITUTE(SUBSTITUTE(SUBSTITUTE(SUBSTITUTE(SUBSTITUTE(SUBSTITUTE(SUBSTITUTE(SUBSTITUTE(SUBSTITUTE(IF(_xlfn.ISFORMULA('#_F'!I100),_xlfn.FORMULATEXT('#_F'!I100),'#_F'!I100),"9","#"),"8","#"),"7","#"),"6","#"),"5","#"),"4","#"),"3","#"),"2","#"),"1","#"),"0","#"),"$","")," ",""),",","@"),"&gt;","@"),"&lt;","@"),"=","@"),")","@"),"(","@"),"^","@"),"/","@"),"+","@"),"*","@"),"-","@"),"@#","")))/2,TRUE,FALSE),"HardCodeMsg",IF(LEN(IF(_xlfn.ISFORMULA(F!I100),_xlfn.FORMULATEXT(F!I100),F!I100))-LEN(SUBSTITUTE(IF(_xlfn.ISFORMULA(F!I100),_xlfn.FORMULATEXT(F!I100),F!I100),"""",""))&gt;LEN(IF(_xlfn.ISFORMULA('#_F'!I100),_xlfn.FORMULATEXT('#_F'!I100),'#_F'!I100))-LEN(SUBSTITUTE(IF(_xlfn.ISFORMULA('#_F'!I100),_xlfn.FORMULATEXT('#_F'!I100),'#_F'!I100),"""","")),TRUE,FALSE),"HardQuoteMsg",IF(LEN(IF(_xlfn.ISFORMULA(F!I100),_xlfn.FORMULATEXT(F!I100),F!I100))-LEN(SUBSTITUTE(IF(_xlfn.ISFORMULA(F!I100),_xlfn.FORMULATEXT(F!I100),F!I100),"$",""))&lt;LEN(IF(_xlfn.ISFORMULA('#_F'!I100),_xlfn.FORMULATEXT('#_F'!I100),'#_F'!I100))-LEN(SUBSTITUTE(IF(_xlfn.ISFORMULA('#_F'!I100),_xlfn.FORMULATEXT('#_F'!I100),'#_F'!I100),"$","")),TRUE,FALSE),"MissingAbsMsg",_xlfn.IFS(ISTEXT('#_F'!I100),FALSE,ISLOGICAL('#_F'!I100),FALSE,SUBSTITUTE(CELL("format",'#_F'!I100),"-","")=SUBSTITUTE(CELL("format",F!I100),"-",""),FALSE,CELL("format",'#_F'!I100)="G",FALSE,AND(CELL("format",'#_F'!I100)="F0",CELL("format",F!I100)="G"),FALSE,TRUE,IFERROR(IF(MATCH(CELL("format",'#_F'!I100),FormatCodes_SFX!$A$4:$A$53,0)&gt;0,TRUE),FALSE),TRUE,TRUE),"FormatMsg",TRUE,"PerfectMsg")</f>
        <v>PerfectMsg</v>
      </c>
      <c r="J100" s="170" t="str">
        <f ca="1">_xlfn.IFS(ISBLANK(F!J100),"",IF(NOT(ISNA('#_F'!J100)),IF(ISNA(F!J100),TRUE,FALSE),FALSE),"StuNAMsg",IF(AND(ISNA('#_F'!J100),ISNA(F!J100)),TRUE,FALSE),"PerfectMsg",IF(NOT(ISERROR('#_F'!J100)),IF(ISERROR(F!J100),TRUE,FALSE),FALSE),"StuErrorMsg",IF(TYPE('#_F'!J100)&lt;&gt;TYPE(F!J100),TRUE,FALSE),"WrongTypeMsg",IF(_xlfn.ISFORMULA('#_F'!J100),IF(NOT(_xlfn.ISFORMULA(F!J100)),TRUE),FALSE),"MissingFormulaMsg",IF(NOT(AND(ISNUMBER(FIND("[",_xlfn.FORMULATEXT('#_F'!J100))),ISNUMBER(FIND("!",_xlfn.FORMULATEXT('#_F'!J100))))),AND(ISNUMBER(FIND("[",_xlfn.FORMULATEXT(F!J100))),ISNUMBER(FIND("!",_xlfn.FORMULATEXT(F!J100)))),FALSE),"ExternalRefsMsg",IF(ISNUMBER('#_F'!J100),IF(ABS('#_F'!J100-F!J100)&gt;0.00001,TRUE,FALSE),IF('#_F'!J100&lt;&gt;F!J100,TRUE,FALSE)),IF(ISNUMBER('#_F'!J100),IF('#_F'!J100&gt;F!J100,"TooLow","TooHigh"),"WrongAnswer"),NOT(_xlfn.ISFORMULA('#_F'!J100)),IF(_xlfn.IFS(ISTEXT('#_F'!J100),FALSE,ISLOGICAL('#_F'!J100),FALSE,SUBSTITUTE(CELL("format",'#_F'!J100),"-","")=SUBSTITUTE(CELL("format",F!J100),"-",""),FALSE,CELL("format",'#_F'!J100)="G",FALSE,AND(CELL("format",'#_F'!J100)="F0",CELL("format",F!J100)="G"),FALSE,TRUE,IFERROR(IF(MATCH(CELL("format",'#_F'!J100)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100),_xlfn.FORMULATEXT(F!J100),F!J100),"9","#"),"8","#"),"7","#"),"6","#"),"5","#"),"4","#"),"3","#"),"2","#"),"1","#"),"0","#"),"$","")," ",""),",","@"),"&gt;","@"),"&lt;","@"),"=","@"),")","@"),"(","@"),"^","@"),"/","@"),"+","@"),"*","@"),"-","@"))-LEN(SUBSTITUTE(SUBSTITUTE(SUBSTITUTE(SUBSTITUTE(SUBSTITUTE(SUBSTITUTE(SUBSTITUTE(SUBSTITUTE(SUBSTITUTE(SUBSTITUTE(SUBSTITUTE(SUBSTITUTE(SUBSTITUTE(SUBSTITUTE(SUBSTITUTE(SUBSTITUTE(SUBSTITUTE(SUBSTITUTE(SUBSTITUTE(SUBSTITUTE(SUBSTITUTE(SUBSTITUTE(SUBSTITUTE(SUBSTITUTE(IF(_xlfn.ISFORMULA(F!J100),_xlfn.FORMULATEXT(F!J100),F!J100),"9","#"),"8","#"),"7","#"),"6","#"),"5","#"),"4","#"),"3","#"),"2","#"),"1","#"),"0","#"),"$","")," ",""),",","@"),"&gt;","@"),"&lt;","@"),"=","@"),")","@"),"(","@"),"^","@"),"/","@"),"+","@"),"*","@"),"-","@"),"@#","")))/2&gt;(LEN(SUBSTITUTE(SUBSTITUTE(SUBSTITUTE(SUBSTITUTE(SUBSTITUTE(SUBSTITUTE(SUBSTITUTE(SUBSTITUTE(SUBSTITUTE(SUBSTITUTE(SUBSTITUTE(SUBSTITUTE(SUBSTITUTE(SUBSTITUTE(SUBSTITUTE(SUBSTITUTE(SUBSTITUTE(SUBSTITUTE(SUBSTITUTE(SUBSTITUTE(SUBSTITUTE(SUBSTITUTE(SUBSTITUTE(IF(_xlfn.ISFORMULA('#_F'!J100),_xlfn.FORMULATEXT('#_F'!J100),'#_F'!J100),"9","#"),"8","#"),"7","#"),"6","#"),"5","#"),"4","#"),"3","#"),"2","#"),"1","#"),"0","#"),"$","")," ",""),",","@"),"&gt;","@"),"&lt;","@"),"=","@"),")","@"),"(","@"),"^","@"),"/","@"),"+","@"),"*","@"),"-","@"))-LEN(SUBSTITUTE(SUBSTITUTE(SUBSTITUTE(SUBSTITUTE(SUBSTITUTE(SUBSTITUTE(SUBSTITUTE(SUBSTITUTE(SUBSTITUTE(SUBSTITUTE(SUBSTITUTE(SUBSTITUTE(SUBSTITUTE(SUBSTITUTE(SUBSTITUTE(SUBSTITUTE(SUBSTITUTE(SUBSTITUTE(SUBSTITUTE(SUBSTITUTE(SUBSTITUTE(SUBSTITUTE(SUBSTITUTE(SUBSTITUTE(IF(_xlfn.ISFORMULA('#_F'!J100),_xlfn.FORMULATEXT('#_F'!J100),'#_F'!J100),"9","#"),"8","#"),"7","#"),"6","#"),"5","#"),"4","#"),"3","#"),"2","#"),"1","#"),"0","#"),"$","")," ",""),",","@"),"&gt;","@"),"&lt;","@"),"=","@"),")","@"),"(","@"),"^","@"),"/","@"),"+","@"),"*","@"),"-","@"),"@#","")))/2,TRUE,FALSE),"HardCodeMsg",IF(LEN(IF(_xlfn.ISFORMULA(F!J100),_xlfn.FORMULATEXT(F!J100),F!J100))-LEN(SUBSTITUTE(IF(_xlfn.ISFORMULA(F!J100),_xlfn.FORMULATEXT(F!J100),F!J100),"""",""))&gt;LEN(IF(_xlfn.ISFORMULA('#_F'!J100),_xlfn.FORMULATEXT('#_F'!J100),'#_F'!J100))-LEN(SUBSTITUTE(IF(_xlfn.ISFORMULA('#_F'!J100),_xlfn.FORMULATEXT('#_F'!J100),'#_F'!J100),"""","")),TRUE,FALSE),"HardQuoteMsg",IF(LEN(IF(_xlfn.ISFORMULA(F!J100),_xlfn.FORMULATEXT(F!J100),F!J100))-LEN(SUBSTITUTE(IF(_xlfn.ISFORMULA(F!J100),_xlfn.FORMULATEXT(F!J100),F!J100),"$",""))&lt;LEN(IF(_xlfn.ISFORMULA('#_F'!J100),_xlfn.FORMULATEXT('#_F'!J100),'#_F'!J100))-LEN(SUBSTITUTE(IF(_xlfn.ISFORMULA('#_F'!J100),_xlfn.FORMULATEXT('#_F'!J100),'#_F'!J100),"$","")),TRUE,FALSE),"MissingAbsMsg",_xlfn.IFS(ISTEXT('#_F'!J100),FALSE,ISLOGICAL('#_F'!J100),FALSE,SUBSTITUTE(CELL("format",'#_F'!J100),"-","")=SUBSTITUTE(CELL("format",F!J100),"-",""),FALSE,CELL("format",'#_F'!J100)="G",FALSE,AND(CELL("format",'#_F'!J100)="F0",CELL("format",F!J100)="G"),FALSE,TRUE,IFERROR(IF(MATCH(CELL("format",'#_F'!J100),FormatCodes_SFX!$A$4:$A$53,0)&gt;0,TRUE),FALSE),TRUE,TRUE),"FormatMsg",TRUE,"PerfectMsg")</f>
        <v>PerfectMsg</v>
      </c>
      <c r="K100" s="170" t="str">
        <f ca="1">_xlfn.IFS(ISBLANK(F!K100),"",IF(NOT(ISNA('#_F'!K100)),IF(ISNA(F!K100),TRUE,FALSE),FALSE),"StuNAMsg",IF(AND(ISNA('#_F'!K100),ISNA(F!K100)),TRUE,FALSE),"PerfectMsg",IF(NOT(ISERROR('#_F'!K100)),IF(ISERROR(F!K100),TRUE,FALSE),FALSE),"StuErrorMsg",IF(TYPE('#_F'!K100)&lt;&gt;TYPE(F!K100),TRUE,FALSE),"WrongTypeMsg",IF(_xlfn.ISFORMULA('#_F'!K100),IF(NOT(_xlfn.ISFORMULA(F!K100)),TRUE),FALSE),"MissingFormulaMsg",IF(NOT(AND(ISNUMBER(FIND("[",_xlfn.FORMULATEXT('#_F'!K100))),ISNUMBER(FIND("!",_xlfn.FORMULATEXT('#_F'!K100))))),AND(ISNUMBER(FIND("[",_xlfn.FORMULATEXT(F!K100))),ISNUMBER(FIND("!",_xlfn.FORMULATEXT(F!K100)))),FALSE),"ExternalRefsMsg",IF(ISNUMBER('#_F'!K100),IF(ABS('#_F'!K100-F!K100)&gt;0.00001,TRUE,FALSE),IF('#_F'!K100&lt;&gt;F!K100,TRUE,FALSE)),IF(ISNUMBER('#_F'!K100),IF('#_F'!K100&gt;F!K100,"TooLow","TooHigh"),"WrongAnswer"),NOT(_xlfn.ISFORMULA('#_F'!K100)),IF(_xlfn.IFS(ISTEXT('#_F'!K100),FALSE,ISLOGICAL('#_F'!K100),FALSE,SUBSTITUTE(CELL("format",'#_F'!K100),"-","")=SUBSTITUTE(CELL("format",F!K100),"-",""),FALSE,CELL("format",'#_F'!K100)="G",FALSE,AND(CELL("format",'#_F'!K100)="F0",CELL("format",F!K100)="G"),FALSE,TRUE,IFERROR(IF(MATCH(CELL("format",'#_F'!K100)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100),_xlfn.FORMULATEXT(F!K100),F!K100),"9","#"),"8","#"),"7","#"),"6","#"),"5","#"),"4","#"),"3","#"),"2","#"),"1","#"),"0","#"),"$","")," ",""),",","@"),"&gt;","@"),"&lt;","@"),"=","@"),")","@"),"(","@"),"^","@"),"/","@"),"+","@"),"*","@"),"-","@"))-LEN(SUBSTITUTE(SUBSTITUTE(SUBSTITUTE(SUBSTITUTE(SUBSTITUTE(SUBSTITUTE(SUBSTITUTE(SUBSTITUTE(SUBSTITUTE(SUBSTITUTE(SUBSTITUTE(SUBSTITUTE(SUBSTITUTE(SUBSTITUTE(SUBSTITUTE(SUBSTITUTE(SUBSTITUTE(SUBSTITUTE(SUBSTITUTE(SUBSTITUTE(SUBSTITUTE(SUBSTITUTE(SUBSTITUTE(SUBSTITUTE(IF(_xlfn.ISFORMULA(F!K100),_xlfn.FORMULATEXT(F!K100),F!K100),"9","#"),"8","#"),"7","#"),"6","#"),"5","#"),"4","#"),"3","#"),"2","#"),"1","#"),"0","#"),"$","")," ",""),",","@"),"&gt;","@"),"&lt;","@"),"=","@"),")","@"),"(","@"),"^","@"),"/","@"),"+","@"),"*","@"),"-","@"),"@#","")))/2&gt;(LEN(SUBSTITUTE(SUBSTITUTE(SUBSTITUTE(SUBSTITUTE(SUBSTITUTE(SUBSTITUTE(SUBSTITUTE(SUBSTITUTE(SUBSTITUTE(SUBSTITUTE(SUBSTITUTE(SUBSTITUTE(SUBSTITUTE(SUBSTITUTE(SUBSTITUTE(SUBSTITUTE(SUBSTITUTE(SUBSTITUTE(SUBSTITUTE(SUBSTITUTE(SUBSTITUTE(SUBSTITUTE(SUBSTITUTE(IF(_xlfn.ISFORMULA('#_F'!K100),_xlfn.FORMULATEXT('#_F'!K100),'#_F'!K100),"9","#"),"8","#"),"7","#"),"6","#"),"5","#"),"4","#"),"3","#"),"2","#"),"1","#"),"0","#"),"$","")," ",""),",","@"),"&gt;","@"),"&lt;","@"),"=","@"),")","@"),"(","@"),"^","@"),"/","@"),"+","@"),"*","@"),"-","@"))-LEN(SUBSTITUTE(SUBSTITUTE(SUBSTITUTE(SUBSTITUTE(SUBSTITUTE(SUBSTITUTE(SUBSTITUTE(SUBSTITUTE(SUBSTITUTE(SUBSTITUTE(SUBSTITUTE(SUBSTITUTE(SUBSTITUTE(SUBSTITUTE(SUBSTITUTE(SUBSTITUTE(SUBSTITUTE(SUBSTITUTE(SUBSTITUTE(SUBSTITUTE(SUBSTITUTE(SUBSTITUTE(SUBSTITUTE(SUBSTITUTE(IF(_xlfn.ISFORMULA('#_F'!K100),_xlfn.FORMULATEXT('#_F'!K100),'#_F'!K100),"9","#"),"8","#"),"7","#"),"6","#"),"5","#"),"4","#"),"3","#"),"2","#"),"1","#"),"0","#"),"$","")," ",""),",","@"),"&gt;","@"),"&lt;","@"),"=","@"),")","@"),"(","@"),"^","@"),"/","@"),"+","@"),"*","@"),"-","@"),"@#","")))/2,TRUE,FALSE),"HardCodeMsg",IF(LEN(IF(_xlfn.ISFORMULA(F!K100),_xlfn.FORMULATEXT(F!K100),F!K100))-LEN(SUBSTITUTE(IF(_xlfn.ISFORMULA(F!K100),_xlfn.FORMULATEXT(F!K100),F!K100),"""",""))&gt;LEN(IF(_xlfn.ISFORMULA('#_F'!K100),_xlfn.FORMULATEXT('#_F'!K100),'#_F'!K100))-LEN(SUBSTITUTE(IF(_xlfn.ISFORMULA('#_F'!K100),_xlfn.FORMULATEXT('#_F'!K100),'#_F'!K100),"""","")),TRUE,FALSE),"HardQuoteMsg",IF(LEN(IF(_xlfn.ISFORMULA(F!K100),_xlfn.FORMULATEXT(F!K100),F!K100))-LEN(SUBSTITUTE(IF(_xlfn.ISFORMULA(F!K100),_xlfn.FORMULATEXT(F!K100),F!K100),"$",""))&lt;LEN(IF(_xlfn.ISFORMULA('#_F'!K100),_xlfn.FORMULATEXT('#_F'!K100),'#_F'!K100))-LEN(SUBSTITUTE(IF(_xlfn.ISFORMULA('#_F'!K100),_xlfn.FORMULATEXT('#_F'!K100),'#_F'!K100),"$","")),TRUE,FALSE),"MissingAbsMsg",_xlfn.IFS(ISTEXT('#_F'!K100),FALSE,ISLOGICAL('#_F'!K100),FALSE,SUBSTITUTE(CELL("format",'#_F'!K100),"-","")=SUBSTITUTE(CELL("format",F!K100),"-",""),FALSE,CELL("format",'#_F'!K100)="G",FALSE,AND(CELL("format",'#_F'!K100)="F0",CELL("format",F!K100)="G"),FALSE,TRUE,IFERROR(IF(MATCH(CELL("format",'#_F'!K100),FormatCodes_SFX!$A$4:$A$53,0)&gt;0,TRUE),FALSE),TRUE,TRUE),"FormatMsg",TRUE,"PerfectMsg")</f>
        <v>PerfectMsg</v>
      </c>
      <c r="L100" s="231" t="str">
        <f ca="1">_xlfn.IFS(ISBLANK(F!L100),"",IF(NOT(ISNA('#_F'!L100)),IF(ISNA(F!L100),TRUE,FALSE),FALSE),"StuNAMsg",IF(AND(ISNA('#_F'!L100),ISNA(F!L100)),TRUE,FALSE),"PerfectMsg",IF(NOT(ISERROR('#_F'!L100)),IF(ISERROR(F!L100),TRUE,FALSE),FALSE),"StuErrorMsg",IF(TYPE('#_F'!L100)&lt;&gt;TYPE(F!L100),TRUE,FALSE),"WrongTypeMsg",IF(_xlfn.ISFORMULA('#_F'!L100),IF(NOT(_xlfn.ISFORMULA(F!L100)),TRUE),FALSE),"MissingFormulaMsg",IF(NOT(AND(ISNUMBER(FIND("[",_xlfn.FORMULATEXT('#_F'!L100))),ISNUMBER(FIND("!",_xlfn.FORMULATEXT('#_F'!L100))))),AND(ISNUMBER(FIND("[",_xlfn.FORMULATEXT(F!L100))),ISNUMBER(FIND("!",_xlfn.FORMULATEXT(F!L100)))),FALSE),"ExternalRefsMsg",IF(ISNUMBER('#_F'!L100),IF(ABS('#_F'!L100-F!L100)&gt;0.00001,TRUE,FALSE),IF('#_F'!L100&lt;&gt;F!L100,TRUE,FALSE)),IF(ISNUMBER('#_F'!L100),IF('#_F'!L100&gt;F!L100,"TooLow","TooHigh"),"WrongAnswer"),NOT(_xlfn.ISFORMULA('#_F'!L100)),IF(_xlfn.IFS(ISTEXT('#_F'!L100),FALSE,ISLOGICAL('#_F'!L100),FALSE,SUBSTITUTE(CELL("format",'#_F'!L100),"-","")=SUBSTITUTE(CELL("format",F!L100),"-",""),FALSE,CELL("format",'#_F'!L100)="G",FALSE,AND(CELL("format",'#_F'!L100)="F0",CELL("format",F!L100)="G"),FALSE,TRUE,IFERROR(IF(MATCH(CELL("format",'#_F'!L100)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100),_xlfn.FORMULATEXT(F!L100),F!L100),"9","#"),"8","#"),"7","#"),"6","#"),"5","#"),"4","#"),"3","#"),"2","#"),"1","#"),"0","#"),"$","")," ",""),",","@"),"&gt;","@"),"&lt;","@"),"=","@"),")","@"),"(","@"),"^","@"),"/","@"),"+","@"),"*","@"),"-","@"))-LEN(SUBSTITUTE(SUBSTITUTE(SUBSTITUTE(SUBSTITUTE(SUBSTITUTE(SUBSTITUTE(SUBSTITUTE(SUBSTITUTE(SUBSTITUTE(SUBSTITUTE(SUBSTITUTE(SUBSTITUTE(SUBSTITUTE(SUBSTITUTE(SUBSTITUTE(SUBSTITUTE(SUBSTITUTE(SUBSTITUTE(SUBSTITUTE(SUBSTITUTE(SUBSTITUTE(SUBSTITUTE(SUBSTITUTE(SUBSTITUTE(IF(_xlfn.ISFORMULA(F!L100),_xlfn.FORMULATEXT(F!L100),F!L100),"9","#"),"8","#"),"7","#"),"6","#"),"5","#"),"4","#"),"3","#"),"2","#"),"1","#"),"0","#"),"$","")," ",""),",","@"),"&gt;","@"),"&lt;","@"),"=","@"),")","@"),"(","@"),"^","@"),"/","@"),"+","@"),"*","@"),"-","@"),"@#","")))/2&gt;(LEN(SUBSTITUTE(SUBSTITUTE(SUBSTITUTE(SUBSTITUTE(SUBSTITUTE(SUBSTITUTE(SUBSTITUTE(SUBSTITUTE(SUBSTITUTE(SUBSTITUTE(SUBSTITUTE(SUBSTITUTE(SUBSTITUTE(SUBSTITUTE(SUBSTITUTE(SUBSTITUTE(SUBSTITUTE(SUBSTITUTE(SUBSTITUTE(SUBSTITUTE(SUBSTITUTE(SUBSTITUTE(SUBSTITUTE(IF(_xlfn.ISFORMULA('#_F'!L100),_xlfn.FORMULATEXT('#_F'!L100),'#_F'!L100),"9","#"),"8","#"),"7","#"),"6","#"),"5","#"),"4","#"),"3","#"),"2","#"),"1","#"),"0","#"),"$","")," ",""),",","@"),"&gt;","@"),"&lt;","@"),"=","@"),")","@"),"(","@"),"^","@"),"/","@"),"+","@"),"*","@"),"-","@"))-LEN(SUBSTITUTE(SUBSTITUTE(SUBSTITUTE(SUBSTITUTE(SUBSTITUTE(SUBSTITUTE(SUBSTITUTE(SUBSTITUTE(SUBSTITUTE(SUBSTITUTE(SUBSTITUTE(SUBSTITUTE(SUBSTITUTE(SUBSTITUTE(SUBSTITUTE(SUBSTITUTE(SUBSTITUTE(SUBSTITUTE(SUBSTITUTE(SUBSTITUTE(SUBSTITUTE(SUBSTITUTE(SUBSTITUTE(SUBSTITUTE(IF(_xlfn.ISFORMULA('#_F'!L100),_xlfn.FORMULATEXT('#_F'!L100),'#_F'!L100),"9","#"),"8","#"),"7","#"),"6","#"),"5","#"),"4","#"),"3","#"),"2","#"),"1","#"),"0","#"),"$","")," ",""),",","@"),"&gt;","@"),"&lt;","@"),"=","@"),")","@"),"(","@"),"^","@"),"/","@"),"+","@"),"*","@"),"-","@"),"@#","")))/2,TRUE,FALSE),"HardCodeMsg",IF(LEN(IF(_xlfn.ISFORMULA(F!L100),_xlfn.FORMULATEXT(F!L100),F!L100))-LEN(SUBSTITUTE(IF(_xlfn.ISFORMULA(F!L100),_xlfn.FORMULATEXT(F!L100),F!L100),"""",""))&gt;LEN(IF(_xlfn.ISFORMULA('#_F'!L100),_xlfn.FORMULATEXT('#_F'!L100),'#_F'!L100))-LEN(SUBSTITUTE(IF(_xlfn.ISFORMULA('#_F'!L100),_xlfn.FORMULATEXT('#_F'!L100),'#_F'!L100),"""","")),TRUE,FALSE),"HardQuoteMsg",IF(LEN(IF(_xlfn.ISFORMULA(F!L100),_xlfn.FORMULATEXT(F!L100),F!L100))-LEN(SUBSTITUTE(IF(_xlfn.ISFORMULA(F!L100),_xlfn.FORMULATEXT(F!L100),F!L100),"$",""))&lt;LEN(IF(_xlfn.ISFORMULA('#_F'!L100),_xlfn.FORMULATEXT('#_F'!L100),'#_F'!L100))-LEN(SUBSTITUTE(IF(_xlfn.ISFORMULA('#_F'!L100),_xlfn.FORMULATEXT('#_F'!L100),'#_F'!L100),"$","")),TRUE,FALSE),"MissingAbsMsg",_xlfn.IFS(ISTEXT('#_F'!L100),FALSE,ISLOGICAL('#_F'!L100),FALSE,SUBSTITUTE(CELL("format",'#_F'!L100),"-","")=SUBSTITUTE(CELL("format",F!L100),"-",""),FALSE,CELL("format",'#_F'!L100)="G",FALSE,AND(CELL("format",'#_F'!L100)="F0",CELL("format",F!L100)="G"),FALSE,TRUE,IFERROR(IF(MATCH(CELL("format",'#_F'!L100),FormatCodes_SFX!$A$4:$A$53,0)&gt;0,TRUE),FALSE),TRUE,TRUE),"FormatMsg",TRUE,"PerfectMsg")</f>
        <v>PerfectMsg</v>
      </c>
      <c r="N100" s="233">
        <v>0</v>
      </c>
      <c r="O100" s="233">
        <v>0</v>
      </c>
      <c r="P100" s="233">
        <v>0</v>
      </c>
      <c r="R100" s="233">
        <v>0</v>
      </c>
      <c r="S100" s="233">
        <v>0</v>
      </c>
      <c r="T100" s="233">
        <v>0</v>
      </c>
      <c r="V100" s="233">
        <v>0</v>
      </c>
      <c r="W100" s="233">
        <v>0</v>
      </c>
      <c r="X100" s="233">
        <v>0</v>
      </c>
      <c r="Z100" s="233">
        <v>0</v>
      </c>
      <c r="AA100" s="233">
        <v>0</v>
      </c>
      <c r="AB100" s="233">
        <v>0</v>
      </c>
    </row>
    <row r="101" spans="3:28" x14ac:dyDescent="0.15">
      <c r="C101" s="233">
        <v>0</v>
      </c>
      <c r="D101" s="233">
        <v>0</v>
      </c>
      <c r="E101" s="233">
        <v>0</v>
      </c>
      <c r="F101" s="233">
        <v>0</v>
      </c>
      <c r="G101" s="170" t="str">
        <f ca="1">_xlfn.IFS(ISBLANK(F!G101),"",IF(NOT(ISNA('#_F'!G101)),IF(ISNA(F!G101),TRUE,FALSE),FALSE),"StuNAMsg",IF(AND(ISNA('#_F'!G101),ISNA(F!G101)),TRUE,FALSE),"PerfectMsg",IF(NOT(ISERROR('#_F'!G101)),IF(ISERROR(F!G101),TRUE,FALSE),FALSE),"StuErrorMsg",IF(TYPE('#_F'!G101)&lt;&gt;TYPE(F!G101),TRUE,FALSE),"WrongTypeMsg",IF(_xlfn.ISFORMULA('#_F'!G101),IF(NOT(_xlfn.ISFORMULA(F!G101)),TRUE),FALSE),"MissingFormulaMsg",IF(NOT(AND(ISNUMBER(FIND("[",_xlfn.FORMULATEXT('#_F'!G101))),ISNUMBER(FIND("!",_xlfn.FORMULATEXT('#_F'!G101))))),AND(ISNUMBER(FIND("[",_xlfn.FORMULATEXT(F!G101))),ISNUMBER(FIND("!",_xlfn.FORMULATEXT(F!G101)))),FALSE),"ExternalRefsMsg",IF(ISNUMBER('#_F'!G101),IF(ABS('#_F'!G101-F!G101)&gt;0.00001,TRUE,FALSE),IF('#_F'!G101&lt;&gt;F!G101,TRUE,FALSE)),IF(ISNUMBER('#_F'!G101),IF('#_F'!G101&gt;F!G101,"TooLow","TooHigh"),"WrongAnswer"),NOT(_xlfn.ISFORMULA('#_F'!G101)),IF(_xlfn.IFS(ISTEXT('#_F'!G101),FALSE,ISLOGICAL('#_F'!G101),FALSE,SUBSTITUTE(CELL("format",'#_F'!G101),"-","")=SUBSTITUTE(CELL("format",F!G101),"-",""),FALSE,CELL("format",'#_F'!G101)="G",FALSE,AND(CELL("format",'#_F'!G101)="F0",CELL("format",F!G101)="G"),FALSE,TRUE,IFERROR(IF(MATCH(CELL("format",'#_F'!G101)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101),_xlfn.FORMULATEXT(F!G101),F!G101),"9","#"),"8","#"),"7","#"),"6","#"),"5","#"),"4","#"),"3","#"),"2","#"),"1","#"),"0","#"),"$","")," ",""),",","@"),"&gt;","@"),"&lt;","@"),"=","@"),")","@"),"(","@"),"^","@"),"/","@"),"+","@"),"*","@"),"-","@"))-LEN(SUBSTITUTE(SUBSTITUTE(SUBSTITUTE(SUBSTITUTE(SUBSTITUTE(SUBSTITUTE(SUBSTITUTE(SUBSTITUTE(SUBSTITUTE(SUBSTITUTE(SUBSTITUTE(SUBSTITUTE(SUBSTITUTE(SUBSTITUTE(SUBSTITUTE(SUBSTITUTE(SUBSTITUTE(SUBSTITUTE(SUBSTITUTE(SUBSTITUTE(SUBSTITUTE(SUBSTITUTE(SUBSTITUTE(SUBSTITUTE(IF(_xlfn.ISFORMULA(F!G101),_xlfn.FORMULATEXT(F!G101),F!G101),"9","#"),"8","#"),"7","#"),"6","#"),"5","#"),"4","#"),"3","#"),"2","#"),"1","#"),"0","#"),"$","")," ",""),",","@"),"&gt;","@"),"&lt;","@"),"=","@"),")","@"),"(","@"),"^","@"),"/","@"),"+","@"),"*","@"),"-","@"),"@#","")))/2&gt;(LEN(SUBSTITUTE(SUBSTITUTE(SUBSTITUTE(SUBSTITUTE(SUBSTITUTE(SUBSTITUTE(SUBSTITUTE(SUBSTITUTE(SUBSTITUTE(SUBSTITUTE(SUBSTITUTE(SUBSTITUTE(SUBSTITUTE(SUBSTITUTE(SUBSTITUTE(SUBSTITUTE(SUBSTITUTE(SUBSTITUTE(SUBSTITUTE(SUBSTITUTE(SUBSTITUTE(SUBSTITUTE(SUBSTITUTE(IF(_xlfn.ISFORMULA('#_F'!G101),_xlfn.FORMULATEXT('#_F'!G101),'#_F'!G101),"9","#"),"8","#"),"7","#"),"6","#"),"5","#"),"4","#"),"3","#"),"2","#"),"1","#"),"0","#"),"$","")," ",""),",","@"),"&gt;","@"),"&lt;","@"),"=","@"),")","@"),"(","@"),"^","@"),"/","@"),"+","@"),"*","@"),"-","@"))-LEN(SUBSTITUTE(SUBSTITUTE(SUBSTITUTE(SUBSTITUTE(SUBSTITUTE(SUBSTITUTE(SUBSTITUTE(SUBSTITUTE(SUBSTITUTE(SUBSTITUTE(SUBSTITUTE(SUBSTITUTE(SUBSTITUTE(SUBSTITUTE(SUBSTITUTE(SUBSTITUTE(SUBSTITUTE(SUBSTITUTE(SUBSTITUTE(SUBSTITUTE(SUBSTITUTE(SUBSTITUTE(SUBSTITUTE(SUBSTITUTE(IF(_xlfn.ISFORMULA('#_F'!G101),_xlfn.FORMULATEXT('#_F'!G101),'#_F'!G101),"9","#"),"8","#"),"7","#"),"6","#"),"5","#"),"4","#"),"3","#"),"2","#"),"1","#"),"0","#"),"$","")," ",""),",","@"),"&gt;","@"),"&lt;","@"),"=","@"),")","@"),"(","@"),"^","@"),"/","@"),"+","@"),"*","@"),"-","@"),"@#","")))/2,TRUE,FALSE),"HardCodeMsg",IF(LEN(IF(_xlfn.ISFORMULA(F!G101),_xlfn.FORMULATEXT(F!G101),F!G101))-LEN(SUBSTITUTE(IF(_xlfn.ISFORMULA(F!G101),_xlfn.FORMULATEXT(F!G101),F!G101),"""",""))&gt;LEN(IF(_xlfn.ISFORMULA('#_F'!G101),_xlfn.FORMULATEXT('#_F'!G101),'#_F'!G101))-LEN(SUBSTITUTE(IF(_xlfn.ISFORMULA('#_F'!G101),_xlfn.FORMULATEXT('#_F'!G101),'#_F'!G101),"""","")),TRUE,FALSE),"HardQuoteMsg",IF(LEN(IF(_xlfn.ISFORMULA(F!G101),_xlfn.FORMULATEXT(F!G101),F!G101))-LEN(SUBSTITUTE(IF(_xlfn.ISFORMULA(F!G101),_xlfn.FORMULATEXT(F!G101),F!G101),"$",""))&lt;LEN(IF(_xlfn.ISFORMULA('#_F'!G101),_xlfn.FORMULATEXT('#_F'!G101),'#_F'!G101))-LEN(SUBSTITUTE(IF(_xlfn.ISFORMULA('#_F'!G101),_xlfn.FORMULATEXT('#_F'!G101),'#_F'!G101),"$","")),TRUE,FALSE),"MissingAbsMsg",_xlfn.IFS(ISTEXT('#_F'!G101),FALSE,ISLOGICAL('#_F'!G101),FALSE,SUBSTITUTE(CELL("format",'#_F'!G101),"-","")=SUBSTITUTE(CELL("format",F!G101),"-",""),FALSE,CELL("format",'#_F'!G101)="G",FALSE,AND(CELL("format",'#_F'!G101)="F0",CELL("format",F!G101)="G"),FALSE,TRUE,IFERROR(IF(MATCH(CELL("format",'#_F'!G101),FormatCodes_SFX!$A$4:$A$53,0)&gt;0,TRUE),FALSE),TRUE,TRUE),"FormatMsg",TRUE,"PerfectMsg")</f>
        <v>PerfectMsg</v>
      </c>
      <c r="H101" s="170" t="str">
        <f ca="1">_xlfn.IFS(ISBLANK(F!H101),"",IF(NOT(ISNA('#_F'!H101)),IF(ISNA(F!H101),TRUE,FALSE),FALSE),"StuNAMsg",IF(AND(ISNA('#_F'!H101),ISNA(F!H101)),TRUE,FALSE),"PerfectMsg",IF(NOT(ISERROR('#_F'!H101)),IF(ISERROR(F!H101),TRUE,FALSE),FALSE),"StuErrorMsg",IF(TYPE('#_F'!H101)&lt;&gt;TYPE(F!H101),TRUE,FALSE),"WrongTypeMsg",IF(_xlfn.ISFORMULA('#_F'!H101),IF(NOT(_xlfn.ISFORMULA(F!H101)),TRUE),FALSE),"MissingFormulaMsg",IF(NOT(AND(ISNUMBER(FIND("[",_xlfn.FORMULATEXT('#_F'!H101))),ISNUMBER(FIND("!",_xlfn.FORMULATEXT('#_F'!H101))))),AND(ISNUMBER(FIND("[",_xlfn.FORMULATEXT(F!H101))),ISNUMBER(FIND("!",_xlfn.FORMULATEXT(F!H101)))),FALSE),"ExternalRefsMsg",IF(ISNUMBER('#_F'!H101),IF(ABS('#_F'!H101-F!H101)&gt;0.00001,TRUE,FALSE),IF('#_F'!H101&lt;&gt;F!H101,TRUE,FALSE)),IF(ISNUMBER('#_F'!H101),IF('#_F'!H101&gt;F!H101,"TooLow","TooHigh"),"WrongAnswer"),NOT(_xlfn.ISFORMULA('#_F'!H101)),IF(_xlfn.IFS(ISTEXT('#_F'!H101),FALSE,ISLOGICAL('#_F'!H101),FALSE,SUBSTITUTE(CELL("format",'#_F'!H101),"-","")=SUBSTITUTE(CELL("format",F!H101),"-",""),FALSE,CELL("format",'#_F'!H101)="G",FALSE,AND(CELL("format",'#_F'!H101)="F0",CELL("format",F!H101)="G"),FALSE,TRUE,IFERROR(IF(MATCH(CELL("format",'#_F'!H101)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101),_xlfn.FORMULATEXT(F!H101),F!H101),"9","#"),"8","#"),"7","#"),"6","#"),"5","#"),"4","#"),"3","#"),"2","#"),"1","#"),"0","#"),"$","")," ",""),",","@"),"&gt;","@"),"&lt;","@"),"=","@"),")","@"),"(","@"),"^","@"),"/","@"),"+","@"),"*","@"),"-","@"))-LEN(SUBSTITUTE(SUBSTITUTE(SUBSTITUTE(SUBSTITUTE(SUBSTITUTE(SUBSTITUTE(SUBSTITUTE(SUBSTITUTE(SUBSTITUTE(SUBSTITUTE(SUBSTITUTE(SUBSTITUTE(SUBSTITUTE(SUBSTITUTE(SUBSTITUTE(SUBSTITUTE(SUBSTITUTE(SUBSTITUTE(SUBSTITUTE(SUBSTITUTE(SUBSTITUTE(SUBSTITUTE(SUBSTITUTE(SUBSTITUTE(IF(_xlfn.ISFORMULA(F!H101),_xlfn.FORMULATEXT(F!H101),F!H101),"9","#"),"8","#"),"7","#"),"6","#"),"5","#"),"4","#"),"3","#"),"2","#"),"1","#"),"0","#"),"$","")," ",""),",","@"),"&gt;","@"),"&lt;","@"),"=","@"),")","@"),"(","@"),"^","@"),"/","@"),"+","@"),"*","@"),"-","@"),"@#","")))/2&gt;(LEN(SUBSTITUTE(SUBSTITUTE(SUBSTITUTE(SUBSTITUTE(SUBSTITUTE(SUBSTITUTE(SUBSTITUTE(SUBSTITUTE(SUBSTITUTE(SUBSTITUTE(SUBSTITUTE(SUBSTITUTE(SUBSTITUTE(SUBSTITUTE(SUBSTITUTE(SUBSTITUTE(SUBSTITUTE(SUBSTITUTE(SUBSTITUTE(SUBSTITUTE(SUBSTITUTE(SUBSTITUTE(SUBSTITUTE(IF(_xlfn.ISFORMULA('#_F'!H101),_xlfn.FORMULATEXT('#_F'!H101),'#_F'!H101),"9","#"),"8","#"),"7","#"),"6","#"),"5","#"),"4","#"),"3","#"),"2","#"),"1","#"),"0","#"),"$","")," ",""),",","@"),"&gt;","@"),"&lt;","@"),"=","@"),")","@"),"(","@"),"^","@"),"/","@"),"+","@"),"*","@"),"-","@"))-LEN(SUBSTITUTE(SUBSTITUTE(SUBSTITUTE(SUBSTITUTE(SUBSTITUTE(SUBSTITUTE(SUBSTITUTE(SUBSTITUTE(SUBSTITUTE(SUBSTITUTE(SUBSTITUTE(SUBSTITUTE(SUBSTITUTE(SUBSTITUTE(SUBSTITUTE(SUBSTITUTE(SUBSTITUTE(SUBSTITUTE(SUBSTITUTE(SUBSTITUTE(SUBSTITUTE(SUBSTITUTE(SUBSTITUTE(SUBSTITUTE(IF(_xlfn.ISFORMULA('#_F'!H101),_xlfn.FORMULATEXT('#_F'!H101),'#_F'!H101),"9","#"),"8","#"),"7","#"),"6","#"),"5","#"),"4","#"),"3","#"),"2","#"),"1","#"),"0","#"),"$","")," ",""),",","@"),"&gt;","@"),"&lt;","@"),"=","@"),")","@"),"(","@"),"^","@"),"/","@"),"+","@"),"*","@"),"-","@"),"@#","")))/2,TRUE,FALSE),"HardCodeMsg",IF(LEN(IF(_xlfn.ISFORMULA(F!H101),_xlfn.FORMULATEXT(F!H101),F!H101))-LEN(SUBSTITUTE(IF(_xlfn.ISFORMULA(F!H101),_xlfn.FORMULATEXT(F!H101),F!H101),"""",""))&gt;LEN(IF(_xlfn.ISFORMULA('#_F'!H101),_xlfn.FORMULATEXT('#_F'!H101),'#_F'!H101))-LEN(SUBSTITUTE(IF(_xlfn.ISFORMULA('#_F'!H101),_xlfn.FORMULATEXT('#_F'!H101),'#_F'!H101),"""","")),TRUE,FALSE),"HardQuoteMsg",IF(LEN(IF(_xlfn.ISFORMULA(F!H101),_xlfn.FORMULATEXT(F!H101),F!H101))-LEN(SUBSTITUTE(IF(_xlfn.ISFORMULA(F!H101),_xlfn.FORMULATEXT(F!H101),F!H101),"$",""))&lt;LEN(IF(_xlfn.ISFORMULA('#_F'!H101),_xlfn.FORMULATEXT('#_F'!H101),'#_F'!H101))-LEN(SUBSTITUTE(IF(_xlfn.ISFORMULA('#_F'!H101),_xlfn.FORMULATEXT('#_F'!H101),'#_F'!H101),"$","")),TRUE,FALSE),"MissingAbsMsg",_xlfn.IFS(ISTEXT('#_F'!H101),FALSE,ISLOGICAL('#_F'!H101),FALSE,SUBSTITUTE(CELL("format",'#_F'!H101),"-","")=SUBSTITUTE(CELL("format",F!H101),"-",""),FALSE,CELL("format",'#_F'!H101)="G",FALSE,AND(CELL("format",'#_F'!H101)="F0",CELL("format",F!H101)="G"),FALSE,TRUE,IFERROR(IF(MATCH(CELL("format",'#_F'!H101),FormatCodes_SFX!$A$4:$A$53,0)&gt;0,TRUE),FALSE),TRUE,TRUE),"FormatMsg",TRUE,"PerfectMsg")</f>
        <v>PerfectMsg</v>
      </c>
      <c r="I101" s="170" t="str">
        <f ca="1">_xlfn.IFS(ISBLANK(F!I101),"",IF(NOT(ISNA('#_F'!I101)),IF(ISNA(F!I101),TRUE,FALSE),FALSE),"StuNAMsg",IF(AND(ISNA('#_F'!I101),ISNA(F!I101)),TRUE,FALSE),"PerfectMsg",IF(NOT(ISERROR('#_F'!I101)),IF(ISERROR(F!I101),TRUE,FALSE),FALSE),"StuErrorMsg",IF(TYPE('#_F'!I101)&lt;&gt;TYPE(F!I101),TRUE,FALSE),"WrongTypeMsg",IF(_xlfn.ISFORMULA('#_F'!I101),IF(NOT(_xlfn.ISFORMULA(F!I101)),TRUE),FALSE),"MissingFormulaMsg",IF(NOT(AND(ISNUMBER(FIND("[",_xlfn.FORMULATEXT('#_F'!I101))),ISNUMBER(FIND("!",_xlfn.FORMULATEXT('#_F'!I101))))),AND(ISNUMBER(FIND("[",_xlfn.FORMULATEXT(F!I101))),ISNUMBER(FIND("!",_xlfn.FORMULATEXT(F!I101)))),FALSE),"ExternalRefsMsg",IF(ISNUMBER('#_F'!I101),IF(ABS('#_F'!I101-F!I101)&gt;0.00001,TRUE,FALSE),IF('#_F'!I101&lt;&gt;F!I101,TRUE,FALSE)),IF(ISNUMBER('#_F'!I101),IF('#_F'!I101&gt;F!I101,"TooLow","TooHigh"),"WrongAnswer"),NOT(_xlfn.ISFORMULA('#_F'!I101)),IF(_xlfn.IFS(ISTEXT('#_F'!I101),FALSE,ISLOGICAL('#_F'!I101),FALSE,SUBSTITUTE(CELL("format",'#_F'!I101),"-","")=SUBSTITUTE(CELL("format",F!I101),"-",""),FALSE,CELL("format",'#_F'!I101)="G",FALSE,AND(CELL("format",'#_F'!I101)="F0",CELL("format",F!I101)="G"),FALSE,TRUE,IFERROR(IF(MATCH(CELL("format",'#_F'!I101)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101),_xlfn.FORMULATEXT(F!I101),F!I101),"9","#"),"8","#"),"7","#"),"6","#"),"5","#"),"4","#"),"3","#"),"2","#"),"1","#"),"0","#"),"$","")," ",""),",","@"),"&gt;","@"),"&lt;","@"),"=","@"),")","@"),"(","@"),"^","@"),"/","@"),"+","@"),"*","@"),"-","@"))-LEN(SUBSTITUTE(SUBSTITUTE(SUBSTITUTE(SUBSTITUTE(SUBSTITUTE(SUBSTITUTE(SUBSTITUTE(SUBSTITUTE(SUBSTITUTE(SUBSTITUTE(SUBSTITUTE(SUBSTITUTE(SUBSTITUTE(SUBSTITUTE(SUBSTITUTE(SUBSTITUTE(SUBSTITUTE(SUBSTITUTE(SUBSTITUTE(SUBSTITUTE(SUBSTITUTE(SUBSTITUTE(SUBSTITUTE(SUBSTITUTE(IF(_xlfn.ISFORMULA(F!I101),_xlfn.FORMULATEXT(F!I101),F!I101),"9","#"),"8","#"),"7","#"),"6","#"),"5","#"),"4","#"),"3","#"),"2","#"),"1","#"),"0","#"),"$","")," ",""),",","@"),"&gt;","@"),"&lt;","@"),"=","@"),")","@"),"(","@"),"^","@"),"/","@"),"+","@"),"*","@"),"-","@"),"@#","")))/2&gt;(LEN(SUBSTITUTE(SUBSTITUTE(SUBSTITUTE(SUBSTITUTE(SUBSTITUTE(SUBSTITUTE(SUBSTITUTE(SUBSTITUTE(SUBSTITUTE(SUBSTITUTE(SUBSTITUTE(SUBSTITUTE(SUBSTITUTE(SUBSTITUTE(SUBSTITUTE(SUBSTITUTE(SUBSTITUTE(SUBSTITUTE(SUBSTITUTE(SUBSTITUTE(SUBSTITUTE(SUBSTITUTE(SUBSTITUTE(IF(_xlfn.ISFORMULA('#_F'!I101),_xlfn.FORMULATEXT('#_F'!I101),'#_F'!I101),"9","#"),"8","#"),"7","#"),"6","#"),"5","#"),"4","#"),"3","#"),"2","#"),"1","#"),"0","#"),"$","")," ",""),",","@"),"&gt;","@"),"&lt;","@"),"=","@"),")","@"),"(","@"),"^","@"),"/","@"),"+","@"),"*","@"),"-","@"))-LEN(SUBSTITUTE(SUBSTITUTE(SUBSTITUTE(SUBSTITUTE(SUBSTITUTE(SUBSTITUTE(SUBSTITUTE(SUBSTITUTE(SUBSTITUTE(SUBSTITUTE(SUBSTITUTE(SUBSTITUTE(SUBSTITUTE(SUBSTITUTE(SUBSTITUTE(SUBSTITUTE(SUBSTITUTE(SUBSTITUTE(SUBSTITUTE(SUBSTITUTE(SUBSTITUTE(SUBSTITUTE(SUBSTITUTE(SUBSTITUTE(IF(_xlfn.ISFORMULA('#_F'!I101),_xlfn.FORMULATEXT('#_F'!I101),'#_F'!I101),"9","#"),"8","#"),"7","#"),"6","#"),"5","#"),"4","#"),"3","#"),"2","#"),"1","#"),"0","#"),"$","")," ",""),",","@"),"&gt;","@"),"&lt;","@"),"=","@"),")","@"),"(","@"),"^","@"),"/","@"),"+","@"),"*","@"),"-","@"),"@#","")))/2,TRUE,FALSE),"HardCodeMsg",IF(LEN(IF(_xlfn.ISFORMULA(F!I101),_xlfn.FORMULATEXT(F!I101),F!I101))-LEN(SUBSTITUTE(IF(_xlfn.ISFORMULA(F!I101),_xlfn.FORMULATEXT(F!I101),F!I101),"""",""))&gt;LEN(IF(_xlfn.ISFORMULA('#_F'!I101),_xlfn.FORMULATEXT('#_F'!I101),'#_F'!I101))-LEN(SUBSTITUTE(IF(_xlfn.ISFORMULA('#_F'!I101),_xlfn.FORMULATEXT('#_F'!I101),'#_F'!I101),"""","")),TRUE,FALSE),"HardQuoteMsg",IF(LEN(IF(_xlfn.ISFORMULA(F!I101),_xlfn.FORMULATEXT(F!I101),F!I101))-LEN(SUBSTITUTE(IF(_xlfn.ISFORMULA(F!I101),_xlfn.FORMULATEXT(F!I101),F!I101),"$",""))&lt;LEN(IF(_xlfn.ISFORMULA('#_F'!I101),_xlfn.FORMULATEXT('#_F'!I101),'#_F'!I101))-LEN(SUBSTITUTE(IF(_xlfn.ISFORMULA('#_F'!I101),_xlfn.FORMULATEXT('#_F'!I101),'#_F'!I101),"$","")),TRUE,FALSE),"MissingAbsMsg",_xlfn.IFS(ISTEXT('#_F'!I101),FALSE,ISLOGICAL('#_F'!I101),FALSE,SUBSTITUTE(CELL("format",'#_F'!I101),"-","")=SUBSTITUTE(CELL("format",F!I101),"-",""),FALSE,CELL("format",'#_F'!I101)="G",FALSE,AND(CELL("format",'#_F'!I101)="F0",CELL("format",F!I101)="G"),FALSE,TRUE,IFERROR(IF(MATCH(CELL("format",'#_F'!I101),FormatCodes_SFX!$A$4:$A$53,0)&gt;0,TRUE),FALSE),TRUE,TRUE),"FormatMsg",TRUE,"PerfectMsg")</f>
        <v>PerfectMsg</v>
      </c>
      <c r="J101" s="170" t="str">
        <f ca="1">_xlfn.IFS(ISBLANK(F!J101),"",IF(NOT(ISNA('#_F'!J101)),IF(ISNA(F!J101),TRUE,FALSE),FALSE),"StuNAMsg",IF(AND(ISNA('#_F'!J101),ISNA(F!J101)),TRUE,FALSE),"PerfectMsg",IF(NOT(ISERROR('#_F'!J101)),IF(ISERROR(F!J101),TRUE,FALSE),FALSE),"StuErrorMsg",IF(TYPE('#_F'!J101)&lt;&gt;TYPE(F!J101),TRUE,FALSE),"WrongTypeMsg",IF(_xlfn.ISFORMULA('#_F'!J101),IF(NOT(_xlfn.ISFORMULA(F!J101)),TRUE),FALSE),"MissingFormulaMsg",IF(NOT(AND(ISNUMBER(FIND("[",_xlfn.FORMULATEXT('#_F'!J101))),ISNUMBER(FIND("!",_xlfn.FORMULATEXT('#_F'!J101))))),AND(ISNUMBER(FIND("[",_xlfn.FORMULATEXT(F!J101))),ISNUMBER(FIND("!",_xlfn.FORMULATEXT(F!J101)))),FALSE),"ExternalRefsMsg",IF(ISNUMBER('#_F'!J101),IF(ABS('#_F'!J101-F!J101)&gt;0.00001,TRUE,FALSE),IF('#_F'!J101&lt;&gt;F!J101,TRUE,FALSE)),IF(ISNUMBER('#_F'!J101),IF('#_F'!J101&gt;F!J101,"TooLow","TooHigh"),"WrongAnswer"),NOT(_xlfn.ISFORMULA('#_F'!J101)),IF(_xlfn.IFS(ISTEXT('#_F'!J101),FALSE,ISLOGICAL('#_F'!J101),FALSE,SUBSTITUTE(CELL("format",'#_F'!J101),"-","")=SUBSTITUTE(CELL("format",F!J101),"-",""),FALSE,CELL("format",'#_F'!J101)="G",FALSE,AND(CELL("format",'#_F'!J101)="F0",CELL("format",F!J101)="G"),FALSE,TRUE,IFERROR(IF(MATCH(CELL("format",'#_F'!J101)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101),_xlfn.FORMULATEXT(F!J101),F!J101),"9","#"),"8","#"),"7","#"),"6","#"),"5","#"),"4","#"),"3","#"),"2","#"),"1","#"),"0","#"),"$","")," ",""),",","@"),"&gt;","@"),"&lt;","@"),"=","@"),")","@"),"(","@"),"^","@"),"/","@"),"+","@"),"*","@"),"-","@"))-LEN(SUBSTITUTE(SUBSTITUTE(SUBSTITUTE(SUBSTITUTE(SUBSTITUTE(SUBSTITUTE(SUBSTITUTE(SUBSTITUTE(SUBSTITUTE(SUBSTITUTE(SUBSTITUTE(SUBSTITUTE(SUBSTITUTE(SUBSTITUTE(SUBSTITUTE(SUBSTITUTE(SUBSTITUTE(SUBSTITUTE(SUBSTITUTE(SUBSTITUTE(SUBSTITUTE(SUBSTITUTE(SUBSTITUTE(SUBSTITUTE(IF(_xlfn.ISFORMULA(F!J101),_xlfn.FORMULATEXT(F!J101),F!J101),"9","#"),"8","#"),"7","#"),"6","#"),"5","#"),"4","#"),"3","#"),"2","#"),"1","#"),"0","#"),"$","")," ",""),",","@"),"&gt;","@"),"&lt;","@"),"=","@"),")","@"),"(","@"),"^","@"),"/","@"),"+","@"),"*","@"),"-","@"),"@#","")))/2&gt;(LEN(SUBSTITUTE(SUBSTITUTE(SUBSTITUTE(SUBSTITUTE(SUBSTITUTE(SUBSTITUTE(SUBSTITUTE(SUBSTITUTE(SUBSTITUTE(SUBSTITUTE(SUBSTITUTE(SUBSTITUTE(SUBSTITUTE(SUBSTITUTE(SUBSTITUTE(SUBSTITUTE(SUBSTITUTE(SUBSTITUTE(SUBSTITUTE(SUBSTITUTE(SUBSTITUTE(SUBSTITUTE(SUBSTITUTE(IF(_xlfn.ISFORMULA('#_F'!J101),_xlfn.FORMULATEXT('#_F'!J101),'#_F'!J101),"9","#"),"8","#"),"7","#"),"6","#"),"5","#"),"4","#"),"3","#"),"2","#"),"1","#"),"0","#"),"$","")," ",""),",","@"),"&gt;","@"),"&lt;","@"),"=","@"),")","@"),"(","@"),"^","@"),"/","@"),"+","@"),"*","@"),"-","@"))-LEN(SUBSTITUTE(SUBSTITUTE(SUBSTITUTE(SUBSTITUTE(SUBSTITUTE(SUBSTITUTE(SUBSTITUTE(SUBSTITUTE(SUBSTITUTE(SUBSTITUTE(SUBSTITUTE(SUBSTITUTE(SUBSTITUTE(SUBSTITUTE(SUBSTITUTE(SUBSTITUTE(SUBSTITUTE(SUBSTITUTE(SUBSTITUTE(SUBSTITUTE(SUBSTITUTE(SUBSTITUTE(SUBSTITUTE(SUBSTITUTE(IF(_xlfn.ISFORMULA('#_F'!J101),_xlfn.FORMULATEXT('#_F'!J101),'#_F'!J101),"9","#"),"8","#"),"7","#"),"6","#"),"5","#"),"4","#"),"3","#"),"2","#"),"1","#"),"0","#"),"$","")," ",""),",","@"),"&gt;","@"),"&lt;","@"),"=","@"),")","@"),"(","@"),"^","@"),"/","@"),"+","@"),"*","@"),"-","@"),"@#","")))/2,TRUE,FALSE),"HardCodeMsg",IF(LEN(IF(_xlfn.ISFORMULA(F!J101),_xlfn.FORMULATEXT(F!J101),F!J101))-LEN(SUBSTITUTE(IF(_xlfn.ISFORMULA(F!J101),_xlfn.FORMULATEXT(F!J101),F!J101),"""",""))&gt;LEN(IF(_xlfn.ISFORMULA('#_F'!J101),_xlfn.FORMULATEXT('#_F'!J101),'#_F'!J101))-LEN(SUBSTITUTE(IF(_xlfn.ISFORMULA('#_F'!J101),_xlfn.FORMULATEXT('#_F'!J101),'#_F'!J101),"""","")),TRUE,FALSE),"HardQuoteMsg",IF(LEN(IF(_xlfn.ISFORMULA(F!J101),_xlfn.FORMULATEXT(F!J101),F!J101))-LEN(SUBSTITUTE(IF(_xlfn.ISFORMULA(F!J101),_xlfn.FORMULATEXT(F!J101),F!J101),"$",""))&lt;LEN(IF(_xlfn.ISFORMULA('#_F'!J101),_xlfn.FORMULATEXT('#_F'!J101),'#_F'!J101))-LEN(SUBSTITUTE(IF(_xlfn.ISFORMULA('#_F'!J101),_xlfn.FORMULATEXT('#_F'!J101),'#_F'!J101),"$","")),TRUE,FALSE),"MissingAbsMsg",_xlfn.IFS(ISTEXT('#_F'!J101),FALSE,ISLOGICAL('#_F'!J101),FALSE,SUBSTITUTE(CELL("format",'#_F'!J101),"-","")=SUBSTITUTE(CELL("format",F!J101),"-",""),FALSE,CELL("format",'#_F'!J101)="G",FALSE,AND(CELL("format",'#_F'!J101)="F0",CELL("format",F!J101)="G"),FALSE,TRUE,IFERROR(IF(MATCH(CELL("format",'#_F'!J101),FormatCodes_SFX!$A$4:$A$53,0)&gt;0,TRUE),FALSE),TRUE,TRUE),"FormatMsg",TRUE,"PerfectMsg")</f>
        <v>PerfectMsg</v>
      </c>
      <c r="K101" s="170" t="str">
        <f ca="1">_xlfn.IFS(ISBLANK(F!K101),"",IF(NOT(ISNA('#_F'!K101)),IF(ISNA(F!K101),TRUE,FALSE),FALSE),"StuNAMsg",IF(AND(ISNA('#_F'!K101),ISNA(F!K101)),TRUE,FALSE),"PerfectMsg",IF(NOT(ISERROR('#_F'!K101)),IF(ISERROR(F!K101),TRUE,FALSE),FALSE),"StuErrorMsg",IF(TYPE('#_F'!K101)&lt;&gt;TYPE(F!K101),TRUE,FALSE),"WrongTypeMsg",IF(_xlfn.ISFORMULA('#_F'!K101),IF(NOT(_xlfn.ISFORMULA(F!K101)),TRUE),FALSE),"MissingFormulaMsg",IF(NOT(AND(ISNUMBER(FIND("[",_xlfn.FORMULATEXT('#_F'!K101))),ISNUMBER(FIND("!",_xlfn.FORMULATEXT('#_F'!K101))))),AND(ISNUMBER(FIND("[",_xlfn.FORMULATEXT(F!K101))),ISNUMBER(FIND("!",_xlfn.FORMULATEXT(F!K101)))),FALSE),"ExternalRefsMsg",IF(ISNUMBER('#_F'!K101),IF(ABS('#_F'!K101-F!K101)&gt;0.00001,TRUE,FALSE),IF('#_F'!K101&lt;&gt;F!K101,TRUE,FALSE)),IF(ISNUMBER('#_F'!K101),IF('#_F'!K101&gt;F!K101,"TooLow","TooHigh"),"WrongAnswer"),NOT(_xlfn.ISFORMULA('#_F'!K101)),IF(_xlfn.IFS(ISTEXT('#_F'!K101),FALSE,ISLOGICAL('#_F'!K101),FALSE,SUBSTITUTE(CELL("format",'#_F'!K101),"-","")=SUBSTITUTE(CELL("format",F!K101),"-",""),FALSE,CELL("format",'#_F'!K101)="G",FALSE,AND(CELL("format",'#_F'!K101)="F0",CELL("format",F!K101)="G"),FALSE,TRUE,IFERROR(IF(MATCH(CELL("format",'#_F'!K101)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101),_xlfn.FORMULATEXT(F!K101),F!K101),"9","#"),"8","#"),"7","#"),"6","#"),"5","#"),"4","#"),"3","#"),"2","#"),"1","#"),"0","#"),"$","")," ",""),",","@"),"&gt;","@"),"&lt;","@"),"=","@"),")","@"),"(","@"),"^","@"),"/","@"),"+","@"),"*","@"),"-","@"))-LEN(SUBSTITUTE(SUBSTITUTE(SUBSTITUTE(SUBSTITUTE(SUBSTITUTE(SUBSTITUTE(SUBSTITUTE(SUBSTITUTE(SUBSTITUTE(SUBSTITUTE(SUBSTITUTE(SUBSTITUTE(SUBSTITUTE(SUBSTITUTE(SUBSTITUTE(SUBSTITUTE(SUBSTITUTE(SUBSTITUTE(SUBSTITUTE(SUBSTITUTE(SUBSTITUTE(SUBSTITUTE(SUBSTITUTE(SUBSTITUTE(IF(_xlfn.ISFORMULA(F!K101),_xlfn.FORMULATEXT(F!K101),F!K101),"9","#"),"8","#"),"7","#"),"6","#"),"5","#"),"4","#"),"3","#"),"2","#"),"1","#"),"0","#"),"$","")," ",""),",","@"),"&gt;","@"),"&lt;","@"),"=","@"),")","@"),"(","@"),"^","@"),"/","@"),"+","@"),"*","@"),"-","@"),"@#","")))/2&gt;(LEN(SUBSTITUTE(SUBSTITUTE(SUBSTITUTE(SUBSTITUTE(SUBSTITUTE(SUBSTITUTE(SUBSTITUTE(SUBSTITUTE(SUBSTITUTE(SUBSTITUTE(SUBSTITUTE(SUBSTITUTE(SUBSTITUTE(SUBSTITUTE(SUBSTITUTE(SUBSTITUTE(SUBSTITUTE(SUBSTITUTE(SUBSTITUTE(SUBSTITUTE(SUBSTITUTE(SUBSTITUTE(SUBSTITUTE(IF(_xlfn.ISFORMULA('#_F'!K101),_xlfn.FORMULATEXT('#_F'!K101),'#_F'!K101),"9","#"),"8","#"),"7","#"),"6","#"),"5","#"),"4","#"),"3","#"),"2","#"),"1","#"),"0","#"),"$","")," ",""),",","@"),"&gt;","@"),"&lt;","@"),"=","@"),")","@"),"(","@"),"^","@"),"/","@"),"+","@"),"*","@"),"-","@"))-LEN(SUBSTITUTE(SUBSTITUTE(SUBSTITUTE(SUBSTITUTE(SUBSTITUTE(SUBSTITUTE(SUBSTITUTE(SUBSTITUTE(SUBSTITUTE(SUBSTITUTE(SUBSTITUTE(SUBSTITUTE(SUBSTITUTE(SUBSTITUTE(SUBSTITUTE(SUBSTITUTE(SUBSTITUTE(SUBSTITUTE(SUBSTITUTE(SUBSTITUTE(SUBSTITUTE(SUBSTITUTE(SUBSTITUTE(SUBSTITUTE(IF(_xlfn.ISFORMULA('#_F'!K101),_xlfn.FORMULATEXT('#_F'!K101),'#_F'!K101),"9","#"),"8","#"),"7","#"),"6","#"),"5","#"),"4","#"),"3","#"),"2","#"),"1","#"),"0","#"),"$","")," ",""),",","@"),"&gt;","@"),"&lt;","@"),"=","@"),")","@"),"(","@"),"^","@"),"/","@"),"+","@"),"*","@"),"-","@"),"@#","")))/2,TRUE,FALSE),"HardCodeMsg",IF(LEN(IF(_xlfn.ISFORMULA(F!K101),_xlfn.FORMULATEXT(F!K101),F!K101))-LEN(SUBSTITUTE(IF(_xlfn.ISFORMULA(F!K101),_xlfn.FORMULATEXT(F!K101),F!K101),"""",""))&gt;LEN(IF(_xlfn.ISFORMULA('#_F'!K101),_xlfn.FORMULATEXT('#_F'!K101),'#_F'!K101))-LEN(SUBSTITUTE(IF(_xlfn.ISFORMULA('#_F'!K101),_xlfn.FORMULATEXT('#_F'!K101),'#_F'!K101),"""","")),TRUE,FALSE),"HardQuoteMsg",IF(LEN(IF(_xlfn.ISFORMULA(F!K101),_xlfn.FORMULATEXT(F!K101),F!K101))-LEN(SUBSTITUTE(IF(_xlfn.ISFORMULA(F!K101),_xlfn.FORMULATEXT(F!K101),F!K101),"$",""))&lt;LEN(IF(_xlfn.ISFORMULA('#_F'!K101),_xlfn.FORMULATEXT('#_F'!K101),'#_F'!K101))-LEN(SUBSTITUTE(IF(_xlfn.ISFORMULA('#_F'!K101),_xlfn.FORMULATEXT('#_F'!K101),'#_F'!K101),"$","")),TRUE,FALSE),"MissingAbsMsg",_xlfn.IFS(ISTEXT('#_F'!K101),FALSE,ISLOGICAL('#_F'!K101),FALSE,SUBSTITUTE(CELL("format",'#_F'!K101),"-","")=SUBSTITUTE(CELL("format",F!K101),"-",""),FALSE,CELL("format",'#_F'!K101)="G",FALSE,AND(CELL("format",'#_F'!K101)="F0",CELL("format",F!K101)="G"),FALSE,TRUE,IFERROR(IF(MATCH(CELL("format",'#_F'!K101),FormatCodes_SFX!$A$4:$A$53,0)&gt;0,TRUE),FALSE),TRUE,TRUE),"FormatMsg",TRUE,"PerfectMsg")</f>
        <v>PerfectMsg</v>
      </c>
      <c r="L101" s="231" t="str">
        <f ca="1">_xlfn.IFS(ISBLANK(F!L101),"",IF(NOT(ISNA('#_F'!L101)),IF(ISNA(F!L101),TRUE,FALSE),FALSE),"StuNAMsg",IF(AND(ISNA('#_F'!L101),ISNA(F!L101)),TRUE,FALSE),"PerfectMsg",IF(NOT(ISERROR('#_F'!L101)),IF(ISERROR(F!L101),TRUE,FALSE),FALSE),"StuErrorMsg",IF(TYPE('#_F'!L101)&lt;&gt;TYPE(F!L101),TRUE,FALSE),"WrongTypeMsg",IF(_xlfn.ISFORMULA('#_F'!L101),IF(NOT(_xlfn.ISFORMULA(F!L101)),TRUE),FALSE),"MissingFormulaMsg",IF(NOT(AND(ISNUMBER(FIND("[",_xlfn.FORMULATEXT('#_F'!L101))),ISNUMBER(FIND("!",_xlfn.FORMULATEXT('#_F'!L101))))),AND(ISNUMBER(FIND("[",_xlfn.FORMULATEXT(F!L101))),ISNUMBER(FIND("!",_xlfn.FORMULATEXT(F!L101)))),FALSE),"ExternalRefsMsg",IF(ISNUMBER('#_F'!L101),IF(ABS('#_F'!L101-F!L101)&gt;0.00001,TRUE,FALSE),IF('#_F'!L101&lt;&gt;F!L101,TRUE,FALSE)),IF(ISNUMBER('#_F'!L101),IF('#_F'!L101&gt;F!L101,"TooLow","TooHigh"),"WrongAnswer"),NOT(_xlfn.ISFORMULA('#_F'!L101)),IF(_xlfn.IFS(ISTEXT('#_F'!L101),FALSE,ISLOGICAL('#_F'!L101),FALSE,SUBSTITUTE(CELL("format",'#_F'!L101),"-","")=SUBSTITUTE(CELL("format",F!L101),"-",""),FALSE,CELL("format",'#_F'!L101)="G",FALSE,AND(CELL("format",'#_F'!L101)="F0",CELL("format",F!L101)="G"),FALSE,TRUE,IFERROR(IF(MATCH(CELL("format",'#_F'!L101)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101),_xlfn.FORMULATEXT(F!L101),F!L101),"9","#"),"8","#"),"7","#"),"6","#"),"5","#"),"4","#"),"3","#"),"2","#"),"1","#"),"0","#"),"$","")," ",""),",","@"),"&gt;","@"),"&lt;","@"),"=","@"),")","@"),"(","@"),"^","@"),"/","@"),"+","@"),"*","@"),"-","@"))-LEN(SUBSTITUTE(SUBSTITUTE(SUBSTITUTE(SUBSTITUTE(SUBSTITUTE(SUBSTITUTE(SUBSTITUTE(SUBSTITUTE(SUBSTITUTE(SUBSTITUTE(SUBSTITUTE(SUBSTITUTE(SUBSTITUTE(SUBSTITUTE(SUBSTITUTE(SUBSTITUTE(SUBSTITUTE(SUBSTITUTE(SUBSTITUTE(SUBSTITUTE(SUBSTITUTE(SUBSTITUTE(SUBSTITUTE(SUBSTITUTE(IF(_xlfn.ISFORMULA(F!L101),_xlfn.FORMULATEXT(F!L101),F!L101),"9","#"),"8","#"),"7","#"),"6","#"),"5","#"),"4","#"),"3","#"),"2","#"),"1","#"),"0","#"),"$","")," ",""),",","@"),"&gt;","@"),"&lt;","@"),"=","@"),")","@"),"(","@"),"^","@"),"/","@"),"+","@"),"*","@"),"-","@"),"@#","")))/2&gt;(LEN(SUBSTITUTE(SUBSTITUTE(SUBSTITUTE(SUBSTITUTE(SUBSTITUTE(SUBSTITUTE(SUBSTITUTE(SUBSTITUTE(SUBSTITUTE(SUBSTITUTE(SUBSTITUTE(SUBSTITUTE(SUBSTITUTE(SUBSTITUTE(SUBSTITUTE(SUBSTITUTE(SUBSTITUTE(SUBSTITUTE(SUBSTITUTE(SUBSTITUTE(SUBSTITUTE(SUBSTITUTE(SUBSTITUTE(IF(_xlfn.ISFORMULA('#_F'!L101),_xlfn.FORMULATEXT('#_F'!L101),'#_F'!L101),"9","#"),"8","#"),"7","#"),"6","#"),"5","#"),"4","#"),"3","#"),"2","#"),"1","#"),"0","#"),"$","")," ",""),",","@"),"&gt;","@"),"&lt;","@"),"=","@"),")","@"),"(","@"),"^","@"),"/","@"),"+","@"),"*","@"),"-","@"))-LEN(SUBSTITUTE(SUBSTITUTE(SUBSTITUTE(SUBSTITUTE(SUBSTITUTE(SUBSTITUTE(SUBSTITUTE(SUBSTITUTE(SUBSTITUTE(SUBSTITUTE(SUBSTITUTE(SUBSTITUTE(SUBSTITUTE(SUBSTITUTE(SUBSTITUTE(SUBSTITUTE(SUBSTITUTE(SUBSTITUTE(SUBSTITUTE(SUBSTITUTE(SUBSTITUTE(SUBSTITUTE(SUBSTITUTE(SUBSTITUTE(IF(_xlfn.ISFORMULA('#_F'!L101),_xlfn.FORMULATEXT('#_F'!L101),'#_F'!L101),"9","#"),"8","#"),"7","#"),"6","#"),"5","#"),"4","#"),"3","#"),"2","#"),"1","#"),"0","#"),"$","")," ",""),",","@"),"&gt;","@"),"&lt;","@"),"=","@"),")","@"),"(","@"),"^","@"),"/","@"),"+","@"),"*","@"),"-","@"),"@#","")))/2,TRUE,FALSE),"HardCodeMsg",IF(LEN(IF(_xlfn.ISFORMULA(F!L101),_xlfn.FORMULATEXT(F!L101),F!L101))-LEN(SUBSTITUTE(IF(_xlfn.ISFORMULA(F!L101),_xlfn.FORMULATEXT(F!L101),F!L101),"""",""))&gt;LEN(IF(_xlfn.ISFORMULA('#_F'!L101),_xlfn.FORMULATEXT('#_F'!L101),'#_F'!L101))-LEN(SUBSTITUTE(IF(_xlfn.ISFORMULA('#_F'!L101),_xlfn.FORMULATEXT('#_F'!L101),'#_F'!L101),"""","")),TRUE,FALSE),"HardQuoteMsg",IF(LEN(IF(_xlfn.ISFORMULA(F!L101),_xlfn.FORMULATEXT(F!L101),F!L101))-LEN(SUBSTITUTE(IF(_xlfn.ISFORMULA(F!L101),_xlfn.FORMULATEXT(F!L101),F!L101),"$",""))&lt;LEN(IF(_xlfn.ISFORMULA('#_F'!L101),_xlfn.FORMULATEXT('#_F'!L101),'#_F'!L101))-LEN(SUBSTITUTE(IF(_xlfn.ISFORMULA('#_F'!L101),_xlfn.FORMULATEXT('#_F'!L101),'#_F'!L101),"$","")),TRUE,FALSE),"MissingAbsMsg",_xlfn.IFS(ISTEXT('#_F'!L101),FALSE,ISLOGICAL('#_F'!L101),FALSE,SUBSTITUTE(CELL("format",'#_F'!L101),"-","")=SUBSTITUTE(CELL("format",F!L101),"-",""),FALSE,CELL("format",'#_F'!L101)="G",FALSE,AND(CELL("format",'#_F'!L101)="F0",CELL("format",F!L101)="G"),FALSE,TRUE,IFERROR(IF(MATCH(CELL("format",'#_F'!L101),FormatCodes_SFX!$A$4:$A$53,0)&gt;0,TRUE),FALSE),TRUE,TRUE),"FormatMsg",TRUE,"PerfectMsg")</f>
        <v>PerfectMsg</v>
      </c>
      <c r="N101" s="233">
        <v>0</v>
      </c>
      <c r="O101" s="233">
        <v>0</v>
      </c>
      <c r="P101" s="233">
        <v>0</v>
      </c>
      <c r="R101" s="233">
        <v>0</v>
      </c>
      <c r="S101" s="233">
        <v>0</v>
      </c>
      <c r="T101" s="233">
        <v>0</v>
      </c>
      <c r="V101" s="233">
        <v>0</v>
      </c>
      <c r="W101" s="233">
        <v>0</v>
      </c>
      <c r="X101" s="233">
        <v>0</v>
      </c>
      <c r="Z101" s="233">
        <v>0</v>
      </c>
      <c r="AA101" s="233">
        <v>0</v>
      </c>
      <c r="AB101" s="233">
        <v>0</v>
      </c>
    </row>
    <row r="102" spans="3:28" x14ac:dyDescent="0.15">
      <c r="C102" s="233">
        <v>0</v>
      </c>
      <c r="D102" s="233">
        <v>0</v>
      </c>
      <c r="E102" s="233">
        <v>0</v>
      </c>
      <c r="F102" s="233">
        <v>0</v>
      </c>
      <c r="G102" s="170" t="str">
        <f ca="1">_xlfn.IFS(ISBLANK(F!G102),"",IF(NOT(ISNA('#_F'!G102)),IF(ISNA(F!G102),TRUE,FALSE),FALSE),"StuNAMsg",IF(AND(ISNA('#_F'!G102),ISNA(F!G102)),TRUE,FALSE),"PerfectMsg",IF(NOT(ISERROR('#_F'!G102)),IF(ISERROR(F!G102),TRUE,FALSE),FALSE),"StuErrorMsg",IF(TYPE('#_F'!G102)&lt;&gt;TYPE(F!G102),TRUE,FALSE),"WrongTypeMsg",IF(_xlfn.ISFORMULA('#_F'!G102),IF(NOT(_xlfn.ISFORMULA(F!G102)),TRUE),FALSE),"MissingFormulaMsg",IF(NOT(AND(ISNUMBER(FIND("[",_xlfn.FORMULATEXT('#_F'!G102))),ISNUMBER(FIND("!",_xlfn.FORMULATEXT('#_F'!G102))))),AND(ISNUMBER(FIND("[",_xlfn.FORMULATEXT(F!G102))),ISNUMBER(FIND("!",_xlfn.FORMULATEXT(F!G102)))),FALSE),"ExternalRefsMsg",IF(ISNUMBER('#_F'!G102),IF(ABS('#_F'!G102-F!G102)&gt;0.00001,TRUE,FALSE),IF('#_F'!G102&lt;&gt;F!G102,TRUE,FALSE)),IF(ISNUMBER('#_F'!G102),IF('#_F'!G102&gt;F!G102,"TooLow","TooHigh"),"WrongAnswer"),NOT(_xlfn.ISFORMULA('#_F'!G102)),IF(_xlfn.IFS(ISTEXT('#_F'!G102),FALSE,ISLOGICAL('#_F'!G102),FALSE,SUBSTITUTE(CELL("format",'#_F'!G102),"-","")=SUBSTITUTE(CELL("format",F!G102),"-",""),FALSE,CELL("format",'#_F'!G102)="G",FALSE,AND(CELL("format",'#_F'!G102)="F0",CELL("format",F!G102)="G"),FALSE,TRUE,IFERROR(IF(MATCH(CELL("format",'#_F'!G102)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102),_xlfn.FORMULATEXT(F!G102),F!G102),"9","#"),"8","#"),"7","#"),"6","#"),"5","#"),"4","#"),"3","#"),"2","#"),"1","#"),"0","#"),"$","")," ",""),",","@"),"&gt;","@"),"&lt;","@"),"=","@"),")","@"),"(","@"),"^","@"),"/","@"),"+","@"),"*","@"),"-","@"))-LEN(SUBSTITUTE(SUBSTITUTE(SUBSTITUTE(SUBSTITUTE(SUBSTITUTE(SUBSTITUTE(SUBSTITUTE(SUBSTITUTE(SUBSTITUTE(SUBSTITUTE(SUBSTITUTE(SUBSTITUTE(SUBSTITUTE(SUBSTITUTE(SUBSTITUTE(SUBSTITUTE(SUBSTITUTE(SUBSTITUTE(SUBSTITUTE(SUBSTITUTE(SUBSTITUTE(SUBSTITUTE(SUBSTITUTE(SUBSTITUTE(IF(_xlfn.ISFORMULA(F!G102),_xlfn.FORMULATEXT(F!G102),F!G102),"9","#"),"8","#"),"7","#"),"6","#"),"5","#"),"4","#"),"3","#"),"2","#"),"1","#"),"0","#"),"$","")," ",""),",","@"),"&gt;","@"),"&lt;","@"),"=","@"),")","@"),"(","@"),"^","@"),"/","@"),"+","@"),"*","@"),"-","@"),"@#","")))/2&gt;(LEN(SUBSTITUTE(SUBSTITUTE(SUBSTITUTE(SUBSTITUTE(SUBSTITUTE(SUBSTITUTE(SUBSTITUTE(SUBSTITUTE(SUBSTITUTE(SUBSTITUTE(SUBSTITUTE(SUBSTITUTE(SUBSTITUTE(SUBSTITUTE(SUBSTITUTE(SUBSTITUTE(SUBSTITUTE(SUBSTITUTE(SUBSTITUTE(SUBSTITUTE(SUBSTITUTE(SUBSTITUTE(SUBSTITUTE(IF(_xlfn.ISFORMULA('#_F'!G102),_xlfn.FORMULATEXT('#_F'!G102),'#_F'!G102),"9","#"),"8","#"),"7","#"),"6","#"),"5","#"),"4","#"),"3","#"),"2","#"),"1","#"),"0","#"),"$","")," ",""),",","@"),"&gt;","@"),"&lt;","@"),"=","@"),")","@"),"(","@"),"^","@"),"/","@"),"+","@"),"*","@"),"-","@"))-LEN(SUBSTITUTE(SUBSTITUTE(SUBSTITUTE(SUBSTITUTE(SUBSTITUTE(SUBSTITUTE(SUBSTITUTE(SUBSTITUTE(SUBSTITUTE(SUBSTITUTE(SUBSTITUTE(SUBSTITUTE(SUBSTITUTE(SUBSTITUTE(SUBSTITUTE(SUBSTITUTE(SUBSTITUTE(SUBSTITUTE(SUBSTITUTE(SUBSTITUTE(SUBSTITUTE(SUBSTITUTE(SUBSTITUTE(SUBSTITUTE(IF(_xlfn.ISFORMULA('#_F'!G102),_xlfn.FORMULATEXT('#_F'!G102),'#_F'!G102),"9","#"),"8","#"),"7","#"),"6","#"),"5","#"),"4","#"),"3","#"),"2","#"),"1","#"),"0","#"),"$","")," ",""),",","@"),"&gt;","@"),"&lt;","@"),"=","@"),")","@"),"(","@"),"^","@"),"/","@"),"+","@"),"*","@"),"-","@"),"@#","")))/2,TRUE,FALSE),"HardCodeMsg",IF(LEN(IF(_xlfn.ISFORMULA(F!G102),_xlfn.FORMULATEXT(F!G102),F!G102))-LEN(SUBSTITUTE(IF(_xlfn.ISFORMULA(F!G102),_xlfn.FORMULATEXT(F!G102),F!G102),"""",""))&gt;LEN(IF(_xlfn.ISFORMULA('#_F'!G102),_xlfn.FORMULATEXT('#_F'!G102),'#_F'!G102))-LEN(SUBSTITUTE(IF(_xlfn.ISFORMULA('#_F'!G102),_xlfn.FORMULATEXT('#_F'!G102),'#_F'!G102),"""","")),TRUE,FALSE),"HardQuoteMsg",IF(LEN(IF(_xlfn.ISFORMULA(F!G102),_xlfn.FORMULATEXT(F!G102),F!G102))-LEN(SUBSTITUTE(IF(_xlfn.ISFORMULA(F!G102),_xlfn.FORMULATEXT(F!G102),F!G102),"$",""))&lt;LEN(IF(_xlfn.ISFORMULA('#_F'!G102),_xlfn.FORMULATEXT('#_F'!G102),'#_F'!G102))-LEN(SUBSTITUTE(IF(_xlfn.ISFORMULA('#_F'!G102),_xlfn.FORMULATEXT('#_F'!G102),'#_F'!G102),"$","")),TRUE,FALSE),"MissingAbsMsg",_xlfn.IFS(ISTEXT('#_F'!G102),FALSE,ISLOGICAL('#_F'!G102),FALSE,SUBSTITUTE(CELL("format",'#_F'!G102),"-","")=SUBSTITUTE(CELL("format",F!G102),"-",""),FALSE,CELL("format",'#_F'!G102)="G",FALSE,AND(CELL("format",'#_F'!G102)="F0",CELL("format",F!G102)="G"),FALSE,TRUE,IFERROR(IF(MATCH(CELL("format",'#_F'!G102),FormatCodes_SFX!$A$4:$A$53,0)&gt;0,TRUE),FALSE),TRUE,TRUE),"FormatMsg",TRUE,"PerfectMsg")</f>
        <v>PerfectMsg</v>
      </c>
      <c r="H102" s="170" t="str">
        <f ca="1">_xlfn.IFS(ISBLANK(F!H102),"",IF(NOT(ISNA('#_F'!H102)),IF(ISNA(F!H102),TRUE,FALSE),FALSE),"StuNAMsg",IF(AND(ISNA('#_F'!H102),ISNA(F!H102)),TRUE,FALSE),"PerfectMsg",IF(NOT(ISERROR('#_F'!H102)),IF(ISERROR(F!H102),TRUE,FALSE),FALSE),"StuErrorMsg",IF(TYPE('#_F'!H102)&lt;&gt;TYPE(F!H102),TRUE,FALSE),"WrongTypeMsg",IF(_xlfn.ISFORMULA('#_F'!H102),IF(NOT(_xlfn.ISFORMULA(F!H102)),TRUE),FALSE),"MissingFormulaMsg",IF(NOT(AND(ISNUMBER(FIND("[",_xlfn.FORMULATEXT('#_F'!H102))),ISNUMBER(FIND("!",_xlfn.FORMULATEXT('#_F'!H102))))),AND(ISNUMBER(FIND("[",_xlfn.FORMULATEXT(F!H102))),ISNUMBER(FIND("!",_xlfn.FORMULATEXT(F!H102)))),FALSE),"ExternalRefsMsg",IF(ISNUMBER('#_F'!H102),IF(ABS('#_F'!H102-F!H102)&gt;0.00001,TRUE,FALSE),IF('#_F'!H102&lt;&gt;F!H102,TRUE,FALSE)),IF(ISNUMBER('#_F'!H102),IF('#_F'!H102&gt;F!H102,"TooLow","TooHigh"),"WrongAnswer"),NOT(_xlfn.ISFORMULA('#_F'!H102)),IF(_xlfn.IFS(ISTEXT('#_F'!H102),FALSE,ISLOGICAL('#_F'!H102),FALSE,SUBSTITUTE(CELL("format",'#_F'!H102),"-","")=SUBSTITUTE(CELL("format",F!H102),"-",""),FALSE,CELL("format",'#_F'!H102)="G",FALSE,AND(CELL("format",'#_F'!H102)="F0",CELL("format",F!H102)="G"),FALSE,TRUE,IFERROR(IF(MATCH(CELL("format",'#_F'!H102)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102),_xlfn.FORMULATEXT(F!H102),F!H102),"9","#"),"8","#"),"7","#"),"6","#"),"5","#"),"4","#"),"3","#"),"2","#"),"1","#"),"0","#"),"$","")," ",""),",","@"),"&gt;","@"),"&lt;","@"),"=","@"),")","@"),"(","@"),"^","@"),"/","@"),"+","@"),"*","@"),"-","@"))-LEN(SUBSTITUTE(SUBSTITUTE(SUBSTITUTE(SUBSTITUTE(SUBSTITUTE(SUBSTITUTE(SUBSTITUTE(SUBSTITUTE(SUBSTITUTE(SUBSTITUTE(SUBSTITUTE(SUBSTITUTE(SUBSTITUTE(SUBSTITUTE(SUBSTITUTE(SUBSTITUTE(SUBSTITUTE(SUBSTITUTE(SUBSTITUTE(SUBSTITUTE(SUBSTITUTE(SUBSTITUTE(SUBSTITUTE(SUBSTITUTE(IF(_xlfn.ISFORMULA(F!H102),_xlfn.FORMULATEXT(F!H102),F!H102),"9","#"),"8","#"),"7","#"),"6","#"),"5","#"),"4","#"),"3","#"),"2","#"),"1","#"),"0","#"),"$","")," ",""),",","@"),"&gt;","@"),"&lt;","@"),"=","@"),")","@"),"(","@"),"^","@"),"/","@"),"+","@"),"*","@"),"-","@"),"@#","")))/2&gt;(LEN(SUBSTITUTE(SUBSTITUTE(SUBSTITUTE(SUBSTITUTE(SUBSTITUTE(SUBSTITUTE(SUBSTITUTE(SUBSTITUTE(SUBSTITUTE(SUBSTITUTE(SUBSTITUTE(SUBSTITUTE(SUBSTITUTE(SUBSTITUTE(SUBSTITUTE(SUBSTITUTE(SUBSTITUTE(SUBSTITUTE(SUBSTITUTE(SUBSTITUTE(SUBSTITUTE(SUBSTITUTE(SUBSTITUTE(IF(_xlfn.ISFORMULA('#_F'!H102),_xlfn.FORMULATEXT('#_F'!H102),'#_F'!H102),"9","#"),"8","#"),"7","#"),"6","#"),"5","#"),"4","#"),"3","#"),"2","#"),"1","#"),"0","#"),"$","")," ",""),",","@"),"&gt;","@"),"&lt;","@"),"=","@"),")","@"),"(","@"),"^","@"),"/","@"),"+","@"),"*","@"),"-","@"))-LEN(SUBSTITUTE(SUBSTITUTE(SUBSTITUTE(SUBSTITUTE(SUBSTITUTE(SUBSTITUTE(SUBSTITUTE(SUBSTITUTE(SUBSTITUTE(SUBSTITUTE(SUBSTITUTE(SUBSTITUTE(SUBSTITUTE(SUBSTITUTE(SUBSTITUTE(SUBSTITUTE(SUBSTITUTE(SUBSTITUTE(SUBSTITUTE(SUBSTITUTE(SUBSTITUTE(SUBSTITUTE(SUBSTITUTE(SUBSTITUTE(IF(_xlfn.ISFORMULA('#_F'!H102),_xlfn.FORMULATEXT('#_F'!H102),'#_F'!H102),"9","#"),"8","#"),"7","#"),"6","#"),"5","#"),"4","#"),"3","#"),"2","#"),"1","#"),"0","#"),"$","")," ",""),",","@"),"&gt;","@"),"&lt;","@"),"=","@"),")","@"),"(","@"),"^","@"),"/","@"),"+","@"),"*","@"),"-","@"),"@#","")))/2,TRUE,FALSE),"HardCodeMsg",IF(LEN(IF(_xlfn.ISFORMULA(F!H102),_xlfn.FORMULATEXT(F!H102),F!H102))-LEN(SUBSTITUTE(IF(_xlfn.ISFORMULA(F!H102),_xlfn.FORMULATEXT(F!H102),F!H102),"""",""))&gt;LEN(IF(_xlfn.ISFORMULA('#_F'!H102),_xlfn.FORMULATEXT('#_F'!H102),'#_F'!H102))-LEN(SUBSTITUTE(IF(_xlfn.ISFORMULA('#_F'!H102),_xlfn.FORMULATEXT('#_F'!H102),'#_F'!H102),"""","")),TRUE,FALSE),"HardQuoteMsg",IF(LEN(IF(_xlfn.ISFORMULA(F!H102),_xlfn.FORMULATEXT(F!H102),F!H102))-LEN(SUBSTITUTE(IF(_xlfn.ISFORMULA(F!H102),_xlfn.FORMULATEXT(F!H102),F!H102),"$",""))&lt;LEN(IF(_xlfn.ISFORMULA('#_F'!H102),_xlfn.FORMULATEXT('#_F'!H102),'#_F'!H102))-LEN(SUBSTITUTE(IF(_xlfn.ISFORMULA('#_F'!H102),_xlfn.FORMULATEXT('#_F'!H102),'#_F'!H102),"$","")),TRUE,FALSE),"MissingAbsMsg",_xlfn.IFS(ISTEXT('#_F'!H102),FALSE,ISLOGICAL('#_F'!H102),FALSE,SUBSTITUTE(CELL("format",'#_F'!H102),"-","")=SUBSTITUTE(CELL("format",F!H102),"-",""),FALSE,CELL("format",'#_F'!H102)="G",FALSE,AND(CELL("format",'#_F'!H102)="F0",CELL("format",F!H102)="G"),FALSE,TRUE,IFERROR(IF(MATCH(CELL("format",'#_F'!H102),FormatCodes_SFX!$A$4:$A$53,0)&gt;0,TRUE),FALSE),TRUE,TRUE),"FormatMsg",TRUE,"PerfectMsg")</f>
        <v>PerfectMsg</v>
      </c>
      <c r="I102" s="170" t="str">
        <f ca="1">_xlfn.IFS(ISBLANK(F!I102),"",IF(NOT(ISNA('#_F'!I102)),IF(ISNA(F!I102),TRUE,FALSE),FALSE),"StuNAMsg",IF(AND(ISNA('#_F'!I102),ISNA(F!I102)),TRUE,FALSE),"PerfectMsg",IF(NOT(ISERROR('#_F'!I102)),IF(ISERROR(F!I102),TRUE,FALSE),FALSE),"StuErrorMsg",IF(TYPE('#_F'!I102)&lt;&gt;TYPE(F!I102),TRUE,FALSE),"WrongTypeMsg",IF(_xlfn.ISFORMULA('#_F'!I102),IF(NOT(_xlfn.ISFORMULA(F!I102)),TRUE),FALSE),"MissingFormulaMsg",IF(NOT(AND(ISNUMBER(FIND("[",_xlfn.FORMULATEXT('#_F'!I102))),ISNUMBER(FIND("!",_xlfn.FORMULATEXT('#_F'!I102))))),AND(ISNUMBER(FIND("[",_xlfn.FORMULATEXT(F!I102))),ISNUMBER(FIND("!",_xlfn.FORMULATEXT(F!I102)))),FALSE),"ExternalRefsMsg",IF(ISNUMBER('#_F'!I102),IF(ABS('#_F'!I102-F!I102)&gt;0.00001,TRUE,FALSE),IF('#_F'!I102&lt;&gt;F!I102,TRUE,FALSE)),IF(ISNUMBER('#_F'!I102),IF('#_F'!I102&gt;F!I102,"TooLow","TooHigh"),"WrongAnswer"),NOT(_xlfn.ISFORMULA('#_F'!I102)),IF(_xlfn.IFS(ISTEXT('#_F'!I102),FALSE,ISLOGICAL('#_F'!I102),FALSE,SUBSTITUTE(CELL("format",'#_F'!I102),"-","")=SUBSTITUTE(CELL("format",F!I102),"-",""),FALSE,CELL("format",'#_F'!I102)="G",FALSE,AND(CELL("format",'#_F'!I102)="F0",CELL("format",F!I102)="G"),FALSE,TRUE,IFERROR(IF(MATCH(CELL("format",'#_F'!I102)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102),_xlfn.FORMULATEXT(F!I102),F!I102),"9","#"),"8","#"),"7","#"),"6","#"),"5","#"),"4","#"),"3","#"),"2","#"),"1","#"),"0","#"),"$","")," ",""),",","@"),"&gt;","@"),"&lt;","@"),"=","@"),")","@"),"(","@"),"^","@"),"/","@"),"+","@"),"*","@"),"-","@"))-LEN(SUBSTITUTE(SUBSTITUTE(SUBSTITUTE(SUBSTITUTE(SUBSTITUTE(SUBSTITUTE(SUBSTITUTE(SUBSTITUTE(SUBSTITUTE(SUBSTITUTE(SUBSTITUTE(SUBSTITUTE(SUBSTITUTE(SUBSTITUTE(SUBSTITUTE(SUBSTITUTE(SUBSTITUTE(SUBSTITUTE(SUBSTITUTE(SUBSTITUTE(SUBSTITUTE(SUBSTITUTE(SUBSTITUTE(SUBSTITUTE(IF(_xlfn.ISFORMULA(F!I102),_xlfn.FORMULATEXT(F!I102),F!I102),"9","#"),"8","#"),"7","#"),"6","#"),"5","#"),"4","#"),"3","#"),"2","#"),"1","#"),"0","#"),"$","")," ",""),",","@"),"&gt;","@"),"&lt;","@"),"=","@"),")","@"),"(","@"),"^","@"),"/","@"),"+","@"),"*","@"),"-","@"),"@#","")))/2&gt;(LEN(SUBSTITUTE(SUBSTITUTE(SUBSTITUTE(SUBSTITUTE(SUBSTITUTE(SUBSTITUTE(SUBSTITUTE(SUBSTITUTE(SUBSTITUTE(SUBSTITUTE(SUBSTITUTE(SUBSTITUTE(SUBSTITUTE(SUBSTITUTE(SUBSTITUTE(SUBSTITUTE(SUBSTITUTE(SUBSTITUTE(SUBSTITUTE(SUBSTITUTE(SUBSTITUTE(SUBSTITUTE(SUBSTITUTE(IF(_xlfn.ISFORMULA('#_F'!I102),_xlfn.FORMULATEXT('#_F'!I102),'#_F'!I102),"9","#"),"8","#"),"7","#"),"6","#"),"5","#"),"4","#"),"3","#"),"2","#"),"1","#"),"0","#"),"$","")," ",""),",","@"),"&gt;","@"),"&lt;","@"),"=","@"),")","@"),"(","@"),"^","@"),"/","@"),"+","@"),"*","@"),"-","@"))-LEN(SUBSTITUTE(SUBSTITUTE(SUBSTITUTE(SUBSTITUTE(SUBSTITUTE(SUBSTITUTE(SUBSTITUTE(SUBSTITUTE(SUBSTITUTE(SUBSTITUTE(SUBSTITUTE(SUBSTITUTE(SUBSTITUTE(SUBSTITUTE(SUBSTITUTE(SUBSTITUTE(SUBSTITUTE(SUBSTITUTE(SUBSTITUTE(SUBSTITUTE(SUBSTITUTE(SUBSTITUTE(SUBSTITUTE(SUBSTITUTE(IF(_xlfn.ISFORMULA('#_F'!I102),_xlfn.FORMULATEXT('#_F'!I102),'#_F'!I102),"9","#"),"8","#"),"7","#"),"6","#"),"5","#"),"4","#"),"3","#"),"2","#"),"1","#"),"0","#"),"$","")," ",""),",","@"),"&gt;","@"),"&lt;","@"),"=","@"),")","@"),"(","@"),"^","@"),"/","@"),"+","@"),"*","@"),"-","@"),"@#","")))/2,TRUE,FALSE),"HardCodeMsg",IF(LEN(IF(_xlfn.ISFORMULA(F!I102),_xlfn.FORMULATEXT(F!I102),F!I102))-LEN(SUBSTITUTE(IF(_xlfn.ISFORMULA(F!I102),_xlfn.FORMULATEXT(F!I102),F!I102),"""",""))&gt;LEN(IF(_xlfn.ISFORMULA('#_F'!I102),_xlfn.FORMULATEXT('#_F'!I102),'#_F'!I102))-LEN(SUBSTITUTE(IF(_xlfn.ISFORMULA('#_F'!I102),_xlfn.FORMULATEXT('#_F'!I102),'#_F'!I102),"""","")),TRUE,FALSE),"HardQuoteMsg",IF(LEN(IF(_xlfn.ISFORMULA(F!I102),_xlfn.FORMULATEXT(F!I102),F!I102))-LEN(SUBSTITUTE(IF(_xlfn.ISFORMULA(F!I102),_xlfn.FORMULATEXT(F!I102),F!I102),"$",""))&lt;LEN(IF(_xlfn.ISFORMULA('#_F'!I102),_xlfn.FORMULATEXT('#_F'!I102),'#_F'!I102))-LEN(SUBSTITUTE(IF(_xlfn.ISFORMULA('#_F'!I102),_xlfn.FORMULATEXT('#_F'!I102),'#_F'!I102),"$","")),TRUE,FALSE),"MissingAbsMsg",_xlfn.IFS(ISTEXT('#_F'!I102),FALSE,ISLOGICAL('#_F'!I102),FALSE,SUBSTITUTE(CELL("format",'#_F'!I102),"-","")=SUBSTITUTE(CELL("format",F!I102),"-",""),FALSE,CELL("format",'#_F'!I102)="G",FALSE,AND(CELL("format",'#_F'!I102)="F0",CELL("format",F!I102)="G"),FALSE,TRUE,IFERROR(IF(MATCH(CELL("format",'#_F'!I102),FormatCodes_SFX!$A$4:$A$53,0)&gt;0,TRUE),FALSE),TRUE,TRUE),"FormatMsg",TRUE,"PerfectMsg")</f>
        <v>PerfectMsg</v>
      </c>
      <c r="J102" s="170" t="str">
        <f ca="1">_xlfn.IFS(ISBLANK(F!J102),"",IF(NOT(ISNA('#_F'!J102)),IF(ISNA(F!J102),TRUE,FALSE),FALSE),"StuNAMsg",IF(AND(ISNA('#_F'!J102),ISNA(F!J102)),TRUE,FALSE),"PerfectMsg",IF(NOT(ISERROR('#_F'!J102)),IF(ISERROR(F!J102),TRUE,FALSE),FALSE),"StuErrorMsg",IF(TYPE('#_F'!J102)&lt;&gt;TYPE(F!J102),TRUE,FALSE),"WrongTypeMsg",IF(_xlfn.ISFORMULA('#_F'!J102),IF(NOT(_xlfn.ISFORMULA(F!J102)),TRUE),FALSE),"MissingFormulaMsg",IF(NOT(AND(ISNUMBER(FIND("[",_xlfn.FORMULATEXT('#_F'!J102))),ISNUMBER(FIND("!",_xlfn.FORMULATEXT('#_F'!J102))))),AND(ISNUMBER(FIND("[",_xlfn.FORMULATEXT(F!J102))),ISNUMBER(FIND("!",_xlfn.FORMULATEXT(F!J102)))),FALSE),"ExternalRefsMsg",IF(ISNUMBER('#_F'!J102),IF(ABS('#_F'!J102-F!J102)&gt;0.00001,TRUE,FALSE),IF('#_F'!J102&lt;&gt;F!J102,TRUE,FALSE)),IF(ISNUMBER('#_F'!J102),IF('#_F'!J102&gt;F!J102,"TooLow","TooHigh"),"WrongAnswer"),NOT(_xlfn.ISFORMULA('#_F'!J102)),IF(_xlfn.IFS(ISTEXT('#_F'!J102),FALSE,ISLOGICAL('#_F'!J102),FALSE,SUBSTITUTE(CELL("format",'#_F'!J102),"-","")=SUBSTITUTE(CELL("format",F!J102),"-",""),FALSE,CELL("format",'#_F'!J102)="G",FALSE,AND(CELL("format",'#_F'!J102)="F0",CELL("format",F!J102)="G"),FALSE,TRUE,IFERROR(IF(MATCH(CELL("format",'#_F'!J102)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102),_xlfn.FORMULATEXT(F!J102),F!J102),"9","#"),"8","#"),"7","#"),"6","#"),"5","#"),"4","#"),"3","#"),"2","#"),"1","#"),"0","#"),"$","")," ",""),",","@"),"&gt;","@"),"&lt;","@"),"=","@"),")","@"),"(","@"),"^","@"),"/","@"),"+","@"),"*","@"),"-","@"))-LEN(SUBSTITUTE(SUBSTITUTE(SUBSTITUTE(SUBSTITUTE(SUBSTITUTE(SUBSTITUTE(SUBSTITUTE(SUBSTITUTE(SUBSTITUTE(SUBSTITUTE(SUBSTITUTE(SUBSTITUTE(SUBSTITUTE(SUBSTITUTE(SUBSTITUTE(SUBSTITUTE(SUBSTITUTE(SUBSTITUTE(SUBSTITUTE(SUBSTITUTE(SUBSTITUTE(SUBSTITUTE(SUBSTITUTE(SUBSTITUTE(IF(_xlfn.ISFORMULA(F!J102),_xlfn.FORMULATEXT(F!J102),F!J102),"9","#"),"8","#"),"7","#"),"6","#"),"5","#"),"4","#"),"3","#"),"2","#"),"1","#"),"0","#"),"$","")," ",""),",","@"),"&gt;","@"),"&lt;","@"),"=","@"),")","@"),"(","@"),"^","@"),"/","@"),"+","@"),"*","@"),"-","@"),"@#","")))/2&gt;(LEN(SUBSTITUTE(SUBSTITUTE(SUBSTITUTE(SUBSTITUTE(SUBSTITUTE(SUBSTITUTE(SUBSTITUTE(SUBSTITUTE(SUBSTITUTE(SUBSTITUTE(SUBSTITUTE(SUBSTITUTE(SUBSTITUTE(SUBSTITUTE(SUBSTITUTE(SUBSTITUTE(SUBSTITUTE(SUBSTITUTE(SUBSTITUTE(SUBSTITUTE(SUBSTITUTE(SUBSTITUTE(SUBSTITUTE(IF(_xlfn.ISFORMULA('#_F'!J102),_xlfn.FORMULATEXT('#_F'!J102),'#_F'!J102),"9","#"),"8","#"),"7","#"),"6","#"),"5","#"),"4","#"),"3","#"),"2","#"),"1","#"),"0","#"),"$","")," ",""),",","@"),"&gt;","@"),"&lt;","@"),"=","@"),")","@"),"(","@"),"^","@"),"/","@"),"+","@"),"*","@"),"-","@"))-LEN(SUBSTITUTE(SUBSTITUTE(SUBSTITUTE(SUBSTITUTE(SUBSTITUTE(SUBSTITUTE(SUBSTITUTE(SUBSTITUTE(SUBSTITUTE(SUBSTITUTE(SUBSTITUTE(SUBSTITUTE(SUBSTITUTE(SUBSTITUTE(SUBSTITUTE(SUBSTITUTE(SUBSTITUTE(SUBSTITUTE(SUBSTITUTE(SUBSTITUTE(SUBSTITUTE(SUBSTITUTE(SUBSTITUTE(SUBSTITUTE(IF(_xlfn.ISFORMULA('#_F'!J102),_xlfn.FORMULATEXT('#_F'!J102),'#_F'!J102),"9","#"),"8","#"),"7","#"),"6","#"),"5","#"),"4","#"),"3","#"),"2","#"),"1","#"),"0","#"),"$","")," ",""),",","@"),"&gt;","@"),"&lt;","@"),"=","@"),")","@"),"(","@"),"^","@"),"/","@"),"+","@"),"*","@"),"-","@"),"@#","")))/2,TRUE,FALSE),"HardCodeMsg",IF(LEN(IF(_xlfn.ISFORMULA(F!J102),_xlfn.FORMULATEXT(F!J102),F!J102))-LEN(SUBSTITUTE(IF(_xlfn.ISFORMULA(F!J102),_xlfn.FORMULATEXT(F!J102),F!J102),"""",""))&gt;LEN(IF(_xlfn.ISFORMULA('#_F'!J102),_xlfn.FORMULATEXT('#_F'!J102),'#_F'!J102))-LEN(SUBSTITUTE(IF(_xlfn.ISFORMULA('#_F'!J102),_xlfn.FORMULATEXT('#_F'!J102),'#_F'!J102),"""","")),TRUE,FALSE),"HardQuoteMsg",IF(LEN(IF(_xlfn.ISFORMULA(F!J102),_xlfn.FORMULATEXT(F!J102),F!J102))-LEN(SUBSTITUTE(IF(_xlfn.ISFORMULA(F!J102),_xlfn.FORMULATEXT(F!J102),F!J102),"$",""))&lt;LEN(IF(_xlfn.ISFORMULA('#_F'!J102),_xlfn.FORMULATEXT('#_F'!J102),'#_F'!J102))-LEN(SUBSTITUTE(IF(_xlfn.ISFORMULA('#_F'!J102),_xlfn.FORMULATEXT('#_F'!J102),'#_F'!J102),"$","")),TRUE,FALSE),"MissingAbsMsg",_xlfn.IFS(ISTEXT('#_F'!J102),FALSE,ISLOGICAL('#_F'!J102),FALSE,SUBSTITUTE(CELL("format",'#_F'!J102),"-","")=SUBSTITUTE(CELL("format",F!J102),"-",""),FALSE,CELL("format",'#_F'!J102)="G",FALSE,AND(CELL("format",'#_F'!J102)="F0",CELL("format",F!J102)="G"),FALSE,TRUE,IFERROR(IF(MATCH(CELL("format",'#_F'!J102),FormatCodes_SFX!$A$4:$A$53,0)&gt;0,TRUE),FALSE),TRUE,TRUE),"FormatMsg",TRUE,"PerfectMsg")</f>
        <v>PerfectMsg</v>
      </c>
      <c r="K102" s="170" t="str">
        <f ca="1">_xlfn.IFS(ISBLANK(F!K102),"",IF(NOT(ISNA('#_F'!K102)),IF(ISNA(F!K102),TRUE,FALSE),FALSE),"StuNAMsg",IF(AND(ISNA('#_F'!K102),ISNA(F!K102)),TRUE,FALSE),"PerfectMsg",IF(NOT(ISERROR('#_F'!K102)),IF(ISERROR(F!K102),TRUE,FALSE),FALSE),"StuErrorMsg",IF(TYPE('#_F'!K102)&lt;&gt;TYPE(F!K102),TRUE,FALSE),"WrongTypeMsg",IF(_xlfn.ISFORMULA('#_F'!K102),IF(NOT(_xlfn.ISFORMULA(F!K102)),TRUE),FALSE),"MissingFormulaMsg",IF(NOT(AND(ISNUMBER(FIND("[",_xlfn.FORMULATEXT('#_F'!K102))),ISNUMBER(FIND("!",_xlfn.FORMULATEXT('#_F'!K102))))),AND(ISNUMBER(FIND("[",_xlfn.FORMULATEXT(F!K102))),ISNUMBER(FIND("!",_xlfn.FORMULATEXT(F!K102)))),FALSE),"ExternalRefsMsg",IF(ISNUMBER('#_F'!K102),IF(ABS('#_F'!K102-F!K102)&gt;0.00001,TRUE,FALSE),IF('#_F'!K102&lt;&gt;F!K102,TRUE,FALSE)),IF(ISNUMBER('#_F'!K102),IF('#_F'!K102&gt;F!K102,"TooLow","TooHigh"),"WrongAnswer"),NOT(_xlfn.ISFORMULA('#_F'!K102)),IF(_xlfn.IFS(ISTEXT('#_F'!K102),FALSE,ISLOGICAL('#_F'!K102),FALSE,SUBSTITUTE(CELL("format",'#_F'!K102),"-","")=SUBSTITUTE(CELL("format",F!K102),"-",""),FALSE,CELL("format",'#_F'!K102)="G",FALSE,AND(CELL("format",'#_F'!K102)="F0",CELL("format",F!K102)="G"),FALSE,TRUE,IFERROR(IF(MATCH(CELL("format",'#_F'!K102)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102),_xlfn.FORMULATEXT(F!K102),F!K102),"9","#"),"8","#"),"7","#"),"6","#"),"5","#"),"4","#"),"3","#"),"2","#"),"1","#"),"0","#"),"$","")," ",""),",","@"),"&gt;","@"),"&lt;","@"),"=","@"),")","@"),"(","@"),"^","@"),"/","@"),"+","@"),"*","@"),"-","@"))-LEN(SUBSTITUTE(SUBSTITUTE(SUBSTITUTE(SUBSTITUTE(SUBSTITUTE(SUBSTITUTE(SUBSTITUTE(SUBSTITUTE(SUBSTITUTE(SUBSTITUTE(SUBSTITUTE(SUBSTITUTE(SUBSTITUTE(SUBSTITUTE(SUBSTITUTE(SUBSTITUTE(SUBSTITUTE(SUBSTITUTE(SUBSTITUTE(SUBSTITUTE(SUBSTITUTE(SUBSTITUTE(SUBSTITUTE(SUBSTITUTE(IF(_xlfn.ISFORMULA(F!K102),_xlfn.FORMULATEXT(F!K102),F!K102),"9","#"),"8","#"),"7","#"),"6","#"),"5","#"),"4","#"),"3","#"),"2","#"),"1","#"),"0","#"),"$","")," ",""),",","@"),"&gt;","@"),"&lt;","@"),"=","@"),")","@"),"(","@"),"^","@"),"/","@"),"+","@"),"*","@"),"-","@"),"@#","")))/2&gt;(LEN(SUBSTITUTE(SUBSTITUTE(SUBSTITUTE(SUBSTITUTE(SUBSTITUTE(SUBSTITUTE(SUBSTITUTE(SUBSTITUTE(SUBSTITUTE(SUBSTITUTE(SUBSTITUTE(SUBSTITUTE(SUBSTITUTE(SUBSTITUTE(SUBSTITUTE(SUBSTITUTE(SUBSTITUTE(SUBSTITUTE(SUBSTITUTE(SUBSTITUTE(SUBSTITUTE(SUBSTITUTE(SUBSTITUTE(IF(_xlfn.ISFORMULA('#_F'!K102),_xlfn.FORMULATEXT('#_F'!K102),'#_F'!K102),"9","#"),"8","#"),"7","#"),"6","#"),"5","#"),"4","#"),"3","#"),"2","#"),"1","#"),"0","#"),"$","")," ",""),",","@"),"&gt;","@"),"&lt;","@"),"=","@"),")","@"),"(","@"),"^","@"),"/","@"),"+","@"),"*","@"),"-","@"))-LEN(SUBSTITUTE(SUBSTITUTE(SUBSTITUTE(SUBSTITUTE(SUBSTITUTE(SUBSTITUTE(SUBSTITUTE(SUBSTITUTE(SUBSTITUTE(SUBSTITUTE(SUBSTITUTE(SUBSTITUTE(SUBSTITUTE(SUBSTITUTE(SUBSTITUTE(SUBSTITUTE(SUBSTITUTE(SUBSTITUTE(SUBSTITUTE(SUBSTITUTE(SUBSTITUTE(SUBSTITUTE(SUBSTITUTE(SUBSTITUTE(IF(_xlfn.ISFORMULA('#_F'!K102),_xlfn.FORMULATEXT('#_F'!K102),'#_F'!K102),"9","#"),"8","#"),"7","#"),"6","#"),"5","#"),"4","#"),"3","#"),"2","#"),"1","#"),"0","#"),"$","")," ",""),",","@"),"&gt;","@"),"&lt;","@"),"=","@"),")","@"),"(","@"),"^","@"),"/","@"),"+","@"),"*","@"),"-","@"),"@#","")))/2,TRUE,FALSE),"HardCodeMsg",IF(LEN(IF(_xlfn.ISFORMULA(F!K102),_xlfn.FORMULATEXT(F!K102),F!K102))-LEN(SUBSTITUTE(IF(_xlfn.ISFORMULA(F!K102),_xlfn.FORMULATEXT(F!K102),F!K102),"""",""))&gt;LEN(IF(_xlfn.ISFORMULA('#_F'!K102),_xlfn.FORMULATEXT('#_F'!K102),'#_F'!K102))-LEN(SUBSTITUTE(IF(_xlfn.ISFORMULA('#_F'!K102),_xlfn.FORMULATEXT('#_F'!K102),'#_F'!K102),"""","")),TRUE,FALSE),"HardQuoteMsg",IF(LEN(IF(_xlfn.ISFORMULA(F!K102),_xlfn.FORMULATEXT(F!K102),F!K102))-LEN(SUBSTITUTE(IF(_xlfn.ISFORMULA(F!K102),_xlfn.FORMULATEXT(F!K102),F!K102),"$",""))&lt;LEN(IF(_xlfn.ISFORMULA('#_F'!K102),_xlfn.FORMULATEXT('#_F'!K102),'#_F'!K102))-LEN(SUBSTITUTE(IF(_xlfn.ISFORMULA('#_F'!K102),_xlfn.FORMULATEXT('#_F'!K102),'#_F'!K102),"$","")),TRUE,FALSE),"MissingAbsMsg",_xlfn.IFS(ISTEXT('#_F'!K102),FALSE,ISLOGICAL('#_F'!K102),FALSE,SUBSTITUTE(CELL("format",'#_F'!K102),"-","")=SUBSTITUTE(CELL("format",F!K102),"-",""),FALSE,CELL("format",'#_F'!K102)="G",FALSE,AND(CELL("format",'#_F'!K102)="F0",CELL("format",F!K102)="G"),FALSE,TRUE,IFERROR(IF(MATCH(CELL("format",'#_F'!K102),FormatCodes_SFX!$A$4:$A$53,0)&gt;0,TRUE),FALSE),TRUE,TRUE),"FormatMsg",TRUE,"PerfectMsg")</f>
        <v>PerfectMsg</v>
      </c>
      <c r="L102" s="231" t="str">
        <f ca="1">_xlfn.IFS(ISBLANK(F!L102),"",IF(NOT(ISNA('#_F'!L102)),IF(ISNA(F!L102),TRUE,FALSE),FALSE),"StuNAMsg",IF(AND(ISNA('#_F'!L102),ISNA(F!L102)),TRUE,FALSE),"PerfectMsg",IF(NOT(ISERROR('#_F'!L102)),IF(ISERROR(F!L102),TRUE,FALSE),FALSE),"StuErrorMsg",IF(TYPE('#_F'!L102)&lt;&gt;TYPE(F!L102),TRUE,FALSE),"WrongTypeMsg",IF(_xlfn.ISFORMULA('#_F'!L102),IF(NOT(_xlfn.ISFORMULA(F!L102)),TRUE),FALSE),"MissingFormulaMsg",IF(NOT(AND(ISNUMBER(FIND("[",_xlfn.FORMULATEXT('#_F'!L102))),ISNUMBER(FIND("!",_xlfn.FORMULATEXT('#_F'!L102))))),AND(ISNUMBER(FIND("[",_xlfn.FORMULATEXT(F!L102))),ISNUMBER(FIND("!",_xlfn.FORMULATEXT(F!L102)))),FALSE),"ExternalRefsMsg",IF(ISNUMBER('#_F'!L102),IF(ABS('#_F'!L102-F!L102)&gt;0.00001,TRUE,FALSE),IF('#_F'!L102&lt;&gt;F!L102,TRUE,FALSE)),IF(ISNUMBER('#_F'!L102),IF('#_F'!L102&gt;F!L102,"TooLow","TooHigh"),"WrongAnswer"),NOT(_xlfn.ISFORMULA('#_F'!L102)),IF(_xlfn.IFS(ISTEXT('#_F'!L102),FALSE,ISLOGICAL('#_F'!L102),FALSE,SUBSTITUTE(CELL("format",'#_F'!L102),"-","")=SUBSTITUTE(CELL("format",F!L102),"-",""),FALSE,CELL("format",'#_F'!L102)="G",FALSE,AND(CELL("format",'#_F'!L102)="F0",CELL("format",F!L102)="G"),FALSE,TRUE,IFERROR(IF(MATCH(CELL("format",'#_F'!L102)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102),_xlfn.FORMULATEXT(F!L102),F!L102),"9","#"),"8","#"),"7","#"),"6","#"),"5","#"),"4","#"),"3","#"),"2","#"),"1","#"),"0","#"),"$","")," ",""),",","@"),"&gt;","@"),"&lt;","@"),"=","@"),")","@"),"(","@"),"^","@"),"/","@"),"+","@"),"*","@"),"-","@"))-LEN(SUBSTITUTE(SUBSTITUTE(SUBSTITUTE(SUBSTITUTE(SUBSTITUTE(SUBSTITUTE(SUBSTITUTE(SUBSTITUTE(SUBSTITUTE(SUBSTITUTE(SUBSTITUTE(SUBSTITUTE(SUBSTITUTE(SUBSTITUTE(SUBSTITUTE(SUBSTITUTE(SUBSTITUTE(SUBSTITUTE(SUBSTITUTE(SUBSTITUTE(SUBSTITUTE(SUBSTITUTE(SUBSTITUTE(SUBSTITUTE(IF(_xlfn.ISFORMULA(F!L102),_xlfn.FORMULATEXT(F!L102),F!L102),"9","#"),"8","#"),"7","#"),"6","#"),"5","#"),"4","#"),"3","#"),"2","#"),"1","#"),"0","#"),"$","")," ",""),",","@"),"&gt;","@"),"&lt;","@"),"=","@"),")","@"),"(","@"),"^","@"),"/","@"),"+","@"),"*","@"),"-","@"),"@#","")))/2&gt;(LEN(SUBSTITUTE(SUBSTITUTE(SUBSTITUTE(SUBSTITUTE(SUBSTITUTE(SUBSTITUTE(SUBSTITUTE(SUBSTITUTE(SUBSTITUTE(SUBSTITUTE(SUBSTITUTE(SUBSTITUTE(SUBSTITUTE(SUBSTITUTE(SUBSTITUTE(SUBSTITUTE(SUBSTITUTE(SUBSTITUTE(SUBSTITUTE(SUBSTITUTE(SUBSTITUTE(SUBSTITUTE(SUBSTITUTE(IF(_xlfn.ISFORMULA('#_F'!L102),_xlfn.FORMULATEXT('#_F'!L102),'#_F'!L102),"9","#"),"8","#"),"7","#"),"6","#"),"5","#"),"4","#"),"3","#"),"2","#"),"1","#"),"0","#"),"$","")," ",""),",","@"),"&gt;","@"),"&lt;","@"),"=","@"),")","@"),"(","@"),"^","@"),"/","@"),"+","@"),"*","@"),"-","@"))-LEN(SUBSTITUTE(SUBSTITUTE(SUBSTITUTE(SUBSTITUTE(SUBSTITUTE(SUBSTITUTE(SUBSTITUTE(SUBSTITUTE(SUBSTITUTE(SUBSTITUTE(SUBSTITUTE(SUBSTITUTE(SUBSTITUTE(SUBSTITUTE(SUBSTITUTE(SUBSTITUTE(SUBSTITUTE(SUBSTITUTE(SUBSTITUTE(SUBSTITUTE(SUBSTITUTE(SUBSTITUTE(SUBSTITUTE(SUBSTITUTE(IF(_xlfn.ISFORMULA('#_F'!L102),_xlfn.FORMULATEXT('#_F'!L102),'#_F'!L102),"9","#"),"8","#"),"7","#"),"6","#"),"5","#"),"4","#"),"3","#"),"2","#"),"1","#"),"0","#"),"$","")," ",""),",","@"),"&gt;","@"),"&lt;","@"),"=","@"),")","@"),"(","@"),"^","@"),"/","@"),"+","@"),"*","@"),"-","@"),"@#","")))/2,TRUE,FALSE),"HardCodeMsg",IF(LEN(IF(_xlfn.ISFORMULA(F!L102),_xlfn.FORMULATEXT(F!L102),F!L102))-LEN(SUBSTITUTE(IF(_xlfn.ISFORMULA(F!L102),_xlfn.FORMULATEXT(F!L102),F!L102),"""",""))&gt;LEN(IF(_xlfn.ISFORMULA('#_F'!L102),_xlfn.FORMULATEXT('#_F'!L102),'#_F'!L102))-LEN(SUBSTITUTE(IF(_xlfn.ISFORMULA('#_F'!L102),_xlfn.FORMULATEXT('#_F'!L102),'#_F'!L102),"""","")),TRUE,FALSE),"HardQuoteMsg",IF(LEN(IF(_xlfn.ISFORMULA(F!L102),_xlfn.FORMULATEXT(F!L102),F!L102))-LEN(SUBSTITUTE(IF(_xlfn.ISFORMULA(F!L102),_xlfn.FORMULATEXT(F!L102),F!L102),"$",""))&lt;LEN(IF(_xlfn.ISFORMULA('#_F'!L102),_xlfn.FORMULATEXT('#_F'!L102),'#_F'!L102))-LEN(SUBSTITUTE(IF(_xlfn.ISFORMULA('#_F'!L102),_xlfn.FORMULATEXT('#_F'!L102),'#_F'!L102),"$","")),TRUE,FALSE),"MissingAbsMsg",_xlfn.IFS(ISTEXT('#_F'!L102),FALSE,ISLOGICAL('#_F'!L102),FALSE,SUBSTITUTE(CELL("format",'#_F'!L102),"-","")=SUBSTITUTE(CELL("format",F!L102),"-",""),FALSE,CELL("format",'#_F'!L102)="G",FALSE,AND(CELL("format",'#_F'!L102)="F0",CELL("format",F!L102)="G"),FALSE,TRUE,IFERROR(IF(MATCH(CELL("format",'#_F'!L102),FormatCodes_SFX!$A$4:$A$53,0)&gt;0,TRUE),FALSE),TRUE,TRUE),"FormatMsg",TRUE,"PerfectMsg")</f>
        <v>PerfectMsg</v>
      </c>
      <c r="N102" s="233">
        <v>0</v>
      </c>
      <c r="O102" s="233">
        <v>0</v>
      </c>
      <c r="P102" s="233">
        <v>0</v>
      </c>
      <c r="R102" s="233">
        <v>0</v>
      </c>
      <c r="S102" s="233">
        <v>0</v>
      </c>
      <c r="T102" s="233">
        <v>0</v>
      </c>
      <c r="V102" s="233">
        <v>0</v>
      </c>
      <c r="W102" s="233">
        <v>0</v>
      </c>
      <c r="X102" s="233">
        <v>0</v>
      </c>
      <c r="Z102" s="233">
        <v>0</v>
      </c>
      <c r="AA102" s="233">
        <v>0</v>
      </c>
      <c r="AB102" s="233">
        <v>0</v>
      </c>
    </row>
    <row r="103" spans="3:28" x14ac:dyDescent="0.15">
      <c r="C103" s="233">
        <v>0</v>
      </c>
      <c r="D103" s="233">
        <v>0</v>
      </c>
      <c r="E103" s="233">
        <v>0</v>
      </c>
      <c r="F103" s="233">
        <v>0</v>
      </c>
      <c r="G103" s="170" t="str">
        <f ca="1">_xlfn.IFS(ISBLANK(F!G103),"",IF(NOT(ISNA('#_F'!G103)),IF(ISNA(F!G103),TRUE,FALSE),FALSE),"StuNAMsg",IF(AND(ISNA('#_F'!G103),ISNA(F!G103)),TRUE,FALSE),"PerfectMsg",IF(NOT(ISERROR('#_F'!G103)),IF(ISERROR(F!G103),TRUE,FALSE),FALSE),"StuErrorMsg",IF(TYPE('#_F'!G103)&lt;&gt;TYPE(F!G103),TRUE,FALSE),"WrongTypeMsg",IF(_xlfn.ISFORMULA('#_F'!G103),IF(NOT(_xlfn.ISFORMULA(F!G103)),TRUE),FALSE),"MissingFormulaMsg",IF(NOT(AND(ISNUMBER(FIND("[",_xlfn.FORMULATEXT('#_F'!G103))),ISNUMBER(FIND("!",_xlfn.FORMULATEXT('#_F'!G103))))),AND(ISNUMBER(FIND("[",_xlfn.FORMULATEXT(F!G103))),ISNUMBER(FIND("!",_xlfn.FORMULATEXT(F!G103)))),FALSE),"ExternalRefsMsg",IF(ISNUMBER('#_F'!G103),IF(ABS('#_F'!G103-F!G103)&gt;0.00001,TRUE,FALSE),IF('#_F'!G103&lt;&gt;F!G103,TRUE,FALSE)),IF(ISNUMBER('#_F'!G103),IF('#_F'!G103&gt;F!G103,"TooLow","TooHigh"),"WrongAnswer"),NOT(_xlfn.ISFORMULA('#_F'!G103)),IF(_xlfn.IFS(ISTEXT('#_F'!G103),FALSE,ISLOGICAL('#_F'!G103),FALSE,SUBSTITUTE(CELL("format",'#_F'!G103),"-","")=SUBSTITUTE(CELL("format",F!G103),"-",""),FALSE,CELL("format",'#_F'!G103)="G",FALSE,AND(CELL("format",'#_F'!G103)="F0",CELL("format",F!G103)="G"),FALSE,TRUE,IFERROR(IF(MATCH(CELL("format",'#_F'!G103)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103),_xlfn.FORMULATEXT(F!G103),F!G103),"9","#"),"8","#"),"7","#"),"6","#"),"5","#"),"4","#"),"3","#"),"2","#"),"1","#"),"0","#"),"$","")," ",""),",","@"),"&gt;","@"),"&lt;","@"),"=","@"),")","@"),"(","@"),"^","@"),"/","@"),"+","@"),"*","@"),"-","@"))-LEN(SUBSTITUTE(SUBSTITUTE(SUBSTITUTE(SUBSTITUTE(SUBSTITUTE(SUBSTITUTE(SUBSTITUTE(SUBSTITUTE(SUBSTITUTE(SUBSTITUTE(SUBSTITUTE(SUBSTITUTE(SUBSTITUTE(SUBSTITUTE(SUBSTITUTE(SUBSTITUTE(SUBSTITUTE(SUBSTITUTE(SUBSTITUTE(SUBSTITUTE(SUBSTITUTE(SUBSTITUTE(SUBSTITUTE(SUBSTITUTE(IF(_xlfn.ISFORMULA(F!G103),_xlfn.FORMULATEXT(F!G103),F!G103),"9","#"),"8","#"),"7","#"),"6","#"),"5","#"),"4","#"),"3","#"),"2","#"),"1","#"),"0","#"),"$","")," ",""),",","@"),"&gt;","@"),"&lt;","@"),"=","@"),")","@"),"(","@"),"^","@"),"/","@"),"+","@"),"*","@"),"-","@"),"@#","")))/2&gt;(LEN(SUBSTITUTE(SUBSTITUTE(SUBSTITUTE(SUBSTITUTE(SUBSTITUTE(SUBSTITUTE(SUBSTITUTE(SUBSTITUTE(SUBSTITUTE(SUBSTITUTE(SUBSTITUTE(SUBSTITUTE(SUBSTITUTE(SUBSTITUTE(SUBSTITUTE(SUBSTITUTE(SUBSTITUTE(SUBSTITUTE(SUBSTITUTE(SUBSTITUTE(SUBSTITUTE(SUBSTITUTE(SUBSTITUTE(IF(_xlfn.ISFORMULA('#_F'!G103),_xlfn.FORMULATEXT('#_F'!G103),'#_F'!G103),"9","#"),"8","#"),"7","#"),"6","#"),"5","#"),"4","#"),"3","#"),"2","#"),"1","#"),"0","#"),"$","")," ",""),",","@"),"&gt;","@"),"&lt;","@"),"=","@"),")","@"),"(","@"),"^","@"),"/","@"),"+","@"),"*","@"),"-","@"))-LEN(SUBSTITUTE(SUBSTITUTE(SUBSTITUTE(SUBSTITUTE(SUBSTITUTE(SUBSTITUTE(SUBSTITUTE(SUBSTITUTE(SUBSTITUTE(SUBSTITUTE(SUBSTITUTE(SUBSTITUTE(SUBSTITUTE(SUBSTITUTE(SUBSTITUTE(SUBSTITUTE(SUBSTITUTE(SUBSTITUTE(SUBSTITUTE(SUBSTITUTE(SUBSTITUTE(SUBSTITUTE(SUBSTITUTE(SUBSTITUTE(IF(_xlfn.ISFORMULA('#_F'!G103),_xlfn.FORMULATEXT('#_F'!G103),'#_F'!G103),"9","#"),"8","#"),"7","#"),"6","#"),"5","#"),"4","#"),"3","#"),"2","#"),"1","#"),"0","#"),"$","")," ",""),",","@"),"&gt;","@"),"&lt;","@"),"=","@"),")","@"),"(","@"),"^","@"),"/","@"),"+","@"),"*","@"),"-","@"),"@#","")))/2,TRUE,FALSE),"HardCodeMsg",IF(LEN(IF(_xlfn.ISFORMULA(F!G103),_xlfn.FORMULATEXT(F!G103),F!G103))-LEN(SUBSTITUTE(IF(_xlfn.ISFORMULA(F!G103),_xlfn.FORMULATEXT(F!G103),F!G103),"""",""))&gt;LEN(IF(_xlfn.ISFORMULA('#_F'!G103),_xlfn.FORMULATEXT('#_F'!G103),'#_F'!G103))-LEN(SUBSTITUTE(IF(_xlfn.ISFORMULA('#_F'!G103),_xlfn.FORMULATEXT('#_F'!G103),'#_F'!G103),"""","")),TRUE,FALSE),"HardQuoteMsg",IF(LEN(IF(_xlfn.ISFORMULA(F!G103),_xlfn.FORMULATEXT(F!G103),F!G103))-LEN(SUBSTITUTE(IF(_xlfn.ISFORMULA(F!G103),_xlfn.FORMULATEXT(F!G103),F!G103),"$",""))&lt;LEN(IF(_xlfn.ISFORMULA('#_F'!G103),_xlfn.FORMULATEXT('#_F'!G103),'#_F'!G103))-LEN(SUBSTITUTE(IF(_xlfn.ISFORMULA('#_F'!G103),_xlfn.FORMULATEXT('#_F'!G103),'#_F'!G103),"$","")),TRUE,FALSE),"MissingAbsMsg",_xlfn.IFS(ISTEXT('#_F'!G103),FALSE,ISLOGICAL('#_F'!G103),FALSE,SUBSTITUTE(CELL("format",'#_F'!G103),"-","")=SUBSTITUTE(CELL("format",F!G103),"-",""),FALSE,CELL("format",'#_F'!G103)="G",FALSE,AND(CELL("format",'#_F'!G103)="F0",CELL("format",F!G103)="G"),FALSE,TRUE,IFERROR(IF(MATCH(CELL("format",'#_F'!G103),FormatCodes_SFX!$A$4:$A$53,0)&gt;0,TRUE),FALSE),TRUE,TRUE),"FormatMsg",TRUE,"PerfectMsg")</f>
        <v>PerfectMsg</v>
      </c>
      <c r="H103" s="170" t="str">
        <f ca="1">_xlfn.IFS(ISBLANK(F!H103),"",IF(NOT(ISNA('#_F'!H103)),IF(ISNA(F!H103),TRUE,FALSE),FALSE),"StuNAMsg",IF(AND(ISNA('#_F'!H103),ISNA(F!H103)),TRUE,FALSE),"PerfectMsg",IF(NOT(ISERROR('#_F'!H103)),IF(ISERROR(F!H103),TRUE,FALSE),FALSE),"StuErrorMsg",IF(TYPE('#_F'!H103)&lt;&gt;TYPE(F!H103),TRUE,FALSE),"WrongTypeMsg",IF(_xlfn.ISFORMULA('#_F'!H103),IF(NOT(_xlfn.ISFORMULA(F!H103)),TRUE),FALSE),"MissingFormulaMsg",IF(NOT(AND(ISNUMBER(FIND("[",_xlfn.FORMULATEXT('#_F'!H103))),ISNUMBER(FIND("!",_xlfn.FORMULATEXT('#_F'!H103))))),AND(ISNUMBER(FIND("[",_xlfn.FORMULATEXT(F!H103))),ISNUMBER(FIND("!",_xlfn.FORMULATEXT(F!H103)))),FALSE),"ExternalRefsMsg",IF(ISNUMBER('#_F'!H103),IF(ABS('#_F'!H103-F!H103)&gt;0.00001,TRUE,FALSE),IF('#_F'!H103&lt;&gt;F!H103,TRUE,FALSE)),IF(ISNUMBER('#_F'!H103),IF('#_F'!H103&gt;F!H103,"TooLow","TooHigh"),"WrongAnswer"),NOT(_xlfn.ISFORMULA('#_F'!H103)),IF(_xlfn.IFS(ISTEXT('#_F'!H103),FALSE,ISLOGICAL('#_F'!H103),FALSE,SUBSTITUTE(CELL("format",'#_F'!H103),"-","")=SUBSTITUTE(CELL("format",F!H103),"-",""),FALSE,CELL("format",'#_F'!H103)="G",FALSE,AND(CELL("format",'#_F'!H103)="F0",CELL("format",F!H103)="G"),FALSE,TRUE,IFERROR(IF(MATCH(CELL("format",'#_F'!H103)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103),_xlfn.FORMULATEXT(F!H103),F!H103),"9","#"),"8","#"),"7","#"),"6","#"),"5","#"),"4","#"),"3","#"),"2","#"),"1","#"),"0","#"),"$","")," ",""),",","@"),"&gt;","@"),"&lt;","@"),"=","@"),")","@"),"(","@"),"^","@"),"/","@"),"+","@"),"*","@"),"-","@"))-LEN(SUBSTITUTE(SUBSTITUTE(SUBSTITUTE(SUBSTITUTE(SUBSTITUTE(SUBSTITUTE(SUBSTITUTE(SUBSTITUTE(SUBSTITUTE(SUBSTITUTE(SUBSTITUTE(SUBSTITUTE(SUBSTITUTE(SUBSTITUTE(SUBSTITUTE(SUBSTITUTE(SUBSTITUTE(SUBSTITUTE(SUBSTITUTE(SUBSTITUTE(SUBSTITUTE(SUBSTITUTE(SUBSTITUTE(SUBSTITUTE(IF(_xlfn.ISFORMULA(F!H103),_xlfn.FORMULATEXT(F!H103),F!H103),"9","#"),"8","#"),"7","#"),"6","#"),"5","#"),"4","#"),"3","#"),"2","#"),"1","#"),"0","#"),"$","")," ",""),",","@"),"&gt;","@"),"&lt;","@"),"=","@"),")","@"),"(","@"),"^","@"),"/","@"),"+","@"),"*","@"),"-","@"),"@#","")))/2&gt;(LEN(SUBSTITUTE(SUBSTITUTE(SUBSTITUTE(SUBSTITUTE(SUBSTITUTE(SUBSTITUTE(SUBSTITUTE(SUBSTITUTE(SUBSTITUTE(SUBSTITUTE(SUBSTITUTE(SUBSTITUTE(SUBSTITUTE(SUBSTITUTE(SUBSTITUTE(SUBSTITUTE(SUBSTITUTE(SUBSTITUTE(SUBSTITUTE(SUBSTITUTE(SUBSTITUTE(SUBSTITUTE(SUBSTITUTE(IF(_xlfn.ISFORMULA('#_F'!H103),_xlfn.FORMULATEXT('#_F'!H103),'#_F'!H103),"9","#"),"8","#"),"7","#"),"6","#"),"5","#"),"4","#"),"3","#"),"2","#"),"1","#"),"0","#"),"$","")," ",""),",","@"),"&gt;","@"),"&lt;","@"),"=","@"),")","@"),"(","@"),"^","@"),"/","@"),"+","@"),"*","@"),"-","@"))-LEN(SUBSTITUTE(SUBSTITUTE(SUBSTITUTE(SUBSTITUTE(SUBSTITUTE(SUBSTITUTE(SUBSTITUTE(SUBSTITUTE(SUBSTITUTE(SUBSTITUTE(SUBSTITUTE(SUBSTITUTE(SUBSTITUTE(SUBSTITUTE(SUBSTITUTE(SUBSTITUTE(SUBSTITUTE(SUBSTITUTE(SUBSTITUTE(SUBSTITUTE(SUBSTITUTE(SUBSTITUTE(SUBSTITUTE(SUBSTITUTE(IF(_xlfn.ISFORMULA('#_F'!H103),_xlfn.FORMULATEXT('#_F'!H103),'#_F'!H103),"9","#"),"8","#"),"7","#"),"6","#"),"5","#"),"4","#"),"3","#"),"2","#"),"1","#"),"0","#"),"$","")," ",""),",","@"),"&gt;","@"),"&lt;","@"),"=","@"),")","@"),"(","@"),"^","@"),"/","@"),"+","@"),"*","@"),"-","@"),"@#","")))/2,TRUE,FALSE),"HardCodeMsg",IF(LEN(IF(_xlfn.ISFORMULA(F!H103),_xlfn.FORMULATEXT(F!H103),F!H103))-LEN(SUBSTITUTE(IF(_xlfn.ISFORMULA(F!H103),_xlfn.FORMULATEXT(F!H103),F!H103),"""",""))&gt;LEN(IF(_xlfn.ISFORMULA('#_F'!H103),_xlfn.FORMULATEXT('#_F'!H103),'#_F'!H103))-LEN(SUBSTITUTE(IF(_xlfn.ISFORMULA('#_F'!H103),_xlfn.FORMULATEXT('#_F'!H103),'#_F'!H103),"""","")),TRUE,FALSE),"HardQuoteMsg",IF(LEN(IF(_xlfn.ISFORMULA(F!H103),_xlfn.FORMULATEXT(F!H103),F!H103))-LEN(SUBSTITUTE(IF(_xlfn.ISFORMULA(F!H103),_xlfn.FORMULATEXT(F!H103),F!H103),"$",""))&lt;LEN(IF(_xlfn.ISFORMULA('#_F'!H103),_xlfn.FORMULATEXT('#_F'!H103),'#_F'!H103))-LEN(SUBSTITUTE(IF(_xlfn.ISFORMULA('#_F'!H103),_xlfn.FORMULATEXT('#_F'!H103),'#_F'!H103),"$","")),TRUE,FALSE),"MissingAbsMsg",_xlfn.IFS(ISTEXT('#_F'!H103),FALSE,ISLOGICAL('#_F'!H103),FALSE,SUBSTITUTE(CELL("format",'#_F'!H103),"-","")=SUBSTITUTE(CELL("format",F!H103),"-",""),FALSE,CELL("format",'#_F'!H103)="G",FALSE,AND(CELL("format",'#_F'!H103)="F0",CELL("format",F!H103)="G"),FALSE,TRUE,IFERROR(IF(MATCH(CELL("format",'#_F'!H103),FormatCodes_SFX!$A$4:$A$53,0)&gt;0,TRUE),FALSE),TRUE,TRUE),"FormatMsg",TRUE,"PerfectMsg")</f>
        <v>PerfectMsg</v>
      </c>
      <c r="I103" s="170" t="str">
        <f ca="1">_xlfn.IFS(ISBLANK(F!I103),"",IF(NOT(ISNA('#_F'!I103)),IF(ISNA(F!I103),TRUE,FALSE),FALSE),"StuNAMsg",IF(AND(ISNA('#_F'!I103),ISNA(F!I103)),TRUE,FALSE),"PerfectMsg",IF(NOT(ISERROR('#_F'!I103)),IF(ISERROR(F!I103),TRUE,FALSE),FALSE),"StuErrorMsg",IF(TYPE('#_F'!I103)&lt;&gt;TYPE(F!I103),TRUE,FALSE),"WrongTypeMsg",IF(_xlfn.ISFORMULA('#_F'!I103),IF(NOT(_xlfn.ISFORMULA(F!I103)),TRUE),FALSE),"MissingFormulaMsg",IF(NOT(AND(ISNUMBER(FIND("[",_xlfn.FORMULATEXT('#_F'!I103))),ISNUMBER(FIND("!",_xlfn.FORMULATEXT('#_F'!I103))))),AND(ISNUMBER(FIND("[",_xlfn.FORMULATEXT(F!I103))),ISNUMBER(FIND("!",_xlfn.FORMULATEXT(F!I103)))),FALSE),"ExternalRefsMsg",IF(ISNUMBER('#_F'!I103),IF(ABS('#_F'!I103-F!I103)&gt;0.00001,TRUE,FALSE),IF('#_F'!I103&lt;&gt;F!I103,TRUE,FALSE)),IF(ISNUMBER('#_F'!I103),IF('#_F'!I103&gt;F!I103,"TooLow","TooHigh"),"WrongAnswer"),NOT(_xlfn.ISFORMULA('#_F'!I103)),IF(_xlfn.IFS(ISTEXT('#_F'!I103),FALSE,ISLOGICAL('#_F'!I103),FALSE,SUBSTITUTE(CELL("format",'#_F'!I103),"-","")=SUBSTITUTE(CELL("format",F!I103),"-",""),FALSE,CELL("format",'#_F'!I103)="G",FALSE,AND(CELL("format",'#_F'!I103)="F0",CELL("format",F!I103)="G"),FALSE,TRUE,IFERROR(IF(MATCH(CELL("format",'#_F'!I103)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103),_xlfn.FORMULATEXT(F!I103),F!I103),"9","#"),"8","#"),"7","#"),"6","#"),"5","#"),"4","#"),"3","#"),"2","#"),"1","#"),"0","#"),"$","")," ",""),",","@"),"&gt;","@"),"&lt;","@"),"=","@"),")","@"),"(","@"),"^","@"),"/","@"),"+","@"),"*","@"),"-","@"))-LEN(SUBSTITUTE(SUBSTITUTE(SUBSTITUTE(SUBSTITUTE(SUBSTITUTE(SUBSTITUTE(SUBSTITUTE(SUBSTITUTE(SUBSTITUTE(SUBSTITUTE(SUBSTITUTE(SUBSTITUTE(SUBSTITUTE(SUBSTITUTE(SUBSTITUTE(SUBSTITUTE(SUBSTITUTE(SUBSTITUTE(SUBSTITUTE(SUBSTITUTE(SUBSTITUTE(SUBSTITUTE(SUBSTITUTE(SUBSTITUTE(IF(_xlfn.ISFORMULA(F!I103),_xlfn.FORMULATEXT(F!I103),F!I103),"9","#"),"8","#"),"7","#"),"6","#"),"5","#"),"4","#"),"3","#"),"2","#"),"1","#"),"0","#"),"$","")," ",""),",","@"),"&gt;","@"),"&lt;","@"),"=","@"),")","@"),"(","@"),"^","@"),"/","@"),"+","@"),"*","@"),"-","@"),"@#","")))/2&gt;(LEN(SUBSTITUTE(SUBSTITUTE(SUBSTITUTE(SUBSTITUTE(SUBSTITUTE(SUBSTITUTE(SUBSTITUTE(SUBSTITUTE(SUBSTITUTE(SUBSTITUTE(SUBSTITUTE(SUBSTITUTE(SUBSTITUTE(SUBSTITUTE(SUBSTITUTE(SUBSTITUTE(SUBSTITUTE(SUBSTITUTE(SUBSTITUTE(SUBSTITUTE(SUBSTITUTE(SUBSTITUTE(SUBSTITUTE(IF(_xlfn.ISFORMULA('#_F'!I103),_xlfn.FORMULATEXT('#_F'!I103),'#_F'!I103),"9","#"),"8","#"),"7","#"),"6","#"),"5","#"),"4","#"),"3","#"),"2","#"),"1","#"),"0","#"),"$","")," ",""),",","@"),"&gt;","@"),"&lt;","@"),"=","@"),")","@"),"(","@"),"^","@"),"/","@"),"+","@"),"*","@"),"-","@"))-LEN(SUBSTITUTE(SUBSTITUTE(SUBSTITUTE(SUBSTITUTE(SUBSTITUTE(SUBSTITUTE(SUBSTITUTE(SUBSTITUTE(SUBSTITUTE(SUBSTITUTE(SUBSTITUTE(SUBSTITUTE(SUBSTITUTE(SUBSTITUTE(SUBSTITUTE(SUBSTITUTE(SUBSTITUTE(SUBSTITUTE(SUBSTITUTE(SUBSTITUTE(SUBSTITUTE(SUBSTITUTE(SUBSTITUTE(SUBSTITUTE(IF(_xlfn.ISFORMULA('#_F'!I103),_xlfn.FORMULATEXT('#_F'!I103),'#_F'!I103),"9","#"),"8","#"),"7","#"),"6","#"),"5","#"),"4","#"),"3","#"),"2","#"),"1","#"),"0","#"),"$","")," ",""),",","@"),"&gt;","@"),"&lt;","@"),"=","@"),")","@"),"(","@"),"^","@"),"/","@"),"+","@"),"*","@"),"-","@"),"@#","")))/2,TRUE,FALSE),"HardCodeMsg",IF(LEN(IF(_xlfn.ISFORMULA(F!I103),_xlfn.FORMULATEXT(F!I103),F!I103))-LEN(SUBSTITUTE(IF(_xlfn.ISFORMULA(F!I103),_xlfn.FORMULATEXT(F!I103),F!I103),"""",""))&gt;LEN(IF(_xlfn.ISFORMULA('#_F'!I103),_xlfn.FORMULATEXT('#_F'!I103),'#_F'!I103))-LEN(SUBSTITUTE(IF(_xlfn.ISFORMULA('#_F'!I103),_xlfn.FORMULATEXT('#_F'!I103),'#_F'!I103),"""","")),TRUE,FALSE),"HardQuoteMsg",IF(LEN(IF(_xlfn.ISFORMULA(F!I103),_xlfn.FORMULATEXT(F!I103),F!I103))-LEN(SUBSTITUTE(IF(_xlfn.ISFORMULA(F!I103),_xlfn.FORMULATEXT(F!I103),F!I103),"$",""))&lt;LEN(IF(_xlfn.ISFORMULA('#_F'!I103),_xlfn.FORMULATEXT('#_F'!I103),'#_F'!I103))-LEN(SUBSTITUTE(IF(_xlfn.ISFORMULA('#_F'!I103),_xlfn.FORMULATEXT('#_F'!I103),'#_F'!I103),"$","")),TRUE,FALSE),"MissingAbsMsg",_xlfn.IFS(ISTEXT('#_F'!I103),FALSE,ISLOGICAL('#_F'!I103),FALSE,SUBSTITUTE(CELL("format",'#_F'!I103),"-","")=SUBSTITUTE(CELL("format",F!I103),"-",""),FALSE,CELL("format",'#_F'!I103)="G",FALSE,AND(CELL("format",'#_F'!I103)="F0",CELL("format",F!I103)="G"),FALSE,TRUE,IFERROR(IF(MATCH(CELL("format",'#_F'!I103),FormatCodes_SFX!$A$4:$A$53,0)&gt;0,TRUE),FALSE),TRUE,TRUE),"FormatMsg",TRUE,"PerfectMsg")</f>
        <v>PerfectMsg</v>
      </c>
      <c r="J103" s="170" t="str">
        <f ca="1">_xlfn.IFS(ISBLANK(F!J103),"",IF(NOT(ISNA('#_F'!J103)),IF(ISNA(F!J103),TRUE,FALSE),FALSE),"StuNAMsg",IF(AND(ISNA('#_F'!J103),ISNA(F!J103)),TRUE,FALSE),"PerfectMsg",IF(NOT(ISERROR('#_F'!J103)),IF(ISERROR(F!J103),TRUE,FALSE),FALSE),"StuErrorMsg",IF(TYPE('#_F'!J103)&lt;&gt;TYPE(F!J103),TRUE,FALSE),"WrongTypeMsg",IF(_xlfn.ISFORMULA('#_F'!J103),IF(NOT(_xlfn.ISFORMULA(F!J103)),TRUE),FALSE),"MissingFormulaMsg",IF(NOT(AND(ISNUMBER(FIND("[",_xlfn.FORMULATEXT('#_F'!J103))),ISNUMBER(FIND("!",_xlfn.FORMULATEXT('#_F'!J103))))),AND(ISNUMBER(FIND("[",_xlfn.FORMULATEXT(F!J103))),ISNUMBER(FIND("!",_xlfn.FORMULATEXT(F!J103)))),FALSE),"ExternalRefsMsg",IF(ISNUMBER('#_F'!J103),IF(ABS('#_F'!J103-F!J103)&gt;0.00001,TRUE,FALSE),IF('#_F'!J103&lt;&gt;F!J103,TRUE,FALSE)),IF(ISNUMBER('#_F'!J103),IF('#_F'!J103&gt;F!J103,"TooLow","TooHigh"),"WrongAnswer"),NOT(_xlfn.ISFORMULA('#_F'!J103)),IF(_xlfn.IFS(ISTEXT('#_F'!J103),FALSE,ISLOGICAL('#_F'!J103),FALSE,SUBSTITUTE(CELL("format",'#_F'!J103),"-","")=SUBSTITUTE(CELL("format",F!J103),"-",""),FALSE,CELL("format",'#_F'!J103)="G",FALSE,AND(CELL("format",'#_F'!J103)="F0",CELL("format",F!J103)="G"),FALSE,TRUE,IFERROR(IF(MATCH(CELL("format",'#_F'!J103)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103),_xlfn.FORMULATEXT(F!J103),F!J103),"9","#"),"8","#"),"7","#"),"6","#"),"5","#"),"4","#"),"3","#"),"2","#"),"1","#"),"0","#"),"$","")," ",""),",","@"),"&gt;","@"),"&lt;","@"),"=","@"),")","@"),"(","@"),"^","@"),"/","@"),"+","@"),"*","@"),"-","@"))-LEN(SUBSTITUTE(SUBSTITUTE(SUBSTITUTE(SUBSTITUTE(SUBSTITUTE(SUBSTITUTE(SUBSTITUTE(SUBSTITUTE(SUBSTITUTE(SUBSTITUTE(SUBSTITUTE(SUBSTITUTE(SUBSTITUTE(SUBSTITUTE(SUBSTITUTE(SUBSTITUTE(SUBSTITUTE(SUBSTITUTE(SUBSTITUTE(SUBSTITUTE(SUBSTITUTE(SUBSTITUTE(SUBSTITUTE(SUBSTITUTE(IF(_xlfn.ISFORMULA(F!J103),_xlfn.FORMULATEXT(F!J103),F!J103),"9","#"),"8","#"),"7","#"),"6","#"),"5","#"),"4","#"),"3","#"),"2","#"),"1","#"),"0","#"),"$","")," ",""),",","@"),"&gt;","@"),"&lt;","@"),"=","@"),")","@"),"(","@"),"^","@"),"/","@"),"+","@"),"*","@"),"-","@"),"@#","")))/2&gt;(LEN(SUBSTITUTE(SUBSTITUTE(SUBSTITUTE(SUBSTITUTE(SUBSTITUTE(SUBSTITUTE(SUBSTITUTE(SUBSTITUTE(SUBSTITUTE(SUBSTITUTE(SUBSTITUTE(SUBSTITUTE(SUBSTITUTE(SUBSTITUTE(SUBSTITUTE(SUBSTITUTE(SUBSTITUTE(SUBSTITUTE(SUBSTITUTE(SUBSTITUTE(SUBSTITUTE(SUBSTITUTE(SUBSTITUTE(IF(_xlfn.ISFORMULA('#_F'!J103),_xlfn.FORMULATEXT('#_F'!J103),'#_F'!J103),"9","#"),"8","#"),"7","#"),"6","#"),"5","#"),"4","#"),"3","#"),"2","#"),"1","#"),"0","#"),"$","")," ",""),",","@"),"&gt;","@"),"&lt;","@"),"=","@"),")","@"),"(","@"),"^","@"),"/","@"),"+","@"),"*","@"),"-","@"))-LEN(SUBSTITUTE(SUBSTITUTE(SUBSTITUTE(SUBSTITUTE(SUBSTITUTE(SUBSTITUTE(SUBSTITUTE(SUBSTITUTE(SUBSTITUTE(SUBSTITUTE(SUBSTITUTE(SUBSTITUTE(SUBSTITUTE(SUBSTITUTE(SUBSTITUTE(SUBSTITUTE(SUBSTITUTE(SUBSTITUTE(SUBSTITUTE(SUBSTITUTE(SUBSTITUTE(SUBSTITUTE(SUBSTITUTE(SUBSTITUTE(IF(_xlfn.ISFORMULA('#_F'!J103),_xlfn.FORMULATEXT('#_F'!J103),'#_F'!J103),"9","#"),"8","#"),"7","#"),"6","#"),"5","#"),"4","#"),"3","#"),"2","#"),"1","#"),"0","#"),"$","")," ",""),",","@"),"&gt;","@"),"&lt;","@"),"=","@"),")","@"),"(","@"),"^","@"),"/","@"),"+","@"),"*","@"),"-","@"),"@#","")))/2,TRUE,FALSE),"HardCodeMsg",IF(LEN(IF(_xlfn.ISFORMULA(F!J103),_xlfn.FORMULATEXT(F!J103),F!J103))-LEN(SUBSTITUTE(IF(_xlfn.ISFORMULA(F!J103),_xlfn.FORMULATEXT(F!J103),F!J103),"""",""))&gt;LEN(IF(_xlfn.ISFORMULA('#_F'!J103),_xlfn.FORMULATEXT('#_F'!J103),'#_F'!J103))-LEN(SUBSTITUTE(IF(_xlfn.ISFORMULA('#_F'!J103),_xlfn.FORMULATEXT('#_F'!J103),'#_F'!J103),"""","")),TRUE,FALSE),"HardQuoteMsg",IF(LEN(IF(_xlfn.ISFORMULA(F!J103),_xlfn.FORMULATEXT(F!J103),F!J103))-LEN(SUBSTITUTE(IF(_xlfn.ISFORMULA(F!J103),_xlfn.FORMULATEXT(F!J103),F!J103),"$",""))&lt;LEN(IF(_xlfn.ISFORMULA('#_F'!J103),_xlfn.FORMULATEXT('#_F'!J103),'#_F'!J103))-LEN(SUBSTITUTE(IF(_xlfn.ISFORMULA('#_F'!J103),_xlfn.FORMULATEXT('#_F'!J103),'#_F'!J103),"$","")),TRUE,FALSE),"MissingAbsMsg",_xlfn.IFS(ISTEXT('#_F'!J103),FALSE,ISLOGICAL('#_F'!J103),FALSE,SUBSTITUTE(CELL("format",'#_F'!J103),"-","")=SUBSTITUTE(CELL("format",F!J103),"-",""),FALSE,CELL("format",'#_F'!J103)="G",FALSE,AND(CELL("format",'#_F'!J103)="F0",CELL("format",F!J103)="G"),FALSE,TRUE,IFERROR(IF(MATCH(CELL("format",'#_F'!J103),FormatCodes_SFX!$A$4:$A$53,0)&gt;0,TRUE),FALSE),TRUE,TRUE),"FormatMsg",TRUE,"PerfectMsg")</f>
        <v>PerfectMsg</v>
      </c>
      <c r="K103" s="170" t="str">
        <f ca="1">_xlfn.IFS(ISBLANK(F!K103),"",IF(NOT(ISNA('#_F'!K103)),IF(ISNA(F!K103),TRUE,FALSE),FALSE),"StuNAMsg",IF(AND(ISNA('#_F'!K103),ISNA(F!K103)),TRUE,FALSE),"PerfectMsg",IF(NOT(ISERROR('#_F'!K103)),IF(ISERROR(F!K103),TRUE,FALSE),FALSE),"StuErrorMsg",IF(TYPE('#_F'!K103)&lt;&gt;TYPE(F!K103),TRUE,FALSE),"WrongTypeMsg",IF(_xlfn.ISFORMULA('#_F'!K103),IF(NOT(_xlfn.ISFORMULA(F!K103)),TRUE),FALSE),"MissingFormulaMsg",IF(NOT(AND(ISNUMBER(FIND("[",_xlfn.FORMULATEXT('#_F'!K103))),ISNUMBER(FIND("!",_xlfn.FORMULATEXT('#_F'!K103))))),AND(ISNUMBER(FIND("[",_xlfn.FORMULATEXT(F!K103))),ISNUMBER(FIND("!",_xlfn.FORMULATEXT(F!K103)))),FALSE),"ExternalRefsMsg",IF(ISNUMBER('#_F'!K103),IF(ABS('#_F'!K103-F!K103)&gt;0.00001,TRUE,FALSE),IF('#_F'!K103&lt;&gt;F!K103,TRUE,FALSE)),IF(ISNUMBER('#_F'!K103),IF('#_F'!K103&gt;F!K103,"TooLow","TooHigh"),"WrongAnswer"),NOT(_xlfn.ISFORMULA('#_F'!K103)),IF(_xlfn.IFS(ISTEXT('#_F'!K103),FALSE,ISLOGICAL('#_F'!K103),FALSE,SUBSTITUTE(CELL("format",'#_F'!K103),"-","")=SUBSTITUTE(CELL("format",F!K103),"-",""),FALSE,CELL("format",'#_F'!K103)="G",FALSE,AND(CELL("format",'#_F'!K103)="F0",CELL("format",F!K103)="G"),FALSE,TRUE,IFERROR(IF(MATCH(CELL("format",'#_F'!K103)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103),_xlfn.FORMULATEXT(F!K103),F!K103),"9","#"),"8","#"),"7","#"),"6","#"),"5","#"),"4","#"),"3","#"),"2","#"),"1","#"),"0","#"),"$","")," ",""),",","@"),"&gt;","@"),"&lt;","@"),"=","@"),")","@"),"(","@"),"^","@"),"/","@"),"+","@"),"*","@"),"-","@"))-LEN(SUBSTITUTE(SUBSTITUTE(SUBSTITUTE(SUBSTITUTE(SUBSTITUTE(SUBSTITUTE(SUBSTITUTE(SUBSTITUTE(SUBSTITUTE(SUBSTITUTE(SUBSTITUTE(SUBSTITUTE(SUBSTITUTE(SUBSTITUTE(SUBSTITUTE(SUBSTITUTE(SUBSTITUTE(SUBSTITUTE(SUBSTITUTE(SUBSTITUTE(SUBSTITUTE(SUBSTITUTE(SUBSTITUTE(SUBSTITUTE(IF(_xlfn.ISFORMULA(F!K103),_xlfn.FORMULATEXT(F!K103),F!K103),"9","#"),"8","#"),"7","#"),"6","#"),"5","#"),"4","#"),"3","#"),"2","#"),"1","#"),"0","#"),"$","")," ",""),",","@"),"&gt;","@"),"&lt;","@"),"=","@"),")","@"),"(","@"),"^","@"),"/","@"),"+","@"),"*","@"),"-","@"),"@#","")))/2&gt;(LEN(SUBSTITUTE(SUBSTITUTE(SUBSTITUTE(SUBSTITUTE(SUBSTITUTE(SUBSTITUTE(SUBSTITUTE(SUBSTITUTE(SUBSTITUTE(SUBSTITUTE(SUBSTITUTE(SUBSTITUTE(SUBSTITUTE(SUBSTITUTE(SUBSTITUTE(SUBSTITUTE(SUBSTITUTE(SUBSTITUTE(SUBSTITUTE(SUBSTITUTE(SUBSTITUTE(SUBSTITUTE(SUBSTITUTE(IF(_xlfn.ISFORMULA('#_F'!K103),_xlfn.FORMULATEXT('#_F'!K103),'#_F'!K103),"9","#"),"8","#"),"7","#"),"6","#"),"5","#"),"4","#"),"3","#"),"2","#"),"1","#"),"0","#"),"$","")," ",""),",","@"),"&gt;","@"),"&lt;","@"),"=","@"),")","@"),"(","@"),"^","@"),"/","@"),"+","@"),"*","@"),"-","@"))-LEN(SUBSTITUTE(SUBSTITUTE(SUBSTITUTE(SUBSTITUTE(SUBSTITUTE(SUBSTITUTE(SUBSTITUTE(SUBSTITUTE(SUBSTITUTE(SUBSTITUTE(SUBSTITUTE(SUBSTITUTE(SUBSTITUTE(SUBSTITUTE(SUBSTITUTE(SUBSTITUTE(SUBSTITUTE(SUBSTITUTE(SUBSTITUTE(SUBSTITUTE(SUBSTITUTE(SUBSTITUTE(SUBSTITUTE(SUBSTITUTE(IF(_xlfn.ISFORMULA('#_F'!K103),_xlfn.FORMULATEXT('#_F'!K103),'#_F'!K103),"9","#"),"8","#"),"7","#"),"6","#"),"5","#"),"4","#"),"3","#"),"2","#"),"1","#"),"0","#"),"$","")," ",""),",","@"),"&gt;","@"),"&lt;","@"),"=","@"),")","@"),"(","@"),"^","@"),"/","@"),"+","@"),"*","@"),"-","@"),"@#","")))/2,TRUE,FALSE),"HardCodeMsg",IF(LEN(IF(_xlfn.ISFORMULA(F!K103),_xlfn.FORMULATEXT(F!K103),F!K103))-LEN(SUBSTITUTE(IF(_xlfn.ISFORMULA(F!K103),_xlfn.FORMULATEXT(F!K103),F!K103),"""",""))&gt;LEN(IF(_xlfn.ISFORMULA('#_F'!K103),_xlfn.FORMULATEXT('#_F'!K103),'#_F'!K103))-LEN(SUBSTITUTE(IF(_xlfn.ISFORMULA('#_F'!K103),_xlfn.FORMULATEXT('#_F'!K103),'#_F'!K103),"""","")),TRUE,FALSE),"HardQuoteMsg",IF(LEN(IF(_xlfn.ISFORMULA(F!K103),_xlfn.FORMULATEXT(F!K103),F!K103))-LEN(SUBSTITUTE(IF(_xlfn.ISFORMULA(F!K103),_xlfn.FORMULATEXT(F!K103),F!K103),"$",""))&lt;LEN(IF(_xlfn.ISFORMULA('#_F'!K103),_xlfn.FORMULATEXT('#_F'!K103),'#_F'!K103))-LEN(SUBSTITUTE(IF(_xlfn.ISFORMULA('#_F'!K103),_xlfn.FORMULATEXT('#_F'!K103),'#_F'!K103),"$","")),TRUE,FALSE),"MissingAbsMsg",_xlfn.IFS(ISTEXT('#_F'!K103),FALSE,ISLOGICAL('#_F'!K103),FALSE,SUBSTITUTE(CELL("format",'#_F'!K103),"-","")=SUBSTITUTE(CELL("format",F!K103),"-",""),FALSE,CELL("format",'#_F'!K103)="G",FALSE,AND(CELL("format",'#_F'!K103)="F0",CELL("format",F!K103)="G"),FALSE,TRUE,IFERROR(IF(MATCH(CELL("format",'#_F'!K103),FormatCodes_SFX!$A$4:$A$53,0)&gt;0,TRUE),FALSE),TRUE,TRUE),"FormatMsg",TRUE,"PerfectMsg")</f>
        <v>PerfectMsg</v>
      </c>
      <c r="L103" s="231" t="str">
        <f ca="1">_xlfn.IFS(ISBLANK(F!L103),"",IF(NOT(ISNA('#_F'!L103)),IF(ISNA(F!L103),TRUE,FALSE),FALSE),"StuNAMsg",IF(AND(ISNA('#_F'!L103),ISNA(F!L103)),TRUE,FALSE),"PerfectMsg",IF(NOT(ISERROR('#_F'!L103)),IF(ISERROR(F!L103),TRUE,FALSE),FALSE),"StuErrorMsg",IF(TYPE('#_F'!L103)&lt;&gt;TYPE(F!L103),TRUE,FALSE),"WrongTypeMsg",IF(_xlfn.ISFORMULA('#_F'!L103),IF(NOT(_xlfn.ISFORMULA(F!L103)),TRUE),FALSE),"MissingFormulaMsg",IF(NOT(AND(ISNUMBER(FIND("[",_xlfn.FORMULATEXT('#_F'!L103))),ISNUMBER(FIND("!",_xlfn.FORMULATEXT('#_F'!L103))))),AND(ISNUMBER(FIND("[",_xlfn.FORMULATEXT(F!L103))),ISNUMBER(FIND("!",_xlfn.FORMULATEXT(F!L103)))),FALSE),"ExternalRefsMsg",IF(ISNUMBER('#_F'!L103),IF(ABS('#_F'!L103-F!L103)&gt;0.00001,TRUE,FALSE),IF('#_F'!L103&lt;&gt;F!L103,TRUE,FALSE)),IF(ISNUMBER('#_F'!L103),IF('#_F'!L103&gt;F!L103,"TooLow","TooHigh"),"WrongAnswer"),NOT(_xlfn.ISFORMULA('#_F'!L103)),IF(_xlfn.IFS(ISTEXT('#_F'!L103),FALSE,ISLOGICAL('#_F'!L103),FALSE,SUBSTITUTE(CELL("format",'#_F'!L103),"-","")=SUBSTITUTE(CELL("format",F!L103),"-",""),FALSE,CELL("format",'#_F'!L103)="G",FALSE,AND(CELL("format",'#_F'!L103)="F0",CELL("format",F!L103)="G"),FALSE,TRUE,IFERROR(IF(MATCH(CELL("format",'#_F'!L103)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103),_xlfn.FORMULATEXT(F!L103),F!L103),"9","#"),"8","#"),"7","#"),"6","#"),"5","#"),"4","#"),"3","#"),"2","#"),"1","#"),"0","#"),"$","")," ",""),",","@"),"&gt;","@"),"&lt;","@"),"=","@"),")","@"),"(","@"),"^","@"),"/","@"),"+","@"),"*","@"),"-","@"))-LEN(SUBSTITUTE(SUBSTITUTE(SUBSTITUTE(SUBSTITUTE(SUBSTITUTE(SUBSTITUTE(SUBSTITUTE(SUBSTITUTE(SUBSTITUTE(SUBSTITUTE(SUBSTITUTE(SUBSTITUTE(SUBSTITUTE(SUBSTITUTE(SUBSTITUTE(SUBSTITUTE(SUBSTITUTE(SUBSTITUTE(SUBSTITUTE(SUBSTITUTE(SUBSTITUTE(SUBSTITUTE(SUBSTITUTE(SUBSTITUTE(IF(_xlfn.ISFORMULA(F!L103),_xlfn.FORMULATEXT(F!L103),F!L103),"9","#"),"8","#"),"7","#"),"6","#"),"5","#"),"4","#"),"3","#"),"2","#"),"1","#"),"0","#"),"$","")," ",""),",","@"),"&gt;","@"),"&lt;","@"),"=","@"),")","@"),"(","@"),"^","@"),"/","@"),"+","@"),"*","@"),"-","@"),"@#","")))/2&gt;(LEN(SUBSTITUTE(SUBSTITUTE(SUBSTITUTE(SUBSTITUTE(SUBSTITUTE(SUBSTITUTE(SUBSTITUTE(SUBSTITUTE(SUBSTITUTE(SUBSTITUTE(SUBSTITUTE(SUBSTITUTE(SUBSTITUTE(SUBSTITUTE(SUBSTITUTE(SUBSTITUTE(SUBSTITUTE(SUBSTITUTE(SUBSTITUTE(SUBSTITUTE(SUBSTITUTE(SUBSTITUTE(SUBSTITUTE(IF(_xlfn.ISFORMULA('#_F'!L103),_xlfn.FORMULATEXT('#_F'!L103),'#_F'!L103),"9","#"),"8","#"),"7","#"),"6","#"),"5","#"),"4","#"),"3","#"),"2","#"),"1","#"),"0","#"),"$","")," ",""),",","@"),"&gt;","@"),"&lt;","@"),"=","@"),")","@"),"(","@"),"^","@"),"/","@"),"+","@"),"*","@"),"-","@"))-LEN(SUBSTITUTE(SUBSTITUTE(SUBSTITUTE(SUBSTITUTE(SUBSTITUTE(SUBSTITUTE(SUBSTITUTE(SUBSTITUTE(SUBSTITUTE(SUBSTITUTE(SUBSTITUTE(SUBSTITUTE(SUBSTITUTE(SUBSTITUTE(SUBSTITUTE(SUBSTITUTE(SUBSTITUTE(SUBSTITUTE(SUBSTITUTE(SUBSTITUTE(SUBSTITUTE(SUBSTITUTE(SUBSTITUTE(SUBSTITUTE(IF(_xlfn.ISFORMULA('#_F'!L103),_xlfn.FORMULATEXT('#_F'!L103),'#_F'!L103),"9","#"),"8","#"),"7","#"),"6","#"),"5","#"),"4","#"),"3","#"),"2","#"),"1","#"),"0","#"),"$","")," ",""),",","@"),"&gt;","@"),"&lt;","@"),"=","@"),")","@"),"(","@"),"^","@"),"/","@"),"+","@"),"*","@"),"-","@"),"@#","")))/2,TRUE,FALSE),"HardCodeMsg",IF(LEN(IF(_xlfn.ISFORMULA(F!L103),_xlfn.FORMULATEXT(F!L103),F!L103))-LEN(SUBSTITUTE(IF(_xlfn.ISFORMULA(F!L103),_xlfn.FORMULATEXT(F!L103),F!L103),"""",""))&gt;LEN(IF(_xlfn.ISFORMULA('#_F'!L103),_xlfn.FORMULATEXT('#_F'!L103),'#_F'!L103))-LEN(SUBSTITUTE(IF(_xlfn.ISFORMULA('#_F'!L103),_xlfn.FORMULATEXT('#_F'!L103),'#_F'!L103),"""","")),TRUE,FALSE),"HardQuoteMsg",IF(LEN(IF(_xlfn.ISFORMULA(F!L103),_xlfn.FORMULATEXT(F!L103),F!L103))-LEN(SUBSTITUTE(IF(_xlfn.ISFORMULA(F!L103),_xlfn.FORMULATEXT(F!L103),F!L103),"$",""))&lt;LEN(IF(_xlfn.ISFORMULA('#_F'!L103),_xlfn.FORMULATEXT('#_F'!L103),'#_F'!L103))-LEN(SUBSTITUTE(IF(_xlfn.ISFORMULA('#_F'!L103),_xlfn.FORMULATEXT('#_F'!L103),'#_F'!L103),"$","")),TRUE,FALSE),"MissingAbsMsg",_xlfn.IFS(ISTEXT('#_F'!L103),FALSE,ISLOGICAL('#_F'!L103),FALSE,SUBSTITUTE(CELL("format",'#_F'!L103),"-","")=SUBSTITUTE(CELL("format",F!L103),"-",""),FALSE,CELL("format",'#_F'!L103)="G",FALSE,AND(CELL("format",'#_F'!L103)="F0",CELL("format",F!L103)="G"),FALSE,TRUE,IFERROR(IF(MATCH(CELL("format",'#_F'!L103),FormatCodes_SFX!$A$4:$A$53,0)&gt;0,TRUE),FALSE),TRUE,TRUE),"FormatMsg",TRUE,"PerfectMsg")</f>
        <v>PerfectMsg</v>
      </c>
      <c r="N103" s="233">
        <v>0</v>
      </c>
      <c r="O103" s="233">
        <v>0</v>
      </c>
      <c r="P103" s="233">
        <v>0</v>
      </c>
      <c r="R103" s="233">
        <v>0</v>
      </c>
      <c r="S103" s="233">
        <v>0</v>
      </c>
      <c r="T103" s="233">
        <v>0</v>
      </c>
      <c r="V103" s="233">
        <v>0</v>
      </c>
      <c r="W103" s="233">
        <v>0</v>
      </c>
      <c r="X103" s="233">
        <v>0</v>
      </c>
      <c r="Z103" s="233">
        <v>0</v>
      </c>
      <c r="AA103" s="233">
        <v>0</v>
      </c>
      <c r="AB103" s="233">
        <v>0</v>
      </c>
    </row>
    <row r="104" spans="3:28" x14ac:dyDescent="0.15">
      <c r="C104" s="233">
        <v>0</v>
      </c>
      <c r="D104" s="233">
        <v>0</v>
      </c>
      <c r="E104" s="233">
        <v>0</v>
      </c>
      <c r="F104" s="233">
        <v>0</v>
      </c>
      <c r="G104" s="170" t="str">
        <f ca="1">_xlfn.IFS(ISBLANK(F!G104),"",IF(NOT(ISNA('#_F'!G104)),IF(ISNA(F!G104),TRUE,FALSE),FALSE),"StuNAMsg",IF(AND(ISNA('#_F'!G104),ISNA(F!G104)),TRUE,FALSE),"PerfectMsg",IF(NOT(ISERROR('#_F'!G104)),IF(ISERROR(F!G104),TRUE,FALSE),FALSE),"StuErrorMsg",IF(TYPE('#_F'!G104)&lt;&gt;TYPE(F!G104),TRUE,FALSE),"WrongTypeMsg",IF(_xlfn.ISFORMULA('#_F'!G104),IF(NOT(_xlfn.ISFORMULA(F!G104)),TRUE),FALSE),"MissingFormulaMsg",IF(NOT(AND(ISNUMBER(FIND("[",_xlfn.FORMULATEXT('#_F'!G104))),ISNUMBER(FIND("!",_xlfn.FORMULATEXT('#_F'!G104))))),AND(ISNUMBER(FIND("[",_xlfn.FORMULATEXT(F!G104))),ISNUMBER(FIND("!",_xlfn.FORMULATEXT(F!G104)))),FALSE),"ExternalRefsMsg",IF(ISNUMBER('#_F'!G104),IF(ABS('#_F'!G104-F!G104)&gt;0.00001,TRUE,FALSE),IF('#_F'!G104&lt;&gt;F!G104,TRUE,FALSE)),IF(ISNUMBER('#_F'!G104),IF('#_F'!G104&gt;F!G104,"TooLow","TooHigh"),"WrongAnswer"),NOT(_xlfn.ISFORMULA('#_F'!G104)),IF(_xlfn.IFS(ISTEXT('#_F'!G104),FALSE,ISLOGICAL('#_F'!G104),FALSE,SUBSTITUTE(CELL("format",'#_F'!G104),"-","")=SUBSTITUTE(CELL("format",F!G104),"-",""),FALSE,CELL("format",'#_F'!G104)="G",FALSE,AND(CELL("format",'#_F'!G104)="F0",CELL("format",F!G104)="G"),FALSE,TRUE,IFERROR(IF(MATCH(CELL("format",'#_F'!G104)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104),_xlfn.FORMULATEXT(F!G104),F!G104),"9","#"),"8","#"),"7","#"),"6","#"),"5","#"),"4","#"),"3","#"),"2","#"),"1","#"),"0","#"),"$","")," ",""),",","@"),"&gt;","@"),"&lt;","@"),"=","@"),")","@"),"(","@"),"^","@"),"/","@"),"+","@"),"*","@"),"-","@"))-LEN(SUBSTITUTE(SUBSTITUTE(SUBSTITUTE(SUBSTITUTE(SUBSTITUTE(SUBSTITUTE(SUBSTITUTE(SUBSTITUTE(SUBSTITUTE(SUBSTITUTE(SUBSTITUTE(SUBSTITUTE(SUBSTITUTE(SUBSTITUTE(SUBSTITUTE(SUBSTITUTE(SUBSTITUTE(SUBSTITUTE(SUBSTITUTE(SUBSTITUTE(SUBSTITUTE(SUBSTITUTE(SUBSTITUTE(SUBSTITUTE(IF(_xlfn.ISFORMULA(F!G104),_xlfn.FORMULATEXT(F!G104),F!G104),"9","#"),"8","#"),"7","#"),"6","#"),"5","#"),"4","#"),"3","#"),"2","#"),"1","#"),"0","#"),"$","")," ",""),",","@"),"&gt;","@"),"&lt;","@"),"=","@"),")","@"),"(","@"),"^","@"),"/","@"),"+","@"),"*","@"),"-","@"),"@#","")))/2&gt;(LEN(SUBSTITUTE(SUBSTITUTE(SUBSTITUTE(SUBSTITUTE(SUBSTITUTE(SUBSTITUTE(SUBSTITUTE(SUBSTITUTE(SUBSTITUTE(SUBSTITUTE(SUBSTITUTE(SUBSTITUTE(SUBSTITUTE(SUBSTITUTE(SUBSTITUTE(SUBSTITUTE(SUBSTITUTE(SUBSTITUTE(SUBSTITUTE(SUBSTITUTE(SUBSTITUTE(SUBSTITUTE(SUBSTITUTE(IF(_xlfn.ISFORMULA('#_F'!G104),_xlfn.FORMULATEXT('#_F'!G104),'#_F'!G104),"9","#"),"8","#"),"7","#"),"6","#"),"5","#"),"4","#"),"3","#"),"2","#"),"1","#"),"0","#"),"$","")," ",""),",","@"),"&gt;","@"),"&lt;","@"),"=","@"),")","@"),"(","@"),"^","@"),"/","@"),"+","@"),"*","@"),"-","@"))-LEN(SUBSTITUTE(SUBSTITUTE(SUBSTITUTE(SUBSTITUTE(SUBSTITUTE(SUBSTITUTE(SUBSTITUTE(SUBSTITUTE(SUBSTITUTE(SUBSTITUTE(SUBSTITUTE(SUBSTITUTE(SUBSTITUTE(SUBSTITUTE(SUBSTITUTE(SUBSTITUTE(SUBSTITUTE(SUBSTITUTE(SUBSTITUTE(SUBSTITUTE(SUBSTITUTE(SUBSTITUTE(SUBSTITUTE(SUBSTITUTE(IF(_xlfn.ISFORMULA('#_F'!G104),_xlfn.FORMULATEXT('#_F'!G104),'#_F'!G104),"9","#"),"8","#"),"7","#"),"6","#"),"5","#"),"4","#"),"3","#"),"2","#"),"1","#"),"0","#"),"$","")," ",""),",","@"),"&gt;","@"),"&lt;","@"),"=","@"),")","@"),"(","@"),"^","@"),"/","@"),"+","@"),"*","@"),"-","@"),"@#","")))/2,TRUE,FALSE),"HardCodeMsg",IF(LEN(IF(_xlfn.ISFORMULA(F!G104),_xlfn.FORMULATEXT(F!G104),F!G104))-LEN(SUBSTITUTE(IF(_xlfn.ISFORMULA(F!G104),_xlfn.FORMULATEXT(F!G104),F!G104),"""",""))&gt;LEN(IF(_xlfn.ISFORMULA('#_F'!G104),_xlfn.FORMULATEXT('#_F'!G104),'#_F'!G104))-LEN(SUBSTITUTE(IF(_xlfn.ISFORMULA('#_F'!G104),_xlfn.FORMULATEXT('#_F'!G104),'#_F'!G104),"""","")),TRUE,FALSE),"HardQuoteMsg",IF(LEN(IF(_xlfn.ISFORMULA(F!G104),_xlfn.FORMULATEXT(F!G104),F!G104))-LEN(SUBSTITUTE(IF(_xlfn.ISFORMULA(F!G104),_xlfn.FORMULATEXT(F!G104),F!G104),"$",""))&lt;LEN(IF(_xlfn.ISFORMULA('#_F'!G104),_xlfn.FORMULATEXT('#_F'!G104),'#_F'!G104))-LEN(SUBSTITUTE(IF(_xlfn.ISFORMULA('#_F'!G104),_xlfn.FORMULATEXT('#_F'!G104),'#_F'!G104),"$","")),TRUE,FALSE),"MissingAbsMsg",_xlfn.IFS(ISTEXT('#_F'!G104),FALSE,ISLOGICAL('#_F'!G104),FALSE,SUBSTITUTE(CELL("format",'#_F'!G104),"-","")=SUBSTITUTE(CELL("format",F!G104),"-",""),FALSE,CELL("format",'#_F'!G104)="G",FALSE,AND(CELL("format",'#_F'!G104)="F0",CELL("format",F!G104)="G"),FALSE,TRUE,IFERROR(IF(MATCH(CELL("format",'#_F'!G104),FormatCodes_SFX!$A$4:$A$53,0)&gt;0,TRUE),FALSE),TRUE,TRUE),"FormatMsg",TRUE,"PerfectMsg")</f>
        <v>PerfectMsg</v>
      </c>
      <c r="H104" s="170" t="str">
        <f ca="1">_xlfn.IFS(ISBLANK(F!H104),"",IF(NOT(ISNA('#_F'!H104)),IF(ISNA(F!H104),TRUE,FALSE),FALSE),"StuNAMsg",IF(AND(ISNA('#_F'!H104),ISNA(F!H104)),TRUE,FALSE),"PerfectMsg",IF(NOT(ISERROR('#_F'!H104)),IF(ISERROR(F!H104),TRUE,FALSE),FALSE),"StuErrorMsg",IF(TYPE('#_F'!H104)&lt;&gt;TYPE(F!H104),TRUE,FALSE),"WrongTypeMsg",IF(_xlfn.ISFORMULA('#_F'!H104),IF(NOT(_xlfn.ISFORMULA(F!H104)),TRUE),FALSE),"MissingFormulaMsg",IF(NOT(AND(ISNUMBER(FIND("[",_xlfn.FORMULATEXT('#_F'!H104))),ISNUMBER(FIND("!",_xlfn.FORMULATEXT('#_F'!H104))))),AND(ISNUMBER(FIND("[",_xlfn.FORMULATEXT(F!H104))),ISNUMBER(FIND("!",_xlfn.FORMULATEXT(F!H104)))),FALSE),"ExternalRefsMsg",IF(ISNUMBER('#_F'!H104),IF(ABS('#_F'!H104-F!H104)&gt;0.00001,TRUE,FALSE),IF('#_F'!H104&lt;&gt;F!H104,TRUE,FALSE)),IF(ISNUMBER('#_F'!H104),IF('#_F'!H104&gt;F!H104,"TooLow","TooHigh"),"WrongAnswer"),NOT(_xlfn.ISFORMULA('#_F'!H104)),IF(_xlfn.IFS(ISTEXT('#_F'!H104),FALSE,ISLOGICAL('#_F'!H104),FALSE,SUBSTITUTE(CELL("format",'#_F'!H104),"-","")=SUBSTITUTE(CELL("format",F!H104),"-",""),FALSE,CELL("format",'#_F'!H104)="G",FALSE,AND(CELL("format",'#_F'!H104)="F0",CELL("format",F!H104)="G"),FALSE,TRUE,IFERROR(IF(MATCH(CELL("format",'#_F'!H104)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104),_xlfn.FORMULATEXT(F!H104),F!H104),"9","#"),"8","#"),"7","#"),"6","#"),"5","#"),"4","#"),"3","#"),"2","#"),"1","#"),"0","#"),"$","")," ",""),",","@"),"&gt;","@"),"&lt;","@"),"=","@"),")","@"),"(","@"),"^","@"),"/","@"),"+","@"),"*","@"),"-","@"))-LEN(SUBSTITUTE(SUBSTITUTE(SUBSTITUTE(SUBSTITUTE(SUBSTITUTE(SUBSTITUTE(SUBSTITUTE(SUBSTITUTE(SUBSTITUTE(SUBSTITUTE(SUBSTITUTE(SUBSTITUTE(SUBSTITUTE(SUBSTITUTE(SUBSTITUTE(SUBSTITUTE(SUBSTITUTE(SUBSTITUTE(SUBSTITUTE(SUBSTITUTE(SUBSTITUTE(SUBSTITUTE(SUBSTITUTE(SUBSTITUTE(IF(_xlfn.ISFORMULA(F!H104),_xlfn.FORMULATEXT(F!H104),F!H104),"9","#"),"8","#"),"7","#"),"6","#"),"5","#"),"4","#"),"3","#"),"2","#"),"1","#"),"0","#"),"$","")," ",""),",","@"),"&gt;","@"),"&lt;","@"),"=","@"),")","@"),"(","@"),"^","@"),"/","@"),"+","@"),"*","@"),"-","@"),"@#","")))/2&gt;(LEN(SUBSTITUTE(SUBSTITUTE(SUBSTITUTE(SUBSTITUTE(SUBSTITUTE(SUBSTITUTE(SUBSTITUTE(SUBSTITUTE(SUBSTITUTE(SUBSTITUTE(SUBSTITUTE(SUBSTITUTE(SUBSTITUTE(SUBSTITUTE(SUBSTITUTE(SUBSTITUTE(SUBSTITUTE(SUBSTITUTE(SUBSTITUTE(SUBSTITUTE(SUBSTITUTE(SUBSTITUTE(SUBSTITUTE(IF(_xlfn.ISFORMULA('#_F'!H104),_xlfn.FORMULATEXT('#_F'!H104),'#_F'!H104),"9","#"),"8","#"),"7","#"),"6","#"),"5","#"),"4","#"),"3","#"),"2","#"),"1","#"),"0","#"),"$","")," ",""),",","@"),"&gt;","@"),"&lt;","@"),"=","@"),")","@"),"(","@"),"^","@"),"/","@"),"+","@"),"*","@"),"-","@"))-LEN(SUBSTITUTE(SUBSTITUTE(SUBSTITUTE(SUBSTITUTE(SUBSTITUTE(SUBSTITUTE(SUBSTITUTE(SUBSTITUTE(SUBSTITUTE(SUBSTITUTE(SUBSTITUTE(SUBSTITUTE(SUBSTITUTE(SUBSTITUTE(SUBSTITUTE(SUBSTITUTE(SUBSTITUTE(SUBSTITUTE(SUBSTITUTE(SUBSTITUTE(SUBSTITUTE(SUBSTITUTE(SUBSTITUTE(SUBSTITUTE(IF(_xlfn.ISFORMULA('#_F'!H104),_xlfn.FORMULATEXT('#_F'!H104),'#_F'!H104),"9","#"),"8","#"),"7","#"),"6","#"),"5","#"),"4","#"),"3","#"),"2","#"),"1","#"),"0","#"),"$","")," ",""),",","@"),"&gt;","@"),"&lt;","@"),"=","@"),")","@"),"(","@"),"^","@"),"/","@"),"+","@"),"*","@"),"-","@"),"@#","")))/2,TRUE,FALSE),"HardCodeMsg",IF(LEN(IF(_xlfn.ISFORMULA(F!H104),_xlfn.FORMULATEXT(F!H104),F!H104))-LEN(SUBSTITUTE(IF(_xlfn.ISFORMULA(F!H104),_xlfn.FORMULATEXT(F!H104),F!H104),"""",""))&gt;LEN(IF(_xlfn.ISFORMULA('#_F'!H104),_xlfn.FORMULATEXT('#_F'!H104),'#_F'!H104))-LEN(SUBSTITUTE(IF(_xlfn.ISFORMULA('#_F'!H104),_xlfn.FORMULATEXT('#_F'!H104),'#_F'!H104),"""","")),TRUE,FALSE),"HardQuoteMsg",IF(LEN(IF(_xlfn.ISFORMULA(F!H104),_xlfn.FORMULATEXT(F!H104),F!H104))-LEN(SUBSTITUTE(IF(_xlfn.ISFORMULA(F!H104),_xlfn.FORMULATEXT(F!H104),F!H104),"$",""))&lt;LEN(IF(_xlfn.ISFORMULA('#_F'!H104),_xlfn.FORMULATEXT('#_F'!H104),'#_F'!H104))-LEN(SUBSTITUTE(IF(_xlfn.ISFORMULA('#_F'!H104),_xlfn.FORMULATEXT('#_F'!H104),'#_F'!H104),"$","")),TRUE,FALSE),"MissingAbsMsg",_xlfn.IFS(ISTEXT('#_F'!H104),FALSE,ISLOGICAL('#_F'!H104),FALSE,SUBSTITUTE(CELL("format",'#_F'!H104),"-","")=SUBSTITUTE(CELL("format",F!H104),"-",""),FALSE,CELL("format",'#_F'!H104)="G",FALSE,AND(CELL("format",'#_F'!H104)="F0",CELL("format",F!H104)="G"),FALSE,TRUE,IFERROR(IF(MATCH(CELL("format",'#_F'!H104),FormatCodes_SFX!$A$4:$A$53,0)&gt;0,TRUE),FALSE),TRUE,TRUE),"FormatMsg",TRUE,"PerfectMsg")</f>
        <v>PerfectMsg</v>
      </c>
      <c r="I104" s="170" t="str">
        <f ca="1">_xlfn.IFS(ISBLANK(F!I104),"",IF(NOT(ISNA('#_F'!I104)),IF(ISNA(F!I104),TRUE,FALSE),FALSE),"StuNAMsg",IF(AND(ISNA('#_F'!I104),ISNA(F!I104)),TRUE,FALSE),"PerfectMsg",IF(NOT(ISERROR('#_F'!I104)),IF(ISERROR(F!I104),TRUE,FALSE),FALSE),"StuErrorMsg",IF(TYPE('#_F'!I104)&lt;&gt;TYPE(F!I104),TRUE,FALSE),"WrongTypeMsg",IF(_xlfn.ISFORMULA('#_F'!I104),IF(NOT(_xlfn.ISFORMULA(F!I104)),TRUE),FALSE),"MissingFormulaMsg",IF(NOT(AND(ISNUMBER(FIND("[",_xlfn.FORMULATEXT('#_F'!I104))),ISNUMBER(FIND("!",_xlfn.FORMULATEXT('#_F'!I104))))),AND(ISNUMBER(FIND("[",_xlfn.FORMULATEXT(F!I104))),ISNUMBER(FIND("!",_xlfn.FORMULATEXT(F!I104)))),FALSE),"ExternalRefsMsg",IF(ISNUMBER('#_F'!I104),IF(ABS('#_F'!I104-F!I104)&gt;0.00001,TRUE,FALSE),IF('#_F'!I104&lt;&gt;F!I104,TRUE,FALSE)),IF(ISNUMBER('#_F'!I104),IF('#_F'!I104&gt;F!I104,"TooLow","TooHigh"),"WrongAnswer"),NOT(_xlfn.ISFORMULA('#_F'!I104)),IF(_xlfn.IFS(ISTEXT('#_F'!I104),FALSE,ISLOGICAL('#_F'!I104),FALSE,SUBSTITUTE(CELL("format",'#_F'!I104),"-","")=SUBSTITUTE(CELL("format",F!I104),"-",""),FALSE,CELL("format",'#_F'!I104)="G",FALSE,AND(CELL("format",'#_F'!I104)="F0",CELL("format",F!I104)="G"),FALSE,TRUE,IFERROR(IF(MATCH(CELL("format",'#_F'!I104)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104),_xlfn.FORMULATEXT(F!I104),F!I104),"9","#"),"8","#"),"7","#"),"6","#"),"5","#"),"4","#"),"3","#"),"2","#"),"1","#"),"0","#"),"$","")," ",""),",","@"),"&gt;","@"),"&lt;","@"),"=","@"),")","@"),"(","@"),"^","@"),"/","@"),"+","@"),"*","@"),"-","@"))-LEN(SUBSTITUTE(SUBSTITUTE(SUBSTITUTE(SUBSTITUTE(SUBSTITUTE(SUBSTITUTE(SUBSTITUTE(SUBSTITUTE(SUBSTITUTE(SUBSTITUTE(SUBSTITUTE(SUBSTITUTE(SUBSTITUTE(SUBSTITUTE(SUBSTITUTE(SUBSTITUTE(SUBSTITUTE(SUBSTITUTE(SUBSTITUTE(SUBSTITUTE(SUBSTITUTE(SUBSTITUTE(SUBSTITUTE(SUBSTITUTE(IF(_xlfn.ISFORMULA(F!I104),_xlfn.FORMULATEXT(F!I104),F!I104),"9","#"),"8","#"),"7","#"),"6","#"),"5","#"),"4","#"),"3","#"),"2","#"),"1","#"),"0","#"),"$","")," ",""),",","@"),"&gt;","@"),"&lt;","@"),"=","@"),")","@"),"(","@"),"^","@"),"/","@"),"+","@"),"*","@"),"-","@"),"@#","")))/2&gt;(LEN(SUBSTITUTE(SUBSTITUTE(SUBSTITUTE(SUBSTITUTE(SUBSTITUTE(SUBSTITUTE(SUBSTITUTE(SUBSTITUTE(SUBSTITUTE(SUBSTITUTE(SUBSTITUTE(SUBSTITUTE(SUBSTITUTE(SUBSTITUTE(SUBSTITUTE(SUBSTITUTE(SUBSTITUTE(SUBSTITUTE(SUBSTITUTE(SUBSTITUTE(SUBSTITUTE(SUBSTITUTE(SUBSTITUTE(IF(_xlfn.ISFORMULA('#_F'!I104),_xlfn.FORMULATEXT('#_F'!I104),'#_F'!I104),"9","#"),"8","#"),"7","#"),"6","#"),"5","#"),"4","#"),"3","#"),"2","#"),"1","#"),"0","#"),"$","")," ",""),",","@"),"&gt;","@"),"&lt;","@"),"=","@"),")","@"),"(","@"),"^","@"),"/","@"),"+","@"),"*","@"),"-","@"))-LEN(SUBSTITUTE(SUBSTITUTE(SUBSTITUTE(SUBSTITUTE(SUBSTITUTE(SUBSTITUTE(SUBSTITUTE(SUBSTITUTE(SUBSTITUTE(SUBSTITUTE(SUBSTITUTE(SUBSTITUTE(SUBSTITUTE(SUBSTITUTE(SUBSTITUTE(SUBSTITUTE(SUBSTITUTE(SUBSTITUTE(SUBSTITUTE(SUBSTITUTE(SUBSTITUTE(SUBSTITUTE(SUBSTITUTE(SUBSTITUTE(IF(_xlfn.ISFORMULA('#_F'!I104),_xlfn.FORMULATEXT('#_F'!I104),'#_F'!I104),"9","#"),"8","#"),"7","#"),"6","#"),"5","#"),"4","#"),"3","#"),"2","#"),"1","#"),"0","#"),"$","")," ",""),",","@"),"&gt;","@"),"&lt;","@"),"=","@"),")","@"),"(","@"),"^","@"),"/","@"),"+","@"),"*","@"),"-","@"),"@#","")))/2,TRUE,FALSE),"HardCodeMsg",IF(LEN(IF(_xlfn.ISFORMULA(F!I104),_xlfn.FORMULATEXT(F!I104),F!I104))-LEN(SUBSTITUTE(IF(_xlfn.ISFORMULA(F!I104),_xlfn.FORMULATEXT(F!I104),F!I104),"""",""))&gt;LEN(IF(_xlfn.ISFORMULA('#_F'!I104),_xlfn.FORMULATEXT('#_F'!I104),'#_F'!I104))-LEN(SUBSTITUTE(IF(_xlfn.ISFORMULA('#_F'!I104),_xlfn.FORMULATEXT('#_F'!I104),'#_F'!I104),"""","")),TRUE,FALSE),"HardQuoteMsg",IF(LEN(IF(_xlfn.ISFORMULA(F!I104),_xlfn.FORMULATEXT(F!I104),F!I104))-LEN(SUBSTITUTE(IF(_xlfn.ISFORMULA(F!I104),_xlfn.FORMULATEXT(F!I104),F!I104),"$",""))&lt;LEN(IF(_xlfn.ISFORMULA('#_F'!I104),_xlfn.FORMULATEXT('#_F'!I104),'#_F'!I104))-LEN(SUBSTITUTE(IF(_xlfn.ISFORMULA('#_F'!I104),_xlfn.FORMULATEXT('#_F'!I104),'#_F'!I104),"$","")),TRUE,FALSE),"MissingAbsMsg",_xlfn.IFS(ISTEXT('#_F'!I104),FALSE,ISLOGICAL('#_F'!I104),FALSE,SUBSTITUTE(CELL("format",'#_F'!I104),"-","")=SUBSTITUTE(CELL("format",F!I104),"-",""),FALSE,CELL("format",'#_F'!I104)="G",FALSE,AND(CELL("format",'#_F'!I104)="F0",CELL("format",F!I104)="G"),FALSE,TRUE,IFERROR(IF(MATCH(CELL("format",'#_F'!I104),FormatCodes_SFX!$A$4:$A$53,0)&gt;0,TRUE),FALSE),TRUE,TRUE),"FormatMsg",TRUE,"PerfectMsg")</f>
        <v>PerfectMsg</v>
      </c>
      <c r="J104" s="170" t="str">
        <f ca="1">_xlfn.IFS(ISBLANK(F!J104),"",IF(NOT(ISNA('#_F'!J104)),IF(ISNA(F!J104),TRUE,FALSE),FALSE),"StuNAMsg",IF(AND(ISNA('#_F'!J104),ISNA(F!J104)),TRUE,FALSE),"PerfectMsg",IF(NOT(ISERROR('#_F'!J104)),IF(ISERROR(F!J104),TRUE,FALSE),FALSE),"StuErrorMsg",IF(TYPE('#_F'!J104)&lt;&gt;TYPE(F!J104),TRUE,FALSE),"WrongTypeMsg",IF(_xlfn.ISFORMULA('#_F'!J104),IF(NOT(_xlfn.ISFORMULA(F!J104)),TRUE),FALSE),"MissingFormulaMsg",IF(NOT(AND(ISNUMBER(FIND("[",_xlfn.FORMULATEXT('#_F'!J104))),ISNUMBER(FIND("!",_xlfn.FORMULATEXT('#_F'!J104))))),AND(ISNUMBER(FIND("[",_xlfn.FORMULATEXT(F!J104))),ISNUMBER(FIND("!",_xlfn.FORMULATEXT(F!J104)))),FALSE),"ExternalRefsMsg",IF(ISNUMBER('#_F'!J104),IF(ABS('#_F'!J104-F!J104)&gt;0.00001,TRUE,FALSE),IF('#_F'!J104&lt;&gt;F!J104,TRUE,FALSE)),IF(ISNUMBER('#_F'!J104),IF('#_F'!J104&gt;F!J104,"TooLow","TooHigh"),"WrongAnswer"),NOT(_xlfn.ISFORMULA('#_F'!J104)),IF(_xlfn.IFS(ISTEXT('#_F'!J104),FALSE,ISLOGICAL('#_F'!J104),FALSE,SUBSTITUTE(CELL("format",'#_F'!J104),"-","")=SUBSTITUTE(CELL("format",F!J104),"-",""),FALSE,CELL("format",'#_F'!J104)="G",FALSE,AND(CELL("format",'#_F'!J104)="F0",CELL("format",F!J104)="G"),FALSE,TRUE,IFERROR(IF(MATCH(CELL("format",'#_F'!J104)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104),_xlfn.FORMULATEXT(F!J104),F!J104),"9","#"),"8","#"),"7","#"),"6","#"),"5","#"),"4","#"),"3","#"),"2","#"),"1","#"),"0","#"),"$","")," ",""),",","@"),"&gt;","@"),"&lt;","@"),"=","@"),")","@"),"(","@"),"^","@"),"/","@"),"+","@"),"*","@"),"-","@"))-LEN(SUBSTITUTE(SUBSTITUTE(SUBSTITUTE(SUBSTITUTE(SUBSTITUTE(SUBSTITUTE(SUBSTITUTE(SUBSTITUTE(SUBSTITUTE(SUBSTITUTE(SUBSTITUTE(SUBSTITUTE(SUBSTITUTE(SUBSTITUTE(SUBSTITUTE(SUBSTITUTE(SUBSTITUTE(SUBSTITUTE(SUBSTITUTE(SUBSTITUTE(SUBSTITUTE(SUBSTITUTE(SUBSTITUTE(SUBSTITUTE(IF(_xlfn.ISFORMULA(F!J104),_xlfn.FORMULATEXT(F!J104),F!J104),"9","#"),"8","#"),"7","#"),"6","#"),"5","#"),"4","#"),"3","#"),"2","#"),"1","#"),"0","#"),"$","")," ",""),",","@"),"&gt;","@"),"&lt;","@"),"=","@"),")","@"),"(","@"),"^","@"),"/","@"),"+","@"),"*","@"),"-","@"),"@#","")))/2&gt;(LEN(SUBSTITUTE(SUBSTITUTE(SUBSTITUTE(SUBSTITUTE(SUBSTITUTE(SUBSTITUTE(SUBSTITUTE(SUBSTITUTE(SUBSTITUTE(SUBSTITUTE(SUBSTITUTE(SUBSTITUTE(SUBSTITUTE(SUBSTITUTE(SUBSTITUTE(SUBSTITUTE(SUBSTITUTE(SUBSTITUTE(SUBSTITUTE(SUBSTITUTE(SUBSTITUTE(SUBSTITUTE(SUBSTITUTE(IF(_xlfn.ISFORMULA('#_F'!J104),_xlfn.FORMULATEXT('#_F'!J104),'#_F'!J104),"9","#"),"8","#"),"7","#"),"6","#"),"5","#"),"4","#"),"3","#"),"2","#"),"1","#"),"0","#"),"$","")," ",""),",","@"),"&gt;","@"),"&lt;","@"),"=","@"),")","@"),"(","@"),"^","@"),"/","@"),"+","@"),"*","@"),"-","@"))-LEN(SUBSTITUTE(SUBSTITUTE(SUBSTITUTE(SUBSTITUTE(SUBSTITUTE(SUBSTITUTE(SUBSTITUTE(SUBSTITUTE(SUBSTITUTE(SUBSTITUTE(SUBSTITUTE(SUBSTITUTE(SUBSTITUTE(SUBSTITUTE(SUBSTITUTE(SUBSTITUTE(SUBSTITUTE(SUBSTITUTE(SUBSTITUTE(SUBSTITUTE(SUBSTITUTE(SUBSTITUTE(SUBSTITUTE(SUBSTITUTE(IF(_xlfn.ISFORMULA('#_F'!J104),_xlfn.FORMULATEXT('#_F'!J104),'#_F'!J104),"9","#"),"8","#"),"7","#"),"6","#"),"5","#"),"4","#"),"3","#"),"2","#"),"1","#"),"0","#"),"$","")," ",""),",","@"),"&gt;","@"),"&lt;","@"),"=","@"),")","@"),"(","@"),"^","@"),"/","@"),"+","@"),"*","@"),"-","@"),"@#","")))/2,TRUE,FALSE),"HardCodeMsg",IF(LEN(IF(_xlfn.ISFORMULA(F!J104),_xlfn.FORMULATEXT(F!J104),F!J104))-LEN(SUBSTITUTE(IF(_xlfn.ISFORMULA(F!J104),_xlfn.FORMULATEXT(F!J104),F!J104),"""",""))&gt;LEN(IF(_xlfn.ISFORMULA('#_F'!J104),_xlfn.FORMULATEXT('#_F'!J104),'#_F'!J104))-LEN(SUBSTITUTE(IF(_xlfn.ISFORMULA('#_F'!J104),_xlfn.FORMULATEXT('#_F'!J104),'#_F'!J104),"""","")),TRUE,FALSE),"HardQuoteMsg",IF(LEN(IF(_xlfn.ISFORMULA(F!J104),_xlfn.FORMULATEXT(F!J104),F!J104))-LEN(SUBSTITUTE(IF(_xlfn.ISFORMULA(F!J104),_xlfn.FORMULATEXT(F!J104),F!J104),"$",""))&lt;LEN(IF(_xlfn.ISFORMULA('#_F'!J104),_xlfn.FORMULATEXT('#_F'!J104),'#_F'!J104))-LEN(SUBSTITUTE(IF(_xlfn.ISFORMULA('#_F'!J104),_xlfn.FORMULATEXT('#_F'!J104),'#_F'!J104),"$","")),TRUE,FALSE),"MissingAbsMsg",_xlfn.IFS(ISTEXT('#_F'!J104),FALSE,ISLOGICAL('#_F'!J104),FALSE,SUBSTITUTE(CELL("format",'#_F'!J104),"-","")=SUBSTITUTE(CELL("format",F!J104),"-",""),FALSE,CELL("format",'#_F'!J104)="G",FALSE,AND(CELL("format",'#_F'!J104)="F0",CELL("format",F!J104)="G"),FALSE,TRUE,IFERROR(IF(MATCH(CELL("format",'#_F'!J104),FormatCodes_SFX!$A$4:$A$53,0)&gt;0,TRUE),FALSE),TRUE,TRUE),"FormatMsg",TRUE,"PerfectMsg")</f>
        <v>PerfectMsg</v>
      </c>
      <c r="K104" s="170" t="str">
        <f ca="1">_xlfn.IFS(ISBLANK(F!K104),"",IF(NOT(ISNA('#_F'!K104)),IF(ISNA(F!K104),TRUE,FALSE),FALSE),"StuNAMsg",IF(AND(ISNA('#_F'!K104),ISNA(F!K104)),TRUE,FALSE),"PerfectMsg",IF(NOT(ISERROR('#_F'!K104)),IF(ISERROR(F!K104),TRUE,FALSE),FALSE),"StuErrorMsg",IF(TYPE('#_F'!K104)&lt;&gt;TYPE(F!K104),TRUE,FALSE),"WrongTypeMsg",IF(_xlfn.ISFORMULA('#_F'!K104),IF(NOT(_xlfn.ISFORMULA(F!K104)),TRUE),FALSE),"MissingFormulaMsg",IF(NOT(AND(ISNUMBER(FIND("[",_xlfn.FORMULATEXT('#_F'!K104))),ISNUMBER(FIND("!",_xlfn.FORMULATEXT('#_F'!K104))))),AND(ISNUMBER(FIND("[",_xlfn.FORMULATEXT(F!K104))),ISNUMBER(FIND("!",_xlfn.FORMULATEXT(F!K104)))),FALSE),"ExternalRefsMsg",IF(ISNUMBER('#_F'!K104),IF(ABS('#_F'!K104-F!K104)&gt;0.00001,TRUE,FALSE),IF('#_F'!K104&lt;&gt;F!K104,TRUE,FALSE)),IF(ISNUMBER('#_F'!K104),IF('#_F'!K104&gt;F!K104,"TooLow","TooHigh"),"WrongAnswer"),NOT(_xlfn.ISFORMULA('#_F'!K104)),IF(_xlfn.IFS(ISTEXT('#_F'!K104),FALSE,ISLOGICAL('#_F'!K104),FALSE,SUBSTITUTE(CELL("format",'#_F'!K104),"-","")=SUBSTITUTE(CELL("format",F!K104),"-",""),FALSE,CELL("format",'#_F'!K104)="G",FALSE,AND(CELL("format",'#_F'!K104)="F0",CELL("format",F!K104)="G"),FALSE,TRUE,IFERROR(IF(MATCH(CELL("format",'#_F'!K104)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104),_xlfn.FORMULATEXT(F!K104),F!K104),"9","#"),"8","#"),"7","#"),"6","#"),"5","#"),"4","#"),"3","#"),"2","#"),"1","#"),"0","#"),"$","")," ",""),",","@"),"&gt;","@"),"&lt;","@"),"=","@"),")","@"),"(","@"),"^","@"),"/","@"),"+","@"),"*","@"),"-","@"))-LEN(SUBSTITUTE(SUBSTITUTE(SUBSTITUTE(SUBSTITUTE(SUBSTITUTE(SUBSTITUTE(SUBSTITUTE(SUBSTITUTE(SUBSTITUTE(SUBSTITUTE(SUBSTITUTE(SUBSTITUTE(SUBSTITUTE(SUBSTITUTE(SUBSTITUTE(SUBSTITUTE(SUBSTITUTE(SUBSTITUTE(SUBSTITUTE(SUBSTITUTE(SUBSTITUTE(SUBSTITUTE(SUBSTITUTE(SUBSTITUTE(IF(_xlfn.ISFORMULA(F!K104),_xlfn.FORMULATEXT(F!K104),F!K104),"9","#"),"8","#"),"7","#"),"6","#"),"5","#"),"4","#"),"3","#"),"2","#"),"1","#"),"0","#"),"$","")," ",""),",","@"),"&gt;","@"),"&lt;","@"),"=","@"),")","@"),"(","@"),"^","@"),"/","@"),"+","@"),"*","@"),"-","@"),"@#","")))/2&gt;(LEN(SUBSTITUTE(SUBSTITUTE(SUBSTITUTE(SUBSTITUTE(SUBSTITUTE(SUBSTITUTE(SUBSTITUTE(SUBSTITUTE(SUBSTITUTE(SUBSTITUTE(SUBSTITUTE(SUBSTITUTE(SUBSTITUTE(SUBSTITUTE(SUBSTITUTE(SUBSTITUTE(SUBSTITUTE(SUBSTITUTE(SUBSTITUTE(SUBSTITUTE(SUBSTITUTE(SUBSTITUTE(SUBSTITUTE(IF(_xlfn.ISFORMULA('#_F'!K104),_xlfn.FORMULATEXT('#_F'!K104),'#_F'!K104),"9","#"),"8","#"),"7","#"),"6","#"),"5","#"),"4","#"),"3","#"),"2","#"),"1","#"),"0","#"),"$","")," ",""),",","@"),"&gt;","@"),"&lt;","@"),"=","@"),")","@"),"(","@"),"^","@"),"/","@"),"+","@"),"*","@"),"-","@"))-LEN(SUBSTITUTE(SUBSTITUTE(SUBSTITUTE(SUBSTITUTE(SUBSTITUTE(SUBSTITUTE(SUBSTITUTE(SUBSTITUTE(SUBSTITUTE(SUBSTITUTE(SUBSTITUTE(SUBSTITUTE(SUBSTITUTE(SUBSTITUTE(SUBSTITUTE(SUBSTITUTE(SUBSTITUTE(SUBSTITUTE(SUBSTITUTE(SUBSTITUTE(SUBSTITUTE(SUBSTITUTE(SUBSTITUTE(SUBSTITUTE(IF(_xlfn.ISFORMULA('#_F'!K104),_xlfn.FORMULATEXT('#_F'!K104),'#_F'!K104),"9","#"),"8","#"),"7","#"),"6","#"),"5","#"),"4","#"),"3","#"),"2","#"),"1","#"),"0","#"),"$","")," ",""),",","@"),"&gt;","@"),"&lt;","@"),"=","@"),")","@"),"(","@"),"^","@"),"/","@"),"+","@"),"*","@"),"-","@"),"@#","")))/2,TRUE,FALSE),"HardCodeMsg",IF(LEN(IF(_xlfn.ISFORMULA(F!K104),_xlfn.FORMULATEXT(F!K104),F!K104))-LEN(SUBSTITUTE(IF(_xlfn.ISFORMULA(F!K104),_xlfn.FORMULATEXT(F!K104),F!K104),"""",""))&gt;LEN(IF(_xlfn.ISFORMULA('#_F'!K104),_xlfn.FORMULATEXT('#_F'!K104),'#_F'!K104))-LEN(SUBSTITUTE(IF(_xlfn.ISFORMULA('#_F'!K104),_xlfn.FORMULATEXT('#_F'!K104),'#_F'!K104),"""","")),TRUE,FALSE),"HardQuoteMsg",IF(LEN(IF(_xlfn.ISFORMULA(F!K104),_xlfn.FORMULATEXT(F!K104),F!K104))-LEN(SUBSTITUTE(IF(_xlfn.ISFORMULA(F!K104),_xlfn.FORMULATEXT(F!K104),F!K104),"$",""))&lt;LEN(IF(_xlfn.ISFORMULA('#_F'!K104),_xlfn.FORMULATEXT('#_F'!K104),'#_F'!K104))-LEN(SUBSTITUTE(IF(_xlfn.ISFORMULA('#_F'!K104),_xlfn.FORMULATEXT('#_F'!K104),'#_F'!K104),"$","")),TRUE,FALSE),"MissingAbsMsg",_xlfn.IFS(ISTEXT('#_F'!K104),FALSE,ISLOGICAL('#_F'!K104),FALSE,SUBSTITUTE(CELL("format",'#_F'!K104),"-","")=SUBSTITUTE(CELL("format",F!K104),"-",""),FALSE,CELL("format",'#_F'!K104)="G",FALSE,AND(CELL("format",'#_F'!K104)="F0",CELL("format",F!K104)="G"),FALSE,TRUE,IFERROR(IF(MATCH(CELL("format",'#_F'!K104),FormatCodes_SFX!$A$4:$A$53,0)&gt;0,TRUE),FALSE),TRUE,TRUE),"FormatMsg",TRUE,"PerfectMsg")</f>
        <v>PerfectMsg</v>
      </c>
      <c r="L104" s="231" t="str">
        <f ca="1">_xlfn.IFS(ISBLANK(F!L104),"",IF(NOT(ISNA('#_F'!L104)),IF(ISNA(F!L104),TRUE,FALSE),FALSE),"StuNAMsg",IF(AND(ISNA('#_F'!L104),ISNA(F!L104)),TRUE,FALSE),"PerfectMsg",IF(NOT(ISERROR('#_F'!L104)),IF(ISERROR(F!L104),TRUE,FALSE),FALSE),"StuErrorMsg",IF(TYPE('#_F'!L104)&lt;&gt;TYPE(F!L104),TRUE,FALSE),"WrongTypeMsg",IF(_xlfn.ISFORMULA('#_F'!L104),IF(NOT(_xlfn.ISFORMULA(F!L104)),TRUE),FALSE),"MissingFormulaMsg",IF(NOT(AND(ISNUMBER(FIND("[",_xlfn.FORMULATEXT('#_F'!L104))),ISNUMBER(FIND("!",_xlfn.FORMULATEXT('#_F'!L104))))),AND(ISNUMBER(FIND("[",_xlfn.FORMULATEXT(F!L104))),ISNUMBER(FIND("!",_xlfn.FORMULATEXT(F!L104)))),FALSE),"ExternalRefsMsg",IF(ISNUMBER('#_F'!L104),IF(ABS('#_F'!L104-F!L104)&gt;0.00001,TRUE,FALSE),IF('#_F'!L104&lt;&gt;F!L104,TRUE,FALSE)),IF(ISNUMBER('#_F'!L104),IF('#_F'!L104&gt;F!L104,"TooLow","TooHigh"),"WrongAnswer"),NOT(_xlfn.ISFORMULA('#_F'!L104)),IF(_xlfn.IFS(ISTEXT('#_F'!L104),FALSE,ISLOGICAL('#_F'!L104),FALSE,SUBSTITUTE(CELL("format",'#_F'!L104),"-","")=SUBSTITUTE(CELL("format",F!L104),"-",""),FALSE,CELL("format",'#_F'!L104)="G",FALSE,AND(CELL("format",'#_F'!L104)="F0",CELL("format",F!L104)="G"),FALSE,TRUE,IFERROR(IF(MATCH(CELL("format",'#_F'!L104)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104),_xlfn.FORMULATEXT(F!L104),F!L104),"9","#"),"8","#"),"7","#"),"6","#"),"5","#"),"4","#"),"3","#"),"2","#"),"1","#"),"0","#"),"$","")," ",""),",","@"),"&gt;","@"),"&lt;","@"),"=","@"),")","@"),"(","@"),"^","@"),"/","@"),"+","@"),"*","@"),"-","@"))-LEN(SUBSTITUTE(SUBSTITUTE(SUBSTITUTE(SUBSTITUTE(SUBSTITUTE(SUBSTITUTE(SUBSTITUTE(SUBSTITUTE(SUBSTITUTE(SUBSTITUTE(SUBSTITUTE(SUBSTITUTE(SUBSTITUTE(SUBSTITUTE(SUBSTITUTE(SUBSTITUTE(SUBSTITUTE(SUBSTITUTE(SUBSTITUTE(SUBSTITUTE(SUBSTITUTE(SUBSTITUTE(SUBSTITUTE(SUBSTITUTE(IF(_xlfn.ISFORMULA(F!L104),_xlfn.FORMULATEXT(F!L104),F!L104),"9","#"),"8","#"),"7","#"),"6","#"),"5","#"),"4","#"),"3","#"),"2","#"),"1","#"),"0","#"),"$","")," ",""),",","@"),"&gt;","@"),"&lt;","@"),"=","@"),")","@"),"(","@"),"^","@"),"/","@"),"+","@"),"*","@"),"-","@"),"@#","")))/2&gt;(LEN(SUBSTITUTE(SUBSTITUTE(SUBSTITUTE(SUBSTITUTE(SUBSTITUTE(SUBSTITUTE(SUBSTITUTE(SUBSTITUTE(SUBSTITUTE(SUBSTITUTE(SUBSTITUTE(SUBSTITUTE(SUBSTITUTE(SUBSTITUTE(SUBSTITUTE(SUBSTITUTE(SUBSTITUTE(SUBSTITUTE(SUBSTITUTE(SUBSTITUTE(SUBSTITUTE(SUBSTITUTE(SUBSTITUTE(IF(_xlfn.ISFORMULA('#_F'!L104),_xlfn.FORMULATEXT('#_F'!L104),'#_F'!L104),"9","#"),"8","#"),"7","#"),"6","#"),"5","#"),"4","#"),"3","#"),"2","#"),"1","#"),"0","#"),"$","")," ",""),",","@"),"&gt;","@"),"&lt;","@"),"=","@"),")","@"),"(","@"),"^","@"),"/","@"),"+","@"),"*","@"),"-","@"))-LEN(SUBSTITUTE(SUBSTITUTE(SUBSTITUTE(SUBSTITUTE(SUBSTITUTE(SUBSTITUTE(SUBSTITUTE(SUBSTITUTE(SUBSTITUTE(SUBSTITUTE(SUBSTITUTE(SUBSTITUTE(SUBSTITUTE(SUBSTITUTE(SUBSTITUTE(SUBSTITUTE(SUBSTITUTE(SUBSTITUTE(SUBSTITUTE(SUBSTITUTE(SUBSTITUTE(SUBSTITUTE(SUBSTITUTE(SUBSTITUTE(IF(_xlfn.ISFORMULA('#_F'!L104),_xlfn.FORMULATEXT('#_F'!L104),'#_F'!L104),"9","#"),"8","#"),"7","#"),"6","#"),"5","#"),"4","#"),"3","#"),"2","#"),"1","#"),"0","#"),"$","")," ",""),",","@"),"&gt;","@"),"&lt;","@"),"=","@"),")","@"),"(","@"),"^","@"),"/","@"),"+","@"),"*","@"),"-","@"),"@#","")))/2,TRUE,FALSE),"HardCodeMsg",IF(LEN(IF(_xlfn.ISFORMULA(F!L104),_xlfn.FORMULATEXT(F!L104),F!L104))-LEN(SUBSTITUTE(IF(_xlfn.ISFORMULA(F!L104),_xlfn.FORMULATEXT(F!L104),F!L104),"""",""))&gt;LEN(IF(_xlfn.ISFORMULA('#_F'!L104),_xlfn.FORMULATEXT('#_F'!L104),'#_F'!L104))-LEN(SUBSTITUTE(IF(_xlfn.ISFORMULA('#_F'!L104),_xlfn.FORMULATEXT('#_F'!L104),'#_F'!L104),"""","")),TRUE,FALSE),"HardQuoteMsg",IF(LEN(IF(_xlfn.ISFORMULA(F!L104),_xlfn.FORMULATEXT(F!L104),F!L104))-LEN(SUBSTITUTE(IF(_xlfn.ISFORMULA(F!L104),_xlfn.FORMULATEXT(F!L104),F!L104),"$",""))&lt;LEN(IF(_xlfn.ISFORMULA('#_F'!L104),_xlfn.FORMULATEXT('#_F'!L104),'#_F'!L104))-LEN(SUBSTITUTE(IF(_xlfn.ISFORMULA('#_F'!L104),_xlfn.FORMULATEXT('#_F'!L104),'#_F'!L104),"$","")),TRUE,FALSE),"MissingAbsMsg",_xlfn.IFS(ISTEXT('#_F'!L104),FALSE,ISLOGICAL('#_F'!L104),FALSE,SUBSTITUTE(CELL("format",'#_F'!L104),"-","")=SUBSTITUTE(CELL("format",F!L104),"-",""),FALSE,CELL("format",'#_F'!L104)="G",FALSE,AND(CELL("format",'#_F'!L104)="F0",CELL("format",F!L104)="G"),FALSE,TRUE,IFERROR(IF(MATCH(CELL("format",'#_F'!L104),FormatCodes_SFX!$A$4:$A$53,0)&gt;0,TRUE),FALSE),TRUE,TRUE),"FormatMsg",TRUE,"PerfectMsg")</f>
        <v>PerfectMsg</v>
      </c>
      <c r="N104" s="233">
        <v>0</v>
      </c>
      <c r="O104" s="233">
        <v>0</v>
      </c>
      <c r="P104" s="233">
        <v>0</v>
      </c>
      <c r="R104" s="233">
        <v>0</v>
      </c>
      <c r="S104" s="233">
        <v>0</v>
      </c>
      <c r="T104" s="233">
        <v>0</v>
      </c>
      <c r="V104" s="233">
        <v>0</v>
      </c>
      <c r="W104" s="233">
        <v>0</v>
      </c>
      <c r="X104" s="233">
        <v>0</v>
      </c>
      <c r="Z104" s="233">
        <v>0</v>
      </c>
      <c r="AA104" s="233">
        <v>0</v>
      </c>
      <c r="AB104" s="233">
        <v>0</v>
      </c>
    </row>
    <row r="105" spans="3:28" x14ac:dyDescent="0.15">
      <c r="C105" s="233">
        <v>0</v>
      </c>
      <c r="D105" s="233">
        <v>0</v>
      </c>
      <c r="E105" s="233">
        <v>0</v>
      </c>
      <c r="F105" s="233">
        <v>0</v>
      </c>
      <c r="G105" s="170" t="str">
        <f ca="1">_xlfn.IFS(ISBLANK(F!G105),"",IF(NOT(ISNA('#_F'!G105)),IF(ISNA(F!G105),TRUE,FALSE),FALSE),"StuNAMsg",IF(AND(ISNA('#_F'!G105),ISNA(F!G105)),TRUE,FALSE),"PerfectMsg",IF(NOT(ISERROR('#_F'!G105)),IF(ISERROR(F!G105),TRUE,FALSE),FALSE),"StuErrorMsg",IF(TYPE('#_F'!G105)&lt;&gt;TYPE(F!G105),TRUE,FALSE),"WrongTypeMsg",IF(_xlfn.ISFORMULA('#_F'!G105),IF(NOT(_xlfn.ISFORMULA(F!G105)),TRUE),FALSE),"MissingFormulaMsg",IF(NOT(AND(ISNUMBER(FIND("[",_xlfn.FORMULATEXT('#_F'!G105))),ISNUMBER(FIND("!",_xlfn.FORMULATEXT('#_F'!G105))))),AND(ISNUMBER(FIND("[",_xlfn.FORMULATEXT(F!G105))),ISNUMBER(FIND("!",_xlfn.FORMULATEXT(F!G105)))),FALSE),"ExternalRefsMsg",IF(ISNUMBER('#_F'!G105),IF(ABS('#_F'!G105-F!G105)&gt;0.00001,TRUE,FALSE),IF('#_F'!G105&lt;&gt;F!G105,TRUE,FALSE)),IF(ISNUMBER('#_F'!G105),IF('#_F'!G105&gt;F!G105,"TooLow","TooHigh"),"WrongAnswer"),NOT(_xlfn.ISFORMULA('#_F'!G105)),IF(_xlfn.IFS(ISTEXT('#_F'!G105),FALSE,ISLOGICAL('#_F'!G105),FALSE,SUBSTITUTE(CELL("format",'#_F'!G105),"-","")=SUBSTITUTE(CELL("format",F!G105),"-",""),FALSE,CELL("format",'#_F'!G105)="G",FALSE,AND(CELL("format",'#_F'!G105)="F0",CELL("format",F!G105)="G"),FALSE,TRUE,IFERROR(IF(MATCH(CELL("format",'#_F'!G105)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105),_xlfn.FORMULATEXT(F!G105),F!G105),"9","#"),"8","#"),"7","#"),"6","#"),"5","#"),"4","#"),"3","#"),"2","#"),"1","#"),"0","#"),"$","")," ",""),",","@"),"&gt;","@"),"&lt;","@"),"=","@"),")","@"),"(","@"),"^","@"),"/","@"),"+","@"),"*","@"),"-","@"))-LEN(SUBSTITUTE(SUBSTITUTE(SUBSTITUTE(SUBSTITUTE(SUBSTITUTE(SUBSTITUTE(SUBSTITUTE(SUBSTITUTE(SUBSTITUTE(SUBSTITUTE(SUBSTITUTE(SUBSTITUTE(SUBSTITUTE(SUBSTITUTE(SUBSTITUTE(SUBSTITUTE(SUBSTITUTE(SUBSTITUTE(SUBSTITUTE(SUBSTITUTE(SUBSTITUTE(SUBSTITUTE(SUBSTITUTE(SUBSTITUTE(IF(_xlfn.ISFORMULA(F!G105),_xlfn.FORMULATEXT(F!G105),F!G105),"9","#"),"8","#"),"7","#"),"6","#"),"5","#"),"4","#"),"3","#"),"2","#"),"1","#"),"0","#"),"$","")," ",""),",","@"),"&gt;","@"),"&lt;","@"),"=","@"),")","@"),"(","@"),"^","@"),"/","@"),"+","@"),"*","@"),"-","@"),"@#","")))/2&gt;(LEN(SUBSTITUTE(SUBSTITUTE(SUBSTITUTE(SUBSTITUTE(SUBSTITUTE(SUBSTITUTE(SUBSTITUTE(SUBSTITUTE(SUBSTITUTE(SUBSTITUTE(SUBSTITUTE(SUBSTITUTE(SUBSTITUTE(SUBSTITUTE(SUBSTITUTE(SUBSTITUTE(SUBSTITUTE(SUBSTITUTE(SUBSTITUTE(SUBSTITUTE(SUBSTITUTE(SUBSTITUTE(SUBSTITUTE(IF(_xlfn.ISFORMULA('#_F'!G105),_xlfn.FORMULATEXT('#_F'!G105),'#_F'!G105),"9","#"),"8","#"),"7","#"),"6","#"),"5","#"),"4","#"),"3","#"),"2","#"),"1","#"),"0","#"),"$","")," ",""),",","@"),"&gt;","@"),"&lt;","@"),"=","@"),")","@"),"(","@"),"^","@"),"/","@"),"+","@"),"*","@"),"-","@"))-LEN(SUBSTITUTE(SUBSTITUTE(SUBSTITUTE(SUBSTITUTE(SUBSTITUTE(SUBSTITUTE(SUBSTITUTE(SUBSTITUTE(SUBSTITUTE(SUBSTITUTE(SUBSTITUTE(SUBSTITUTE(SUBSTITUTE(SUBSTITUTE(SUBSTITUTE(SUBSTITUTE(SUBSTITUTE(SUBSTITUTE(SUBSTITUTE(SUBSTITUTE(SUBSTITUTE(SUBSTITUTE(SUBSTITUTE(SUBSTITUTE(IF(_xlfn.ISFORMULA('#_F'!G105),_xlfn.FORMULATEXT('#_F'!G105),'#_F'!G105),"9","#"),"8","#"),"7","#"),"6","#"),"5","#"),"4","#"),"3","#"),"2","#"),"1","#"),"0","#"),"$","")," ",""),",","@"),"&gt;","@"),"&lt;","@"),"=","@"),")","@"),"(","@"),"^","@"),"/","@"),"+","@"),"*","@"),"-","@"),"@#","")))/2,TRUE,FALSE),"HardCodeMsg",IF(LEN(IF(_xlfn.ISFORMULA(F!G105),_xlfn.FORMULATEXT(F!G105),F!G105))-LEN(SUBSTITUTE(IF(_xlfn.ISFORMULA(F!G105),_xlfn.FORMULATEXT(F!G105),F!G105),"""",""))&gt;LEN(IF(_xlfn.ISFORMULA('#_F'!G105),_xlfn.FORMULATEXT('#_F'!G105),'#_F'!G105))-LEN(SUBSTITUTE(IF(_xlfn.ISFORMULA('#_F'!G105),_xlfn.FORMULATEXT('#_F'!G105),'#_F'!G105),"""","")),TRUE,FALSE),"HardQuoteMsg",IF(LEN(IF(_xlfn.ISFORMULA(F!G105),_xlfn.FORMULATEXT(F!G105),F!G105))-LEN(SUBSTITUTE(IF(_xlfn.ISFORMULA(F!G105),_xlfn.FORMULATEXT(F!G105),F!G105),"$",""))&lt;LEN(IF(_xlfn.ISFORMULA('#_F'!G105),_xlfn.FORMULATEXT('#_F'!G105),'#_F'!G105))-LEN(SUBSTITUTE(IF(_xlfn.ISFORMULA('#_F'!G105),_xlfn.FORMULATEXT('#_F'!G105),'#_F'!G105),"$","")),TRUE,FALSE),"MissingAbsMsg",_xlfn.IFS(ISTEXT('#_F'!G105),FALSE,ISLOGICAL('#_F'!G105),FALSE,SUBSTITUTE(CELL("format",'#_F'!G105),"-","")=SUBSTITUTE(CELL("format",F!G105),"-",""),FALSE,CELL("format",'#_F'!G105)="G",FALSE,AND(CELL("format",'#_F'!G105)="F0",CELL("format",F!G105)="G"),FALSE,TRUE,IFERROR(IF(MATCH(CELL("format",'#_F'!G105),FormatCodes_SFX!$A$4:$A$53,0)&gt;0,TRUE),FALSE),TRUE,TRUE),"FormatMsg",TRUE,"PerfectMsg")</f>
        <v>PerfectMsg</v>
      </c>
      <c r="H105" s="170" t="str">
        <f ca="1">_xlfn.IFS(ISBLANK(F!H105),"",IF(NOT(ISNA('#_F'!H105)),IF(ISNA(F!H105),TRUE,FALSE),FALSE),"StuNAMsg",IF(AND(ISNA('#_F'!H105),ISNA(F!H105)),TRUE,FALSE),"PerfectMsg",IF(NOT(ISERROR('#_F'!H105)),IF(ISERROR(F!H105),TRUE,FALSE),FALSE),"StuErrorMsg",IF(TYPE('#_F'!H105)&lt;&gt;TYPE(F!H105),TRUE,FALSE),"WrongTypeMsg",IF(_xlfn.ISFORMULA('#_F'!H105),IF(NOT(_xlfn.ISFORMULA(F!H105)),TRUE),FALSE),"MissingFormulaMsg",IF(NOT(AND(ISNUMBER(FIND("[",_xlfn.FORMULATEXT('#_F'!H105))),ISNUMBER(FIND("!",_xlfn.FORMULATEXT('#_F'!H105))))),AND(ISNUMBER(FIND("[",_xlfn.FORMULATEXT(F!H105))),ISNUMBER(FIND("!",_xlfn.FORMULATEXT(F!H105)))),FALSE),"ExternalRefsMsg",IF(ISNUMBER('#_F'!H105),IF(ABS('#_F'!H105-F!H105)&gt;0.00001,TRUE,FALSE),IF('#_F'!H105&lt;&gt;F!H105,TRUE,FALSE)),IF(ISNUMBER('#_F'!H105),IF('#_F'!H105&gt;F!H105,"TooLow","TooHigh"),"WrongAnswer"),NOT(_xlfn.ISFORMULA('#_F'!H105)),IF(_xlfn.IFS(ISTEXT('#_F'!H105),FALSE,ISLOGICAL('#_F'!H105),FALSE,SUBSTITUTE(CELL("format",'#_F'!H105),"-","")=SUBSTITUTE(CELL("format",F!H105),"-",""),FALSE,CELL("format",'#_F'!H105)="G",FALSE,AND(CELL("format",'#_F'!H105)="F0",CELL("format",F!H105)="G"),FALSE,TRUE,IFERROR(IF(MATCH(CELL("format",'#_F'!H105)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105),_xlfn.FORMULATEXT(F!H105),F!H105),"9","#"),"8","#"),"7","#"),"6","#"),"5","#"),"4","#"),"3","#"),"2","#"),"1","#"),"0","#"),"$","")," ",""),",","@"),"&gt;","@"),"&lt;","@"),"=","@"),")","@"),"(","@"),"^","@"),"/","@"),"+","@"),"*","@"),"-","@"))-LEN(SUBSTITUTE(SUBSTITUTE(SUBSTITUTE(SUBSTITUTE(SUBSTITUTE(SUBSTITUTE(SUBSTITUTE(SUBSTITUTE(SUBSTITUTE(SUBSTITUTE(SUBSTITUTE(SUBSTITUTE(SUBSTITUTE(SUBSTITUTE(SUBSTITUTE(SUBSTITUTE(SUBSTITUTE(SUBSTITUTE(SUBSTITUTE(SUBSTITUTE(SUBSTITUTE(SUBSTITUTE(SUBSTITUTE(SUBSTITUTE(IF(_xlfn.ISFORMULA(F!H105),_xlfn.FORMULATEXT(F!H105),F!H105),"9","#"),"8","#"),"7","#"),"6","#"),"5","#"),"4","#"),"3","#"),"2","#"),"1","#"),"0","#"),"$","")," ",""),",","@"),"&gt;","@"),"&lt;","@"),"=","@"),")","@"),"(","@"),"^","@"),"/","@"),"+","@"),"*","@"),"-","@"),"@#","")))/2&gt;(LEN(SUBSTITUTE(SUBSTITUTE(SUBSTITUTE(SUBSTITUTE(SUBSTITUTE(SUBSTITUTE(SUBSTITUTE(SUBSTITUTE(SUBSTITUTE(SUBSTITUTE(SUBSTITUTE(SUBSTITUTE(SUBSTITUTE(SUBSTITUTE(SUBSTITUTE(SUBSTITUTE(SUBSTITUTE(SUBSTITUTE(SUBSTITUTE(SUBSTITUTE(SUBSTITUTE(SUBSTITUTE(SUBSTITUTE(IF(_xlfn.ISFORMULA('#_F'!H105),_xlfn.FORMULATEXT('#_F'!H105),'#_F'!H105),"9","#"),"8","#"),"7","#"),"6","#"),"5","#"),"4","#"),"3","#"),"2","#"),"1","#"),"0","#"),"$","")," ",""),",","@"),"&gt;","@"),"&lt;","@"),"=","@"),")","@"),"(","@"),"^","@"),"/","@"),"+","@"),"*","@"),"-","@"))-LEN(SUBSTITUTE(SUBSTITUTE(SUBSTITUTE(SUBSTITUTE(SUBSTITUTE(SUBSTITUTE(SUBSTITUTE(SUBSTITUTE(SUBSTITUTE(SUBSTITUTE(SUBSTITUTE(SUBSTITUTE(SUBSTITUTE(SUBSTITUTE(SUBSTITUTE(SUBSTITUTE(SUBSTITUTE(SUBSTITUTE(SUBSTITUTE(SUBSTITUTE(SUBSTITUTE(SUBSTITUTE(SUBSTITUTE(SUBSTITUTE(IF(_xlfn.ISFORMULA('#_F'!H105),_xlfn.FORMULATEXT('#_F'!H105),'#_F'!H105),"9","#"),"8","#"),"7","#"),"6","#"),"5","#"),"4","#"),"3","#"),"2","#"),"1","#"),"0","#"),"$","")," ",""),",","@"),"&gt;","@"),"&lt;","@"),"=","@"),")","@"),"(","@"),"^","@"),"/","@"),"+","@"),"*","@"),"-","@"),"@#","")))/2,TRUE,FALSE),"HardCodeMsg",IF(LEN(IF(_xlfn.ISFORMULA(F!H105),_xlfn.FORMULATEXT(F!H105),F!H105))-LEN(SUBSTITUTE(IF(_xlfn.ISFORMULA(F!H105),_xlfn.FORMULATEXT(F!H105),F!H105),"""",""))&gt;LEN(IF(_xlfn.ISFORMULA('#_F'!H105),_xlfn.FORMULATEXT('#_F'!H105),'#_F'!H105))-LEN(SUBSTITUTE(IF(_xlfn.ISFORMULA('#_F'!H105),_xlfn.FORMULATEXT('#_F'!H105),'#_F'!H105),"""","")),TRUE,FALSE),"HardQuoteMsg",IF(LEN(IF(_xlfn.ISFORMULA(F!H105),_xlfn.FORMULATEXT(F!H105),F!H105))-LEN(SUBSTITUTE(IF(_xlfn.ISFORMULA(F!H105),_xlfn.FORMULATEXT(F!H105),F!H105),"$",""))&lt;LEN(IF(_xlfn.ISFORMULA('#_F'!H105),_xlfn.FORMULATEXT('#_F'!H105),'#_F'!H105))-LEN(SUBSTITUTE(IF(_xlfn.ISFORMULA('#_F'!H105),_xlfn.FORMULATEXT('#_F'!H105),'#_F'!H105),"$","")),TRUE,FALSE),"MissingAbsMsg",_xlfn.IFS(ISTEXT('#_F'!H105),FALSE,ISLOGICAL('#_F'!H105),FALSE,SUBSTITUTE(CELL("format",'#_F'!H105),"-","")=SUBSTITUTE(CELL("format",F!H105),"-",""),FALSE,CELL("format",'#_F'!H105)="G",FALSE,AND(CELL("format",'#_F'!H105)="F0",CELL("format",F!H105)="G"),FALSE,TRUE,IFERROR(IF(MATCH(CELL("format",'#_F'!H105),FormatCodes_SFX!$A$4:$A$53,0)&gt;0,TRUE),FALSE),TRUE,TRUE),"FormatMsg",TRUE,"PerfectMsg")</f>
        <v>PerfectMsg</v>
      </c>
      <c r="I105" s="170" t="str">
        <f ca="1">_xlfn.IFS(ISBLANK(F!I105),"",IF(NOT(ISNA('#_F'!I105)),IF(ISNA(F!I105),TRUE,FALSE),FALSE),"StuNAMsg",IF(AND(ISNA('#_F'!I105),ISNA(F!I105)),TRUE,FALSE),"PerfectMsg",IF(NOT(ISERROR('#_F'!I105)),IF(ISERROR(F!I105),TRUE,FALSE),FALSE),"StuErrorMsg",IF(TYPE('#_F'!I105)&lt;&gt;TYPE(F!I105),TRUE,FALSE),"WrongTypeMsg",IF(_xlfn.ISFORMULA('#_F'!I105),IF(NOT(_xlfn.ISFORMULA(F!I105)),TRUE),FALSE),"MissingFormulaMsg",IF(NOT(AND(ISNUMBER(FIND("[",_xlfn.FORMULATEXT('#_F'!I105))),ISNUMBER(FIND("!",_xlfn.FORMULATEXT('#_F'!I105))))),AND(ISNUMBER(FIND("[",_xlfn.FORMULATEXT(F!I105))),ISNUMBER(FIND("!",_xlfn.FORMULATEXT(F!I105)))),FALSE),"ExternalRefsMsg",IF(ISNUMBER('#_F'!I105),IF(ABS('#_F'!I105-F!I105)&gt;0.00001,TRUE,FALSE),IF('#_F'!I105&lt;&gt;F!I105,TRUE,FALSE)),IF(ISNUMBER('#_F'!I105),IF('#_F'!I105&gt;F!I105,"TooLow","TooHigh"),"WrongAnswer"),NOT(_xlfn.ISFORMULA('#_F'!I105)),IF(_xlfn.IFS(ISTEXT('#_F'!I105),FALSE,ISLOGICAL('#_F'!I105),FALSE,SUBSTITUTE(CELL("format",'#_F'!I105),"-","")=SUBSTITUTE(CELL("format",F!I105),"-",""),FALSE,CELL("format",'#_F'!I105)="G",FALSE,AND(CELL("format",'#_F'!I105)="F0",CELL("format",F!I105)="G"),FALSE,TRUE,IFERROR(IF(MATCH(CELL("format",'#_F'!I105)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105),_xlfn.FORMULATEXT(F!I105),F!I105),"9","#"),"8","#"),"7","#"),"6","#"),"5","#"),"4","#"),"3","#"),"2","#"),"1","#"),"0","#"),"$","")," ",""),",","@"),"&gt;","@"),"&lt;","@"),"=","@"),")","@"),"(","@"),"^","@"),"/","@"),"+","@"),"*","@"),"-","@"))-LEN(SUBSTITUTE(SUBSTITUTE(SUBSTITUTE(SUBSTITUTE(SUBSTITUTE(SUBSTITUTE(SUBSTITUTE(SUBSTITUTE(SUBSTITUTE(SUBSTITUTE(SUBSTITUTE(SUBSTITUTE(SUBSTITUTE(SUBSTITUTE(SUBSTITUTE(SUBSTITUTE(SUBSTITUTE(SUBSTITUTE(SUBSTITUTE(SUBSTITUTE(SUBSTITUTE(SUBSTITUTE(SUBSTITUTE(SUBSTITUTE(IF(_xlfn.ISFORMULA(F!I105),_xlfn.FORMULATEXT(F!I105),F!I105),"9","#"),"8","#"),"7","#"),"6","#"),"5","#"),"4","#"),"3","#"),"2","#"),"1","#"),"0","#"),"$","")," ",""),",","@"),"&gt;","@"),"&lt;","@"),"=","@"),")","@"),"(","@"),"^","@"),"/","@"),"+","@"),"*","@"),"-","@"),"@#","")))/2&gt;(LEN(SUBSTITUTE(SUBSTITUTE(SUBSTITUTE(SUBSTITUTE(SUBSTITUTE(SUBSTITUTE(SUBSTITUTE(SUBSTITUTE(SUBSTITUTE(SUBSTITUTE(SUBSTITUTE(SUBSTITUTE(SUBSTITUTE(SUBSTITUTE(SUBSTITUTE(SUBSTITUTE(SUBSTITUTE(SUBSTITUTE(SUBSTITUTE(SUBSTITUTE(SUBSTITUTE(SUBSTITUTE(SUBSTITUTE(IF(_xlfn.ISFORMULA('#_F'!I105),_xlfn.FORMULATEXT('#_F'!I105),'#_F'!I105),"9","#"),"8","#"),"7","#"),"6","#"),"5","#"),"4","#"),"3","#"),"2","#"),"1","#"),"0","#"),"$","")," ",""),",","@"),"&gt;","@"),"&lt;","@"),"=","@"),")","@"),"(","@"),"^","@"),"/","@"),"+","@"),"*","@"),"-","@"))-LEN(SUBSTITUTE(SUBSTITUTE(SUBSTITUTE(SUBSTITUTE(SUBSTITUTE(SUBSTITUTE(SUBSTITUTE(SUBSTITUTE(SUBSTITUTE(SUBSTITUTE(SUBSTITUTE(SUBSTITUTE(SUBSTITUTE(SUBSTITUTE(SUBSTITUTE(SUBSTITUTE(SUBSTITUTE(SUBSTITUTE(SUBSTITUTE(SUBSTITUTE(SUBSTITUTE(SUBSTITUTE(SUBSTITUTE(SUBSTITUTE(IF(_xlfn.ISFORMULA('#_F'!I105),_xlfn.FORMULATEXT('#_F'!I105),'#_F'!I105),"9","#"),"8","#"),"7","#"),"6","#"),"5","#"),"4","#"),"3","#"),"2","#"),"1","#"),"0","#"),"$","")," ",""),",","@"),"&gt;","@"),"&lt;","@"),"=","@"),")","@"),"(","@"),"^","@"),"/","@"),"+","@"),"*","@"),"-","@"),"@#","")))/2,TRUE,FALSE),"HardCodeMsg",IF(LEN(IF(_xlfn.ISFORMULA(F!I105),_xlfn.FORMULATEXT(F!I105),F!I105))-LEN(SUBSTITUTE(IF(_xlfn.ISFORMULA(F!I105),_xlfn.FORMULATEXT(F!I105),F!I105),"""",""))&gt;LEN(IF(_xlfn.ISFORMULA('#_F'!I105),_xlfn.FORMULATEXT('#_F'!I105),'#_F'!I105))-LEN(SUBSTITUTE(IF(_xlfn.ISFORMULA('#_F'!I105),_xlfn.FORMULATEXT('#_F'!I105),'#_F'!I105),"""","")),TRUE,FALSE),"HardQuoteMsg",IF(LEN(IF(_xlfn.ISFORMULA(F!I105),_xlfn.FORMULATEXT(F!I105),F!I105))-LEN(SUBSTITUTE(IF(_xlfn.ISFORMULA(F!I105),_xlfn.FORMULATEXT(F!I105),F!I105),"$",""))&lt;LEN(IF(_xlfn.ISFORMULA('#_F'!I105),_xlfn.FORMULATEXT('#_F'!I105),'#_F'!I105))-LEN(SUBSTITUTE(IF(_xlfn.ISFORMULA('#_F'!I105),_xlfn.FORMULATEXT('#_F'!I105),'#_F'!I105),"$","")),TRUE,FALSE),"MissingAbsMsg",_xlfn.IFS(ISTEXT('#_F'!I105),FALSE,ISLOGICAL('#_F'!I105),FALSE,SUBSTITUTE(CELL("format",'#_F'!I105),"-","")=SUBSTITUTE(CELL("format",F!I105),"-",""),FALSE,CELL("format",'#_F'!I105)="G",FALSE,AND(CELL("format",'#_F'!I105)="F0",CELL("format",F!I105)="G"),FALSE,TRUE,IFERROR(IF(MATCH(CELL("format",'#_F'!I105),FormatCodes_SFX!$A$4:$A$53,0)&gt;0,TRUE),FALSE),TRUE,TRUE),"FormatMsg",TRUE,"PerfectMsg")</f>
        <v>PerfectMsg</v>
      </c>
      <c r="J105" s="170" t="str">
        <f ca="1">_xlfn.IFS(ISBLANK(F!J105),"",IF(NOT(ISNA('#_F'!J105)),IF(ISNA(F!J105),TRUE,FALSE),FALSE),"StuNAMsg",IF(AND(ISNA('#_F'!J105),ISNA(F!J105)),TRUE,FALSE),"PerfectMsg",IF(NOT(ISERROR('#_F'!J105)),IF(ISERROR(F!J105),TRUE,FALSE),FALSE),"StuErrorMsg",IF(TYPE('#_F'!J105)&lt;&gt;TYPE(F!J105),TRUE,FALSE),"WrongTypeMsg",IF(_xlfn.ISFORMULA('#_F'!J105),IF(NOT(_xlfn.ISFORMULA(F!J105)),TRUE),FALSE),"MissingFormulaMsg",IF(NOT(AND(ISNUMBER(FIND("[",_xlfn.FORMULATEXT('#_F'!J105))),ISNUMBER(FIND("!",_xlfn.FORMULATEXT('#_F'!J105))))),AND(ISNUMBER(FIND("[",_xlfn.FORMULATEXT(F!J105))),ISNUMBER(FIND("!",_xlfn.FORMULATEXT(F!J105)))),FALSE),"ExternalRefsMsg",IF(ISNUMBER('#_F'!J105),IF(ABS('#_F'!J105-F!J105)&gt;0.00001,TRUE,FALSE),IF('#_F'!J105&lt;&gt;F!J105,TRUE,FALSE)),IF(ISNUMBER('#_F'!J105),IF('#_F'!J105&gt;F!J105,"TooLow","TooHigh"),"WrongAnswer"),NOT(_xlfn.ISFORMULA('#_F'!J105)),IF(_xlfn.IFS(ISTEXT('#_F'!J105),FALSE,ISLOGICAL('#_F'!J105),FALSE,SUBSTITUTE(CELL("format",'#_F'!J105),"-","")=SUBSTITUTE(CELL("format",F!J105),"-",""),FALSE,CELL("format",'#_F'!J105)="G",FALSE,AND(CELL("format",'#_F'!J105)="F0",CELL("format",F!J105)="G"),FALSE,TRUE,IFERROR(IF(MATCH(CELL("format",'#_F'!J105)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105),_xlfn.FORMULATEXT(F!J105),F!J105),"9","#"),"8","#"),"7","#"),"6","#"),"5","#"),"4","#"),"3","#"),"2","#"),"1","#"),"0","#"),"$","")," ",""),",","@"),"&gt;","@"),"&lt;","@"),"=","@"),")","@"),"(","@"),"^","@"),"/","@"),"+","@"),"*","@"),"-","@"))-LEN(SUBSTITUTE(SUBSTITUTE(SUBSTITUTE(SUBSTITUTE(SUBSTITUTE(SUBSTITUTE(SUBSTITUTE(SUBSTITUTE(SUBSTITUTE(SUBSTITUTE(SUBSTITUTE(SUBSTITUTE(SUBSTITUTE(SUBSTITUTE(SUBSTITUTE(SUBSTITUTE(SUBSTITUTE(SUBSTITUTE(SUBSTITUTE(SUBSTITUTE(SUBSTITUTE(SUBSTITUTE(SUBSTITUTE(SUBSTITUTE(IF(_xlfn.ISFORMULA(F!J105),_xlfn.FORMULATEXT(F!J105),F!J105),"9","#"),"8","#"),"7","#"),"6","#"),"5","#"),"4","#"),"3","#"),"2","#"),"1","#"),"0","#"),"$","")," ",""),",","@"),"&gt;","@"),"&lt;","@"),"=","@"),")","@"),"(","@"),"^","@"),"/","@"),"+","@"),"*","@"),"-","@"),"@#","")))/2&gt;(LEN(SUBSTITUTE(SUBSTITUTE(SUBSTITUTE(SUBSTITUTE(SUBSTITUTE(SUBSTITUTE(SUBSTITUTE(SUBSTITUTE(SUBSTITUTE(SUBSTITUTE(SUBSTITUTE(SUBSTITUTE(SUBSTITUTE(SUBSTITUTE(SUBSTITUTE(SUBSTITUTE(SUBSTITUTE(SUBSTITUTE(SUBSTITUTE(SUBSTITUTE(SUBSTITUTE(SUBSTITUTE(SUBSTITUTE(IF(_xlfn.ISFORMULA('#_F'!J105),_xlfn.FORMULATEXT('#_F'!J105),'#_F'!J105),"9","#"),"8","#"),"7","#"),"6","#"),"5","#"),"4","#"),"3","#"),"2","#"),"1","#"),"0","#"),"$","")," ",""),",","@"),"&gt;","@"),"&lt;","@"),"=","@"),")","@"),"(","@"),"^","@"),"/","@"),"+","@"),"*","@"),"-","@"))-LEN(SUBSTITUTE(SUBSTITUTE(SUBSTITUTE(SUBSTITUTE(SUBSTITUTE(SUBSTITUTE(SUBSTITUTE(SUBSTITUTE(SUBSTITUTE(SUBSTITUTE(SUBSTITUTE(SUBSTITUTE(SUBSTITUTE(SUBSTITUTE(SUBSTITUTE(SUBSTITUTE(SUBSTITUTE(SUBSTITUTE(SUBSTITUTE(SUBSTITUTE(SUBSTITUTE(SUBSTITUTE(SUBSTITUTE(SUBSTITUTE(IF(_xlfn.ISFORMULA('#_F'!J105),_xlfn.FORMULATEXT('#_F'!J105),'#_F'!J105),"9","#"),"8","#"),"7","#"),"6","#"),"5","#"),"4","#"),"3","#"),"2","#"),"1","#"),"0","#"),"$","")," ",""),",","@"),"&gt;","@"),"&lt;","@"),"=","@"),")","@"),"(","@"),"^","@"),"/","@"),"+","@"),"*","@"),"-","@"),"@#","")))/2,TRUE,FALSE),"HardCodeMsg",IF(LEN(IF(_xlfn.ISFORMULA(F!J105),_xlfn.FORMULATEXT(F!J105),F!J105))-LEN(SUBSTITUTE(IF(_xlfn.ISFORMULA(F!J105),_xlfn.FORMULATEXT(F!J105),F!J105),"""",""))&gt;LEN(IF(_xlfn.ISFORMULA('#_F'!J105),_xlfn.FORMULATEXT('#_F'!J105),'#_F'!J105))-LEN(SUBSTITUTE(IF(_xlfn.ISFORMULA('#_F'!J105),_xlfn.FORMULATEXT('#_F'!J105),'#_F'!J105),"""","")),TRUE,FALSE),"HardQuoteMsg",IF(LEN(IF(_xlfn.ISFORMULA(F!J105),_xlfn.FORMULATEXT(F!J105),F!J105))-LEN(SUBSTITUTE(IF(_xlfn.ISFORMULA(F!J105),_xlfn.FORMULATEXT(F!J105),F!J105),"$",""))&lt;LEN(IF(_xlfn.ISFORMULA('#_F'!J105),_xlfn.FORMULATEXT('#_F'!J105),'#_F'!J105))-LEN(SUBSTITUTE(IF(_xlfn.ISFORMULA('#_F'!J105),_xlfn.FORMULATEXT('#_F'!J105),'#_F'!J105),"$","")),TRUE,FALSE),"MissingAbsMsg",_xlfn.IFS(ISTEXT('#_F'!J105),FALSE,ISLOGICAL('#_F'!J105),FALSE,SUBSTITUTE(CELL("format",'#_F'!J105),"-","")=SUBSTITUTE(CELL("format",F!J105),"-",""),FALSE,CELL("format",'#_F'!J105)="G",FALSE,AND(CELL("format",'#_F'!J105)="F0",CELL("format",F!J105)="G"),FALSE,TRUE,IFERROR(IF(MATCH(CELL("format",'#_F'!J105),FormatCodes_SFX!$A$4:$A$53,0)&gt;0,TRUE),FALSE),TRUE,TRUE),"FormatMsg",TRUE,"PerfectMsg")</f>
        <v>PerfectMsg</v>
      </c>
      <c r="K105" s="170" t="str">
        <f ca="1">_xlfn.IFS(ISBLANK(F!K105),"",IF(NOT(ISNA('#_F'!K105)),IF(ISNA(F!K105),TRUE,FALSE),FALSE),"StuNAMsg",IF(AND(ISNA('#_F'!K105),ISNA(F!K105)),TRUE,FALSE),"PerfectMsg",IF(NOT(ISERROR('#_F'!K105)),IF(ISERROR(F!K105),TRUE,FALSE),FALSE),"StuErrorMsg",IF(TYPE('#_F'!K105)&lt;&gt;TYPE(F!K105),TRUE,FALSE),"WrongTypeMsg",IF(_xlfn.ISFORMULA('#_F'!K105),IF(NOT(_xlfn.ISFORMULA(F!K105)),TRUE),FALSE),"MissingFormulaMsg",IF(NOT(AND(ISNUMBER(FIND("[",_xlfn.FORMULATEXT('#_F'!K105))),ISNUMBER(FIND("!",_xlfn.FORMULATEXT('#_F'!K105))))),AND(ISNUMBER(FIND("[",_xlfn.FORMULATEXT(F!K105))),ISNUMBER(FIND("!",_xlfn.FORMULATEXT(F!K105)))),FALSE),"ExternalRefsMsg",IF(ISNUMBER('#_F'!K105),IF(ABS('#_F'!K105-F!K105)&gt;0.00001,TRUE,FALSE),IF('#_F'!K105&lt;&gt;F!K105,TRUE,FALSE)),IF(ISNUMBER('#_F'!K105),IF('#_F'!K105&gt;F!K105,"TooLow","TooHigh"),"WrongAnswer"),NOT(_xlfn.ISFORMULA('#_F'!K105)),IF(_xlfn.IFS(ISTEXT('#_F'!K105),FALSE,ISLOGICAL('#_F'!K105),FALSE,SUBSTITUTE(CELL("format",'#_F'!K105),"-","")=SUBSTITUTE(CELL("format",F!K105),"-",""),FALSE,CELL("format",'#_F'!K105)="G",FALSE,AND(CELL("format",'#_F'!K105)="F0",CELL("format",F!K105)="G"),FALSE,TRUE,IFERROR(IF(MATCH(CELL("format",'#_F'!K105)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105),_xlfn.FORMULATEXT(F!K105),F!K105),"9","#"),"8","#"),"7","#"),"6","#"),"5","#"),"4","#"),"3","#"),"2","#"),"1","#"),"0","#"),"$","")," ",""),",","@"),"&gt;","@"),"&lt;","@"),"=","@"),")","@"),"(","@"),"^","@"),"/","@"),"+","@"),"*","@"),"-","@"))-LEN(SUBSTITUTE(SUBSTITUTE(SUBSTITUTE(SUBSTITUTE(SUBSTITUTE(SUBSTITUTE(SUBSTITUTE(SUBSTITUTE(SUBSTITUTE(SUBSTITUTE(SUBSTITUTE(SUBSTITUTE(SUBSTITUTE(SUBSTITUTE(SUBSTITUTE(SUBSTITUTE(SUBSTITUTE(SUBSTITUTE(SUBSTITUTE(SUBSTITUTE(SUBSTITUTE(SUBSTITUTE(SUBSTITUTE(SUBSTITUTE(IF(_xlfn.ISFORMULA(F!K105),_xlfn.FORMULATEXT(F!K105),F!K105),"9","#"),"8","#"),"7","#"),"6","#"),"5","#"),"4","#"),"3","#"),"2","#"),"1","#"),"0","#"),"$","")," ",""),",","@"),"&gt;","@"),"&lt;","@"),"=","@"),")","@"),"(","@"),"^","@"),"/","@"),"+","@"),"*","@"),"-","@"),"@#","")))/2&gt;(LEN(SUBSTITUTE(SUBSTITUTE(SUBSTITUTE(SUBSTITUTE(SUBSTITUTE(SUBSTITUTE(SUBSTITUTE(SUBSTITUTE(SUBSTITUTE(SUBSTITUTE(SUBSTITUTE(SUBSTITUTE(SUBSTITUTE(SUBSTITUTE(SUBSTITUTE(SUBSTITUTE(SUBSTITUTE(SUBSTITUTE(SUBSTITUTE(SUBSTITUTE(SUBSTITUTE(SUBSTITUTE(SUBSTITUTE(IF(_xlfn.ISFORMULA('#_F'!K105),_xlfn.FORMULATEXT('#_F'!K105),'#_F'!K105),"9","#"),"8","#"),"7","#"),"6","#"),"5","#"),"4","#"),"3","#"),"2","#"),"1","#"),"0","#"),"$","")," ",""),",","@"),"&gt;","@"),"&lt;","@"),"=","@"),")","@"),"(","@"),"^","@"),"/","@"),"+","@"),"*","@"),"-","@"))-LEN(SUBSTITUTE(SUBSTITUTE(SUBSTITUTE(SUBSTITUTE(SUBSTITUTE(SUBSTITUTE(SUBSTITUTE(SUBSTITUTE(SUBSTITUTE(SUBSTITUTE(SUBSTITUTE(SUBSTITUTE(SUBSTITUTE(SUBSTITUTE(SUBSTITUTE(SUBSTITUTE(SUBSTITUTE(SUBSTITUTE(SUBSTITUTE(SUBSTITUTE(SUBSTITUTE(SUBSTITUTE(SUBSTITUTE(SUBSTITUTE(IF(_xlfn.ISFORMULA('#_F'!K105),_xlfn.FORMULATEXT('#_F'!K105),'#_F'!K105),"9","#"),"8","#"),"7","#"),"6","#"),"5","#"),"4","#"),"3","#"),"2","#"),"1","#"),"0","#"),"$","")," ",""),",","@"),"&gt;","@"),"&lt;","@"),"=","@"),")","@"),"(","@"),"^","@"),"/","@"),"+","@"),"*","@"),"-","@"),"@#","")))/2,TRUE,FALSE),"HardCodeMsg",IF(LEN(IF(_xlfn.ISFORMULA(F!K105),_xlfn.FORMULATEXT(F!K105),F!K105))-LEN(SUBSTITUTE(IF(_xlfn.ISFORMULA(F!K105),_xlfn.FORMULATEXT(F!K105),F!K105),"""",""))&gt;LEN(IF(_xlfn.ISFORMULA('#_F'!K105),_xlfn.FORMULATEXT('#_F'!K105),'#_F'!K105))-LEN(SUBSTITUTE(IF(_xlfn.ISFORMULA('#_F'!K105),_xlfn.FORMULATEXT('#_F'!K105),'#_F'!K105),"""","")),TRUE,FALSE),"HardQuoteMsg",IF(LEN(IF(_xlfn.ISFORMULA(F!K105),_xlfn.FORMULATEXT(F!K105),F!K105))-LEN(SUBSTITUTE(IF(_xlfn.ISFORMULA(F!K105),_xlfn.FORMULATEXT(F!K105),F!K105),"$",""))&lt;LEN(IF(_xlfn.ISFORMULA('#_F'!K105),_xlfn.FORMULATEXT('#_F'!K105),'#_F'!K105))-LEN(SUBSTITUTE(IF(_xlfn.ISFORMULA('#_F'!K105),_xlfn.FORMULATEXT('#_F'!K105),'#_F'!K105),"$","")),TRUE,FALSE),"MissingAbsMsg",_xlfn.IFS(ISTEXT('#_F'!K105),FALSE,ISLOGICAL('#_F'!K105),FALSE,SUBSTITUTE(CELL("format",'#_F'!K105),"-","")=SUBSTITUTE(CELL("format",F!K105),"-",""),FALSE,CELL("format",'#_F'!K105)="G",FALSE,AND(CELL("format",'#_F'!K105)="F0",CELL("format",F!K105)="G"),FALSE,TRUE,IFERROR(IF(MATCH(CELL("format",'#_F'!K105),FormatCodes_SFX!$A$4:$A$53,0)&gt;0,TRUE),FALSE),TRUE,TRUE),"FormatMsg",TRUE,"PerfectMsg")</f>
        <v>PerfectMsg</v>
      </c>
      <c r="L105" s="231" t="str">
        <f ca="1">_xlfn.IFS(ISBLANK(F!L105),"",IF(NOT(ISNA('#_F'!L105)),IF(ISNA(F!L105),TRUE,FALSE),FALSE),"StuNAMsg",IF(AND(ISNA('#_F'!L105),ISNA(F!L105)),TRUE,FALSE),"PerfectMsg",IF(NOT(ISERROR('#_F'!L105)),IF(ISERROR(F!L105),TRUE,FALSE),FALSE),"StuErrorMsg",IF(TYPE('#_F'!L105)&lt;&gt;TYPE(F!L105),TRUE,FALSE),"WrongTypeMsg",IF(_xlfn.ISFORMULA('#_F'!L105),IF(NOT(_xlfn.ISFORMULA(F!L105)),TRUE),FALSE),"MissingFormulaMsg",IF(NOT(AND(ISNUMBER(FIND("[",_xlfn.FORMULATEXT('#_F'!L105))),ISNUMBER(FIND("!",_xlfn.FORMULATEXT('#_F'!L105))))),AND(ISNUMBER(FIND("[",_xlfn.FORMULATEXT(F!L105))),ISNUMBER(FIND("!",_xlfn.FORMULATEXT(F!L105)))),FALSE),"ExternalRefsMsg",IF(ISNUMBER('#_F'!L105),IF(ABS('#_F'!L105-F!L105)&gt;0.00001,TRUE,FALSE),IF('#_F'!L105&lt;&gt;F!L105,TRUE,FALSE)),IF(ISNUMBER('#_F'!L105),IF('#_F'!L105&gt;F!L105,"TooLow","TooHigh"),"WrongAnswer"),NOT(_xlfn.ISFORMULA('#_F'!L105)),IF(_xlfn.IFS(ISTEXT('#_F'!L105),FALSE,ISLOGICAL('#_F'!L105),FALSE,SUBSTITUTE(CELL("format",'#_F'!L105),"-","")=SUBSTITUTE(CELL("format",F!L105),"-",""),FALSE,CELL("format",'#_F'!L105)="G",FALSE,AND(CELL("format",'#_F'!L105)="F0",CELL("format",F!L105)="G"),FALSE,TRUE,IFERROR(IF(MATCH(CELL("format",'#_F'!L105)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105),_xlfn.FORMULATEXT(F!L105),F!L105),"9","#"),"8","#"),"7","#"),"6","#"),"5","#"),"4","#"),"3","#"),"2","#"),"1","#"),"0","#"),"$","")," ",""),",","@"),"&gt;","@"),"&lt;","@"),"=","@"),")","@"),"(","@"),"^","@"),"/","@"),"+","@"),"*","@"),"-","@"))-LEN(SUBSTITUTE(SUBSTITUTE(SUBSTITUTE(SUBSTITUTE(SUBSTITUTE(SUBSTITUTE(SUBSTITUTE(SUBSTITUTE(SUBSTITUTE(SUBSTITUTE(SUBSTITUTE(SUBSTITUTE(SUBSTITUTE(SUBSTITUTE(SUBSTITUTE(SUBSTITUTE(SUBSTITUTE(SUBSTITUTE(SUBSTITUTE(SUBSTITUTE(SUBSTITUTE(SUBSTITUTE(SUBSTITUTE(SUBSTITUTE(IF(_xlfn.ISFORMULA(F!L105),_xlfn.FORMULATEXT(F!L105),F!L105),"9","#"),"8","#"),"7","#"),"6","#"),"5","#"),"4","#"),"3","#"),"2","#"),"1","#"),"0","#"),"$","")," ",""),",","@"),"&gt;","@"),"&lt;","@"),"=","@"),")","@"),"(","@"),"^","@"),"/","@"),"+","@"),"*","@"),"-","@"),"@#","")))/2&gt;(LEN(SUBSTITUTE(SUBSTITUTE(SUBSTITUTE(SUBSTITUTE(SUBSTITUTE(SUBSTITUTE(SUBSTITUTE(SUBSTITUTE(SUBSTITUTE(SUBSTITUTE(SUBSTITUTE(SUBSTITUTE(SUBSTITUTE(SUBSTITUTE(SUBSTITUTE(SUBSTITUTE(SUBSTITUTE(SUBSTITUTE(SUBSTITUTE(SUBSTITUTE(SUBSTITUTE(SUBSTITUTE(SUBSTITUTE(IF(_xlfn.ISFORMULA('#_F'!L105),_xlfn.FORMULATEXT('#_F'!L105),'#_F'!L105),"9","#"),"8","#"),"7","#"),"6","#"),"5","#"),"4","#"),"3","#"),"2","#"),"1","#"),"0","#"),"$","")," ",""),",","@"),"&gt;","@"),"&lt;","@"),"=","@"),")","@"),"(","@"),"^","@"),"/","@"),"+","@"),"*","@"),"-","@"))-LEN(SUBSTITUTE(SUBSTITUTE(SUBSTITUTE(SUBSTITUTE(SUBSTITUTE(SUBSTITUTE(SUBSTITUTE(SUBSTITUTE(SUBSTITUTE(SUBSTITUTE(SUBSTITUTE(SUBSTITUTE(SUBSTITUTE(SUBSTITUTE(SUBSTITUTE(SUBSTITUTE(SUBSTITUTE(SUBSTITUTE(SUBSTITUTE(SUBSTITUTE(SUBSTITUTE(SUBSTITUTE(SUBSTITUTE(SUBSTITUTE(IF(_xlfn.ISFORMULA('#_F'!L105),_xlfn.FORMULATEXT('#_F'!L105),'#_F'!L105),"9","#"),"8","#"),"7","#"),"6","#"),"5","#"),"4","#"),"3","#"),"2","#"),"1","#"),"0","#"),"$","")," ",""),",","@"),"&gt;","@"),"&lt;","@"),"=","@"),")","@"),"(","@"),"^","@"),"/","@"),"+","@"),"*","@"),"-","@"),"@#","")))/2,TRUE,FALSE),"HardCodeMsg",IF(LEN(IF(_xlfn.ISFORMULA(F!L105),_xlfn.FORMULATEXT(F!L105),F!L105))-LEN(SUBSTITUTE(IF(_xlfn.ISFORMULA(F!L105),_xlfn.FORMULATEXT(F!L105),F!L105),"""",""))&gt;LEN(IF(_xlfn.ISFORMULA('#_F'!L105),_xlfn.FORMULATEXT('#_F'!L105),'#_F'!L105))-LEN(SUBSTITUTE(IF(_xlfn.ISFORMULA('#_F'!L105),_xlfn.FORMULATEXT('#_F'!L105),'#_F'!L105),"""","")),TRUE,FALSE),"HardQuoteMsg",IF(LEN(IF(_xlfn.ISFORMULA(F!L105),_xlfn.FORMULATEXT(F!L105),F!L105))-LEN(SUBSTITUTE(IF(_xlfn.ISFORMULA(F!L105),_xlfn.FORMULATEXT(F!L105),F!L105),"$",""))&lt;LEN(IF(_xlfn.ISFORMULA('#_F'!L105),_xlfn.FORMULATEXT('#_F'!L105),'#_F'!L105))-LEN(SUBSTITUTE(IF(_xlfn.ISFORMULA('#_F'!L105),_xlfn.FORMULATEXT('#_F'!L105),'#_F'!L105),"$","")),TRUE,FALSE),"MissingAbsMsg",_xlfn.IFS(ISTEXT('#_F'!L105),FALSE,ISLOGICAL('#_F'!L105),FALSE,SUBSTITUTE(CELL("format",'#_F'!L105),"-","")=SUBSTITUTE(CELL("format",F!L105),"-",""),FALSE,CELL("format",'#_F'!L105)="G",FALSE,AND(CELL("format",'#_F'!L105)="F0",CELL("format",F!L105)="G"),FALSE,TRUE,IFERROR(IF(MATCH(CELL("format",'#_F'!L105),FormatCodes_SFX!$A$4:$A$53,0)&gt;0,TRUE),FALSE),TRUE,TRUE),"FormatMsg",TRUE,"PerfectMsg")</f>
        <v>PerfectMsg</v>
      </c>
      <c r="N105" s="233">
        <v>0</v>
      </c>
      <c r="O105" s="233">
        <v>0</v>
      </c>
      <c r="P105" s="233">
        <v>0</v>
      </c>
      <c r="R105" s="233">
        <v>0</v>
      </c>
      <c r="S105" s="233">
        <v>0</v>
      </c>
      <c r="T105" s="233">
        <v>0</v>
      </c>
      <c r="V105" s="233">
        <v>0</v>
      </c>
      <c r="W105" s="233">
        <v>0</v>
      </c>
      <c r="X105" s="233">
        <v>0</v>
      </c>
      <c r="Z105" s="233">
        <v>0</v>
      </c>
      <c r="AA105" s="233">
        <v>0</v>
      </c>
      <c r="AB105" s="233">
        <v>0</v>
      </c>
    </row>
    <row r="106" spans="3:28" x14ac:dyDescent="0.15">
      <c r="C106" s="233">
        <v>0</v>
      </c>
      <c r="D106" s="233">
        <v>0</v>
      </c>
      <c r="E106" s="233">
        <v>0</v>
      </c>
      <c r="F106" s="233">
        <v>0</v>
      </c>
      <c r="G106" s="170" t="str">
        <f ca="1">_xlfn.IFS(ISBLANK(F!G106),"",IF(NOT(ISNA('#_F'!G106)),IF(ISNA(F!G106),TRUE,FALSE),FALSE),"StuNAMsg",IF(AND(ISNA('#_F'!G106),ISNA(F!G106)),TRUE,FALSE),"PerfectMsg",IF(NOT(ISERROR('#_F'!G106)),IF(ISERROR(F!G106),TRUE,FALSE),FALSE),"StuErrorMsg",IF(TYPE('#_F'!G106)&lt;&gt;TYPE(F!G106),TRUE,FALSE),"WrongTypeMsg",IF(_xlfn.ISFORMULA('#_F'!G106),IF(NOT(_xlfn.ISFORMULA(F!G106)),TRUE),FALSE),"MissingFormulaMsg",IF(NOT(AND(ISNUMBER(FIND("[",_xlfn.FORMULATEXT('#_F'!G106))),ISNUMBER(FIND("!",_xlfn.FORMULATEXT('#_F'!G106))))),AND(ISNUMBER(FIND("[",_xlfn.FORMULATEXT(F!G106))),ISNUMBER(FIND("!",_xlfn.FORMULATEXT(F!G106)))),FALSE),"ExternalRefsMsg",IF(ISNUMBER('#_F'!G106),IF(ABS('#_F'!G106-F!G106)&gt;0.00001,TRUE,FALSE),IF('#_F'!G106&lt;&gt;F!G106,TRUE,FALSE)),IF(ISNUMBER('#_F'!G106),IF('#_F'!G106&gt;F!G106,"TooLow","TooHigh"),"WrongAnswer"),NOT(_xlfn.ISFORMULA('#_F'!G106)),IF(_xlfn.IFS(ISTEXT('#_F'!G106),FALSE,ISLOGICAL('#_F'!G106),FALSE,SUBSTITUTE(CELL("format",'#_F'!G106),"-","")=SUBSTITUTE(CELL("format",F!G106),"-",""),FALSE,CELL("format",'#_F'!G106)="G",FALSE,AND(CELL("format",'#_F'!G106)="F0",CELL("format",F!G106)="G"),FALSE,TRUE,IFERROR(IF(MATCH(CELL("format",'#_F'!G106)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106),_xlfn.FORMULATEXT(F!G106),F!G106),"9","#"),"8","#"),"7","#"),"6","#"),"5","#"),"4","#"),"3","#"),"2","#"),"1","#"),"0","#"),"$","")," ",""),",","@"),"&gt;","@"),"&lt;","@"),"=","@"),")","@"),"(","@"),"^","@"),"/","@"),"+","@"),"*","@"),"-","@"))-LEN(SUBSTITUTE(SUBSTITUTE(SUBSTITUTE(SUBSTITUTE(SUBSTITUTE(SUBSTITUTE(SUBSTITUTE(SUBSTITUTE(SUBSTITUTE(SUBSTITUTE(SUBSTITUTE(SUBSTITUTE(SUBSTITUTE(SUBSTITUTE(SUBSTITUTE(SUBSTITUTE(SUBSTITUTE(SUBSTITUTE(SUBSTITUTE(SUBSTITUTE(SUBSTITUTE(SUBSTITUTE(SUBSTITUTE(SUBSTITUTE(IF(_xlfn.ISFORMULA(F!G106),_xlfn.FORMULATEXT(F!G106),F!G106),"9","#"),"8","#"),"7","#"),"6","#"),"5","#"),"4","#"),"3","#"),"2","#"),"1","#"),"0","#"),"$","")," ",""),",","@"),"&gt;","@"),"&lt;","@"),"=","@"),")","@"),"(","@"),"^","@"),"/","@"),"+","@"),"*","@"),"-","@"),"@#","")))/2&gt;(LEN(SUBSTITUTE(SUBSTITUTE(SUBSTITUTE(SUBSTITUTE(SUBSTITUTE(SUBSTITUTE(SUBSTITUTE(SUBSTITUTE(SUBSTITUTE(SUBSTITUTE(SUBSTITUTE(SUBSTITUTE(SUBSTITUTE(SUBSTITUTE(SUBSTITUTE(SUBSTITUTE(SUBSTITUTE(SUBSTITUTE(SUBSTITUTE(SUBSTITUTE(SUBSTITUTE(SUBSTITUTE(SUBSTITUTE(IF(_xlfn.ISFORMULA('#_F'!G106),_xlfn.FORMULATEXT('#_F'!G106),'#_F'!G106),"9","#"),"8","#"),"7","#"),"6","#"),"5","#"),"4","#"),"3","#"),"2","#"),"1","#"),"0","#"),"$","")," ",""),",","@"),"&gt;","@"),"&lt;","@"),"=","@"),")","@"),"(","@"),"^","@"),"/","@"),"+","@"),"*","@"),"-","@"))-LEN(SUBSTITUTE(SUBSTITUTE(SUBSTITUTE(SUBSTITUTE(SUBSTITUTE(SUBSTITUTE(SUBSTITUTE(SUBSTITUTE(SUBSTITUTE(SUBSTITUTE(SUBSTITUTE(SUBSTITUTE(SUBSTITUTE(SUBSTITUTE(SUBSTITUTE(SUBSTITUTE(SUBSTITUTE(SUBSTITUTE(SUBSTITUTE(SUBSTITUTE(SUBSTITUTE(SUBSTITUTE(SUBSTITUTE(SUBSTITUTE(IF(_xlfn.ISFORMULA('#_F'!G106),_xlfn.FORMULATEXT('#_F'!G106),'#_F'!G106),"9","#"),"8","#"),"7","#"),"6","#"),"5","#"),"4","#"),"3","#"),"2","#"),"1","#"),"0","#"),"$","")," ",""),",","@"),"&gt;","@"),"&lt;","@"),"=","@"),")","@"),"(","@"),"^","@"),"/","@"),"+","@"),"*","@"),"-","@"),"@#","")))/2,TRUE,FALSE),"HardCodeMsg",IF(LEN(IF(_xlfn.ISFORMULA(F!G106),_xlfn.FORMULATEXT(F!G106),F!G106))-LEN(SUBSTITUTE(IF(_xlfn.ISFORMULA(F!G106),_xlfn.FORMULATEXT(F!G106),F!G106),"""",""))&gt;LEN(IF(_xlfn.ISFORMULA('#_F'!G106),_xlfn.FORMULATEXT('#_F'!G106),'#_F'!G106))-LEN(SUBSTITUTE(IF(_xlfn.ISFORMULA('#_F'!G106),_xlfn.FORMULATEXT('#_F'!G106),'#_F'!G106),"""","")),TRUE,FALSE),"HardQuoteMsg",IF(LEN(IF(_xlfn.ISFORMULA(F!G106),_xlfn.FORMULATEXT(F!G106),F!G106))-LEN(SUBSTITUTE(IF(_xlfn.ISFORMULA(F!G106),_xlfn.FORMULATEXT(F!G106),F!G106),"$",""))&lt;LEN(IF(_xlfn.ISFORMULA('#_F'!G106),_xlfn.FORMULATEXT('#_F'!G106),'#_F'!G106))-LEN(SUBSTITUTE(IF(_xlfn.ISFORMULA('#_F'!G106),_xlfn.FORMULATEXT('#_F'!G106),'#_F'!G106),"$","")),TRUE,FALSE),"MissingAbsMsg",_xlfn.IFS(ISTEXT('#_F'!G106),FALSE,ISLOGICAL('#_F'!G106),FALSE,SUBSTITUTE(CELL("format",'#_F'!G106),"-","")=SUBSTITUTE(CELL("format",F!G106),"-",""),FALSE,CELL("format",'#_F'!G106)="G",FALSE,AND(CELL("format",'#_F'!G106)="F0",CELL("format",F!G106)="G"),FALSE,TRUE,IFERROR(IF(MATCH(CELL("format",'#_F'!G106),FormatCodes_SFX!$A$4:$A$53,0)&gt;0,TRUE),FALSE),TRUE,TRUE),"FormatMsg",TRUE,"PerfectMsg")</f>
        <v>PerfectMsg</v>
      </c>
      <c r="H106" s="170" t="str">
        <f ca="1">_xlfn.IFS(ISBLANK(F!H106),"",IF(NOT(ISNA('#_F'!H106)),IF(ISNA(F!H106),TRUE,FALSE),FALSE),"StuNAMsg",IF(AND(ISNA('#_F'!H106),ISNA(F!H106)),TRUE,FALSE),"PerfectMsg",IF(NOT(ISERROR('#_F'!H106)),IF(ISERROR(F!H106),TRUE,FALSE),FALSE),"StuErrorMsg",IF(TYPE('#_F'!H106)&lt;&gt;TYPE(F!H106),TRUE,FALSE),"WrongTypeMsg",IF(_xlfn.ISFORMULA('#_F'!H106),IF(NOT(_xlfn.ISFORMULA(F!H106)),TRUE),FALSE),"MissingFormulaMsg",IF(NOT(AND(ISNUMBER(FIND("[",_xlfn.FORMULATEXT('#_F'!H106))),ISNUMBER(FIND("!",_xlfn.FORMULATEXT('#_F'!H106))))),AND(ISNUMBER(FIND("[",_xlfn.FORMULATEXT(F!H106))),ISNUMBER(FIND("!",_xlfn.FORMULATEXT(F!H106)))),FALSE),"ExternalRefsMsg",IF(ISNUMBER('#_F'!H106),IF(ABS('#_F'!H106-F!H106)&gt;0.00001,TRUE,FALSE),IF('#_F'!H106&lt;&gt;F!H106,TRUE,FALSE)),IF(ISNUMBER('#_F'!H106),IF('#_F'!H106&gt;F!H106,"TooLow","TooHigh"),"WrongAnswer"),NOT(_xlfn.ISFORMULA('#_F'!H106)),IF(_xlfn.IFS(ISTEXT('#_F'!H106),FALSE,ISLOGICAL('#_F'!H106),FALSE,SUBSTITUTE(CELL("format",'#_F'!H106),"-","")=SUBSTITUTE(CELL("format",F!H106),"-",""),FALSE,CELL("format",'#_F'!H106)="G",FALSE,AND(CELL("format",'#_F'!H106)="F0",CELL("format",F!H106)="G"),FALSE,TRUE,IFERROR(IF(MATCH(CELL("format",'#_F'!H106)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106),_xlfn.FORMULATEXT(F!H106),F!H106),"9","#"),"8","#"),"7","#"),"6","#"),"5","#"),"4","#"),"3","#"),"2","#"),"1","#"),"0","#"),"$","")," ",""),",","@"),"&gt;","@"),"&lt;","@"),"=","@"),")","@"),"(","@"),"^","@"),"/","@"),"+","@"),"*","@"),"-","@"))-LEN(SUBSTITUTE(SUBSTITUTE(SUBSTITUTE(SUBSTITUTE(SUBSTITUTE(SUBSTITUTE(SUBSTITUTE(SUBSTITUTE(SUBSTITUTE(SUBSTITUTE(SUBSTITUTE(SUBSTITUTE(SUBSTITUTE(SUBSTITUTE(SUBSTITUTE(SUBSTITUTE(SUBSTITUTE(SUBSTITUTE(SUBSTITUTE(SUBSTITUTE(SUBSTITUTE(SUBSTITUTE(SUBSTITUTE(SUBSTITUTE(IF(_xlfn.ISFORMULA(F!H106),_xlfn.FORMULATEXT(F!H106),F!H106),"9","#"),"8","#"),"7","#"),"6","#"),"5","#"),"4","#"),"3","#"),"2","#"),"1","#"),"0","#"),"$","")," ",""),",","@"),"&gt;","@"),"&lt;","@"),"=","@"),")","@"),"(","@"),"^","@"),"/","@"),"+","@"),"*","@"),"-","@"),"@#","")))/2&gt;(LEN(SUBSTITUTE(SUBSTITUTE(SUBSTITUTE(SUBSTITUTE(SUBSTITUTE(SUBSTITUTE(SUBSTITUTE(SUBSTITUTE(SUBSTITUTE(SUBSTITUTE(SUBSTITUTE(SUBSTITUTE(SUBSTITUTE(SUBSTITUTE(SUBSTITUTE(SUBSTITUTE(SUBSTITUTE(SUBSTITUTE(SUBSTITUTE(SUBSTITUTE(SUBSTITUTE(SUBSTITUTE(SUBSTITUTE(IF(_xlfn.ISFORMULA('#_F'!H106),_xlfn.FORMULATEXT('#_F'!H106),'#_F'!H106),"9","#"),"8","#"),"7","#"),"6","#"),"5","#"),"4","#"),"3","#"),"2","#"),"1","#"),"0","#"),"$","")," ",""),",","@"),"&gt;","@"),"&lt;","@"),"=","@"),")","@"),"(","@"),"^","@"),"/","@"),"+","@"),"*","@"),"-","@"))-LEN(SUBSTITUTE(SUBSTITUTE(SUBSTITUTE(SUBSTITUTE(SUBSTITUTE(SUBSTITUTE(SUBSTITUTE(SUBSTITUTE(SUBSTITUTE(SUBSTITUTE(SUBSTITUTE(SUBSTITUTE(SUBSTITUTE(SUBSTITUTE(SUBSTITUTE(SUBSTITUTE(SUBSTITUTE(SUBSTITUTE(SUBSTITUTE(SUBSTITUTE(SUBSTITUTE(SUBSTITUTE(SUBSTITUTE(SUBSTITUTE(IF(_xlfn.ISFORMULA('#_F'!H106),_xlfn.FORMULATEXT('#_F'!H106),'#_F'!H106),"9","#"),"8","#"),"7","#"),"6","#"),"5","#"),"4","#"),"3","#"),"2","#"),"1","#"),"0","#"),"$","")," ",""),",","@"),"&gt;","@"),"&lt;","@"),"=","@"),")","@"),"(","@"),"^","@"),"/","@"),"+","@"),"*","@"),"-","@"),"@#","")))/2,TRUE,FALSE),"HardCodeMsg",IF(LEN(IF(_xlfn.ISFORMULA(F!H106),_xlfn.FORMULATEXT(F!H106),F!H106))-LEN(SUBSTITUTE(IF(_xlfn.ISFORMULA(F!H106),_xlfn.FORMULATEXT(F!H106),F!H106),"""",""))&gt;LEN(IF(_xlfn.ISFORMULA('#_F'!H106),_xlfn.FORMULATEXT('#_F'!H106),'#_F'!H106))-LEN(SUBSTITUTE(IF(_xlfn.ISFORMULA('#_F'!H106),_xlfn.FORMULATEXT('#_F'!H106),'#_F'!H106),"""","")),TRUE,FALSE),"HardQuoteMsg",IF(LEN(IF(_xlfn.ISFORMULA(F!H106),_xlfn.FORMULATEXT(F!H106),F!H106))-LEN(SUBSTITUTE(IF(_xlfn.ISFORMULA(F!H106),_xlfn.FORMULATEXT(F!H106),F!H106),"$",""))&lt;LEN(IF(_xlfn.ISFORMULA('#_F'!H106),_xlfn.FORMULATEXT('#_F'!H106),'#_F'!H106))-LEN(SUBSTITUTE(IF(_xlfn.ISFORMULA('#_F'!H106),_xlfn.FORMULATEXT('#_F'!H106),'#_F'!H106),"$","")),TRUE,FALSE),"MissingAbsMsg",_xlfn.IFS(ISTEXT('#_F'!H106),FALSE,ISLOGICAL('#_F'!H106),FALSE,SUBSTITUTE(CELL("format",'#_F'!H106),"-","")=SUBSTITUTE(CELL("format",F!H106),"-",""),FALSE,CELL("format",'#_F'!H106)="G",FALSE,AND(CELL("format",'#_F'!H106)="F0",CELL("format",F!H106)="G"),FALSE,TRUE,IFERROR(IF(MATCH(CELL("format",'#_F'!H106),FormatCodes_SFX!$A$4:$A$53,0)&gt;0,TRUE),FALSE),TRUE,TRUE),"FormatMsg",TRUE,"PerfectMsg")</f>
        <v>PerfectMsg</v>
      </c>
      <c r="I106" s="170" t="str">
        <f ca="1">_xlfn.IFS(ISBLANK(F!I106),"",IF(NOT(ISNA('#_F'!I106)),IF(ISNA(F!I106),TRUE,FALSE),FALSE),"StuNAMsg",IF(AND(ISNA('#_F'!I106),ISNA(F!I106)),TRUE,FALSE),"PerfectMsg",IF(NOT(ISERROR('#_F'!I106)),IF(ISERROR(F!I106),TRUE,FALSE),FALSE),"StuErrorMsg",IF(TYPE('#_F'!I106)&lt;&gt;TYPE(F!I106),TRUE,FALSE),"WrongTypeMsg",IF(_xlfn.ISFORMULA('#_F'!I106),IF(NOT(_xlfn.ISFORMULA(F!I106)),TRUE),FALSE),"MissingFormulaMsg",IF(NOT(AND(ISNUMBER(FIND("[",_xlfn.FORMULATEXT('#_F'!I106))),ISNUMBER(FIND("!",_xlfn.FORMULATEXT('#_F'!I106))))),AND(ISNUMBER(FIND("[",_xlfn.FORMULATEXT(F!I106))),ISNUMBER(FIND("!",_xlfn.FORMULATEXT(F!I106)))),FALSE),"ExternalRefsMsg",IF(ISNUMBER('#_F'!I106),IF(ABS('#_F'!I106-F!I106)&gt;0.00001,TRUE,FALSE),IF('#_F'!I106&lt;&gt;F!I106,TRUE,FALSE)),IF(ISNUMBER('#_F'!I106),IF('#_F'!I106&gt;F!I106,"TooLow","TooHigh"),"WrongAnswer"),NOT(_xlfn.ISFORMULA('#_F'!I106)),IF(_xlfn.IFS(ISTEXT('#_F'!I106),FALSE,ISLOGICAL('#_F'!I106),FALSE,SUBSTITUTE(CELL("format",'#_F'!I106),"-","")=SUBSTITUTE(CELL("format",F!I106),"-",""),FALSE,CELL("format",'#_F'!I106)="G",FALSE,AND(CELL("format",'#_F'!I106)="F0",CELL("format",F!I106)="G"),FALSE,TRUE,IFERROR(IF(MATCH(CELL("format",'#_F'!I106)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106),_xlfn.FORMULATEXT(F!I106),F!I106),"9","#"),"8","#"),"7","#"),"6","#"),"5","#"),"4","#"),"3","#"),"2","#"),"1","#"),"0","#"),"$","")," ",""),",","@"),"&gt;","@"),"&lt;","@"),"=","@"),")","@"),"(","@"),"^","@"),"/","@"),"+","@"),"*","@"),"-","@"))-LEN(SUBSTITUTE(SUBSTITUTE(SUBSTITUTE(SUBSTITUTE(SUBSTITUTE(SUBSTITUTE(SUBSTITUTE(SUBSTITUTE(SUBSTITUTE(SUBSTITUTE(SUBSTITUTE(SUBSTITUTE(SUBSTITUTE(SUBSTITUTE(SUBSTITUTE(SUBSTITUTE(SUBSTITUTE(SUBSTITUTE(SUBSTITUTE(SUBSTITUTE(SUBSTITUTE(SUBSTITUTE(SUBSTITUTE(SUBSTITUTE(IF(_xlfn.ISFORMULA(F!I106),_xlfn.FORMULATEXT(F!I106),F!I106),"9","#"),"8","#"),"7","#"),"6","#"),"5","#"),"4","#"),"3","#"),"2","#"),"1","#"),"0","#"),"$","")," ",""),",","@"),"&gt;","@"),"&lt;","@"),"=","@"),")","@"),"(","@"),"^","@"),"/","@"),"+","@"),"*","@"),"-","@"),"@#","")))/2&gt;(LEN(SUBSTITUTE(SUBSTITUTE(SUBSTITUTE(SUBSTITUTE(SUBSTITUTE(SUBSTITUTE(SUBSTITUTE(SUBSTITUTE(SUBSTITUTE(SUBSTITUTE(SUBSTITUTE(SUBSTITUTE(SUBSTITUTE(SUBSTITUTE(SUBSTITUTE(SUBSTITUTE(SUBSTITUTE(SUBSTITUTE(SUBSTITUTE(SUBSTITUTE(SUBSTITUTE(SUBSTITUTE(SUBSTITUTE(IF(_xlfn.ISFORMULA('#_F'!I106),_xlfn.FORMULATEXT('#_F'!I106),'#_F'!I106),"9","#"),"8","#"),"7","#"),"6","#"),"5","#"),"4","#"),"3","#"),"2","#"),"1","#"),"0","#"),"$","")," ",""),",","@"),"&gt;","@"),"&lt;","@"),"=","@"),")","@"),"(","@"),"^","@"),"/","@"),"+","@"),"*","@"),"-","@"))-LEN(SUBSTITUTE(SUBSTITUTE(SUBSTITUTE(SUBSTITUTE(SUBSTITUTE(SUBSTITUTE(SUBSTITUTE(SUBSTITUTE(SUBSTITUTE(SUBSTITUTE(SUBSTITUTE(SUBSTITUTE(SUBSTITUTE(SUBSTITUTE(SUBSTITUTE(SUBSTITUTE(SUBSTITUTE(SUBSTITUTE(SUBSTITUTE(SUBSTITUTE(SUBSTITUTE(SUBSTITUTE(SUBSTITUTE(SUBSTITUTE(IF(_xlfn.ISFORMULA('#_F'!I106),_xlfn.FORMULATEXT('#_F'!I106),'#_F'!I106),"9","#"),"8","#"),"7","#"),"6","#"),"5","#"),"4","#"),"3","#"),"2","#"),"1","#"),"0","#"),"$","")," ",""),",","@"),"&gt;","@"),"&lt;","@"),"=","@"),")","@"),"(","@"),"^","@"),"/","@"),"+","@"),"*","@"),"-","@"),"@#","")))/2,TRUE,FALSE),"HardCodeMsg",IF(LEN(IF(_xlfn.ISFORMULA(F!I106),_xlfn.FORMULATEXT(F!I106),F!I106))-LEN(SUBSTITUTE(IF(_xlfn.ISFORMULA(F!I106),_xlfn.FORMULATEXT(F!I106),F!I106),"""",""))&gt;LEN(IF(_xlfn.ISFORMULA('#_F'!I106),_xlfn.FORMULATEXT('#_F'!I106),'#_F'!I106))-LEN(SUBSTITUTE(IF(_xlfn.ISFORMULA('#_F'!I106),_xlfn.FORMULATEXT('#_F'!I106),'#_F'!I106),"""","")),TRUE,FALSE),"HardQuoteMsg",IF(LEN(IF(_xlfn.ISFORMULA(F!I106),_xlfn.FORMULATEXT(F!I106),F!I106))-LEN(SUBSTITUTE(IF(_xlfn.ISFORMULA(F!I106),_xlfn.FORMULATEXT(F!I106),F!I106),"$",""))&lt;LEN(IF(_xlfn.ISFORMULA('#_F'!I106),_xlfn.FORMULATEXT('#_F'!I106),'#_F'!I106))-LEN(SUBSTITUTE(IF(_xlfn.ISFORMULA('#_F'!I106),_xlfn.FORMULATEXT('#_F'!I106),'#_F'!I106),"$","")),TRUE,FALSE),"MissingAbsMsg",_xlfn.IFS(ISTEXT('#_F'!I106),FALSE,ISLOGICAL('#_F'!I106),FALSE,SUBSTITUTE(CELL("format",'#_F'!I106),"-","")=SUBSTITUTE(CELL("format",F!I106),"-",""),FALSE,CELL("format",'#_F'!I106)="G",FALSE,AND(CELL("format",'#_F'!I106)="F0",CELL("format",F!I106)="G"),FALSE,TRUE,IFERROR(IF(MATCH(CELL("format",'#_F'!I106),FormatCodes_SFX!$A$4:$A$53,0)&gt;0,TRUE),FALSE),TRUE,TRUE),"FormatMsg",TRUE,"PerfectMsg")</f>
        <v>PerfectMsg</v>
      </c>
      <c r="J106" s="170" t="str">
        <f ca="1">_xlfn.IFS(ISBLANK(F!J106),"",IF(NOT(ISNA('#_F'!J106)),IF(ISNA(F!J106),TRUE,FALSE),FALSE),"StuNAMsg",IF(AND(ISNA('#_F'!J106),ISNA(F!J106)),TRUE,FALSE),"PerfectMsg",IF(NOT(ISERROR('#_F'!J106)),IF(ISERROR(F!J106),TRUE,FALSE),FALSE),"StuErrorMsg",IF(TYPE('#_F'!J106)&lt;&gt;TYPE(F!J106),TRUE,FALSE),"WrongTypeMsg",IF(_xlfn.ISFORMULA('#_F'!J106),IF(NOT(_xlfn.ISFORMULA(F!J106)),TRUE),FALSE),"MissingFormulaMsg",IF(NOT(AND(ISNUMBER(FIND("[",_xlfn.FORMULATEXT('#_F'!J106))),ISNUMBER(FIND("!",_xlfn.FORMULATEXT('#_F'!J106))))),AND(ISNUMBER(FIND("[",_xlfn.FORMULATEXT(F!J106))),ISNUMBER(FIND("!",_xlfn.FORMULATEXT(F!J106)))),FALSE),"ExternalRefsMsg",IF(ISNUMBER('#_F'!J106),IF(ABS('#_F'!J106-F!J106)&gt;0.00001,TRUE,FALSE),IF('#_F'!J106&lt;&gt;F!J106,TRUE,FALSE)),IF(ISNUMBER('#_F'!J106),IF('#_F'!J106&gt;F!J106,"TooLow","TooHigh"),"WrongAnswer"),NOT(_xlfn.ISFORMULA('#_F'!J106)),IF(_xlfn.IFS(ISTEXT('#_F'!J106),FALSE,ISLOGICAL('#_F'!J106),FALSE,SUBSTITUTE(CELL("format",'#_F'!J106),"-","")=SUBSTITUTE(CELL("format",F!J106),"-",""),FALSE,CELL("format",'#_F'!J106)="G",FALSE,AND(CELL("format",'#_F'!J106)="F0",CELL("format",F!J106)="G"),FALSE,TRUE,IFERROR(IF(MATCH(CELL("format",'#_F'!J106)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106),_xlfn.FORMULATEXT(F!J106),F!J106),"9","#"),"8","#"),"7","#"),"6","#"),"5","#"),"4","#"),"3","#"),"2","#"),"1","#"),"0","#"),"$","")," ",""),",","@"),"&gt;","@"),"&lt;","@"),"=","@"),")","@"),"(","@"),"^","@"),"/","@"),"+","@"),"*","@"),"-","@"))-LEN(SUBSTITUTE(SUBSTITUTE(SUBSTITUTE(SUBSTITUTE(SUBSTITUTE(SUBSTITUTE(SUBSTITUTE(SUBSTITUTE(SUBSTITUTE(SUBSTITUTE(SUBSTITUTE(SUBSTITUTE(SUBSTITUTE(SUBSTITUTE(SUBSTITUTE(SUBSTITUTE(SUBSTITUTE(SUBSTITUTE(SUBSTITUTE(SUBSTITUTE(SUBSTITUTE(SUBSTITUTE(SUBSTITUTE(SUBSTITUTE(IF(_xlfn.ISFORMULA(F!J106),_xlfn.FORMULATEXT(F!J106),F!J106),"9","#"),"8","#"),"7","#"),"6","#"),"5","#"),"4","#"),"3","#"),"2","#"),"1","#"),"0","#"),"$","")," ",""),",","@"),"&gt;","@"),"&lt;","@"),"=","@"),")","@"),"(","@"),"^","@"),"/","@"),"+","@"),"*","@"),"-","@"),"@#","")))/2&gt;(LEN(SUBSTITUTE(SUBSTITUTE(SUBSTITUTE(SUBSTITUTE(SUBSTITUTE(SUBSTITUTE(SUBSTITUTE(SUBSTITUTE(SUBSTITUTE(SUBSTITUTE(SUBSTITUTE(SUBSTITUTE(SUBSTITUTE(SUBSTITUTE(SUBSTITUTE(SUBSTITUTE(SUBSTITUTE(SUBSTITUTE(SUBSTITUTE(SUBSTITUTE(SUBSTITUTE(SUBSTITUTE(SUBSTITUTE(IF(_xlfn.ISFORMULA('#_F'!J106),_xlfn.FORMULATEXT('#_F'!J106),'#_F'!J106),"9","#"),"8","#"),"7","#"),"6","#"),"5","#"),"4","#"),"3","#"),"2","#"),"1","#"),"0","#"),"$","")," ",""),",","@"),"&gt;","@"),"&lt;","@"),"=","@"),")","@"),"(","@"),"^","@"),"/","@"),"+","@"),"*","@"),"-","@"))-LEN(SUBSTITUTE(SUBSTITUTE(SUBSTITUTE(SUBSTITUTE(SUBSTITUTE(SUBSTITUTE(SUBSTITUTE(SUBSTITUTE(SUBSTITUTE(SUBSTITUTE(SUBSTITUTE(SUBSTITUTE(SUBSTITUTE(SUBSTITUTE(SUBSTITUTE(SUBSTITUTE(SUBSTITUTE(SUBSTITUTE(SUBSTITUTE(SUBSTITUTE(SUBSTITUTE(SUBSTITUTE(SUBSTITUTE(SUBSTITUTE(IF(_xlfn.ISFORMULA('#_F'!J106),_xlfn.FORMULATEXT('#_F'!J106),'#_F'!J106),"9","#"),"8","#"),"7","#"),"6","#"),"5","#"),"4","#"),"3","#"),"2","#"),"1","#"),"0","#"),"$","")," ",""),",","@"),"&gt;","@"),"&lt;","@"),"=","@"),")","@"),"(","@"),"^","@"),"/","@"),"+","@"),"*","@"),"-","@"),"@#","")))/2,TRUE,FALSE),"HardCodeMsg",IF(LEN(IF(_xlfn.ISFORMULA(F!J106),_xlfn.FORMULATEXT(F!J106),F!J106))-LEN(SUBSTITUTE(IF(_xlfn.ISFORMULA(F!J106),_xlfn.FORMULATEXT(F!J106),F!J106),"""",""))&gt;LEN(IF(_xlfn.ISFORMULA('#_F'!J106),_xlfn.FORMULATEXT('#_F'!J106),'#_F'!J106))-LEN(SUBSTITUTE(IF(_xlfn.ISFORMULA('#_F'!J106),_xlfn.FORMULATEXT('#_F'!J106),'#_F'!J106),"""","")),TRUE,FALSE),"HardQuoteMsg",IF(LEN(IF(_xlfn.ISFORMULA(F!J106),_xlfn.FORMULATEXT(F!J106),F!J106))-LEN(SUBSTITUTE(IF(_xlfn.ISFORMULA(F!J106),_xlfn.FORMULATEXT(F!J106),F!J106),"$",""))&lt;LEN(IF(_xlfn.ISFORMULA('#_F'!J106),_xlfn.FORMULATEXT('#_F'!J106),'#_F'!J106))-LEN(SUBSTITUTE(IF(_xlfn.ISFORMULA('#_F'!J106),_xlfn.FORMULATEXT('#_F'!J106),'#_F'!J106),"$","")),TRUE,FALSE),"MissingAbsMsg",_xlfn.IFS(ISTEXT('#_F'!J106),FALSE,ISLOGICAL('#_F'!J106),FALSE,SUBSTITUTE(CELL("format",'#_F'!J106),"-","")=SUBSTITUTE(CELL("format",F!J106),"-",""),FALSE,CELL("format",'#_F'!J106)="G",FALSE,AND(CELL("format",'#_F'!J106)="F0",CELL("format",F!J106)="G"),FALSE,TRUE,IFERROR(IF(MATCH(CELL("format",'#_F'!J106),FormatCodes_SFX!$A$4:$A$53,0)&gt;0,TRUE),FALSE),TRUE,TRUE),"FormatMsg",TRUE,"PerfectMsg")</f>
        <v>PerfectMsg</v>
      </c>
      <c r="K106" s="170" t="str">
        <f ca="1">_xlfn.IFS(ISBLANK(F!K106),"",IF(NOT(ISNA('#_F'!K106)),IF(ISNA(F!K106),TRUE,FALSE),FALSE),"StuNAMsg",IF(AND(ISNA('#_F'!K106),ISNA(F!K106)),TRUE,FALSE),"PerfectMsg",IF(NOT(ISERROR('#_F'!K106)),IF(ISERROR(F!K106),TRUE,FALSE),FALSE),"StuErrorMsg",IF(TYPE('#_F'!K106)&lt;&gt;TYPE(F!K106),TRUE,FALSE),"WrongTypeMsg",IF(_xlfn.ISFORMULA('#_F'!K106),IF(NOT(_xlfn.ISFORMULA(F!K106)),TRUE),FALSE),"MissingFormulaMsg",IF(NOT(AND(ISNUMBER(FIND("[",_xlfn.FORMULATEXT('#_F'!K106))),ISNUMBER(FIND("!",_xlfn.FORMULATEXT('#_F'!K106))))),AND(ISNUMBER(FIND("[",_xlfn.FORMULATEXT(F!K106))),ISNUMBER(FIND("!",_xlfn.FORMULATEXT(F!K106)))),FALSE),"ExternalRefsMsg",IF(ISNUMBER('#_F'!K106),IF(ABS('#_F'!K106-F!K106)&gt;0.00001,TRUE,FALSE),IF('#_F'!K106&lt;&gt;F!K106,TRUE,FALSE)),IF(ISNUMBER('#_F'!K106),IF('#_F'!K106&gt;F!K106,"TooLow","TooHigh"),"WrongAnswer"),NOT(_xlfn.ISFORMULA('#_F'!K106)),IF(_xlfn.IFS(ISTEXT('#_F'!K106),FALSE,ISLOGICAL('#_F'!K106),FALSE,SUBSTITUTE(CELL("format",'#_F'!K106),"-","")=SUBSTITUTE(CELL("format",F!K106),"-",""),FALSE,CELL("format",'#_F'!K106)="G",FALSE,AND(CELL("format",'#_F'!K106)="F0",CELL("format",F!K106)="G"),FALSE,TRUE,IFERROR(IF(MATCH(CELL("format",'#_F'!K106)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106),_xlfn.FORMULATEXT(F!K106),F!K106),"9","#"),"8","#"),"7","#"),"6","#"),"5","#"),"4","#"),"3","#"),"2","#"),"1","#"),"0","#"),"$","")," ",""),",","@"),"&gt;","@"),"&lt;","@"),"=","@"),")","@"),"(","@"),"^","@"),"/","@"),"+","@"),"*","@"),"-","@"))-LEN(SUBSTITUTE(SUBSTITUTE(SUBSTITUTE(SUBSTITUTE(SUBSTITUTE(SUBSTITUTE(SUBSTITUTE(SUBSTITUTE(SUBSTITUTE(SUBSTITUTE(SUBSTITUTE(SUBSTITUTE(SUBSTITUTE(SUBSTITUTE(SUBSTITUTE(SUBSTITUTE(SUBSTITUTE(SUBSTITUTE(SUBSTITUTE(SUBSTITUTE(SUBSTITUTE(SUBSTITUTE(SUBSTITUTE(SUBSTITUTE(IF(_xlfn.ISFORMULA(F!K106),_xlfn.FORMULATEXT(F!K106),F!K106),"9","#"),"8","#"),"7","#"),"6","#"),"5","#"),"4","#"),"3","#"),"2","#"),"1","#"),"0","#"),"$","")," ",""),",","@"),"&gt;","@"),"&lt;","@"),"=","@"),")","@"),"(","@"),"^","@"),"/","@"),"+","@"),"*","@"),"-","@"),"@#","")))/2&gt;(LEN(SUBSTITUTE(SUBSTITUTE(SUBSTITUTE(SUBSTITUTE(SUBSTITUTE(SUBSTITUTE(SUBSTITUTE(SUBSTITUTE(SUBSTITUTE(SUBSTITUTE(SUBSTITUTE(SUBSTITUTE(SUBSTITUTE(SUBSTITUTE(SUBSTITUTE(SUBSTITUTE(SUBSTITUTE(SUBSTITUTE(SUBSTITUTE(SUBSTITUTE(SUBSTITUTE(SUBSTITUTE(SUBSTITUTE(IF(_xlfn.ISFORMULA('#_F'!K106),_xlfn.FORMULATEXT('#_F'!K106),'#_F'!K106),"9","#"),"8","#"),"7","#"),"6","#"),"5","#"),"4","#"),"3","#"),"2","#"),"1","#"),"0","#"),"$","")," ",""),",","@"),"&gt;","@"),"&lt;","@"),"=","@"),")","@"),"(","@"),"^","@"),"/","@"),"+","@"),"*","@"),"-","@"))-LEN(SUBSTITUTE(SUBSTITUTE(SUBSTITUTE(SUBSTITUTE(SUBSTITUTE(SUBSTITUTE(SUBSTITUTE(SUBSTITUTE(SUBSTITUTE(SUBSTITUTE(SUBSTITUTE(SUBSTITUTE(SUBSTITUTE(SUBSTITUTE(SUBSTITUTE(SUBSTITUTE(SUBSTITUTE(SUBSTITUTE(SUBSTITUTE(SUBSTITUTE(SUBSTITUTE(SUBSTITUTE(SUBSTITUTE(SUBSTITUTE(IF(_xlfn.ISFORMULA('#_F'!K106),_xlfn.FORMULATEXT('#_F'!K106),'#_F'!K106),"9","#"),"8","#"),"7","#"),"6","#"),"5","#"),"4","#"),"3","#"),"2","#"),"1","#"),"0","#"),"$","")," ",""),",","@"),"&gt;","@"),"&lt;","@"),"=","@"),")","@"),"(","@"),"^","@"),"/","@"),"+","@"),"*","@"),"-","@"),"@#","")))/2,TRUE,FALSE),"HardCodeMsg",IF(LEN(IF(_xlfn.ISFORMULA(F!K106),_xlfn.FORMULATEXT(F!K106),F!K106))-LEN(SUBSTITUTE(IF(_xlfn.ISFORMULA(F!K106),_xlfn.FORMULATEXT(F!K106),F!K106),"""",""))&gt;LEN(IF(_xlfn.ISFORMULA('#_F'!K106),_xlfn.FORMULATEXT('#_F'!K106),'#_F'!K106))-LEN(SUBSTITUTE(IF(_xlfn.ISFORMULA('#_F'!K106),_xlfn.FORMULATEXT('#_F'!K106),'#_F'!K106),"""","")),TRUE,FALSE),"HardQuoteMsg",IF(LEN(IF(_xlfn.ISFORMULA(F!K106),_xlfn.FORMULATEXT(F!K106),F!K106))-LEN(SUBSTITUTE(IF(_xlfn.ISFORMULA(F!K106),_xlfn.FORMULATEXT(F!K106),F!K106),"$",""))&lt;LEN(IF(_xlfn.ISFORMULA('#_F'!K106),_xlfn.FORMULATEXT('#_F'!K106),'#_F'!K106))-LEN(SUBSTITUTE(IF(_xlfn.ISFORMULA('#_F'!K106),_xlfn.FORMULATEXT('#_F'!K106),'#_F'!K106),"$","")),TRUE,FALSE),"MissingAbsMsg",_xlfn.IFS(ISTEXT('#_F'!K106),FALSE,ISLOGICAL('#_F'!K106),FALSE,SUBSTITUTE(CELL("format",'#_F'!K106),"-","")=SUBSTITUTE(CELL("format",F!K106),"-",""),FALSE,CELL("format",'#_F'!K106)="G",FALSE,AND(CELL("format",'#_F'!K106)="F0",CELL("format",F!K106)="G"),FALSE,TRUE,IFERROR(IF(MATCH(CELL("format",'#_F'!K106),FormatCodes_SFX!$A$4:$A$53,0)&gt;0,TRUE),FALSE),TRUE,TRUE),"FormatMsg",TRUE,"PerfectMsg")</f>
        <v>PerfectMsg</v>
      </c>
      <c r="L106" s="231" t="str">
        <f ca="1">_xlfn.IFS(ISBLANK(F!L106),"",IF(NOT(ISNA('#_F'!L106)),IF(ISNA(F!L106),TRUE,FALSE),FALSE),"StuNAMsg",IF(AND(ISNA('#_F'!L106),ISNA(F!L106)),TRUE,FALSE),"PerfectMsg",IF(NOT(ISERROR('#_F'!L106)),IF(ISERROR(F!L106),TRUE,FALSE),FALSE),"StuErrorMsg",IF(TYPE('#_F'!L106)&lt;&gt;TYPE(F!L106),TRUE,FALSE),"WrongTypeMsg",IF(_xlfn.ISFORMULA('#_F'!L106),IF(NOT(_xlfn.ISFORMULA(F!L106)),TRUE),FALSE),"MissingFormulaMsg",IF(NOT(AND(ISNUMBER(FIND("[",_xlfn.FORMULATEXT('#_F'!L106))),ISNUMBER(FIND("!",_xlfn.FORMULATEXT('#_F'!L106))))),AND(ISNUMBER(FIND("[",_xlfn.FORMULATEXT(F!L106))),ISNUMBER(FIND("!",_xlfn.FORMULATEXT(F!L106)))),FALSE),"ExternalRefsMsg",IF(ISNUMBER('#_F'!L106),IF(ABS('#_F'!L106-F!L106)&gt;0.00001,TRUE,FALSE),IF('#_F'!L106&lt;&gt;F!L106,TRUE,FALSE)),IF(ISNUMBER('#_F'!L106),IF('#_F'!L106&gt;F!L106,"TooLow","TooHigh"),"WrongAnswer"),NOT(_xlfn.ISFORMULA('#_F'!L106)),IF(_xlfn.IFS(ISTEXT('#_F'!L106),FALSE,ISLOGICAL('#_F'!L106),FALSE,SUBSTITUTE(CELL("format",'#_F'!L106),"-","")=SUBSTITUTE(CELL("format",F!L106),"-",""),FALSE,CELL("format",'#_F'!L106)="G",FALSE,AND(CELL("format",'#_F'!L106)="F0",CELL("format",F!L106)="G"),FALSE,TRUE,IFERROR(IF(MATCH(CELL("format",'#_F'!L106)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106),_xlfn.FORMULATEXT(F!L106),F!L106),"9","#"),"8","#"),"7","#"),"6","#"),"5","#"),"4","#"),"3","#"),"2","#"),"1","#"),"0","#"),"$","")," ",""),",","@"),"&gt;","@"),"&lt;","@"),"=","@"),")","@"),"(","@"),"^","@"),"/","@"),"+","@"),"*","@"),"-","@"))-LEN(SUBSTITUTE(SUBSTITUTE(SUBSTITUTE(SUBSTITUTE(SUBSTITUTE(SUBSTITUTE(SUBSTITUTE(SUBSTITUTE(SUBSTITUTE(SUBSTITUTE(SUBSTITUTE(SUBSTITUTE(SUBSTITUTE(SUBSTITUTE(SUBSTITUTE(SUBSTITUTE(SUBSTITUTE(SUBSTITUTE(SUBSTITUTE(SUBSTITUTE(SUBSTITUTE(SUBSTITUTE(SUBSTITUTE(SUBSTITUTE(IF(_xlfn.ISFORMULA(F!L106),_xlfn.FORMULATEXT(F!L106),F!L106),"9","#"),"8","#"),"7","#"),"6","#"),"5","#"),"4","#"),"3","#"),"2","#"),"1","#"),"0","#"),"$","")," ",""),",","@"),"&gt;","@"),"&lt;","@"),"=","@"),")","@"),"(","@"),"^","@"),"/","@"),"+","@"),"*","@"),"-","@"),"@#","")))/2&gt;(LEN(SUBSTITUTE(SUBSTITUTE(SUBSTITUTE(SUBSTITUTE(SUBSTITUTE(SUBSTITUTE(SUBSTITUTE(SUBSTITUTE(SUBSTITUTE(SUBSTITUTE(SUBSTITUTE(SUBSTITUTE(SUBSTITUTE(SUBSTITUTE(SUBSTITUTE(SUBSTITUTE(SUBSTITUTE(SUBSTITUTE(SUBSTITUTE(SUBSTITUTE(SUBSTITUTE(SUBSTITUTE(SUBSTITUTE(IF(_xlfn.ISFORMULA('#_F'!L106),_xlfn.FORMULATEXT('#_F'!L106),'#_F'!L106),"9","#"),"8","#"),"7","#"),"6","#"),"5","#"),"4","#"),"3","#"),"2","#"),"1","#"),"0","#"),"$","")," ",""),",","@"),"&gt;","@"),"&lt;","@"),"=","@"),")","@"),"(","@"),"^","@"),"/","@"),"+","@"),"*","@"),"-","@"))-LEN(SUBSTITUTE(SUBSTITUTE(SUBSTITUTE(SUBSTITUTE(SUBSTITUTE(SUBSTITUTE(SUBSTITUTE(SUBSTITUTE(SUBSTITUTE(SUBSTITUTE(SUBSTITUTE(SUBSTITUTE(SUBSTITUTE(SUBSTITUTE(SUBSTITUTE(SUBSTITUTE(SUBSTITUTE(SUBSTITUTE(SUBSTITUTE(SUBSTITUTE(SUBSTITUTE(SUBSTITUTE(SUBSTITUTE(SUBSTITUTE(IF(_xlfn.ISFORMULA('#_F'!L106),_xlfn.FORMULATEXT('#_F'!L106),'#_F'!L106),"9","#"),"8","#"),"7","#"),"6","#"),"5","#"),"4","#"),"3","#"),"2","#"),"1","#"),"0","#"),"$","")," ",""),",","@"),"&gt;","@"),"&lt;","@"),"=","@"),")","@"),"(","@"),"^","@"),"/","@"),"+","@"),"*","@"),"-","@"),"@#","")))/2,TRUE,FALSE),"HardCodeMsg",IF(LEN(IF(_xlfn.ISFORMULA(F!L106),_xlfn.FORMULATEXT(F!L106),F!L106))-LEN(SUBSTITUTE(IF(_xlfn.ISFORMULA(F!L106),_xlfn.FORMULATEXT(F!L106),F!L106),"""",""))&gt;LEN(IF(_xlfn.ISFORMULA('#_F'!L106),_xlfn.FORMULATEXT('#_F'!L106),'#_F'!L106))-LEN(SUBSTITUTE(IF(_xlfn.ISFORMULA('#_F'!L106),_xlfn.FORMULATEXT('#_F'!L106),'#_F'!L106),"""","")),TRUE,FALSE),"HardQuoteMsg",IF(LEN(IF(_xlfn.ISFORMULA(F!L106),_xlfn.FORMULATEXT(F!L106),F!L106))-LEN(SUBSTITUTE(IF(_xlfn.ISFORMULA(F!L106),_xlfn.FORMULATEXT(F!L106),F!L106),"$",""))&lt;LEN(IF(_xlfn.ISFORMULA('#_F'!L106),_xlfn.FORMULATEXT('#_F'!L106),'#_F'!L106))-LEN(SUBSTITUTE(IF(_xlfn.ISFORMULA('#_F'!L106),_xlfn.FORMULATEXT('#_F'!L106),'#_F'!L106),"$","")),TRUE,FALSE),"MissingAbsMsg",_xlfn.IFS(ISTEXT('#_F'!L106),FALSE,ISLOGICAL('#_F'!L106),FALSE,SUBSTITUTE(CELL("format",'#_F'!L106),"-","")=SUBSTITUTE(CELL("format",F!L106),"-",""),FALSE,CELL("format",'#_F'!L106)="G",FALSE,AND(CELL("format",'#_F'!L106)="F0",CELL("format",F!L106)="G"),FALSE,TRUE,IFERROR(IF(MATCH(CELL("format",'#_F'!L106),FormatCodes_SFX!$A$4:$A$53,0)&gt;0,TRUE),FALSE),TRUE,TRUE),"FormatMsg",TRUE,"PerfectMsg")</f>
        <v>PerfectMsg</v>
      </c>
      <c r="N106" s="170">
        <v>0</v>
      </c>
      <c r="O106" s="233">
        <v>0</v>
      </c>
      <c r="P106" s="233">
        <v>0</v>
      </c>
      <c r="R106" s="233">
        <v>0</v>
      </c>
      <c r="S106" s="233">
        <v>0</v>
      </c>
      <c r="T106" s="233">
        <v>0</v>
      </c>
      <c r="V106" s="170">
        <v>0</v>
      </c>
      <c r="W106" s="233">
        <v>0</v>
      </c>
      <c r="X106" s="233">
        <v>0</v>
      </c>
      <c r="Z106" s="233">
        <v>0</v>
      </c>
      <c r="AA106" s="233">
        <v>0</v>
      </c>
      <c r="AB106" s="233">
        <v>0</v>
      </c>
    </row>
    <row r="107" spans="3:28" x14ac:dyDescent="0.15">
      <c r="C107" s="233">
        <v>0</v>
      </c>
      <c r="D107" s="233">
        <v>0</v>
      </c>
      <c r="E107" s="233">
        <v>0</v>
      </c>
      <c r="F107" s="233">
        <v>0</v>
      </c>
      <c r="G107" s="170" t="str">
        <f ca="1">_xlfn.IFS(ISBLANK(F!G107),"",IF(NOT(ISNA('#_F'!G107)),IF(ISNA(F!G107),TRUE,FALSE),FALSE),"StuNAMsg",IF(AND(ISNA('#_F'!G107),ISNA(F!G107)),TRUE,FALSE),"PerfectMsg",IF(NOT(ISERROR('#_F'!G107)),IF(ISERROR(F!G107),TRUE,FALSE),FALSE),"StuErrorMsg",IF(TYPE('#_F'!G107)&lt;&gt;TYPE(F!G107),TRUE,FALSE),"WrongTypeMsg",IF(_xlfn.ISFORMULA('#_F'!G107),IF(NOT(_xlfn.ISFORMULA(F!G107)),TRUE),FALSE),"MissingFormulaMsg",IF(NOT(AND(ISNUMBER(FIND("[",_xlfn.FORMULATEXT('#_F'!G107))),ISNUMBER(FIND("!",_xlfn.FORMULATEXT('#_F'!G107))))),AND(ISNUMBER(FIND("[",_xlfn.FORMULATEXT(F!G107))),ISNUMBER(FIND("!",_xlfn.FORMULATEXT(F!G107)))),FALSE),"ExternalRefsMsg",IF(ISNUMBER('#_F'!G107),IF(ABS('#_F'!G107-F!G107)&gt;0.00001,TRUE,FALSE),IF('#_F'!G107&lt;&gt;F!G107,TRUE,FALSE)),IF(ISNUMBER('#_F'!G107),IF('#_F'!G107&gt;F!G107,"TooLow","TooHigh"),"WrongAnswer"),NOT(_xlfn.ISFORMULA('#_F'!G107)),IF(_xlfn.IFS(ISTEXT('#_F'!G107),FALSE,ISLOGICAL('#_F'!G107),FALSE,SUBSTITUTE(CELL("format",'#_F'!G107),"-","")=SUBSTITUTE(CELL("format",F!G107),"-",""),FALSE,CELL("format",'#_F'!G107)="G",FALSE,AND(CELL("format",'#_F'!G107)="F0",CELL("format",F!G107)="G"),FALSE,TRUE,IFERROR(IF(MATCH(CELL("format",'#_F'!G107)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107),_xlfn.FORMULATEXT(F!G107),F!G107),"9","#"),"8","#"),"7","#"),"6","#"),"5","#"),"4","#"),"3","#"),"2","#"),"1","#"),"0","#"),"$","")," ",""),",","@"),"&gt;","@"),"&lt;","@"),"=","@"),")","@"),"(","@"),"^","@"),"/","@"),"+","@"),"*","@"),"-","@"))-LEN(SUBSTITUTE(SUBSTITUTE(SUBSTITUTE(SUBSTITUTE(SUBSTITUTE(SUBSTITUTE(SUBSTITUTE(SUBSTITUTE(SUBSTITUTE(SUBSTITUTE(SUBSTITUTE(SUBSTITUTE(SUBSTITUTE(SUBSTITUTE(SUBSTITUTE(SUBSTITUTE(SUBSTITUTE(SUBSTITUTE(SUBSTITUTE(SUBSTITUTE(SUBSTITUTE(SUBSTITUTE(SUBSTITUTE(SUBSTITUTE(IF(_xlfn.ISFORMULA(F!G107),_xlfn.FORMULATEXT(F!G107),F!G107),"9","#"),"8","#"),"7","#"),"6","#"),"5","#"),"4","#"),"3","#"),"2","#"),"1","#"),"0","#"),"$","")," ",""),",","@"),"&gt;","@"),"&lt;","@"),"=","@"),")","@"),"(","@"),"^","@"),"/","@"),"+","@"),"*","@"),"-","@"),"@#","")))/2&gt;(LEN(SUBSTITUTE(SUBSTITUTE(SUBSTITUTE(SUBSTITUTE(SUBSTITUTE(SUBSTITUTE(SUBSTITUTE(SUBSTITUTE(SUBSTITUTE(SUBSTITUTE(SUBSTITUTE(SUBSTITUTE(SUBSTITUTE(SUBSTITUTE(SUBSTITUTE(SUBSTITUTE(SUBSTITUTE(SUBSTITUTE(SUBSTITUTE(SUBSTITUTE(SUBSTITUTE(SUBSTITUTE(SUBSTITUTE(IF(_xlfn.ISFORMULA('#_F'!G107),_xlfn.FORMULATEXT('#_F'!G107),'#_F'!G107),"9","#"),"8","#"),"7","#"),"6","#"),"5","#"),"4","#"),"3","#"),"2","#"),"1","#"),"0","#"),"$","")," ",""),",","@"),"&gt;","@"),"&lt;","@"),"=","@"),")","@"),"(","@"),"^","@"),"/","@"),"+","@"),"*","@"),"-","@"))-LEN(SUBSTITUTE(SUBSTITUTE(SUBSTITUTE(SUBSTITUTE(SUBSTITUTE(SUBSTITUTE(SUBSTITUTE(SUBSTITUTE(SUBSTITUTE(SUBSTITUTE(SUBSTITUTE(SUBSTITUTE(SUBSTITUTE(SUBSTITUTE(SUBSTITUTE(SUBSTITUTE(SUBSTITUTE(SUBSTITUTE(SUBSTITUTE(SUBSTITUTE(SUBSTITUTE(SUBSTITUTE(SUBSTITUTE(SUBSTITUTE(IF(_xlfn.ISFORMULA('#_F'!G107),_xlfn.FORMULATEXT('#_F'!G107),'#_F'!G107),"9","#"),"8","#"),"7","#"),"6","#"),"5","#"),"4","#"),"3","#"),"2","#"),"1","#"),"0","#"),"$","")," ",""),",","@"),"&gt;","@"),"&lt;","@"),"=","@"),")","@"),"(","@"),"^","@"),"/","@"),"+","@"),"*","@"),"-","@"),"@#","")))/2,TRUE,FALSE),"HardCodeMsg",IF(LEN(IF(_xlfn.ISFORMULA(F!G107),_xlfn.FORMULATEXT(F!G107),F!G107))-LEN(SUBSTITUTE(IF(_xlfn.ISFORMULA(F!G107),_xlfn.FORMULATEXT(F!G107),F!G107),"""",""))&gt;LEN(IF(_xlfn.ISFORMULA('#_F'!G107),_xlfn.FORMULATEXT('#_F'!G107),'#_F'!G107))-LEN(SUBSTITUTE(IF(_xlfn.ISFORMULA('#_F'!G107),_xlfn.FORMULATEXT('#_F'!G107),'#_F'!G107),"""","")),TRUE,FALSE),"HardQuoteMsg",IF(LEN(IF(_xlfn.ISFORMULA(F!G107),_xlfn.FORMULATEXT(F!G107),F!G107))-LEN(SUBSTITUTE(IF(_xlfn.ISFORMULA(F!G107),_xlfn.FORMULATEXT(F!G107),F!G107),"$",""))&lt;LEN(IF(_xlfn.ISFORMULA('#_F'!G107),_xlfn.FORMULATEXT('#_F'!G107),'#_F'!G107))-LEN(SUBSTITUTE(IF(_xlfn.ISFORMULA('#_F'!G107),_xlfn.FORMULATEXT('#_F'!G107),'#_F'!G107),"$","")),TRUE,FALSE),"MissingAbsMsg",_xlfn.IFS(ISTEXT('#_F'!G107),FALSE,ISLOGICAL('#_F'!G107),FALSE,SUBSTITUTE(CELL("format",'#_F'!G107),"-","")=SUBSTITUTE(CELL("format",F!G107),"-",""),FALSE,CELL("format",'#_F'!G107)="G",FALSE,AND(CELL("format",'#_F'!G107)="F0",CELL("format",F!G107)="G"),FALSE,TRUE,IFERROR(IF(MATCH(CELL("format",'#_F'!G107),FormatCodes_SFX!$A$4:$A$53,0)&gt;0,TRUE),FALSE),TRUE,TRUE),"FormatMsg",TRUE,"PerfectMsg")</f>
        <v>PerfectMsg</v>
      </c>
      <c r="H107" s="170" t="str">
        <f ca="1">_xlfn.IFS(ISBLANK(F!H107),"",IF(NOT(ISNA('#_F'!H107)),IF(ISNA(F!H107),TRUE,FALSE),FALSE),"StuNAMsg",IF(AND(ISNA('#_F'!H107),ISNA(F!H107)),TRUE,FALSE),"PerfectMsg",IF(NOT(ISERROR('#_F'!H107)),IF(ISERROR(F!H107),TRUE,FALSE),FALSE),"StuErrorMsg",IF(TYPE('#_F'!H107)&lt;&gt;TYPE(F!H107),TRUE,FALSE),"WrongTypeMsg",IF(_xlfn.ISFORMULA('#_F'!H107),IF(NOT(_xlfn.ISFORMULA(F!H107)),TRUE),FALSE),"MissingFormulaMsg",IF(NOT(AND(ISNUMBER(FIND("[",_xlfn.FORMULATEXT('#_F'!H107))),ISNUMBER(FIND("!",_xlfn.FORMULATEXT('#_F'!H107))))),AND(ISNUMBER(FIND("[",_xlfn.FORMULATEXT(F!H107))),ISNUMBER(FIND("!",_xlfn.FORMULATEXT(F!H107)))),FALSE),"ExternalRefsMsg",IF(ISNUMBER('#_F'!H107),IF(ABS('#_F'!H107-F!H107)&gt;0.00001,TRUE,FALSE),IF('#_F'!H107&lt;&gt;F!H107,TRUE,FALSE)),IF(ISNUMBER('#_F'!H107),IF('#_F'!H107&gt;F!H107,"TooLow","TooHigh"),"WrongAnswer"),NOT(_xlfn.ISFORMULA('#_F'!H107)),IF(_xlfn.IFS(ISTEXT('#_F'!H107),FALSE,ISLOGICAL('#_F'!H107),FALSE,SUBSTITUTE(CELL("format",'#_F'!H107),"-","")=SUBSTITUTE(CELL("format",F!H107),"-",""),FALSE,CELL("format",'#_F'!H107)="G",FALSE,AND(CELL("format",'#_F'!H107)="F0",CELL("format",F!H107)="G"),FALSE,TRUE,IFERROR(IF(MATCH(CELL("format",'#_F'!H107)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107),_xlfn.FORMULATEXT(F!H107),F!H107),"9","#"),"8","#"),"7","#"),"6","#"),"5","#"),"4","#"),"3","#"),"2","#"),"1","#"),"0","#"),"$","")," ",""),",","@"),"&gt;","@"),"&lt;","@"),"=","@"),")","@"),"(","@"),"^","@"),"/","@"),"+","@"),"*","@"),"-","@"))-LEN(SUBSTITUTE(SUBSTITUTE(SUBSTITUTE(SUBSTITUTE(SUBSTITUTE(SUBSTITUTE(SUBSTITUTE(SUBSTITUTE(SUBSTITUTE(SUBSTITUTE(SUBSTITUTE(SUBSTITUTE(SUBSTITUTE(SUBSTITUTE(SUBSTITUTE(SUBSTITUTE(SUBSTITUTE(SUBSTITUTE(SUBSTITUTE(SUBSTITUTE(SUBSTITUTE(SUBSTITUTE(SUBSTITUTE(SUBSTITUTE(IF(_xlfn.ISFORMULA(F!H107),_xlfn.FORMULATEXT(F!H107),F!H107),"9","#"),"8","#"),"7","#"),"6","#"),"5","#"),"4","#"),"3","#"),"2","#"),"1","#"),"0","#"),"$","")," ",""),",","@"),"&gt;","@"),"&lt;","@"),"=","@"),")","@"),"(","@"),"^","@"),"/","@"),"+","@"),"*","@"),"-","@"),"@#","")))/2&gt;(LEN(SUBSTITUTE(SUBSTITUTE(SUBSTITUTE(SUBSTITUTE(SUBSTITUTE(SUBSTITUTE(SUBSTITUTE(SUBSTITUTE(SUBSTITUTE(SUBSTITUTE(SUBSTITUTE(SUBSTITUTE(SUBSTITUTE(SUBSTITUTE(SUBSTITUTE(SUBSTITUTE(SUBSTITUTE(SUBSTITUTE(SUBSTITUTE(SUBSTITUTE(SUBSTITUTE(SUBSTITUTE(SUBSTITUTE(IF(_xlfn.ISFORMULA('#_F'!H107),_xlfn.FORMULATEXT('#_F'!H107),'#_F'!H107),"9","#"),"8","#"),"7","#"),"6","#"),"5","#"),"4","#"),"3","#"),"2","#"),"1","#"),"0","#"),"$","")," ",""),",","@"),"&gt;","@"),"&lt;","@"),"=","@"),")","@"),"(","@"),"^","@"),"/","@"),"+","@"),"*","@"),"-","@"))-LEN(SUBSTITUTE(SUBSTITUTE(SUBSTITUTE(SUBSTITUTE(SUBSTITUTE(SUBSTITUTE(SUBSTITUTE(SUBSTITUTE(SUBSTITUTE(SUBSTITUTE(SUBSTITUTE(SUBSTITUTE(SUBSTITUTE(SUBSTITUTE(SUBSTITUTE(SUBSTITUTE(SUBSTITUTE(SUBSTITUTE(SUBSTITUTE(SUBSTITUTE(SUBSTITUTE(SUBSTITUTE(SUBSTITUTE(SUBSTITUTE(IF(_xlfn.ISFORMULA('#_F'!H107),_xlfn.FORMULATEXT('#_F'!H107),'#_F'!H107),"9","#"),"8","#"),"7","#"),"6","#"),"5","#"),"4","#"),"3","#"),"2","#"),"1","#"),"0","#"),"$","")," ",""),",","@"),"&gt;","@"),"&lt;","@"),"=","@"),")","@"),"(","@"),"^","@"),"/","@"),"+","@"),"*","@"),"-","@"),"@#","")))/2,TRUE,FALSE),"HardCodeMsg",IF(LEN(IF(_xlfn.ISFORMULA(F!H107),_xlfn.FORMULATEXT(F!H107),F!H107))-LEN(SUBSTITUTE(IF(_xlfn.ISFORMULA(F!H107),_xlfn.FORMULATEXT(F!H107),F!H107),"""",""))&gt;LEN(IF(_xlfn.ISFORMULA('#_F'!H107),_xlfn.FORMULATEXT('#_F'!H107),'#_F'!H107))-LEN(SUBSTITUTE(IF(_xlfn.ISFORMULA('#_F'!H107),_xlfn.FORMULATEXT('#_F'!H107),'#_F'!H107),"""","")),TRUE,FALSE),"HardQuoteMsg",IF(LEN(IF(_xlfn.ISFORMULA(F!H107),_xlfn.FORMULATEXT(F!H107),F!H107))-LEN(SUBSTITUTE(IF(_xlfn.ISFORMULA(F!H107),_xlfn.FORMULATEXT(F!H107),F!H107),"$",""))&lt;LEN(IF(_xlfn.ISFORMULA('#_F'!H107),_xlfn.FORMULATEXT('#_F'!H107),'#_F'!H107))-LEN(SUBSTITUTE(IF(_xlfn.ISFORMULA('#_F'!H107),_xlfn.FORMULATEXT('#_F'!H107),'#_F'!H107),"$","")),TRUE,FALSE),"MissingAbsMsg",_xlfn.IFS(ISTEXT('#_F'!H107),FALSE,ISLOGICAL('#_F'!H107),FALSE,SUBSTITUTE(CELL("format",'#_F'!H107),"-","")=SUBSTITUTE(CELL("format",F!H107),"-",""),FALSE,CELL("format",'#_F'!H107)="G",FALSE,AND(CELL("format",'#_F'!H107)="F0",CELL("format",F!H107)="G"),FALSE,TRUE,IFERROR(IF(MATCH(CELL("format",'#_F'!H107),FormatCodes_SFX!$A$4:$A$53,0)&gt;0,TRUE),FALSE),TRUE,TRUE),"FormatMsg",TRUE,"PerfectMsg")</f>
        <v>PerfectMsg</v>
      </c>
      <c r="I107" s="170" t="str">
        <f ca="1">_xlfn.IFS(ISBLANK(F!I107),"",IF(NOT(ISNA('#_F'!I107)),IF(ISNA(F!I107),TRUE,FALSE),FALSE),"StuNAMsg",IF(AND(ISNA('#_F'!I107),ISNA(F!I107)),TRUE,FALSE),"PerfectMsg",IF(NOT(ISERROR('#_F'!I107)),IF(ISERROR(F!I107),TRUE,FALSE),FALSE),"StuErrorMsg",IF(TYPE('#_F'!I107)&lt;&gt;TYPE(F!I107),TRUE,FALSE),"WrongTypeMsg",IF(_xlfn.ISFORMULA('#_F'!I107),IF(NOT(_xlfn.ISFORMULA(F!I107)),TRUE),FALSE),"MissingFormulaMsg",IF(NOT(AND(ISNUMBER(FIND("[",_xlfn.FORMULATEXT('#_F'!I107))),ISNUMBER(FIND("!",_xlfn.FORMULATEXT('#_F'!I107))))),AND(ISNUMBER(FIND("[",_xlfn.FORMULATEXT(F!I107))),ISNUMBER(FIND("!",_xlfn.FORMULATEXT(F!I107)))),FALSE),"ExternalRefsMsg",IF(ISNUMBER('#_F'!I107),IF(ABS('#_F'!I107-F!I107)&gt;0.00001,TRUE,FALSE),IF('#_F'!I107&lt;&gt;F!I107,TRUE,FALSE)),IF(ISNUMBER('#_F'!I107),IF('#_F'!I107&gt;F!I107,"TooLow","TooHigh"),"WrongAnswer"),NOT(_xlfn.ISFORMULA('#_F'!I107)),IF(_xlfn.IFS(ISTEXT('#_F'!I107),FALSE,ISLOGICAL('#_F'!I107),FALSE,SUBSTITUTE(CELL("format",'#_F'!I107),"-","")=SUBSTITUTE(CELL("format",F!I107),"-",""),FALSE,CELL("format",'#_F'!I107)="G",FALSE,AND(CELL("format",'#_F'!I107)="F0",CELL("format",F!I107)="G"),FALSE,TRUE,IFERROR(IF(MATCH(CELL("format",'#_F'!I107)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107),_xlfn.FORMULATEXT(F!I107),F!I107),"9","#"),"8","#"),"7","#"),"6","#"),"5","#"),"4","#"),"3","#"),"2","#"),"1","#"),"0","#"),"$","")," ",""),",","@"),"&gt;","@"),"&lt;","@"),"=","@"),")","@"),"(","@"),"^","@"),"/","@"),"+","@"),"*","@"),"-","@"))-LEN(SUBSTITUTE(SUBSTITUTE(SUBSTITUTE(SUBSTITUTE(SUBSTITUTE(SUBSTITUTE(SUBSTITUTE(SUBSTITUTE(SUBSTITUTE(SUBSTITUTE(SUBSTITUTE(SUBSTITUTE(SUBSTITUTE(SUBSTITUTE(SUBSTITUTE(SUBSTITUTE(SUBSTITUTE(SUBSTITUTE(SUBSTITUTE(SUBSTITUTE(SUBSTITUTE(SUBSTITUTE(SUBSTITUTE(SUBSTITUTE(IF(_xlfn.ISFORMULA(F!I107),_xlfn.FORMULATEXT(F!I107),F!I107),"9","#"),"8","#"),"7","#"),"6","#"),"5","#"),"4","#"),"3","#"),"2","#"),"1","#"),"0","#"),"$","")," ",""),",","@"),"&gt;","@"),"&lt;","@"),"=","@"),")","@"),"(","@"),"^","@"),"/","@"),"+","@"),"*","@"),"-","@"),"@#","")))/2&gt;(LEN(SUBSTITUTE(SUBSTITUTE(SUBSTITUTE(SUBSTITUTE(SUBSTITUTE(SUBSTITUTE(SUBSTITUTE(SUBSTITUTE(SUBSTITUTE(SUBSTITUTE(SUBSTITUTE(SUBSTITUTE(SUBSTITUTE(SUBSTITUTE(SUBSTITUTE(SUBSTITUTE(SUBSTITUTE(SUBSTITUTE(SUBSTITUTE(SUBSTITUTE(SUBSTITUTE(SUBSTITUTE(SUBSTITUTE(IF(_xlfn.ISFORMULA('#_F'!I107),_xlfn.FORMULATEXT('#_F'!I107),'#_F'!I107),"9","#"),"8","#"),"7","#"),"6","#"),"5","#"),"4","#"),"3","#"),"2","#"),"1","#"),"0","#"),"$","")," ",""),",","@"),"&gt;","@"),"&lt;","@"),"=","@"),")","@"),"(","@"),"^","@"),"/","@"),"+","@"),"*","@"),"-","@"))-LEN(SUBSTITUTE(SUBSTITUTE(SUBSTITUTE(SUBSTITUTE(SUBSTITUTE(SUBSTITUTE(SUBSTITUTE(SUBSTITUTE(SUBSTITUTE(SUBSTITUTE(SUBSTITUTE(SUBSTITUTE(SUBSTITUTE(SUBSTITUTE(SUBSTITUTE(SUBSTITUTE(SUBSTITUTE(SUBSTITUTE(SUBSTITUTE(SUBSTITUTE(SUBSTITUTE(SUBSTITUTE(SUBSTITUTE(SUBSTITUTE(IF(_xlfn.ISFORMULA('#_F'!I107),_xlfn.FORMULATEXT('#_F'!I107),'#_F'!I107),"9","#"),"8","#"),"7","#"),"6","#"),"5","#"),"4","#"),"3","#"),"2","#"),"1","#"),"0","#"),"$","")," ",""),",","@"),"&gt;","@"),"&lt;","@"),"=","@"),")","@"),"(","@"),"^","@"),"/","@"),"+","@"),"*","@"),"-","@"),"@#","")))/2,TRUE,FALSE),"HardCodeMsg",IF(LEN(IF(_xlfn.ISFORMULA(F!I107),_xlfn.FORMULATEXT(F!I107),F!I107))-LEN(SUBSTITUTE(IF(_xlfn.ISFORMULA(F!I107),_xlfn.FORMULATEXT(F!I107),F!I107),"""",""))&gt;LEN(IF(_xlfn.ISFORMULA('#_F'!I107),_xlfn.FORMULATEXT('#_F'!I107),'#_F'!I107))-LEN(SUBSTITUTE(IF(_xlfn.ISFORMULA('#_F'!I107),_xlfn.FORMULATEXT('#_F'!I107),'#_F'!I107),"""","")),TRUE,FALSE),"HardQuoteMsg",IF(LEN(IF(_xlfn.ISFORMULA(F!I107),_xlfn.FORMULATEXT(F!I107),F!I107))-LEN(SUBSTITUTE(IF(_xlfn.ISFORMULA(F!I107),_xlfn.FORMULATEXT(F!I107),F!I107),"$",""))&lt;LEN(IF(_xlfn.ISFORMULA('#_F'!I107),_xlfn.FORMULATEXT('#_F'!I107),'#_F'!I107))-LEN(SUBSTITUTE(IF(_xlfn.ISFORMULA('#_F'!I107),_xlfn.FORMULATEXT('#_F'!I107),'#_F'!I107),"$","")),TRUE,FALSE),"MissingAbsMsg",_xlfn.IFS(ISTEXT('#_F'!I107),FALSE,ISLOGICAL('#_F'!I107),FALSE,SUBSTITUTE(CELL("format",'#_F'!I107),"-","")=SUBSTITUTE(CELL("format",F!I107),"-",""),FALSE,CELL("format",'#_F'!I107)="G",FALSE,AND(CELL("format",'#_F'!I107)="F0",CELL("format",F!I107)="G"),FALSE,TRUE,IFERROR(IF(MATCH(CELL("format",'#_F'!I107),FormatCodes_SFX!$A$4:$A$53,0)&gt;0,TRUE),FALSE),TRUE,TRUE),"FormatMsg",TRUE,"PerfectMsg")</f>
        <v>PerfectMsg</v>
      </c>
      <c r="J107" s="170" t="str">
        <f ca="1">_xlfn.IFS(ISBLANK(F!J107),"",IF(NOT(ISNA('#_F'!J107)),IF(ISNA(F!J107),TRUE,FALSE),FALSE),"StuNAMsg",IF(AND(ISNA('#_F'!J107),ISNA(F!J107)),TRUE,FALSE),"PerfectMsg",IF(NOT(ISERROR('#_F'!J107)),IF(ISERROR(F!J107),TRUE,FALSE),FALSE),"StuErrorMsg",IF(TYPE('#_F'!J107)&lt;&gt;TYPE(F!J107),TRUE,FALSE),"WrongTypeMsg",IF(_xlfn.ISFORMULA('#_F'!J107),IF(NOT(_xlfn.ISFORMULA(F!J107)),TRUE),FALSE),"MissingFormulaMsg",IF(NOT(AND(ISNUMBER(FIND("[",_xlfn.FORMULATEXT('#_F'!J107))),ISNUMBER(FIND("!",_xlfn.FORMULATEXT('#_F'!J107))))),AND(ISNUMBER(FIND("[",_xlfn.FORMULATEXT(F!J107))),ISNUMBER(FIND("!",_xlfn.FORMULATEXT(F!J107)))),FALSE),"ExternalRefsMsg",IF(ISNUMBER('#_F'!J107),IF(ABS('#_F'!J107-F!J107)&gt;0.00001,TRUE,FALSE),IF('#_F'!J107&lt;&gt;F!J107,TRUE,FALSE)),IF(ISNUMBER('#_F'!J107),IF('#_F'!J107&gt;F!J107,"TooLow","TooHigh"),"WrongAnswer"),NOT(_xlfn.ISFORMULA('#_F'!J107)),IF(_xlfn.IFS(ISTEXT('#_F'!J107),FALSE,ISLOGICAL('#_F'!J107),FALSE,SUBSTITUTE(CELL("format",'#_F'!J107),"-","")=SUBSTITUTE(CELL("format",F!J107),"-",""),FALSE,CELL("format",'#_F'!J107)="G",FALSE,AND(CELL("format",'#_F'!J107)="F0",CELL("format",F!J107)="G"),FALSE,TRUE,IFERROR(IF(MATCH(CELL("format",'#_F'!J107)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107),_xlfn.FORMULATEXT(F!J107),F!J107),"9","#"),"8","#"),"7","#"),"6","#"),"5","#"),"4","#"),"3","#"),"2","#"),"1","#"),"0","#"),"$","")," ",""),",","@"),"&gt;","@"),"&lt;","@"),"=","@"),")","@"),"(","@"),"^","@"),"/","@"),"+","@"),"*","@"),"-","@"))-LEN(SUBSTITUTE(SUBSTITUTE(SUBSTITUTE(SUBSTITUTE(SUBSTITUTE(SUBSTITUTE(SUBSTITUTE(SUBSTITUTE(SUBSTITUTE(SUBSTITUTE(SUBSTITUTE(SUBSTITUTE(SUBSTITUTE(SUBSTITUTE(SUBSTITUTE(SUBSTITUTE(SUBSTITUTE(SUBSTITUTE(SUBSTITUTE(SUBSTITUTE(SUBSTITUTE(SUBSTITUTE(SUBSTITUTE(SUBSTITUTE(IF(_xlfn.ISFORMULA(F!J107),_xlfn.FORMULATEXT(F!J107),F!J107),"9","#"),"8","#"),"7","#"),"6","#"),"5","#"),"4","#"),"3","#"),"2","#"),"1","#"),"0","#"),"$","")," ",""),",","@"),"&gt;","@"),"&lt;","@"),"=","@"),")","@"),"(","@"),"^","@"),"/","@"),"+","@"),"*","@"),"-","@"),"@#","")))/2&gt;(LEN(SUBSTITUTE(SUBSTITUTE(SUBSTITUTE(SUBSTITUTE(SUBSTITUTE(SUBSTITUTE(SUBSTITUTE(SUBSTITUTE(SUBSTITUTE(SUBSTITUTE(SUBSTITUTE(SUBSTITUTE(SUBSTITUTE(SUBSTITUTE(SUBSTITUTE(SUBSTITUTE(SUBSTITUTE(SUBSTITUTE(SUBSTITUTE(SUBSTITUTE(SUBSTITUTE(SUBSTITUTE(SUBSTITUTE(IF(_xlfn.ISFORMULA('#_F'!J107),_xlfn.FORMULATEXT('#_F'!J107),'#_F'!J107),"9","#"),"8","#"),"7","#"),"6","#"),"5","#"),"4","#"),"3","#"),"2","#"),"1","#"),"0","#"),"$","")," ",""),",","@"),"&gt;","@"),"&lt;","@"),"=","@"),")","@"),"(","@"),"^","@"),"/","@"),"+","@"),"*","@"),"-","@"))-LEN(SUBSTITUTE(SUBSTITUTE(SUBSTITUTE(SUBSTITUTE(SUBSTITUTE(SUBSTITUTE(SUBSTITUTE(SUBSTITUTE(SUBSTITUTE(SUBSTITUTE(SUBSTITUTE(SUBSTITUTE(SUBSTITUTE(SUBSTITUTE(SUBSTITUTE(SUBSTITUTE(SUBSTITUTE(SUBSTITUTE(SUBSTITUTE(SUBSTITUTE(SUBSTITUTE(SUBSTITUTE(SUBSTITUTE(SUBSTITUTE(IF(_xlfn.ISFORMULA('#_F'!J107),_xlfn.FORMULATEXT('#_F'!J107),'#_F'!J107),"9","#"),"8","#"),"7","#"),"6","#"),"5","#"),"4","#"),"3","#"),"2","#"),"1","#"),"0","#"),"$","")," ",""),",","@"),"&gt;","@"),"&lt;","@"),"=","@"),")","@"),"(","@"),"^","@"),"/","@"),"+","@"),"*","@"),"-","@"),"@#","")))/2,TRUE,FALSE),"HardCodeMsg",IF(LEN(IF(_xlfn.ISFORMULA(F!J107),_xlfn.FORMULATEXT(F!J107),F!J107))-LEN(SUBSTITUTE(IF(_xlfn.ISFORMULA(F!J107),_xlfn.FORMULATEXT(F!J107),F!J107),"""",""))&gt;LEN(IF(_xlfn.ISFORMULA('#_F'!J107),_xlfn.FORMULATEXT('#_F'!J107),'#_F'!J107))-LEN(SUBSTITUTE(IF(_xlfn.ISFORMULA('#_F'!J107),_xlfn.FORMULATEXT('#_F'!J107),'#_F'!J107),"""","")),TRUE,FALSE),"HardQuoteMsg",IF(LEN(IF(_xlfn.ISFORMULA(F!J107),_xlfn.FORMULATEXT(F!J107),F!J107))-LEN(SUBSTITUTE(IF(_xlfn.ISFORMULA(F!J107),_xlfn.FORMULATEXT(F!J107),F!J107),"$",""))&lt;LEN(IF(_xlfn.ISFORMULA('#_F'!J107),_xlfn.FORMULATEXT('#_F'!J107),'#_F'!J107))-LEN(SUBSTITUTE(IF(_xlfn.ISFORMULA('#_F'!J107),_xlfn.FORMULATEXT('#_F'!J107),'#_F'!J107),"$","")),TRUE,FALSE),"MissingAbsMsg",_xlfn.IFS(ISTEXT('#_F'!J107),FALSE,ISLOGICAL('#_F'!J107),FALSE,SUBSTITUTE(CELL("format",'#_F'!J107),"-","")=SUBSTITUTE(CELL("format",F!J107),"-",""),FALSE,CELL("format",'#_F'!J107)="G",FALSE,AND(CELL("format",'#_F'!J107)="F0",CELL("format",F!J107)="G"),FALSE,TRUE,IFERROR(IF(MATCH(CELL("format",'#_F'!J107),FormatCodes_SFX!$A$4:$A$53,0)&gt;0,TRUE),FALSE),TRUE,TRUE),"FormatMsg",TRUE,"PerfectMsg")</f>
        <v>PerfectMsg</v>
      </c>
      <c r="K107" s="170" t="str">
        <f ca="1">_xlfn.IFS(ISBLANK(F!K107),"",IF(NOT(ISNA('#_F'!K107)),IF(ISNA(F!K107),TRUE,FALSE),FALSE),"StuNAMsg",IF(AND(ISNA('#_F'!K107),ISNA(F!K107)),TRUE,FALSE),"PerfectMsg",IF(NOT(ISERROR('#_F'!K107)),IF(ISERROR(F!K107),TRUE,FALSE),FALSE),"StuErrorMsg",IF(TYPE('#_F'!K107)&lt;&gt;TYPE(F!K107),TRUE,FALSE),"WrongTypeMsg",IF(_xlfn.ISFORMULA('#_F'!K107),IF(NOT(_xlfn.ISFORMULA(F!K107)),TRUE),FALSE),"MissingFormulaMsg",IF(NOT(AND(ISNUMBER(FIND("[",_xlfn.FORMULATEXT('#_F'!K107))),ISNUMBER(FIND("!",_xlfn.FORMULATEXT('#_F'!K107))))),AND(ISNUMBER(FIND("[",_xlfn.FORMULATEXT(F!K107))),ISNUMBER(FIND("!",_xlfn.FORMULATEXT(F!K107)))),FALSE),"ExternalRefsMsg",IF(ISNUMBER('#_F'!K107),IF(ABS('#_F'!K107-F!K107)&gt;0.00001,TRUE,FALSE),IF('#_F'!K107&lt;&gt;F!K107,TRUE,FALSE)),IF(ISNUMBER('#_F'!K107),IF('#_F'!K107&gt;F!K107,"TooLow","TooHigh"),"WrongAnswer"),NOT(_xlfn.ISFORMULA('#_F'!K107)),IF(_xlfn.IFS(ISTEXT('#_F'!K107),FALSE,ISLOGICAL('#_F'!K107),FALSE,SUBSTITUTE(CELL("format",'#_F'!K107),"-","")=SUBSTITUTE(CELL("format",F!K107),"-",""),FALSE,CELL("format",'#_F'!K107)="G",FALSE,AND(CELL("format",'#_F'!K107)="F0",CELL("format",F!K107)="G"),FALSE,TRUE,IFERROR(IF(MATCH(CELL("format",'#_F'!K107)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107),_xlfn.FORMULATEXT(F!K107),F!K107),"9","#"),"8","#"),"7","#"),"6","#"),"5","#"),"4","#"),"3","#"),"2","#"),"1","#"),"0","#"),"$","")," ",""),",","@"),"&gt;","@"),"&lt;","@"),"=","@"),")","@"),"(","@"),"^","@"),"/","@"),"+","@"),"*","@"),"-","@"))-LEN(SUBSTITUTE(SUBSTITUTE(SUBSTITUTE(SUBSTITUTE(SUBSTITUTE(SUBSTITUTE(SUBSTITUTE(SUBSTITUTE(SUBSTITUTE(SUBSTITUTE(SUBSTITUTE(SUBSTITUTE(SUBSTITUTE(SUBSTITUTE(SUBSTITUTE(SUBSTITUTE(SUBSTITUTE(SUBSTITUTE(SUBSTITUTE(SUBSTITUTE(SUBSTITUTE(SUBSTITUTE(SUBSTITUTE(SUBSTITUTE(IF(_xlfn.ISFORMULA(F!K107),_xlfn.FORMULATEXT(F!K107),F!K107),"9","#"),"8","#"),"7","#"),"6","#"),"5","#"),"4","#"),"3","#"),"2","#"),"1","#"),"0","#"),"$","")," ",""),",","@"),"&gt;","@"),"&lt;","@"),"=","@"),")","@"),"(","@"),"^","@"),"/","@"),"+","@"),"*","@"),"-","@"),"@#","")))/2&gt;(LEN(SUBSTITUTE(SUBSTITUTE(SUBSTITUTE(SUBSTITUTE(SUBSTITUTE(SUBSTITUTE(SUBSTITUTE(SUBSTITUTE(SUBSTITUTE(SUBSTITUTE(SUBSTITUTE(SUBSTITUTE(SUBSTITUTE(SUBSTITUTE(SUBSTITUTE(SUBSTITUTE(SUBSTITUTE(SUBSTITUTE(SUBSTITUTE(SUBSTITUTE(SUBSTITUTE(SUBSTITUTE(SUBSTITUTE(IF(_xlfn.ISFORMULA('#_F'!K107),_xlfn.FORMULATEXT('#_F'!K107),'#_F'!K107),"9","#"),"8","#"),"7","#"),"6","#"),"5","#"),"4","#"),"3","#"),"2","#"),"1","#"),"0","#"),"$","")," ",""),",","@"),"&gt;","@"),"&lt;","@"),"=","@"),")","@"),"(","@"),"^","@"),"/","@"),"+","@"),"*","@"),"-","@"))-LEN(SUBSTITUTE(SUBSTITUTE(SUBSTITUTE(SUBSTITUTE(SUBSTITUTE(SUBSTITUTE(SUBSTITUTE(SUBSTITUTE(SUBSTITUTE(SUBSTITUTE(SUBSTITUTE(SUBSTITUTE(SUBSTITUTE(SUBSTITUTE(SUBSTITUTE(SUBSTITUTE(SUBSTITUTE(SUBSTITUTE(SUBSTITUTE(SUBSTITUTE(SUBSTITUTE(SUBSTITUTE(SUBSTITUTE(SUBSTITUTE(IF(_xlfn.ISFORMULA('#_F'!K107),_xlfn.FORMULATEXT('#_F'!K107),'#_F'!K107),"9","#"),"8","#"),"7","#"),"6","#"),"5","#"),"4","#"),"3","#"),"2","#"),"1","#"),"0","#"),"$","")," ",""),",","@"),"&gt;","@"),"&lt;","@"),"=","@"),")","@"),"(","@"),"^","@"),"/","@"),"+","@"),"*","@"),"-","@"),"@#","")))/2,TRUE,FALSE),"HardCodeMsg",IF(LEN(IF(_xlfn.ISFORMULA(F!K107),_xlfn.FORMULATEXT(F!K107),F!K107))-LEN(SUBSTITUTE(IF(_xlfn.ISFORMULA(F!K107),_xlfn.FORMULATEXT(F!K107),F!K107),"""",""))&gt;LEN(IF(_xlfn.ISFORMULA('#_F'!K107),_xlfn.FORMULATEXT('#_F'!K107),'#_F'!K107))-LEN(SUBSTITUTE(IF(_xlfn.ISFORMULA('#_F'!K107),_xlfn.FORMULATEXT('#_F'!K107),'#_F'!K107),"""","")),TRUE,FALSE),"HardQuoteMsg",IF(LEN(IF(_xlfn.ISFORMULA(F!K107),_xlfn.FORMULATEXT(F!K107),F!K107))-LEN(SUBSTITUTE(IF(_xlfn.ISFORMULA(F!K107),_xlfn.FORMULATEXT(F!K107),F!K107),"$",""))&lt;LEN(IF(_xlfn.ISFORMULA('#_F'!K107),_xlfn.FORMULATEXT('#_F'!K107),'#_F'!K107))-LEN(SUBSTITUTE(IF(_xlfn.ISFORMULA('#_F'!K107),_xlfn.FORMULATEXT('#_F'!K107),'#_F'!K107),"$","")),TRUE,FALSE),"MissingAbsMsg",_xlfn.IFS(ISTEXT('#_F'!K107),FALSE,ISLOGICAL('#_F'!K107),FALSE,SUBSTITUTE(CELL("format",'#_F'!K107),"-","")=SUBSTITUTE(CELL("format",F!K107),"-",""),FALSE,CELL("format",'#_F'!K107)="G",FALSE,AND(CELL("format",'#_F'!K107)="F0",CELL("format",F!K107)="G"),FALSE,TRUE,IFERROR(IF(MATCH(CELL("format",'#_F'!K107),FormatCodes_SFX!$A$4:$A$53,0)&gt;0,TRUE),FALSE),TRUE,TRUE),"FormatMsg",TRUE,"PerfectMsg")</f>
        <v>PerfectMsg</v>
      </c>
      <c r="L107" s="231" t="str">
        <f ca="1">_xlfn.IFS(ISBLANK(F!L107),"",IF(NOT(ISNA('#_F'!L107)),IF(ISNA(F!L107),TRUE,FALSE),FALSE),"StuNAMsg",IF(AND(ISNA('#_F'!L107),ISNA(F!L107)),TRUE,FALSE),"PerfectMsg",IF(NOT(ISERROR('#_F'!L107)),IF(ISERROR(F!L107),TRUE,FALSE),FALSE),"StuErrorMsg",IF(TYPE('#_F'!L107)&lt;&gt;TYPE(F!L107),TRUE,FALSE),"WrongTypeMsg",IF(_xlfn.ISFORMULA('#_F'!L107),IF(NOT(_xlfn.ISFORMULA(F!L107)),TRUE),FALSE),"MissingFormulaMsg",IF(NOT(AND(ISNUMBER(FIND("[",_xlfn.FORMULATEXT('#_F'!L107))),ISNUMBER(FIND("!",_xlfn.FORMULATEXT('#_F'!L107))))),AND(ISNUMBER(FIND("[",_xlfn.FORMULATEXT(F!L107))),ISNUMBER(FIND("!",_xlfn.FORMULATEXT(F!L107)))),FALSE),"ExternalRefsMsg",IF(ISNUMBER('#_F'!L107),IF(ABS('#_F'!L107-F!L107)&gt;0.00001,TRUE,FALSE),IF('#_F'!L107&lt;&gt;F!L107,TRUE,FALSE)),IF(ISNUMBER('#_F'!L107),IF('#_F'!L107&gt;F!L107,"TooLow","TooHigh"),"WrongAnswer"),NOT(_xlfn.ISFORMULA('#_F'!L107)),IF(_xlfn.IFS(ISTEXT('#_F'!L107),FALSE,ISLOGICAL('#_F'!L107),FALSE,SUBSTITUTE(CELL("format",'#_F'!L107),"-","")=SUBSTITUTE(CELL("format",F!L107),"-",""),FALSE,CELL("format",'#_F'!L107)="G",FALSE,AND(CELL("format",'#_F'!L107)="F0",CELL("format",F!L107)="G"),FALSE,TRUE,IFERROR(IF(MATCH(CELL("format",'#_F'!L107)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107),_xlfn.FORMULATEXT(F!L107),F!L107),"9","#"),"8","#"),"7","#"),"6","#"),"5","#"),"4","#"),"3","#"),"2","#"),"1","#"),"0","#"),"$","")," ",""),",","@"),"&gt;","@"),"&lt;","@"),"=","@"),")","@"),"(","@"),"^","@"),"/","@"),"+","@"),"*","@"),"-","@"))-LEN(SUBSTITUTE(SUBSTITUTE(SUBSTITUTE(SUBSTITUTE(SUBSTITUTE(SUBSTITUTE(SUBSTITUTE(SUBSTITUTE(SUBSTITUTE(SUBSTITUTE(SUBSTITUTE(SUBSTITUTE(SUBSTITUTE(SUBSTITUTE(SUBSTITUTE(SUBSTITUTE(SUBSTITUTE(SUBSTITUTE(SUBSTITUTE(SUBSTITUTE(SUBSTITUTE(SUBSTITUTE(SUBSTITUTE(SUBSTITUTE(IF(_xlfn.ISFORMULA(F!L107),_xlfn.FORMULATEXT(F!L107),F!L107),"9","#"),"8","#"),"7","#"),"6","#"),"5","#"),"4","#"),"3","#"),"2","#"),"1","#"),"0","#"),"$","")," ",""),",","@"),"&gt;","@"),"&lt;","@"),"=","@"),")","@"),"(","@"),"^","@"),"/","@"),"+","@"),"*","@"),"-","@"),"@#","")))/2&gt;(LEN(SUBSTITUTE(SUBSTITUTE(SUBSTITUTE(SUBSTITUTE(SUBSTITUTE(SUBSTITUTE(SUBSTITUTE(SUBSTITUTE(SUBSTITUTE(SUBSTITUTE(SUBSTITUTE(SUBSTITUTE(SUBSTITUTE(SUBSTITUTE(SUBSTITUTE(SUBSTITUTE(SUBSTITUTE(SUBSTITUTE(SUBSTITUTE(SUBSTITUTE(SUBSTITUTE(SUBSTITUTE(SUBSTITUTE(IF(_xlfn.ISFORMULA('#_F'!L107),_xlfn.FORMULATEXT('#_F'!L107),'#_F'!L107),"9","#"),"8","#"),"7","#"),"6","#"),"5","#"),"4","#"),"3","#"),"2","#"),"1","#"),"0","#"),"$","")," ",""),",","@"),"&gt;","@"),"&lt;","@"),"=","@"),")","@"),"(","@"),"^","@"),"/","@"),"+","@"),"*","@"),"-","@"))-LEN(SUBSTITUTE(SUBSTITUTE(SUBSTITUTE(SUBSTITUTE(SUBSTITUTE(SUBSTITUTE(SUBSTITUTE(SUBSTITUTE(SUBSTITUTE(SUBSTITUTE(SUBSTITUTE(SUBSTITUTE(SUBSTITUTE(SUBSTITUTE(SUBSTITUTE(SUBSTITUTE(SUBSTITUTE(SUBSTITUTE(SUBSTITUTE(SUBSTITUTE(SUBSTITUTE(SUBSTITUTE(SUBSTITUTE(SUBSTITUTE(IF(_xlfn.ISFORMULA('#_F'!L107),_xlfn.FORMULATEXT('#_F'!L107),'#_F'!L107),"9","#"),"8","#"),"7","#"),"6","#"),"5","#"),"4","#"),"3","#"),"2","#"),"1","#"),"0","#"),"$","")," ",""),",","@"),"&gt;","@"),"&lt;","@"),"=","@"),")","@"),"(","@"),"^","@"),"/","@"),"+","@"),"*","@"),"-","@"),"@#","")))/2,TRUE,FALSE),"HardCodeMsg",IF(LEN(IF(_xlfn.ISFORMULA(F!L107),_xlfn.FORMULATEXT(F!L107),F!L107))-LEN(SUBSTITUTE(IF(_xlfn.ISFORMULA(F!L107),_xlfn.FORMULATEXT(F!L107),F!L107),"""",""))&gt;LEN(IF(_xlfn.ISFORMULA('#_F'!L107),_xlfn.FORMULATEXT('#_F'!L107),'#_F'!L107))-LEN(SUBSTITUTE(IF(_xlfn.ISFORMULA('#_F'!L107),_xlfn.FORMULATEXT('#_F'!L107),'#_F'!L107),"""","")),TRUE,FALSE),"HardQuoteMsg",IF(LEN(IF(_xlfn.ISFORMULA(F!L107),_xlfn.FORMULATEXT(F!L107),F!L107))-LEN(SUBSTITUTE(IF(_xlfn.ISFORMULA(F!L107),_xlfn.FORMULATEXT(F!L107),F!L107),"$",""))&lt;LEN(IF(_xlfn.ISFORMULA('#_F'!L107),_xlfn.FORMULATEXT('#_F'!L107),'#_F'!L107))-LEN(SUBSTITUTE(IF(_xlfn.ISFORMULA('#_F'!L107),_xlfn.FORMULATEXT('#_F'!L107),'#_F'!L107),"$","")),TRUE,FALSE),"MissingAbsMsg",_xlfn.IFS(ISTEXT('#_F'!L107),FALSE,ISLOGICAL('#_F'!L107),FALSE,SUBSTITUTE(CELL("format",'#_F'!L107),"-","")=SUBSTITUTE(CELL("format",F!L107),"-",""),FALSE,CELL("format",'#_F'!L107)="G",FALSE,AND(CELL("format",'#_F'!L107)="F0",CELL("format",F!L107)="G"),FALSE,TRUE,IFERROR(IF(MATCH(CELL("format",'#_F'!L107),FormatCodes_SFX!$A$4:$A$53,0)&gt;0,TRUE),FALSE),TRUE,TRUE),"FormatMsg",TRUE,"PerfectMsg")</f>
        <v>PerfectMsg</v>
      </c>
      <c r="N107" s="233">
        <v>0</v>
      </c>
      <c r="O107" s="233">
        <v>0</v>
      </c>
      <c r="P107" s="233">
        <v>0</v>
      </c>
      <c r="R107" s="233">
        <v>0</v>
      </c>
      <c r="S107" s="233">
        <v>0</v>
      </c>
      <c r="T107" s="233">
        <v>0</v>
      </c>
      <c r="V107" s="233">
        <v>0</v>
      </c>
      <c r="W107" s="233">
        <v>0</v>
      </c>
      <c r="X107" s="233">
        <v>0</v>
      </c>
      <c r="Z107" s="170">
        <v>0</v>
      </c>
      <c r="AA107" s="233">
        <v>0</v>
      </c>
      <c r="AB107" s="233">
        <v>0</v>
      </c>
    </row>
    <row r="108" spans="3:28" x14ac:dyDescent="0.15">
      <c r="C108" s="233">
        <v>0</v>
      </c>
      <c r="D108" s="233">
        <v>0</v>
      </c>
      <c r="E108" s="233">
        <v>0</v>
      </c>
      <c r="F108" s="233">
        <v>0</v>
      </c>
      <c r="G108" s="170" t="str">
        <f ca="1">_xlfn.IFS(ISBLANK(F!G108),"",IF(NOT(ISNA('#_F'!G108)),IF(ISNA(F!G108),TRUE,FALSE),FALSE),"StuNAMsg",IF(AND(ISNA('#_F'!G108),ISNA(F!G108)),TRUE,FALSE),"PerfectMsg",IF(NOT(ISERROR('#_F'!G108)),IF(ISERROR(F!G108),TRUE,FALSE),FALSE),"StuErrorMsg",IF(TYPE('#_F'!G108)&lt;&gt;TYPE(F!G108),TRUE,FALSE),"WrongTypeMsg",IF(_xlfn.ISFORMULA('#_F'!G108),IF(NOT(_xlfn.ISFORMULA(F!G108)),TRUE),FALSE),"MissingFormulaMsg",IF(NOT(AND(ISNUMBER(FIND("[",_xlfn.FORMULATEXT('#_F'!G108))),ISNUMBER(FIND("!",_xlfn.FORMULATEXT('#_F'!G108))))),AND(ISNUMBER(FIND("[",_xlfn.FORMULATEXT(F!G108))),ISNUMBER(FIND("!",_xlfn.FORMULATEXT(F!G108)))),FALSE),"ExternalRefsMsg",IF(ISNUMBER('#_F'!G108),IF(ABS('#_F'!G108-F!G108)&gt;0.00001,TRUE,FALSE),IF('#_F'!G108&lt;&gt;F!G108,TRUE,FALSE)),IF(ISNUMBER('#_F'!G108),IF('#_F'!G108&gt;F!G108,"TooLow","TooHigh"),"WrongAnswer"),NOT(_xlfn.ISFORMULA('#_F'!G108)),IF(_xlfn.IFS(ISTEXT('#_F'!G108),FALSE,ISLOGICAL('#_F'!G108),FALSE,SUBSTITUTE(CELL("format",'#_F'!G108),"-","")=SUBSTITUTE(CELL("format",F!G108),"-",""),FALSE,CELL("format",'#_F'!G108)="G",FALSE,AND(CELL("format",'#_F'!G108)="F0",CELL("format",F!G108)="G"),FALSE,TRUE,IFERROR(IF(MATCH(CELL("format",'#_F'!G108)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108),_xlfn.FORMULATEXT(F!G108),F!G108),"9","#"),"8","#"),"7","#"),"6","#"),"5","#"),"4","#"),"3","#"),"2","#"),"1","#"),"0","#"),"$","")," ",""),",","@"),"&gt;","@"),"&lt;","@"),"=","@"),")","@"),"(","@"),"^","@"),"/","@"),"+","@"),"*","@"),"-","@"))-LEN(SUBSTITUTE(SUBSTITUTE(SUBSTITUTE(SUBSTITUTE(SUBSTITUTE(SUBSTITUTE(SUBSTITUTE(SUBSTITUTE(SUBSTITUTE(SUBSTITUTE(SUBSTITUTE(SUBSTITUTE(SUBSTITUTE(SUBSTITUTE(SUBSTITUTE(SUBSTITUTE(SUBSTITUTE(SUBSTITUTE(SUBSTITUTE(SUBSTITUTE(SUBSTITUTE(SUBSTITUTE(SUBSTITUTE(SUBSTITUTE(IF(_xlfn.ISFORMULA(F!G108),_xlfn.FORMULATEXT(F!G108),F!G108),"9","#"),"8","#"),"7","#"),"6","#"),"5","#"),"4","#"),"3","#"),"2","#"),"1","#"),"0","#"),"$","")," ",""),",","@"),"&gt;","@"),"&lt;","@"),"=","@"),")","@"),"(","@"),"^","@"),"/","@"),"+","@"),"*","@"),"-","@"),"@#","")))/2&gt;(LEN(SUBSTITUTE(SUBSTITUTE(SUBSTITUTE(SUBSTITUTE(SUBSTITUTE(SUBSTITUTE(SUBSTITUTE(SUBSTITUTE(SUBSTITUTE(SUBSTITUTE(SUBSTITUTE(SUBSTITUTE(SUBSTITUTE(SUBSTITUTE(SUBSTITUTE(SUBSTITUTE(SUBSTITUTE(SUBSTITUTE(SUBSTITUTE(SUBSTITUTE(SUBSTITUTE(SUBSTITUTE(SUBSTITUTE(IF(_xlfn.ISFORMULA('#_F'!G108),_xlfn.FORMULATEXT('#_F'!G108),'#_F'!G108),"9","#"),"8","#"),"7","#"),"6","#"),"5","#"),"4","#"),"3","#"),"2","#"),"1","#"),"0","#"),"$","")," ",""),",","@"),"&gt;","@"),"&lt;","@"),"=","@"),")","@"),"(","@"),"^","@"),"/","@"),"+","@"),"*","@"),"-","@"))-LEN(SUBSTITUTE(SUBSTITUTE(SUBSTITUTE(SUBSTITUTE(SUBSTITUTE(SUBSTITUTE(SUBSTITUTE(SUBSTITUTE(SUBSTITUTE(SUBSTITUTE(SUBSTITUTE(SUBSTITUTE(SUBSTITUTE(SUBSTITUTE(SUBSTITUTE(SUBSTITUTE(SUBSTITUTE(SUBSTITUTE(SUBSTITUTE(SUBSTITUTE(SUBSTITUTE(SUBSTITUTE(SUBSTITUTE(SUBSTITUTE(IF(_xlfn.ISFORMULA('#_F'!G108),_xlfn.FORMULATEXT('#_F'!G108),'#_F'!G108),"9","#"),"8","#"),"7","#"),"6","#"),"5","#"),"4","#"),"3","#"),"2","#"),"1","#"),"0","#"),"$","")," ",""),",","@"),"&gt;","@"),"&lt;","@"),"=","@"),")","@"),"(","@"),"^","@"),"/","@"),"+","@"),"*","@"),"-","@"),"@#","")))/2,TRUE,FALSE),"HardCodeMsg",IF(LEN(IF(_xlfn.ISFORMULA(F!G108),_xlfn.FORMULATEXT(F!G108),F!G108))-LEN(SUBSTITUTE(IF(_xlfn.ISFORMULA(F!G108),_xlfn.FORMULATEXT(F!G108),F!G108),"""",""))&gt;LEN(IF(_xlfn.ISFORMULA('#_F'!G108),_xlfn.FORMULATEXT('#_F'!G108),'#_F'!G108))-LEN(SUBSTITUTE(IF(_xlfn.ISFORMULA('#_F'!G108),_xlfn.FORMULATEXT('#_F'!G108),'#_F'!G108),"""","")),TRUE,FALSE),"HardQuoteMsg",IF(LEN(IF(_xlfn.ISFORMULA(F!G108),_xlfn.FORMULATEXT(F!G108),F!G108))-LEN(SUBSTITUTE(IF(_xlfn.ISFORMULA(F!G108),_xlfn.FORMULATEXT(F!G108),F!G108),"$",""))&lt;LEN(IF(_xlfn.ISFORMULA('#_F'!G108),_xlfn.FORMULATEXT('#_F'!G108),'#_F'!G108))-LEN(SUBSTITUTE(IF(_xlfn.ISFORMULA('#_F'!G108),_xlfn.FORMULATEXT('#_F'!G108),'#_F'!G108),"$","")),TRUE,FALSE),"MissingAbsMsg",_xlfn.IFS(ISTEXT('#_F'!G108),FALSE,ISLOGICAL('#_F'!G108),FALSE,SUBSTITUTE(CELL("format",'#_F'!G108),"-","")=SUBSTITUTE(CELL("format",F!G108),"-",""),FALSE,CELL("format",'#_F'!G108)="G",FALSE,AND(CELL("format",'#_F'!G108)="F0",CELL("format",F!G108)="G"),FALSE,TRUE,IFERROR(IF(MATCH(CELL("format",'#_F'!G108),FormatCodes_SFX!$A$4:$A$53,0)&gt;0,TRUE),FALSE),TRUE,TRUE),"FormatMsg",TRUE,"PerfectMsg")</f>
        <v>PerfectMsg</v>
      </c>
      <c r="H108" s="170" t="str">
        <f ca="1">_xlfn.IFS(ISBLANK(F!H108),"",IF(NOT(ISNA('#_F'!H108)),IF(ISNA(F!H108),TRUE,FALSE),FALSE),"StuNAMsg",IF(AND(ISNA('#_F'!H108),ISNA(F!H108)),TRUE,FALSE),"PerfectMsg",IF(NOT(ISERROR('#_F'!H108)),IF(ISERROR(F!H108),TRUE,FALSE),FALSE),"StuErrorMsg",IF(TYPE('#_F'!H108)&lt;&gt;TYPE(F!H108),TRUE,FALSE),"WrongTypeMsg",IF(_xlfn.ISFORMULA('#_F'!H108),IF(NOT(_xlfn.ISFORMULA(F!H108)),TRUE),FALSE),"MissingFormulaMsg",IF(NOT(AND(ISNUMBER(FIND("[",_xlfn.FORMULATEXT('#_F'!H108))),ISNUMBER(FIND("!",_xlfn.FORMULATEXT('#_F'!H108))))),AND(ISNUMBER(FIND("[",_xlfn.FORMULATEXT(F!H108))),ISNUMBER(FIND("!",_xlfn.FORMULATEXT(F!H108)))),FALSE),"ExternalRefsMsg",IF(ISNUMBER('#_F'!H108),IF(ABS('#_F'!H108-F!H108)&gt;0.00001,TRUE,FALSE),IF('#_F'!H108&lt;&gt;F!H108,TRUE,FALSE)),IF(ISNUMBER('#_F'!H108),IF('#_F'!H108&gt;F!H108,"TooLow","TooHigh"),"WrongAnswer"),NOT(_xlfn.ISFORMULA('#_F'!H108)),IF(_xlfn.IFS(ISTEXT('#_F'!H108),FALSE,ISLOGICAL('#_F'!H108),FALSE,SUBSTITUTE(CELL("format",'#_F'!H108),"-","")=SUBSTITUTE(CELL("format",F!H108),"-",""),FALSE,CELL("format",'#_F'!H108)="G",FALSE,AND(CELL("format",'#_F'!H108)="F0",CELL("format",F!H108)="G"),FALSE,TRUE,IFERROR(IF(MATCH(CELL("format",'#_F'!H108)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108),_xlfn.FORMULATEXT(F!H108),F!H108),"9","#"),"8","#"),"7","#"),"6","#"),"5","#"),"4","#"),"3","#"),"2","#"),"1","#"),"0","#"),"$","")," ",""),",","@"),"&gt;","@"),"&lt;","@"),"=","@"),")","@"),"(","@"),"^","@"),"/","@"),"+","@"),"*","@"),"-","@"))-LEN(SUBSTITUTE(SUBSTITUTE(SUBSTITUTE(SUBSTITUTE(SUBSTITUTE(SUBSTITUTE(SUBSTITUTE(SUBSTITUTE(SUBSTITUTE(SUBSTITUTE(SUBSTITUTE(SUBSTITUTE(SUBSTITUTE(SUBSTITUTE(SUBSTITUTE(SUBSTITUTE(SUBSTITUTE(SUBSTITUTE(SUBSTITUTE(SUBSTITUTE(SUBSTITUTE(SUBSTITUTE(SUBSTITUTE(SUBSTITUTE(IF(_xlfn.ISFORMULA(F!H108),_xlfn.FORMULATEXT(F!H108),F!H108),"9","#"),"8","#"),"7","#"),"6","#"),"5","#"),"4","#"),"3","#"),"2","#"),"1","#"),"0","#"),"$","")," ",""),",","@"),"&gt;","@"),"&lt;","@"),"=","@"),")","@"),"(","@"),"^","@"),"/","@"),"+","@"),"*","@"),"-","@"),"@#","")))/2&gt;(LEN(SUBSTITUTE(SUBSTITUTE(SUBSTITUTE(SUBSTITUTE(SUBSTITUTE(SUBSTITUTE(SUBSTITUTE(SUBSTITUTE(SUBSTITUTE(SUBSTITUTE(SUBSTITUTE(SUBSTITUTE(SUBSTITUTE(SUBSTITUTE(SUBSTITUTE(SUBSTITUTE(SUBSTITUTE(SUBSTITUTE(SUBSTITUTE(SUBSTITUTE(SUBSTITUTE(SUBSTITUTE(SUBSTITUTE(IF(_xlfn.ISFORMULA('#_F'!H108),_xlfn.FORMULATEXT('#_F'!H108),'#_F'!H108),"9","#"),"8","#"),"7","#"),"6","#"),"5","#"),"4","#"),"3","#"),"2","#"),"1","#"),"0","#"),"$","")," ",""),",","@"),"&gt;","@"),"&lt;","@"),"=","@"),")","@"),"(","@"),"^","@"),"/","@"),"+","@"),"*","@"),"-","@"))-LEN(SUBSTITUTE(SUBSTITUTE(SUBSTITUTE(SUBSTITUTE(SUBSTITUTE(SUBSTITUTE(SUBSTITUTE(SUBSTITUTE(SUBSTITUTE(SUBSTITUTE(SUBSTITUTE(SUBSTITUTE(SUBSTITUTE(SUBSTITUTE(SUBSTITUTE(SUBSTITUTE(SUBSTITUTE(SUBSTITUTE(SUBSTITUTE(SUBSTITUTE(SUBSTITUTE(SUBSTITUTE(SUBSTITUTE(SUBSTITUTE(IF(_xlfn.ISFORMULA('#_F'!H108),_xlfn.FORMULATEXT('#_F'!H108),'#_F'!H108),"9","#"),"8","#"),"7","#"),"6","#"),"5","#"),"4","#"),"3","#"),"2","#"),"1","#"),"0","#"),"$","")," ",""),",","@"),"&gt;","@"),"&lt;","@"),"=","@"),")","@"),"(","@"),"^","@"),"/","@"),"+","@"),"*","@"),"-","@"),"@#","")))/2,TRUE,FALSE),"HardCodeMsg",IF(LEN(IF(_xlfn.ISFORMULA(F!H108),_xlfn.FORMULATEXT(F!H108),F!H108))-LEN(SUBSTITUTE(IF(_xlfn.ISFORMULA(F!H108),_xlfn.FORMULATEXT(F!H108),F!H108),"""",""))&gt;LEN(IF(_xlfn.ISFORMULA('#_F'!H108),_xlfn.FORMULATEXT('#_F'!H108),'#_F'!H108))-LEN(SUBSTITUTE(IF(_xlfn.ISFORMULA('#_F'!H108),_xlfn.FORMULATEXT('#_F'!H108),'#_F'!H108),"""","")),TRUE,FALSE),"HardQuoteMsg",IF(LEN(IF(_xlfn.ISFORMULA(F!H108),_xlfn.FORMULATEXT(F!H108),F!H108))-LEN(SUBSTITUTE(IF(_xlfn.ISFORMULA(F!H108),_xlfn.FORMULATEXT(F!H108),F!H108),"$",""))&lt;LEN(IF(_xlfn.ISFORMULA('#_F'!H108),_xlfn.FORMULATEXT('#_F'!H108),'#_F'!H108))-LEN(SUBSTITUTE(IF(_xlfn.ISFORMULA('#_F'!H108),_xlfn.FORMULATEXT('#_F'!H108),'#_F'!H108),"$","")),TRUE,FALSE),"MissingAbsMsg",_xlfn.IFS(ISTEXT('#_F'!H108),FALSE,ISLOGICAL('#_F'!H108),FALSE,SUBSTITUTE(CELL("format",'#_F'!H108),"-","")=SUBSTITUTE(CELL("format",F!H108),"-",""),FALSE,CELL("format",'#_F'!H108)="G",FALSE,AND(CELL("format",'#_F'!H108)="F0",CELL("format",F!H108)="G"),FALSE,TRUE,IFERROR(IF(MATCH(CELL("format",'#_F'!H108),FormatCodes_SFX!$A$4:$A$53,0)&gt;0,TRUE),FALSE),TRUE,TRUE),"FormatMsg",TRUE,"PerfectMsg")</f>
        <v>PerfectMsg</v>
      </c>
      <c r="I108" s="170" t="str">
        <f ca="1">_xlfn.IFS(ISBLANK(F!I108),"",IF(NOT(ISNA('#_F'!I108)),IF(ISNA(F!I108),TRUE,FALSE),FALSE),"StuNAMsg",IF(AND(ISNA('#_F'!I108),ISNA(F!I108)),TRUE,FALSE),"PerfectMsg",IF(NOT(ISERROR('#_F'!I108)),IF(ISERROR(F!I108),TRUE,FALSE),FALSE),"StuErrorMsg",IF(TYPE('#_F'!I108)&lt;&gt;TYPE(F!I108),TRUE,FALSE),"WrongTypeMsg",IF(_xlfn.ISFORMULA('#_F'!I108),IF(NOT(_xlfn.ISFORMULA(F!I108)),TRUE),FALSE),"MissingFormulaMsg",IF(NOT(AND(ISNUMBER(FIND("[",_xlfn.FORMULATEXT('#_F'!I108))),ISNUMBER(FIND("!",_xlfn.FORMULATEXT('#_F'!I108))))),AND(ISNUMBER(FIND("[",_xlfn.FORMULATEXT(F!I108))),ISNUMBER(FIND("!",_xlfn.FORMULATEXT(F!I108)))),FALSE),"ExternalRefsMsg",IF(ISNUMBER('#_F'!I108),IF(ABS('#_F'!I108-F!I108)&gt;0.00001,TRUE,FALSE),IF('#_F'!I108&lt;&gt;F!I108,TRUE,FALSE)),IF(ISNUMBER('#_F'!I108),IF('#_F'!I108&gt;F!I108,"TooLow","TooHigh"),"WrongAnswer"),NOT(_xlfn.ISFORMULA('#_F'!I108)),IF(_xlfn.IFS(ISTEXT('#_F'!I108),FALSE,ISLOGICAL('#_F'!I108),FALSE,SUBSTITUTE(CELL("format",'#_F'!I108),"-","")=SUBSTITUTE(CELL("format",F!I108),"-",""),FALSE,CELL("format",'#_F'!I108)="G",FALSE,AND(CELL("format",'#_F'!I108)="F0",CELL("format",F!I108)="G"),FALSE,TRUE,IFERROR(IF(MATCH(CELL("format",'#_F'!I108)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108),_xlfn.FORMULATEXT(F!I108),F!I108),"9","#"),"8","#"),"7","#"),"6","#"),"5","#"),"4","#"),"3","#"),"2","#"),"1","#"),"0","#"),"$","")," ",""),",","@"),"&gt;","@"),"&lt;","@"),"=","@"),")","@"),"(","@"),"^","@"),"/","@"),"+","@"),"*","@"),"-","@"))-LEN(SUBSTITUTE(SUBSTITUTE(SUBSTITUTE(SUBSTITUTE(SUBSTITUTE(SUBSTITUTE(SUBSTITUTE(SUBSTITUTE(SUBSTITUTE(SUBSTITUTE(SUBSTITUTE(SUBSTITUTE(SUBSTITUTE(SUBSTITUTE(SUBSTITUTE(SUBSTITUTE(SUBSTITUTE(SUBSTITUTE(SUBSTITUTE(SUBSTITUTE(SUBSTITUTE(SUBSTITUTE(SUBSTITUTE(SUBSTITUTE(IF(_xlfn.ISFORMULA(F!I108),_xlfn.FORMULATEXT(F!I108),F!I108),"9","#"),"8","#"),"7","#"),"6","#"),"5","#"),"4","#"),"3","#"),"2","#"),"1","#"),"0","#"),"$","")," ",""),",","@"),"&gt;","@"),"&lt;","@"),"=","@"),")","@"),"(","@"),"^","@"),"/","@"),"+","@"),"*","@"),"-","@"),"@#","")))/2&gt;(LEN(SUBSTITUTE(SUBSTITUTE(SUBSTITUTE(SUBSTITUTE(SUBSTITUTE(SUBSTITUTE(SUBSTITUTE(SUBSTITUTE(SUBSTITUTE(SUBSTITUTE(SUBSTITUTE(SUBSTITUTE(SUBSTITUTE(SUBSTITUTE(SUBSTITUTE(SUBSTITUTE(SUBSTITUTE(SUBSTITUTE(SUBSTITUTE(SUBSTITUTE(SUBSTITUTE(SUBSTITUTE(SUBSTITUTE(IF(_xlfn.ISFORMULA('#_F'!I108),_xlfn.FORMULATEXT('#_F'!I108),'#_F'!I108),"9","#"),"8","#"),"7","#"),"6","#"),"5","#"),"4","#"),"3","#"),"2","#"),"1","#"),"0","#"),"$","")," ",""),",","@"),"&gt;","@"),"&lt;","@"),"=","@"),")","@"),"(","@"),"^","@"),"/","@"),"+","@"),"*","@"),"-","@"))-LEN(SUBSTITUTE(SUBSTITUTE(SUBSTITUTE(SUBSTITUTE(SUBSTITUTE(SUBSTITUTE(SUBSTITUTE(SUBSTITUTE(SUBSTITUTE(SUBSTITUTE(SUBSTITUTE(SUBSTITUTE(SUBSTITUTE(SUBSTITUTE(SUBSTITUTE(SUBSTITUTE(SUBSTITUTE(SUBSTITUTE(SUBSTITUTE(SUBSTITUTE(SUBSTITUTE(SUBSTITUTE(SUBSTITUTE(SUBSTITUTE(IF(_xlfn.ISFORMULA('#_F'!I108),_xlfn.FORMULATEXT('#_F'!I108),'#_F'!I108),"9","#"),"8","#"),"7","#"),"6","#"),"5","#"),"4","#"),"3","#"),"2","#"),"1","#"),"0","#"),"$","")," ",""),",","@"),"&gt;","@"),"&lt;","@"),"=","@"),")","@"),"(","@"),"^","@"),"/","@"),"+","@"),"*","@"),"-","@"),"@#","")))/2,TRUE,FALSE),"HardCodeMsg",IF(LEN(IF(_xlfn.ISFORMULA(F!I108),_xlfn.FORMULATEXT(F!I108),F!I108))-LEN(SUBSTITUTE(IF(_xlfn.ISFORMULA(F!I108),_xlfn.FORMULATEXT(F!I108),F!I108),"""",""))&gt;LEN(IF(_xlfn.ISFORMULA('#_F'!I108),_xlfn.FORMULATEXT('#_F'!I108),'#_F'!I108))-LEN(SUBSTITUTE(IF(_xlfn.ISFORMULA('#_F'!I108),_xlfn.FORMULATEXT('#_F'!I108),'#_F'!I108),"""","")),TRUE,FALSE),"HardQuoteMsg",IF(LEN(IF(_xlfn.ISFORMULA(F!I108),_xlfn.FORMULATEXT(F!I108),F!I108))-LEN(SUBSTITUTE(IF(_xlfn.ISFORMULA(F!I108),_xlfn.FORMULATEXT(F!I108),F!I108),"$",""))&lt;LEN(IF(_xlfn.ISFORMULA('#_F'!I108),_xlfn.FORMULATEXT('#_F'!I108),'#_F'!I108))-LEN(SUBSTITUTE(IF(_xlfn.ISFORMULA('#_F'!I108),_xlfn.FORMULATEXT('#_F'!I108),'#_F'!I108),"$","")),TRUE,FALSE),"MissingAbsMsg",_xlfn.IFS(ISTEXT('#_F'!I108),FALSE,ISLOGICAL('#_F'!I108),FALSE,SUBSTITUTE(CELL("format",'#_F'!I108),"-","")=SUBSTITUTE(CELL("format",F!I108),"-",""),FALSE,CELL("format",'#_F'!I108)="G",FALSE,AND(CELL("format",'#_F'!I108)="F0",CELL("format",F!I108)="G"),FALSE,TRUE,IFERROR(IF(MATCH(CELL("format",'#_F'!I108),FormatCodes_SFX!$A$4:$A$53,0)&gt;0,TRUE),FALSE),TRUE,TRUE),"FormatMsg",TRUE,"PerfectMsg")</f>
        <v>PerfectMsg</v>
      </c>
      <c r="J108" s="170" t="str">
        <f ca="1">_xlfn.IFS(ISBLANK(F!J108),"",IF(NOT(ISNA('#_F'!J108)),IF(ISNA(F!J108),TRUE,FALSE),FALSE),"StuNAMsg",IF(AND(ISNA('#_F'!J108),ISNA(F!J108)),TRUE,FALSE),"PerfectMsg",IF(NOT(ISERROR('#_F'!J108)),IF(ISERROR(F!J108),TRUE,FALSE),FALSE),"StuErrorMsg",IF(TYPE('#_F'!J108)&lt;&gt;TYPE(F!J108),TRUE,FALSE),"WrongTypeMsg",IF(_xlfn.ISFORMULA('#_F'!J108),IF(NOT(_xlfn.ISFORMULA(F!J108)),TRUE),FALSE),"MissingFormulaMsg",IF(NOT(AND(ISNUMBER(FIND("[",_xlfn.FORMULATEXT('#_F'!J108))),ISNUMBER(FIND("!",_xlfn.FORMULATEXT('#_F'!J108))))),AND(ISNUMBER(FIND("[",_xlfn.FORMULATEXT(F!J108))),ISNUMBER(FIND("!",_xlfn.FORMULATEXT(F!J108)))),FALSE),"ExternalRefsMsg",IF(ISNUMBER('#_F'!J108),IF(ABS('#_F'!J108-F!J108)&gt;0.00001,TRUE,FALSE),IF('#_F'!J108&lt;&gt;F!J108,TRUE,FALSE)),IF(ISNUMBER('#_F'!J108),IF('#_F'!J108&gt;F!J108,"TooLow","TooHigh"),"WrongAnswer"),NOT(_xlfn.ISFORMULA('#_F'!J108)),IF(_xlfn.IFS(ISTEXT('#_F'!J108),FALSE,ISLOGICAL('#_F'!J108),FALSE,SUBSTITUTE(CELL("format",'#_F'!J108),"-","")=SUBSTITUTE(CELL("format",F!J108),"-",""),FALSE,CELL("format",'#_F'!J108)="G",FALSE,AND(CELL("format",'#_F'!J108)="F0",CELL("format",F!J108)="G"),FALSE,TRUE,IFERROR(IF(MATCH(CELL("format",'#_F'!J108)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108),_xlfn.FORMULATEXT(F!J108),F!J108),"9","#"),"8","#"),"7","#"),"6","#"),"5","#"),"4","#"),"3","#"),"2","#"),"1","#"),"0","#"),"$","")," ",""),",","@"),"&gt;","@"),"&lt;","@"),"=","@"),")","@"),"(","@"),"^","@"),"/","@"),"+","@"),"*","@"),"-","@"))-LEN(SUBSTITUTE(SUBSTITUTE(SUBSTITUTE(SUBSTITUTE(SUBSTITUTE(SUBSTITUTE(SUBSTITUTE(SUBSTITUTE(SUBSTITUTE(SUBSTITUTE(SUBSTITUTE(SUBSTITUTE(SUBSTITUTE(SUBSTITUTE(SUBSTITUTE(SUBSTITUTE(SUBSTITUTE(SUBSTITUTE(SUBSTITUTE(SUBSTITUTE(SUBSTITUTE(SUBSTITUTE(SUBSTITUTE(SUBSTITUTE(IF(_xlfn.ISFORMULA(F!J108),_xlfn.FORMULATEXT(F!J108),F!J108),"9","#"),"8","#"),"7","#"),"6","#"),"5","#"),"4","#"),"3","#"),"2","#"),"1","#"),"0","#"),"$","")," ",""),",","@"),"&gt;","@"),"&lt;","@"),"=","@"),")","@"),"(","@"),"^","@"),"/","@"),"+","@"),"*","@"),"-","@"),"@#","")))/2&gt;(LEN(SUBSTITUTE(SUBSTITUTE(SUBSTITUTE(SUBSTITUTE(SUBSTITUTE(SUBSTITUTE(SUBSTITUTE(SUBSTITUTE(SUBSTITUTE(SUBSTITUTE(SUBSTITUTE(SUBSTITUTE(SUBSTITUTE(SUBSTITUTE(SUBSTITUTE(SUBSTITUTE(SUBSTITUTE(SUBSTITUTE(SUBSTITUTE(SUBSTITUTE(SUBSTITUTE(SUBSTITUTE(SUBSTITUTE(IF(_xlfn.ISFORMULA('#_F'!J108),_xlfn.FORMULATEXT('#_F'!J108),'#_F'!J108),"9","#"),"8","#"),"7","#"),"6","#"),"5","#"),"4","#"),"3","#"),"2","#"),"1","#"),"0","#"),"$","")," ",""),",","@"),"&gt;","@"),"&lt;","@"),"=","@"),")","@"),"(","@"),"^","@"),"/","@"),"+","@"),"*","@"),"-","@"))-LEN(SUBSTITUTE(SUBSTITUTE(SUBSTITUTE(SUBSTITUTE(SUBSTITUTE(SUBSTITUTE(SUBSTITUTE(SUBSTITUTE(SUBSTITUTE(SUBSTITUTE(SUBSTITUTE(SUBSTITUTE(SUBSTITUTE(SUBSTITUTE(SUBSTITUTE(SUBSTITUTE(SUBSTITUTE(SUBSTITUTE(SUBSTITUTE(SUBSTITUTE(SUBSTITUTE(SUBSTITUTE(SUBSTITUTE(SUBSTITUTE(IF(_xlfn.ISFORMULA('#_F'!J108),_xlfn.FORMULATEXT('#_F'!J108),'#_F'!J108),"9","#"),"8","#"),"7","#"),"6","#"),"5","#"),"4","#"),"3","#"),"2","#"),"1","#"),"0","#"),"$","")," ",""),",","@"),"&gt;","@"),"&lt;","@"),"=","@"),")","@"),"(","@"),"^","@"),"/","@"),"+","@"),"*","@"),"-","@"),"@#","")))/2,TRUE,FALSE),"HardCodeMsg",IF(LEN(IF(_xlfn.ISFORMULA(F!J108),_xlfn.FORMULATEXT(F!J108),F!J108))-LEN(SUBSTITUTE(IF(_xlfn.ISFORMULA(F!J108),_xlfn.FORMULATEXT(F!J108),F!J108),"""",""))&gt;LEN(IF(_xlfn.ISFORMULA('#_F'!J108),_xlfn.FORMULATEXT('#_F'!J108),'#_F'!J108))-LEN(SUBSTITUTE(IF(_xlfn.ISFORMULA('#_F'!J108),_xlfn.FORMULATEXT('#_F'!J108),'#_F'!J108),"""","")),TRUE,FALSE),"HardQuoteMsg",IF(LEN(IF(_xlfn.ISFORMULA(F!J108),_xlfn.FORMULATEXT(F!J108),F!J108))-LEN(SUBSTITUTE(IF(_xlfn.ISFORMULA(F!J108),_xlfn.FORMULATEXT(F!J108),F!J108),"$",""))&lt;LEN(IF(_xlfn.ISFORMULA('#_F'!J108),_xlfn.FORMULATEXT('#_F'!J108),'#_F'!J108))-LEN(SUBSTITUTE(IF(_xlfn.ISFORMULA('#_F'!J108),_xlfn.FORMULATEXT('#_F'!J108),'#_F'!J108),"$","")),TRUE,FALSE),"MissingAbsMsg",_xlfn.IFS(ISTEXT('#_F'!J108),FALSE,ISLOGICAL('#_F'!J108),FALSE,SUBSTITUTE(CELL("format",'#_F'!J108),"-","")=SUBSTITUTE(CELL("format",F!J108),"-",""),FALSE,CELL("format",'#_F'!J108)="G",FALSE,AND(CELL("format",'#_F'!J108)="F0",CELL("format",F!J108)="G"),FALSE,TRUE,IFERROR(IF(MATCH(CELL("format",'#_F'!J108),FormatCodes_SFX!$A$4:$A$53,0)&gt;0,TRUE),FALSE),TRUE,TRUE),"FormatMsg",TRUE,"PerfectMsg")</f>
        <v>PerfectMsg</v>
      </c>
      <c r="K108" s="170" t="str">
        <f ca="1">_xlfn.IFS(ISBLANK(F!K108),"",IF(NOT(ISNA('#_F'!K108)),IF(ISNA(F!K108),TRUE,FALSE),FALSE),"StuNAMsg",IF(AND(ISNA('#_F'!K108),ISNA(F!K108)),TRUE,FALSE),"PerfectMsg",IF(NOT(ISERROR('#_F'!K108)),IF(ISERROR(F!K108),TRUE,FALSE),FALSE),"StuErrorMsg",IF(TYPE('#_F'!K108)&lt;&gt;TYPE(F!K108),TRUE,FALSE),"WrongTypeMsg",IF(_xlfn.ISFORMULA('#_F'!K108),IF(NOT(_xlfn.ISFORMULA(F!K108)),TRUE),FALSE),"MissingFormulaMsg",IF(NOT(AND(ISNUMBER(FIND("[",_xlfn.FORMULATEXT('#_F'!K108))),ISNUMBER(FIND("!",_xlfn.FORMULATEXT('#_F'!K108))))),AND(ISNUMBER(FIND("[",_xlfn.FORMULATEXT(F!K108))),ISNUMBER(FIND("!",_xlfn.FORMULATEXT(F!K108)))),FALSE),"ExternalRefsMsg",IF(ISNUMBER('#_F'!K108),IF(ABS('#_F'!K108-F!K108)&gt;0.00001,TRUE,FALSE),IF('#_F'!K108&lt;&gt;F!K108,TRUE,FALSE)),IF(ISNUMBER('#_F'!K108),IF('#_F'!K108&gt;F!K108,"TooLow","TooHigh"),"WrongAnswer"),NOT(_xlfn.ISFORMULA('#_F'!K108)),IF(_xlfn.IFS(ISTEXT('#_F'!K108),FALSE,ISLOGICAL('#_F'!K108),FALSE,SUBSTITUTE(CELL("format",'#_F'!K108),"-","")=SUBSTITUTE(CELL("format",F!K108),"-",""),FALSE,CELL("format",'#_F'!K108)="G",FALSE,AND(CELL("format",'#_F'!K108)="F0",CELL("format",F!K108)="G"),FALSE,TRUE,IFERROR(IF(MATCH(CELL("format",'#_F'!K108)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108),_xlfn.FORMULATEXT(F!K108),F!K108),"9","#"),"8","#"),"7","#"),"6","#"),"5","#"),"4","#"),"3","#"),"2","#"),"1","#"),"0","#"),"$","")," ",""),",","@"),"&gt;","@"),"&lt;","@"),"=","@"),")","@"),"(","@"),"^","@"),"/","@"),"+","@"),"*","@"),"-","@"))-LEN(SUBSTITUTE(SUBSTITUTE(SUBSTITUTE(SUBSTITUTE(SUBSTITUTE(SUBSTITUTE(SUBSTITUTE(SUBSTITUTE(SUBSTITUTE(SUBSTITUTE(SUBSTITUTE(SUBSTITUTE(SUBSTITUTE(SUBSTITUTE(SUBSTITUTE(SUBSTITUTE(SUBSTITUTE(SUBSTITUTE(SUBSTITUTE(SUBSTITUTE(SUBSTITUTE(SUBSTITUTE(SUBSTITUTE(SUBSTITUTE(IF(_xlfn.ISFORMULA(F!K108),_xlfn.FORMULATEXT(F!K108),F!K108),"9","#"),"8","#"),"7","#"),"6","#"),"5","#"),"4","#"),"3","#"),"2","#"),"1","#"),"0","#"),"$","")," ",""),",","@"),"&gt;","@"),"&lt;","@"),"=","@"),")","@"),"(","@"),"^","@"),"/","@"),"+","@"),"*","@"),"-","@"),"@#","")))/2&gt;(LEN(SUBSTITUTE(SUBSTITUTE(SUBSTITUTE(SUBSTITUTE(SUBSTITUTE(SUBSTITUTE(SUBSTITUTE(SUBSTITUTE(SUBSTITUTE(SUBSTITUTE(SUBSTITUTE(SUBSTITUTE(SUBSTITUTE(SUBSTITUTE(SUBSTITUTE(SUBSTITUTE(SUBSTITUTE(SUBSTITUTE(SUBSTITUTE(SUBSTITUTE(SUBSTITUTE(SUBSTITUTE(SUBSTITUTE(IF(_xlfn.ISFORMULA('#_F'!K108),_xlfn.FORMULATEXT('#_F'!K108),'#_F'!K108),"9","#"),"8","#"),"7","#"),"6","#"),"5","#"),"4","#"),"3","#"),"2","#"),"1","#"),"0","#"),"$","")," ",""),",","@"),"&gt;","@"),"&lt;","@"),"=","@"),")","@"),"(","@"),"^","@"),"/","@"),"+","@"),"*","@"),"-","@"))-LEN(SUBSTITUTE(SUBSTITUTE(SUBSTITUTE(SUBSTITUTE(SUBSTITUTE(SUBSTITUTE(SUBSTITUTE(SUBSTITUTE(SUBSTITUTE(SUBSTITUTE(SUBSTITUTE(SUBSTITUTE(SUBSTITUTE(SUBSTITUTE(SUBSTITUTE(SUBSTITUTE(SUBSTITUTE(SUBSTITUTE(SUBSTITUTE(SUBSTITUTE(SUBSTITUTE(SUBSTITUTE(SUBSTITUTE(SUBSTITUTE(IF(_xlfn.ISFORMULA('#_F'!K108),_xlfn.FORMULATEXT('#_F'!K108),'#_F'!K108),"9","#"),"8","#"),"7","#"),"6","#"),"5","#"),"4","#"),"3","#"),"2","#"),"1","#"),"0","#"),"$","")," ",""),",","@"),"&gt;","@"),"&lt;","@"),"=","@"),")","@"),"(","@"),"^","@"),"/","@"),"+","@"),"*","@"),"-","@"),"@#","")))/2,TRUE,FALSE),"HardCodeMsg",IF(LEN(IF(_xlfn.ISFORMULA(F!K108),_xlfn.FORMULATEXT(F!K108),F!K108))-LEN(SUBSTITUTE(IF(_xlfn.ISFORMULA(F!K108),_xlfn.FORMULATEXT(F!K108),F!K108),"""",""))&gt;LEN(IF(_xlfn.ISFORMULA('#_F'!K108),_xlfn.FORMULATEXT('#_F'!K108),'#_F'!K108))-LEN(SUBSTITUTE(IF(_xlfn.ISFORMULA('#_F'!K108),_xlfn.FORMULATEXT('#_F'!K108),'#_F'!K108),"""","")),TRUE,FALSE),"HardQuoteMsg",IF(LEN(IF(_xlfn.ISFORMULA(F!K108),_xlfn.FORMULATEXT(F!K108),F!K108))-LEN(SUBSTITUTE(IF(_xlfn.ISFORMULA(F!K108),_xlfn.FORMULATEXT(F!K108),F!K108),"$",""))&lt;LEN(IF(_xlfn.ISFORMULA('#_F'!K108),_xlfn.FORMULATEXT('#_F'!K108),'#_F'!K108))-LEN(SUBSTITUTE(IF(_xlfn.ISFORMULA('#_F'!K108),_xlfn.FORMULATEXT('#_F'!K108),'#_F'!K108),"$","")),TRUE,FALSE),"MissingAbsMsg",_xlfn.IFS(ISTEXT('#_F'!K108),FALSE,ISLOGICAL('#_F'!K108),FALSE,SUBSTITUTE(CELL("format",'#_F'!K108),"-","")=SUBSTITUTE(CELL("format",F!K108),"-",""),FALSE,CELL("format",'#_F'!K108)="G",FALSE,AND(CELL("format",'#_F'!K108)="F0",CELL("format",F!K108)="G"),FALSE,TRUE,IFERROR(IF(MATCH(CELL("format",'#_F'!K108),FormatCodes_SFX!$A$4:$A$53,0)&gt;0,TRUE),FALSE),TRUE,TRUE),"FormatMsg",TRUE,"PerfectMsg")</f>
        <v>PerfectMsg</v>
      </c>
      <c r="L108" s="231" t="str">
        <f ca="1">_xlfn.IFS(ISBLANK(F!L108),"",IF(NOT(ISNA('#_F'!L108)),IF(ISNA(F!L108),TRUE,FALSE),FALSE),"StuNAMsg",IF(AND(ISNA('#_F'!L108),ISNA(F!L108)),TRUE,FALSE),"PerfectMsg",IF(NOT(ISERROR('#_F'!L108)),IF(ISERROR(F!L108),TRUE,FALSE),FALSE),"StuErrorMsg",IF(TYPE('#_F'!L108)&lt;&gt;TYPE(F!L108),TRUE,FALSE),"WrongTypeMsg",IF(_xlfn.ISFORMULA('#_F'!L108),IF(NOT(_xlfn.ISFORMULA(F!L108)),TRUE),FALSE),"MissingFormulaMsg",IF(NOT(AND(ISNUMBER(FIND("[",_xlfn.FORMULATEXT('#_F'!L108))),ISNUMBER(FIND("!",_xlfn.FORMULATEXT('#_F'!L108))))),AND(ISNUMBER(FIND("[",_xlfn.FORMULATEXT(F!L108))),ISNUMBER(FIND("!",_xlfn.FORMULATEXT(F!L108)))),FALSE),"ExternalRefsMsg",IF(ISNUMBER('#_F'!L108),IF(ABS('#_F'!L108-F!L108)&gt;0.00001,TRUE,FALSE),IF('#_F'!L108&lt;&gt;F!L108,TRUE,FALSE)),IF(ISNUMBER('#_F'!L108),IF('#_F'!L108&gt;F!L108,"TooLow","TooHigh"),"WrongAnswer"),NOT(_xlfn.ISFORMULA('#_F'!L108)),IF(_xlfn.IFS(ISTEXT('#_F'!L108),FALSE,ISLOGICAL('#_F'!L108),FALSE,SUBSTITUTE(CELL("format",'#_F'!L108),"-","")=SUBSTITUTE(CELL("format",F!L108),"-",""),FALSE,CELL("format",'#_F'!L108)="G",FALSE,AND(CELL("format",'#_F'!L108)="F0",CELL("format",F!L108)="G"),FALSE,TRUE,IFERROR(IF(MATCH(CELL("format",'#_F'!L108)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108),_xlfn.FORMULATEXT(F!L108),F!L108),"9","#"),"8","#"),"7","#"),"6","#"),"5","#"),"4","#"),"3","#"),"2","#"),"1","#"),"0","#"),"$","")," ",""),",","@"),"&gt;","@"),"&lt;","@"),"=","@"),")","@"),"(","@"),"^","@"),"/","@"),"+","@"),"*","@"),"-","@"))-LEN(SUBSTITUTE(SUBSTITUTE(SUBSTITUTE(SUBSTITUTE(SUBSTITUTE(SUBSTITUTE(SUBSTITUTE(SUBSTITUTE(SUBSTITUTE(SUBSTITUTE(SUBSTITUTE(SUBSTITUTE(SUBSTITUTE(SUBSTITUTE(SUBSTITUTE(SUBSTITUTE(SUBSTITUTE(SUBSTITUTE(SUBSTITUTE(SUBSTITUTE(SUBSTITUTE(SUBSTITUTE(SUBSTITUTE(SUBSTITUTE(IF(_xlfn.ISFORMULA(F!L108),_xlfn.FORMULATEXT(F!L108),F!L108),"9","#"),"8","#"),"7","#"),"6","#"),"5","#"),"4","#"),"3","#"),"2","#"),"1","#"),"0","#"),"$","")," ",""),",","@"),"&gt;","@"),"&lt;","@"),"=","@"),")","@"),"(","@"),"^","@"),"/","@"),"+","@"),"*","@"),"-","@"),"@#","")))/2&gt;(LEN(SUBSTITUTE(SUBSTITUTE(SUBSTITUTE(SUBSTITUTE(SUBSTITUTE(SUBSTITUTE(SUBSTITUTE(SUBSTITUTE(SUBSTITUTE(SUBSTITUTE(SUBSTITUTE(SUBSTITUTE(SUBSTITUTE(SUBSTITUTE(SUBSTITUTE(SUBSTITUTE(SUBSTITUTE(SUBSTITUTE(SUBSTITUTE(SUBSTITUTE(SUBSTITUTE(SUBSTITUTE(SUBSTITUTE(IF(_xlfn.ISFORMULA('#_F'!L108),_xlfn.FORMULATEXT('#_F'!L108),'#_F'!L108),"9","#"),"8","#"),"7","#"),"6","#"),"5","#"),"4","#"),"3","#"),"2","#"),"1","#"),"0","#"),"$","")," ",""),",","@"),"&gt;","@"),"&lt;","@"),"=","@"),")","@"),"(","@"),"^","@"),"/","@"),"+","@"),"*","@"),"-","@"))-LEN(SUBSTITUTE(SUBSTITUTE(SUBSTITUTE(SUBSTITUTE(SUBSTITUTE(SUBSTITUTE(SUBSTITUTE(SUBSTITUTE(SUBSTITUTE(SUBSTITUTE(SUBSTITUTE(SUBSTITUTE(SUBSTITUTE(SUBSTITUTE(SUBSTITUTE(SUBSTITUTE(SUBSTITUTE(SUBSTITUTE(SUBSTITUTE(SUBSTITUTE(SUBSTITUTE(SUBSTITUTE(SUBSTITUTE(SUBSTITUTE(IF(_xlfn.ISFORMULA('#_F'!L108),_xlfn.FORMULATEXT('#_F'!L108),'#_F'!L108),"9","#"),"8","#"),"7","#"),"6","#"),"5","#"),"4","#"),"3","#"),"2","#"),"1","#"),"0","#"),"$","")," ",""),",","@"),"&gt;","@"),"&lt;","@"),"=","@"),")","@"),"(","@"),"^","@"),"/","@"),"+","@"),"*","@"),"-","@"),"@#","")))/2,TRUE,FALSE),"HardCodeMsg",IF(LEN(IF(_xlfn.ISFORMULA(F!L108),_xlfn.FORMULATEXT(F!L108),F!L108))-LEN(SUBSTITUTE(IF(_xlfn.ISFORMULA(F!L108),_xlfn.FORMULATEXT(F!L108),F!L108),"""",""))&gt;LEN(IF(_xlfn.ISFORMULA('#_F'!L108),_xlfn.FORMULATEXT('#_F'!L108),'#_F'!L108))-LEN(SUBSTITUTE(IF(_xlfn.ISFORMULA('#_F'!L108),_xlfn.FORMULATEXT('#_F'!L108),'#_F'!L108),"""","")),TRUE,FALSE),"HardQuoteMsg",IF(LEN(IF(_xlfn.ISFORMULA(F!L108),_xlfn.FORMULATEXT(F!L108),F!L108))-LEN(SUBSTITUTE(IF(_xlfn.ISFORMULA(F!L108),_xlfn.FORMULATEXT(F!L108),F!L108),"$",""))&lt;LEN(IF(_xlfn.ISFORMULA('#_F'!L108),_xlfn.FORMULATEXT('#_F'!L108),'#_F'!L108))-LEN(SUBSTITUTE(IF(_xlfn.ISFORMULA('#_F'!L108),_xlfn.FORMULATEXT('#_F'!L108),'#_F'!L108),"$","")),TRUE,FALSE),"MissingAbsMsg",_xlfn.IFS(ISTEXT('#_F'!L108),FALSE,ISLOGICAL('#_F'!L108),FALSE,SUBSTITUTE(CELL("format",'#_F'!L108),"-","")=SUBSTITUTE(CELL("format",F!L108),"-",""),FALSE,CELL("format",'#_F'!L108)="G",FALSE,AND(CELL("format",'#_F'!L108)="F0",CELL("format",F!L108)="G"),FALSE,TRUE,IFERROR(IF(MATCH(CELL("format",'#_F'!L108),FormatCodes_SFX!$A$4:$A$53,0)&gt;0,TRUE),FALSE),TRUE,TRUE),"FormatMsg",TRUE,"PerfectMsg")</f>
        <v>PerfectMsg</v>
      </c>
      <c r="N108" s="170">
        <v>0</v>
      </c>
      <c r="O108" s="233">
        <v>0</v>
      </c>
      <c r="P108" s="233">
        <v>0</v>
      </c>
      <c r="R108" s="233">
        <v>0</v>
      </c>
      <c r="S108" s="233">
        <v>0</v>
      </c>
      <c r="T108" s="233">
        <v>0</v>
      </c>
      <c r="V108" s="233">
        <v>0</v>
      </c>
      <c r="W108" s="233">
        <v>0</v>
      </c>
      <c r="X108" s="233">
        <v>0</v>
      </c>
      <c r="Z108" s="233">
        <v>0</v>
      </c>
      <c r="AA108" s="233">
        <v>0</v>
      </c>
      <c r="AB108" s="233">
        <v>0</v>
      </c>
    </row>
    <row r="109" spans="3:28" x14ac:dyDescent="0.15">
      <c r="C109" s="170">
        <v>0</v>
      </c>
      <c r="D109" s="233">
        <v>0</v>
      </c>
      <c r="E109" s="233">
        <v>0</v>
      </c>
      <c r="F109" s="233">
        <v>0</v>
      </c>
      <c r="G109" s="170" t="str">
        <f ca="1">_xlfn.IFS(ISBLANK(F!G109),"",IF(NOT(ISNA('#_F'!G109)),IF(ISNA(F!G109),TRUE,FALSE),FALSE),"StuNAMsg",IF(AND(ISNA('#_F'!G109),ISNA(F!G109)),TRUE,FALSE),"PerfectMsg",IF(NOT(ISERROR('#_F'!G109)),IF(ISERROR(F!G109),TRUE,FALSE),FALSE),"StuErrorMsg",IF(TYPE('#_F'!G109)&lt;&gt;TYPE(F!G109),TRUE,FALSE),"WrongTypeMsg",IF(_xlfn.ISFORMULA('#_F'!G109),IF(NOT(_xlfn.ISFORMULA(F!G109)),TRUE),FALSE),"MissingFormulaMsg",IF(NOT(AND(ISNUMBER(FIND("[",_xlfn.FORMULATEXT('#_F'!G109))),ISNUMBER(FIND("!",_xlfn.FORMULATEXT('#_F'!G109))))),AND(ISNUMBER(FIND("[",_xlfn.FORMULATEXT(F!G109))),ISNUMBER(FIND("!",_xlfn.FORMULATEXT(F!G109)))),FALSE),"ExternalRefsMsg",IF(ISNUMBER('#_F'!G109),IF(ABS('#_F'!G109-F!G109)&gt;0.00001,TRUE,FALSE),IF('#_F'!G109&lt;&gt;F!G109,TRUE,FALSE)),IF(ISNUMBER('#_F'!G109),IF('#_F'!G109&gt;F!G109,"TooLow","TooHigh"),"WrongAnswer"),NOT(_xlfn.ISFORMULA('#_F'!G109)),IF(_xlfn.IFS(ISTEXT('#_F'!G109),FALSE,ISLOGICAL('#_F'!G109),FALSE,SUBSTITUTE(CELL("format",'#_F'!G109),"-","")=SUBSTITUTE(CELL("format",F!G109),"-",""),FALSE,CELL("format",'#_F'!G109)="G",FALSE,AND(CELL("format",'#_F'!G109)="F0",CELL("format",F!G109)="G"),FALSE,TRUE,IFERROR(IF(MATCH(CELL("format",'#_F'!G109)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109),_xlfn.FORMULATEXT(F!G109),F!G109),"9","#"),"8","#"),"7","#"),"6","#"),"5","#"),"4","#"),"3","#"),"2","#"),"1","#"),"0","#"),"$","")," ",""),",","@"),"&gt;","@"),"&lt;","@"),"=","@"),")","@"),"(","@"),"^","@"),"/","@"),"+","@"),"*","@"),"-","@"))-LEN(SUBSTITUTE(SUBSTITUTE(SUBSTITUTE(SUBSTITUTE(SUBSTITUTE(SUBSTITUTE(SUBSTITUTE(SUBSTITUTE(SUBSTITUTE(SUBSTITUTE(SUBSTITUTE(SUBSTITUTE(SUBSTITUTE(SUBSTITUTE(SUBSTITUTE(SUBSTITUTE(SUBSTITUTE(SUBSTITUTE(SUBSTITUTE(SUBSTITUTE(SUBSTITUTE(SUBSTITUTE(SUBSTITUTE(SUBSTITUTE(IF(_xlfn.ISFORMULA(F!G109),_xlfn.FORMULATEXT(F!G109),F!G109),"9","#"),"8","#"),"7","#"),"6","#"),"5","#"),"4","#"),"3","#"),"2","#"),"1","#"),"0","#"),"$","")," ",""),",","@"),"&gt;","@"),"&lt;","@"),"=","@"),")","@"),"(","@"),"^","@"),"/","@"),"+","@"),"*","@"),"-","@"),"@#","")))/2&gt;(LEN(SUBSTITUTE(SUBSTITUTE(SUBSTITUTE(SUBSTITUTE(SUBSTITUTE(SUBSTITUTE(SUBSTITUTE(SUBSTITUTE(SUBSTITUTE(SUBSTITUTE(SUBSTITUTE(SUBSTITUTE(SUBSTITUTE(SUBSTITUTE(SUBSTITUTE(SUBSTITUTE(SUBSTITUTE(SUBSTITUTE(SUBSTITUTE(SUBSTITUTE(SUBSTITUTE(SUBSTITUTE(SUBSTITUTE(IF(_xlfn.ISFORMULA('#_F'!G109),_xlfn.FORMULATEXT('#_F'!G109),'#_F'!G109),"9","#"),"8","#"),"7","#"),"6","#"),"5","#"),"4","#"),"3","#"),"2","#"),"1","#"),"0","#"),"$","")," ",""),",","@"),"&gt;","@"),"&lt;","@"),"=","@"),")","@"),"(","@"),"^","@"),"/","@"),"+","@"),"*","@"),"-","@"))-LEN(SUBSTITUTE(SUBSTITUTE(SUBSTITUTE(SUBSTITUTE(SUBSTITUTE(SUBSTITUTE(SUBSTITUTE(SUBSTITUTE(SUBSTITUTE(SUBSTITUTE(SUBSTITUTE(SUBSTITUTE(SUBSTITUTE(SUBSTITUTE(SUBSTITUTE(SUBSTITUTE(SUBSTITUTE(SUBSTITUTE(SUBSTITUTE(SUBSTITUTE(SUBSTITUTE(SUBSTITUTE(SUBSTITUTE(SUBSTITUTE(IF(_xlfn.ISFORMULA('#_F'!G109),_xlfn.FORMULATEXT('#_F'!G109),'#_F'!G109),"9","#"),"8","#"),"7","#"),"6","#"),"5","#"),"4","#"),"3","#"),"2","#"),"1","#"),"0","#"),"$","")," ",""),",","@"),"&gt;","@"),"&lt;","@"),"=","@"),")","@"),"(","@"),"^","@"),"/","@"),"+","@"),"*","@"),"-","@"),"@#","")))/2,TRUE,FALSE),"HardCodeMsg",IF(LEN(IF(_xlfn.ISFORMULA(F!G109),_xlfn.FORMULATEXT(F!G109),F!G109))-LEN(SUBSTITUTE(IF(_xlfn.ISFORMULA(F!G109),_xlfn.FORMULATEXT(F!G109),F!G109),"""",""))&gt;LEN(IF(_xlfn.ISFORMULA('#_F'!G109),_xlfn.FORMULATEXT('#_F'!G109),'#_F'!G109))-LEN(SUBSTITUTE(IF(_xlfn.ISFORMULA('#_F'!G109),_xlfn.FORMULATEXT('#_F'!G109),'#_F'!G109),"""","")),TRUE,FALSE),"HardQuoteMsg",IF(LEN(IF(_xlfn.ISFORMULA(F!G109),_xlfn.FORMULATEXT(F!G109),F!G109))-LEN(SUBSTITUTE(IF(_xlfn.ISFORMULA(F!G109),_xlfn.FORMULATEXT(F!G109),F!G109),"$",""))&lt;LEN(IF(_xlfn.ISFORMULA('#_F'!G109),_xlfn.FORMULATEXT('#_F'!G109),'#_F'!G109))-LEN(SUBSTITUTE(IF(_xlfn.ISFORMULA('#_F'!G109),_xlfn.FORMULATEXT('#_F'!G109),'#_F'!G109),"$","")),TRUE,FALSE),"MissingAbsMsg",_xlfn.IFS(ISTEXT('#_F'!G109),FALSE,ISLOGICAL('#_F'!G109),FALSE,SUBSTITUTE(CELL("format",'#_F'!G109),"-","")=SUBSTITUTE(CELL("format",F!G109),"-",""),FALSE,CELL("format",'#_F'!G109)="G",FALSE,AND(CELL("format",'#_F'!G109)="F0",CELL("format",F!G109)="G"),FALSE,TRUE,IFERROR(IF(MATCH(CELL("format",'#_F'!G109),FormatCodes_SFX!$A$4:$A$53,0)&gt;0,TRUE),FALSE),TRUE,TRUE),"FormatMsg",TRUE,"PerfectMsg")</f>
        <v>PerfectMsg</v>
      </c>
      <c r="H109" s="170" t="str">
        <f ca="1">_xlfn.IFS(ISBLANK(F!H109),"",IF(NOT(ISNA('#_F'!H109)),IF(ISNA(F!H109),TRUE,FALSE),FALSE),"StuNAMsg",IF(AND(ISNA('#_F'!H109),ISNA(F!H109)),TRUE,FALSE),"PerfectMsg",IF(NOT(ISERROR('#_F'!H109)),IF(ISERROR(F!H109),TRUE,FALSE),FALSE),"StuErrorMsg",IF(TYPE('#_F'!H109)&lt;&gt;TYPE(F!H109),TRUE,FALSE),"WrongTypeMsg",IF(_xlfn.ISFORMULA('#_F'!H109),IF(NOT(_xlfn.ISFORMULA(F!H109)),TRUE),FALSE),"MissingFormulaMsg",IF(NOT(AND(ISNUMBER(FIND("[",_xlfn.FORMULATEXT('#_F'!H109))),ISNUMBER(FIND("!",_xlfn.FORMULATEXT('#_F'!H109))))),AND(ISNUMBER(FIND("[",_xlfn.FORMULATEXT(F!H109))),ISNUMBER(FIND("!",_xlfn.FORMULATEXT(F!H109)))),FALSE),"ExternalRefsMsg",IF(ISNUMBER('#_F'!H109),IF(ABS('#_F'!H109-F!H109)&gt;0.00001,TRUE,FALSE),IF('#_F'!H109&lt;&gt;F!H109,TRUE,FALSE)),IF(ISNUMBER('#_F'!H109),IF('#_F'!H109&gt;F!H109,"TooLow","TooHigh"),"WrongAnswer"),NOT(_xlfn.ISFORMULA('#_F'!H109)),IF(_xlfn.IFS(ISTEXT('#_F'!H109),FALSE,ISLOGICAL('#_F'!H109),FALSE,SUBSTITUTE(CELL("format",'#_F'!H109),"-","")=SUBSTITUTE(CELL("format",F!H109),"-",""),FALSE,CELL("format",'#_F'!H109)="G",FALSE,AND(CELL("format",'#_F'!H109)="F0",CELL("format",F!H109)="G"),FALSE,TRUE,IFERROR(IF(MATCH(CELL("format",'#_F'!H109)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109),_xlfn.FORMULATEXT(F!H109),F!H109),"9","#"),"8","#"),"7","#"),"6","#"),"5","#"),"4","#"),"3","#"),"2","#"),"1","#"),"0","#"),"$","")," ",""),",","@"),"&gt;","@"),"&lt;","@"),"=","@"),")","@"),"(","@"),"^","@"),"/","@"),"+","@"),"*","@"),"-","@"))-LEN(SUBSTITUTE(SUBSTITUTE(SUBSTITUTE(SUBSTITUTE(SUBSTITUTE(SUBSTITUTE(SUBSTITUTE(SUBSTITUTE(SUBSTITUTE(SUBSTITUTE(SUBSTITUTE(SUBSTITUTE(SUBSTITUTE(SUBSTITUTE(SUBSTITUTE(SUBSTITUTE(SUBSTITUTE(SUBSTITUTE(SUBSTITUTE(SUBSTITUTE(SUBSTITUTE(SUBSTITUTE(SUBSTITUTE(SUBSTITUTE(IF(_xlfn.ISFORMULA(F!H109),_xlfn.FORMULATEXT(F!H109),F!H109),"9","#"),"8","#"),"7","#"),"6","#"),"5","#"),"4","#"),"3","#"),"2","#"),"1","#"),"0","#"),"$","")," ",""),",","@"),"&gt;","@"),"&lt;","@"),"=","@"),")","@"),"(","@"),"^","@"),"/","@"),"+","@"),"*","@"),"-","@"),"@#","")))/2&gt;(LEN(SUBSTITUTE(SUBSTITUTE(SUBSTITUTE(SUBSTITUTE(SUBSTITUTE(SUBSTITUTE(SUBSTITUTE(SUBSTITUTE(SUBSTITUTE(SUBSTITUTE(SUBSTITUTE(SUBSTITUTE(SUBSTITUTE(SUBSTITUTE(SUBSTITUTE(SUBSTITUTE(SUBSTITUTE(SUBSTITUTE(SUBSTITUTE(SUBSTITUTE(SUBSTITUTE(SUBSTITUTE(SUBSTITUTE(IF(_xlfn.ISFORMULA('#_F'!H109),_xlfn.FORMULATEXT('#_F'!H109),'#_F'!H109),"9","#"),"8","#"),"7","#"),"6","#"),"5","#"),"4","#"),"3","#"),"2","#"),"1","#"),"0","#"),"$","")," ",""),",","@"),"&gt;","@"),"&lt;","@"),"=","@"),")","@"),"(","@"),"^","@"),"/","@"),"+","@"),"*","@"),"-","@"))-LEN(SUBSTITUTE(SUBSTITUTE(SUBSTITUTE(SUBSTITUTE(SUBSTITUTE(SUBSTITUTE(SUBSTITUTE(SUBSTITUTE(SUBSTITUTE(SUBSTITUTE(SUBSTITUTE(SUBSTITUTE(SUBSTITUTE(SUBSTITUTE(SUBSTITUTE(SUBSTITUTE(SUBSTITUTE(SUBSTITUTE(SUBSTITUTE(SUBSTITUTE(SUBSTITUTE(SUBSTITUTE(SUBSTITUTE(SUBSTITUTE(IF(_xlfn.ISFORMULA('#_F'!H109),_xlfn.FORMULATEXT('#_F'!H109),'#_F'!H109),"9","#"),"8","#"),"7","#"),"6","#"),"5","#"),"4","#"),"3","#"),"2","#"),"1","#"),"0","#"),"$","")," ",""),",","@"),"&gt;","@"),"&lt;","@"),"=","@"),")","@"),"(","@"),"^","@"),"/","@"),"+","@"),"*","@"),"-","@"),"@#","")))/2,TRUE,FALSE),"HardCodeMsg",IF(LEN(IF(_xlfn.ISFORMULA(F!H109),_xlfn.FORMULATEXT(F!H109),F!H109))-LEN(SUBSTITUTE(IF(_xlfn.ISFORMULA(F!H109),_xlfn.FORMULATEXT(F!H109),F!H109),"""",""))&gt;LEN(IF(_xlfn.ISFORMULA('#_F'!H109),_xlfn.FORMULATEXT('#_F'!H109),'#_F'!H109))-LEN(SUBSTITUTE(IF(_xlfn.ISFORMULA('#_F'!H109),_xlfn.FORMULATEXT('#_F'!H109),'#_F'!H109),"""","")),TRUE,FALSE),"HardQuoteMsg",IF(LEN(IF(_xlfn.ISFORMULA(F!H109),_xlfn.FORMULATEXT(F!H109),F!H109))-LEN(SUBSTITUTE(IF(_xlfn.ISFORMULA(F!H109),_xlfn.FORMULATEXT(F!H109),F!H109),"$",""))&lt;LEN(IF(_xlfn.ISFORMULA('#_F'!H109),_xlfn.FORMULATEXT('#_F'!H109),'#_F'!H109))-LEN(SUBSTITUTE(IF(_xlfn.ISFORMULA('#_F'!H109),_xlfn.FORMULATEXT('#_F'!H109),'#_F'!H109),"$","")),TRUE,FALSE),"MissingAbsMsg",_xlfn.IFS(ISTEXT('#_F'!H109),FALSE,ISLOGICAL('#_F'!H109),FALSE,SUBSTITUTE(CELL("format",'#_F'!H109),"-","")=SUBSTITUTE(CELL("format",F!H109),"-",""),FALSE,CELL("format",'#_F'!H109)="G",FALSE,AND(CELL("format",'#_F'!H109)="F0",CELL("format",F!H109)="G"),FALSE,TRUE,IFERROR(IF(MATCH(CELL("format",'#_F'!H109),FormatCodes_SFX!$A$4:$A$53,0)&gt;0,TRUE),FALSE),TRUE,TRUE),"FormatMsg",TRUE,"PerfectMsg")</f>
        <v>PerfectMsg</v>
      </c>
      <c r="I109" s="170" t="str">
        <f ca="1">_xlfn.IFS(ISBLANK(F!I109),"",IF(NOT(ISNA('#_F'!I109)),IF(ISNA(F!I109),TRUE,FALSE),FALSE),"StuNAMsg",IF(AND(ISNA('#_F'!I109),ISNA(F!I109)),TRUE,FALSE),"PerfectMsg",IF(NOT(ISERROR('#_F'!I109)),IF(ISERROR(F!I109),TRUE,FALSE),FALSE),"StuErrorMsg",IF(TYPE('#_F'!I109)&lt;&gt;TYPE(F!I109),TRUE,FALSE),"WrongTypeMsg",IF(_xlfn.ISFORMULA('#_F'!I109),IF(NOT(_xlfn.ISFORMULA(F!I109)),TRUE),FALSE),"MissingFormulaMsg",IF(NOT(AND(ISNUMBER(FIND("[",_xlfn.FORMULATEXT('#_F'!I109))),ISNUMBER(FIND("!",_xlfn.FORMULATEXT('#_F'!I109))))),AND(ISNUMBER(FIND("[",_xlfn.FORMULATEXT(F!I109))),ISNUMBER(FIND("!",_xlfn.FORMULATEXT(F!I109)))),FALSE),"ExternalRefsMsg",IF(ISNUMBER('#_F'!I109),IF(ABS('#_F'!I109-F!I109)&gt;0.00001,TRUE,FALSE),IF('#_F'!I109&lt;&gt;F!I109,TRUE,FALSE)),IF(ISNUMBER('#_F'!I109),IF('#_F'!I109&gt;F!I109,"TooLow","TooHigh"),"WrongAnswer"),NOT(_xlfn.ISFORMULA('#_F'!I109)),IF(_xlfn.IFS(ISTEXT('#_F'!I109),FALSE,ISLOGICAL('#_F'!I109),FALSE,SUBSTITUTE(CELL("format",'#_F'!I109),"-","")=SUBSTITUTE(CELL("format",F!I109),"-",""),FALSE,CELL("format",'#_F'!I109)="G",FALSE,AND(CELL("format",'#_F'!I109)="F0",CELL("format",F!I109)="G"),FALSE,TRUE,IFERROR(IF(MATCH(CELL("format",'#_F'!I109)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109),_xlfn.FORMULATEXT(F!I109),F!I109),"9","#"),"8","#"),"7","#"),"6","#"),"5","#"),"4","#"),"3","#"),"2","#"),"1","#"),"0","#"),"$","")," ",""),",","@"),"&gt;","@"),"&lt;","@"),"=","@"),")","@"),"(","@"),"^","@"),"/","@"),"+","@"),"*","@"),"-","@"))-LEN(SUBSTITUTE(SUBSTITUTE(SUBSTITUTE(SUBSTITUTE(SUBSTITUTE(SUBSTITUTE(SUBSTITUTE(SUBSTITUTE(SUBSTITUTE(SUBSTITUTE(SUBSTITUTE(SUBSTITUTE(SUBSTITUTE(SUBSTITUTE(SUBSTITUTE(SUBSTITUTE(SUBSTITUTE(SUBSTITUTE(SUBSTITUTE(SUBSTITUTE(SUBSTITUTE(SUBSTITUTE(SUBSTITUTE(SUBSTITUTE(IF(_xlfn.ISFORMULA(F!I109),_xlfn.FORMULATEXT(F!I109),F!I109),"9","#"),"8","#"),"7","#"),"6","#"),"5","#"),"4","#"),"3","#"),"2","#"),"1","#"),"0","#"),"$","")," ",""),",","@"),"&gt;","@"),"&lt;","@"),"=","@"),")","@"),"(","@"),"^","@"),"/","@"),"+","@"),"*","@"),"-","@"),"@#","")))/2&gt;(LEN(SUBSTITUTE(SUBSTITUTE(SUBSTITUTE(SUBSTITUTE(SUBSTITUTE(SUBSTITUTE(SUBSTITUTE(SUBSTITUTE(SUBSTITUTE(SUBSTITUTE(SUBSTITUTE(SUBSTITUTE(SUBSTITUTE(SUBSTITUTE(SUBSTITUTE(SUBSTITUTE(SUBSTITUTE(SUBSTITUTE(SUBSTITUTE(SUBSTITUTE(SUBSTITUTE(SUBSTITUTE(SUBSTITUTE(IF(_xlfn.ISFORMULA('#_F'!I109),_xlfn.FORMULATEXT('#_F'!I109),'#_F'!I109),"9","#"),"8","#"),"7","#"),"6","#"),"5","#"),"4","#"),"3","#"),"2","#"),"1","#"),"0","#"),"$","")," ",""),",","@"),"&gt;","@"),"&lt;","@"),"=","@"),")","@"),"(","@"),"^","@"),"/","@"),"+","@"),"*","@"),"-","@"))-LEN(SUBSTITUTE(SUBSTITUTE(SUBSTITUTE(SUBSTITUTE(SUBSTITUTE(SUBSTITUTE(SUBSTITUTE(SUBSTITUTE(SUBSTITUTE(SUBSTITUTE(SUBSTITUTE(SUBSTITUTE(SUBSTITUTE(SUBSTITUTE(SUBSTITUTE(SUBSTITUTE(SUBSTITUTE(SUBSTITUTE(SUBSTITUTE(SUBSTITUTE(SUBSTITUTE(SUBSTITUTE(SUBSTITUTE(SUBSTITUTE(IF(_xlfn.ISFORMULA('#_F'!I109),_xlfn.FORMULATEXT('#_F'!I109),'#_F'!I109),"9","#"),"8","#"),"7","#"),"6","#"),"5","#"),"4","#"),"3","#"),"2","#"),"1","#"),"0","#"),"$","")," ",""),",","@"),"&gt;","@"),"&lt;","@"),"=","@"),")","@"),"(","@"),"^","@"),"/","@"),"+","@"),"*","@"),"-","@"),"@#","")))/2,TRUE,FALSE),"HardCodeMsg",IF(LEN(IF(_xlfn.ISFORMULA(F!I109),_xlfn.FORMULATEXT(F!I109),F!I109))-LEN(SUBSTITUTE(IF(_xlfn.ISFORMULA(F!I109),_xlfn.FORMULATEXT(F!I109),F!I109),"""",""))&gt;LEN(IF(_xlfn.ISFORMULA('#_F'!I109),_xlfn.FORMULATEXT('#_F'!I109),'#_F'!I109))-LEN(SUBSTITUTE(IF(_xlfn.ISFORMULA('#_F'!I109),_xlfn.FORMULATEXT('#_F'!I109),'#_F'!I109),"""","")),TRUE,FALSE),"HardQuoteMsg",IF(LEN(IF(_xlfn.ISFORMULA(F!I109),_xlfn.FORMULATEXT(F!I109),F!I109))-LEN(SUBSTITUTE(IF(_xlfn.ISFORMULA(F!I109),_xlfn.FORMULATEXT(F!I109),F!I109),"$",""))&lt;LEN(IF(_xlfn.ISFORMULA('#_F'!I109),_xlfn.FORMULATEXT('#_F'!I109),'#_F'!I109))-LEN(SUBSTITUTE(IF(_xlfn.ISFORMULA('#_F'!I109),_xlfn.FORMULATEXT('#_F'!I109),'#_F'!I109),"$","")),TRUE,FALSE),"MissingAbsMsg",_xlfn.IFS(ISTEXT('#_F'!I109),FALSE,ISLOGICAL('#_F'!I109),FALSE,SUBSTITUTE(CELL("format",'#_F'!I109),"-","")=SUBSTITUTE(CELL("format",F!I109),"-",""),FALSE,CELL("format",'#_F'!I109)="G",FALSE,AND(CELL("format",'#_F'!I109)="F0",CELL("format",F!I109)="G"),FALSE,TRUE,IFERROR(IF(MATCH(CELL("format",'#_F'!I109),FormatCodes_SFX!$A$4:$A$53,0)&gt;0,TRUE),FALSE),TRUE,TRUE),"FormatMsg",TRUE,"PerfectMsg")</f>
        <v>PerfectMsg</v>
      </c>
      <c r="J109" s="170" t="str">
        <f ca="1">_xlfn.IFS(ISBLANK(F!J109),"",IF(NOT(ISNA('#_F'!J109)),IF(ISNA(F!J109),TRUE,FALSE),FALSE),"StuNAMsg",IF(AND(ISNA('#_F'!J109),ISNA(F!J109)),TRUE,FALSE),"PerfectMsg",IF(NOT(ISERROR('#_F'!J109)),IF(ISERROR(F!J109),TRUE,FALSE),FALSE),"StuErrorMsg",IF(TYPE('#_F'!J109)&lt;&gt;TYPE(F!J109),TRUE,FALSE),"WrongTypeMsg",IF(_xlfn.ISFORMULA('#_F'!J109),IF(NOT(_xlfn.ISFORMULA(F!J109)),TRUE),FALSE),"MissingFormulaMsg",IF(NOT(AND(ISNUMBER(FIND("[",_xlfn.FORMULATEXT('#_F'!J109))),ISNUMBER(FIND("!",_xlfn.FORMULATEXT('#_F'!J109))))),AND(ISNUMBER(FIND("[",_xlfn.FORMULATEXT(F!J109))),ISNUMBER(FIND("!",_xlfn.FORMULATEXT(F!J109)))),FALSE),"ExternalRefsMsg",IF(ISNUMBER('#_F'!J109),IF(ABS('#_F'!J109-F!J109)&gt;0.00001,TRUE,FALSE),IF('#_F'!J109&lt;&gt;F!J109,TRUE,FALSE)),IF(ISNUMBER('#_F'!J109),IF('#_F'!J109&gt;F!J109,"TooLow","TooHigh"),"WrongAnswer"),NOT(_xlfn.ISFORMULA('#_F'!J109)),IF(_xlfn.IFS(ISTEXT('#_F'!J109),FALSE,ISLOGICAL('#_F'!J109),FALSE,SUBSTITUTE(CELL("format",'#_F'!J109),"-","")=SUBSTITUTE(CELL("format",F!J109),"-",""),FALSE,CELL("format",'#_F'!J109)="G",FALSE,AND(CELL("format",'#_F'!J109)="F0",CELL("format",F!J109)="G"),FALSE,TRUE,IFERROR(IF(MATCH(CELL("format",'#_F'!J109)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109),_xlfn.FORMULATEXT(F!J109),F!J109),"9","#"),"8","#"),"7","#"),"6","#"),"5","#"),"4","#"),"3","#"),"2","#"),"1","#"),"0","#"),"$","")," ",""),",","@"),"&gt;","@"),"&lt;","@"),"=","@"),")","@"),"(","@"),"^","@"),"/","@"),"+","@"),"*","@"),"-","@"))-LEN(SUBSTITUTE(SUBSTITUTE(SUBSTITUTE(SUBSTITUTE(SUBSTITUTE(SUBSTITUTE(SUBSTITUTE(SUBSTITUTE(SUBSTITUTE(SUBSTITUTE(SUBSTITUTE(SUBSTITUTE(SUBSTITUTE(SUBSTITUTE(SUBSTITUTE(SUBSTITUTE(SUBSTITUTE(SUBSTITUTE(SUBSTITUTE(SUBSTITUTE(SUBSTITUTE(SUBSTITUTE(SUBSTITUTE(SUBSTITUTE(IF(_xlfn.ISFORMULA(F!J109),_xlfn.FORMULATEXT(F!J109),F!J109),"9","#"),"8","#"),"7","#"),"6","#"),"5","#"),"4","#"),"3","#"),"2","#"),"1","#"),"0","#"),"$","")," ",""),",","@"),"&gt;","@"),"&lt;","@"),"=","@"),")","@"),"(","@"),"^","@"),"/","@"),"+","@"),"*","@"),"-","@"),"@#","")))/2&gt;(LEN(SUBSTITUTE(SUBSTITUTE(SUBSTITUTE(SUBSTITUTE(SUBSTITUTE(SUBSTITUTE(SUBSTITUTE(SUBSTITUTE(SUBSTITUTE(SUBSTITUTE(SUBSTITUTE(SUBSTITUTE(SUBSTITUTE(SUBSTITUTE(SUBSTITUTE(SUBSTITUTE(SUBSTITUTE(SUBSTITUTE(SUBSTITUTE(SUBSTITUTE(SUBSTITUTE(SUBSTITUTE(SUBSTITUTE(IF(_xlfn.ISFORMULA('#_F'!J109),_xlfn.FORMULATEXT('#_F'!J109),'#_F'!J109),"9","#"),"8","#"),"7","#"),"6","#"),"5","#"),"4","#"),"3","#"),"2","#"),"1","#"),"0","#"),"$","")," ",""),",","@"),"&gt;","@"),"&lt;","@"),"=","@"),")","@"),"(","@"),"^","@"),"/","@"),"+","@"),"*","@"),"-","@"))-LEN(SUBSTITUTE(SUBSTITUTE(SUBSTITUTE(SUBSTITUTE(SUBSTITUTE(SUBSTITUTE(SUBSTITUTE(SUBSTITUTE(SUBSTITUTE(SUBSTITUTE(SUBSTITUTE(SUBSTITUTE(SUBSTITUTE(SUBSTITUTE(SUBSTITUTE(SUBSTITUTE(SUBSTITUTE(SUBSTITUTE(SUBSTITUTE(SUBSTITUTE(SUBSTITUTE(SUBSTITUTE(SUBSTITUTE(SUBSTITUTE(IF(_xlfn.ISFORMULA('#_F'!J109),_xlfn.FORMULATEXT('#_F'!J109),'#_F'!J109),"9","#"),"8","#"),"7","#"),"6","#"),"5","#"),"4","#"),"3","#"),"2","#"),"1","#"),"0","#"),"$","")," ",""),",","@"),"&gt;","@"),"&lt;","@"),"=","@"),")","@"),"(","@"),"^","@"),"/","@"),"+","@"),"*","@"),"-","@"),"@#","")))/2,TRUE,FALSE),"HardCodeMsg",IF(LEN(IF(_xlfn.ISFORMULA(F!J109),_xlfn.FORMULATEXT(F!J109),F!J109))-LEN(SUBSTITUTE(IF(_xlfn.ISFORMULA(F!J109),_xlfn.FORMULATEXT(F!J109),F!J109),"""",""))&gt;LEN(IF(_xlfn.ISFORMULA('#_F'!J109),_xlfn.FORMULATEXT('#_F'!J109),'#_F'!J109))-LEN(SUBSTITUTE(IF(_xlfn.ISFORMULA('#_F'!J109),_xlfn.FORMULATEXT('#_F'!J109),'#_F'!J109),"""","")),TRUE,FALSE),"HardQuoteMsg",IF(LEN(IF(_xlfn.ISFORMULA(F!J109),_xlfn.FORMULATEXT(F!J109),F!J109))-LEN(SUBSTITUTE(IF(_xlfn.ISFORMULA(F!J109),_xlfn.FORMULATEXT(F!J109),F!J109),"$",""))&lt;LEN(IF(_xlfn.ISFORMULA('#_F'!J109),_xlfn.FORMULATEXT('#_F'!J109),'#_F'!J109))-LEN(SUBSTITUTE(IF(_xlfn.ISFORMULA('#_F'!J109),_xlfn.FORMULATEXT('#_F'!J109),'#_F'!J109),"$","")),TRUE,FALSE),"MissingAbsMsg",_xlfn.IFS(ISTEXT('#_F'!J109),FALSE,ISLOGICAL('#_F'!J109),FALSE,SUBSTITUTE(CELL("format",'#_F'!J109),"-","")=SUBSTITUTE(CELL("format",F!J109),"-",""),FALSE,CELL("format",'#_F'!J109)="G",FALSE,AND(CELL("format",'#_F'!J109)="F0",CELL("format",F!J109)="G"),FALSE,TRUE,IFERROR(IF(MATCH(CELL("format",'#_F'!J109),FormatCodes_SFX!$A$4:$A$53,0)&gt;0,TRUE),FALSE),TRUE,TRUE),"FormatMsg",TRUE,"PerfectMsg")</f>
        <v>PerfectMsg</v>
      </c>
      <c r="K109" s="170" t="str">
        <f ca="1">_xlfn.IFS(ISBLANK(F!K109),"",IF(NOT(ISNA('#_F'!K109)),IF(ISNA(F!K109),TRUE,FALSE),FALSE),"StuNAMsg",IF(AND(ISNA('#_F'!K109),ISNA(F!K109)),TRUE,FALSE),"PerfectMsg",IF(NOT(ISERROR('#_F'!K109)),IF(ISERROR(F!K109),TRUE,FALSE),FALSE),"StuErrorMsg",IF(TYPE('#_F'!K109)&lt;&gt;TYPE(F!K109),TRUE,FALSE),"WrongTypeMsg",IF(_xlfn.ISFORMULA('#_F'!K109),IF(NOT(_xlfn.ISFORMULA(F!K109)),TRUE),FALSE),"MissingFormulaMsg",IF(NOT(AND(ISNUMBER(FIND("[",_xlfn.FORMULATEXT('#_F'!K109))),ISNUMBER(FIND("!",_xlfn.FORMULATEXT('#_F'!K109))))),AND(ISNUMBER(FIND("[",_xlfn.FORMULATEXT(F!K109))),ISNUMBER(FIND("!",_xlfn.FORMULATEXT(F!K109)))),FALSE),"ExternalRefsMsg",IF(ISNUMBER('#_F'!K109),IF(ABS('#_F'!K109-F!K109)&gt;0.00001,TRUE,FALSE),IF('#_F'!K109&lt;&gt;F!K109,TRUE,FALSE)),IF(ISNUMBER('#_F'!K109),IF('#_F'!K109&gt;F!K109,"TooLow","TooHigh"),"WrongAnswer"),NOT(_xlfn.ISFORMULA('#_F'!K109)),IF(_xlfn.IFS(ISTEXT('#_F'!K109),FALSE,ISLOGICAL('#_F'!K109),FALSE,SUBSTITUTE(CELL("format",'#_F'!K109),"-","")=SUBSTITUTE(CELL("format",F!K109),"-",""),FALSE,CELL("format",'#_F'!K109)="G",FALSE,AND(CELL("format",'#_F'!K109)="F0",CELL("format",F!K109)="G"),FALSE,TRUE,IFERROR(IF(MATCH(CELL("format",'#_F'!K109)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109),_xlfn.FORMULATEXT(F!K109),F!K109),"9","#"),"8","#"),"7","#"),"6","#"),"5","#"),"4","#"),"3","#"),"2","#"),"1","#"),"0","#"),"$","")," ",""),",","@"),"&gt;","@"),"&lt;","@"),"=","@"),")","@"),"(","@"),"^","@"),"/","@"),"+","@"),"*","@"),"-","@"))-LEN(SUBSTITUTE(SUBSTITUTE(SUBSTITUTE(SUBSTITUTE(SUBSTITUTE(SUBSTITUTE(SUBSTITUTE(SUBSTITUTE(SUBSTITUTE(SUBSTITUTE(SUBSTITUTE(SUBSTITUTE(SUBSTITUTE(SUBSTITUTE(SUBSTITUTE(SUBSTITUTE(SUBSTITUTE(SUBSTITUTE(SUBSTITUTE(SUBSTITUTE(SUBSTITUTE(SUBSTITUTE(SUBSTITUTE(SUBSTITUTE(IF(_xlfn.ISFORMULA(F!K109),_xlfn.FORMULATEXT(F!K109),F!K109),"9","#"),"8","#"),"7","#"),"6","#"),"5","#"),"4","#"),"3","#"),"2","#"),"1","#"),"0","#"),"$","")," ",""),",","@"),"&gt;","@"),"&lt;","@"),"=","@"),")","@"),"(","@"),"^","@"),"/","@"),"+","@"),"*","@"),"-","@"),"@#","")))/2&gt;(LEN(SUBSTITUTE(SUBSTITUTE(SUBSTITUTE(SUBSTITUTE(SUBSTITUTE(SUBSTITUTE(SUBSTITUTE(SUBSTITUTE(SUBSTITUTE(SUBSTITUTE(SUBSTITUTE(SUBSTITUTE(SUBSTITUTE(SUBSTITUTE(SUBSTITUTE(SUBSTITUTE(SUBSTITUTE(SUBSTITUTE(SUBSTITUTE(SUBSTITUTE(SUBSTITUTE(SUBSTITUTE(SUBSTITUTE(IF(_xlfn.ISFORMULA('#_F'!K109),_xlfn.FORMULATEXT('#_F'!K109),'#_F'!K109),"9","#"),"8","#"),"7","#"),"6","#"),"5","#"),"4","#"),"3","#"),"2","#"),"1","#"),"0","#"),"$","")," ",""),",","@"),"&gt;","@"),"&lt;","@"),"=","@"),")","@"),"(","@"),"^","@"),"/","@"),"+","@"),"*","@"),"-","@"))-LEN(SUBSTITUTE(SUBSTITUTE(SUBSTITUTE(SUBSTITUTE(SUBSTITUTE(SUBSTITUTE(SUBSTITUTE(SUBSTITUTE(SUBSTITUTE(SUBSTITUTE(SUBSTITUTE(SUBSTITUTE(SUBSTITUTE(SUBSTITUTE(SUBSTITUTE(SUBSTITUTE(SUBSTITUTE(SUBSTITUTE(SUBSTITUTE(SUBSTITUTE(SUBSTITUTE(SUBSTITUTE(SUBSTITUTE(SUBSTITUTE(IF(_xlfn.ISFORMULA('#_F'!K109),_xlfn.FORMULATEXT('#_F'!K109),'#_F'!K109),"9","#"),"8","#"),"7","#"),"6","#"),"5","#"),"4","#"),"3","#"),"2","#"),"1","#"),"0","#"),"$","")," ",""),",","@"),"&gt;","@"),"&lt;","@"),"=","@"),")","@"),"(","@"),"^","@"),"/","@"),"+","@"),"*","@"),"-","@"),"@#","")))/2,TRUE,FALSE),"HardCodeMsg",IF(LEN(IF(_xlfn.ISFORMULA(F!K109),_xlfn.FORMULATEXT(F!K109),F!K109))-LEN(SUBSTITUTE(IF(_xlfn.ISFORMULA(F!K109),_xlfn.FORMULATEXT(F!K109),F!K109),"""",""))&gt;LEN(IF(_xlfn.ISFORMULA('#_F'!K109),_xlfn.FORMULATEXT('#_F'!K109),'#_F'!K109))-LEN(SUBSTITUTE(IF(_xlfn.ISFORMULA('#_F'!K109),_xlfn.FORMULATEXT('#_F'!K109),'#_F'!K109),"""","")),TRUE,FALSE),"HardQuoteMsg",IF(LEN(IF(_xlfn.ISFORMULA(F!K109),_xlfn.FORMULATEXT(F!K109),F!K109))-LEN(SUBSTITUTE(IF(_xlfn.ISFORMULA(F!K109),_xlfn.FORMULATEXT(F!K109),F!K109),"$",""))&lt;LEN(IF(_xlfn.ISFORMULA('#_F'!K109),_xlfn.FORMULATEXT('#_F'!K109),'#_F'!K109))-LEN(SUBSTITUTE(IF(_xlfn.ISFORMULA('#_F'!K109),_xlfn.FORMULATEXT('#_F'!K109),'#_F'!K109),"$","")),TRUE,FALSE),"MissingAbsMsg",_xlfn.IFS(ISTEXT('#_F'!K109),FALSE,ISLOGICAL('#_F'!K109),FALSE,SUBSTITUTE(CELL("format",'#_F'!K109),"-","")=SUBSTITUTE(CELL("format",F!K109),"-",""),FALSE,CELL("format",'#_F'!K109)="G",FALSE,AND(CELL("format",'#_F'!K109)="F0",CELL("format",F!K109)="G"),FALSE,TRUE,IFERROR(IF(MATCH(CELL("format",'#_F'!K109),FormatCodes_SFX!$A$4:$A$53,0)&gt;0,TRUE),FALSE),TRUE,TRUE),"FormatMsg",TRUE,"PerfectMsg")</f>
        <v>PerfectMsg</v>
      </c>
      <c r="L109" s="231" t="str">
        <f ca="1">_xlfn.IFS(ISBLANK(F!L109),"",IF(NOT(ISNA('#_F'!L109)),IF(ISNA(F!L109),TRUE,FALSE),FALSE),"StuNAMsg",IF(AND(ISNA('#_F'!L109),ISNA(F!L109)),TRUE,FALSE),"PerfectMsg",IF(NOT(ISERROR('#_F'!L109)),IF(ISERROR(F!L109),TRUE,FALSE),FALSE),"StuErrorMsg",IF(TYPE('#_F'!L109)&lt;&gt;TYPE(F!L109),TRUE,FALSE),"WrongTypeMsg",IF(_xlfn.ISFORMULA('#_F'!L109),IF(NOT(_xlfn.ISFORMULA(F!L109)),TRUE),FALSE),"MissingFormulaMsg",IF(NOT(AND(ISNUMBER(FIND("[",_xlfn.FORMULATEXT('#_F'!L109))),ISNUMBER(FIND("!",_xlfn.FORMULATEXT('#_F'!L109))))),AND(ISNUMBER(FIND("[",_xlfn.FORMULATEXT(F!L109))),ISNUMBER(FIND("!",_xlfn.FORMULATEXT(F!L109)))),FALSE),"ExternalRefsMsg",IF(ISNUMBER('#_F'!L109),IF(ABS('#_F'!L109-F!L109)&gt;0.00001,TRUE,FALSE),IF('#_F'!L109&lt;&gt;F!L109,TRUE,FALSE)),IF(ISNUMBER('#_F'!L109),IF('#_F'!L109&gt;F!L109,"TooLow","TooHigh"),"WrongAnswer"),NOT(_xlfn.ISFORMULA('#_F'!L109)),IF(_xlfn.IFS(ISTEXT('#_F'!L109),FALSE,ISLOGICAL('#_F'!L109),FALSE,SUBSTITUTE(CELL("format",'#_F'!L109),"-","")=SUBSTITUTE(CELL("format",F!L109),"-",""),FALSE,CELL("format",'#_F'!L109)="G",FALSE,AND(CELL("format",'#_F'!L109)="F0",CELL("format",F!L109)="G"),FALSE,TRUE,IFERROR(IF(MATCH(CELL("format",'#_F'!L109)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109),_xlfn.FORMULATEXT(F!L109),F!L109),"9","#"),"8","#"),"7","#"),"6","#"),"5","#"),"4","#"),"3","#"),"2","#"),"1","#"),"0","#"),"$","")," ",""),",","@"),"&gt;","@"),"&lt;","@"),"=","@"),")","@"),"(","@"),"^","@"),"/","@"),"+","@"),"*","@"),"-","@"))-LEN(SUBSTITUTE(SUBSTITUTE(SUBSTITUTE(SUBSTITUTE(SUBSTITUTE(SUBSTITUTE(SUBSTITUTE(SUBSTITUTE(SUBSTITUTE(SUBSTITUTE(SUBSTITUTE(SUBSTITUTE(SUBSTITUTE(SUBSTITUTE(SUBSTITUTE(SUBSTITUTE(SUBSTITUTE(SUBSTITUTE(SUBSTITUTE(SUBSTITUTE(SUBSTITUTE(SUBSTITUTE(SUBSTITUTE(SUBSTITUTE(IF(_xlfn.ISFORMULA(F!L109),_xlfn.FORMULATEXT(F!L109),F!L109),"9","#"),"8","#"),"7","#"),"6","#"),"5","#"),"4","#"),"3","#"),"2","#"),"1","#"),"0","#"),"$","")," ",""),",","@"),"&gt;","@"),"&lt;","@"),"=","@"),")","@"),"(","@"),"^","@"),"/","@"),"+","@"),"*","@"),"-","@"),"@#","")))/2&gt;(LEN(SUBSTITUTE(SUBSTITUTE(SUBSTITUTE(SUBSTITUTE(SUBSTITUTE(SUBSTITUTE(SUBSTITUTE(SUBSTITUTE(SUBSTITUTE(SUBSTITUTE(SUBSTITUTE(SUBSTITUTE(SUBSTITUTE(SUBSTITUTE(SUBSTITUTE(SUBSTITUTE(SUBSTITUTE(SUBSTITUTE(SUBSTITUTE(SUBSTITUTE(SUBSTITUTE(SUBSTITUTE(SUBSTITUTE(IF(_xlfn.ISFORMULA('#_F'!L109),_xlfn.FORMULATEXT('#_F'!L109),'#_F'!L109),"9","#"),"8","#"),"7","#"),"6","#"),"5","#"),"4","#"),"3","#"),"2","#"),"1","#"),"0","#"),"$","")," ",""),",","@"),"&gt;","@"),"&lt;","@"),"=","@"),")","@"),"(","@"),"^","@"),"/","@"),"+","@"),"*","@"),"-","@"))-LEN(SUBSTITUTE(SUBSTITUTE(SUBSTITUTE(SUBSTITUTE(SUBSTITUTE(SUBSTITUTE(SUBSTITUTE(SUBSTITUTE(SUBSTITUTE(SUBSTITUTE(SUBSTITUTE(SUBSTITUTE(SUBSTITUTE(SUBSTITUTE(SUBSTITUTE(SUBSTITUTE(SUBSTITUTE(SUBSTITUTE(SUBSTITUTE(SUBSTITUTE(SUBSTITUTE(SUBSTITUTE(SUBSTITUTE(SUBSTITUTE(IF(_xlfn.ISFORMULA('#_F'!L109),_xlfn.FORMULATEXT('#_F'!L109),'#_F'!L109),"9","#"),"8","#"),"7","#"),"6","#"),"5","#"),"4","#"),"3","#"),"2","#"),"1","#"),"0","#"),"$","")," ",""),",","@"),"&gt;","@"),"&lt;","@"),"=","@"),")","@"),"(","@"),"^","@"),"/","@"),"+","@"),"*","@"),"-","@"),"@#","")))/2,TRUE,FALSE),"HardCodeMsg",IF(LEN(IF(_xlfn.ISFORMULA(F!L109),_xlfn.FORMULATEXT(F!L109),F!L109))-LEN(SUBSTITUTE(IF(_xlfn.ISFORMULA(F!L109),_xlfn.FORMULATEXT(F!L109),F!L109),"""",""))&gt;LEN(IF(_xlfn.ISFORMULA('#_F'!L109),_xlfn.FORMULATEXT('#_F'!L109),'#_F'!L109))-LEN(SUBSTITUTE(IF(_xlfn.ISFORMULA('#_F'!L109),_xlfn.FORMULATEXT('#_F'!L109),'#_F'!L109),"""","")),TRUE,FALSE),"HardQuoteMsg",IF(LEN(IF(_xlfn.ISFORMULA(F!L109),_xlfn.FORMULATEXT(F!L109),F!L109))-LEN(SUBSTITUTE(IF(_xlfn.ISFORMULA(F!L109),_xlfn.FORMULATEXT(F!L109),F!L109),"$",""))&lt;LEN(IF(_xlfn.ISFORMULA('#_F'!L109),_xlfn.FORMULATEXT('#_F'!L109),'#_F'!L109))-LEN(SUBSTITUTE(IF(_xlfn.ISFORMULA('#_F'!L109),_xlfn.FORMULATEXT('#_F'!L109),'#_F'!L109),"$","")),TRUE,FALSE),"MissingAbsMsg",_xlfn.IFS(ISTEXT('#_F'!L109),FALSE,ISLOGICAL('#_F'!L109),FALSE,SUBSTITUTE(CELL("format",'#_F'!L109),"-","")=SUBSTITUTE(CELL("format",F!L109),"-",""),FALSE,CELL("format",'#_F'!L109)="G",FALSE,AND(CELL("format",'#_F'!L109)="F0",CELL("format",F!L109)="G"),FALSE,TRUE,IFERROR(IF(MATCH(CELL("format",'#_F'!L109),FormatCodes_SFX!$A$4:$A$53,0)&gt;0,TRUE),FALSE),TRUE,TRUE),"FormatMsg",TRUE,"PerfectMsg")</f>
        <v>PerfectMsg</v>
      </c>
      <c r="N109" s="233">
        <v>0</v>
      </c>
      <c r="O109" s="233">
        <v>0</v>
      </c>
      <c r="P109" s="233">
        <v>0</v>
      </c>
      <c r="R109" s="233">
        <v>0</v>
      </c>
      <c r="S109" s="233">
        <v>0</v>
      </c>
      <c r="T109" s="233">
        <v>0</v>
      </c>
      <c r="V109" s="233">
        <v>0</v>
      </c>
      <c r="W109" s="233">
        <v>0</v>
      </c>
      <c r="X109" s="233">
        <v>0</v>
      </c>
      <c r="Z109" s="170">
        <v>0</v>
      </c>
      <c r="AA109" s="233">
        <v>0</v>
      </c>
      <c r="AB109" s="233">
        <v>0</v>
      </c>
    </row>
    <row r="110" spans="3:28" x14ac:dyDescent="0.15">
      <c r="C110" s="170">
        <v>0</v>
      </c>
      <c r="D110" s="233">
        <v>0</v>
      </c>
      <c r="E110" s="233">
        <v>0</v>
      </c>
      <c r="F110" s="233">
        <v>0</v>
      </c>
      <c r="G110" s="170" t="str">
        <f ca="1">_xlfn.IFS(ISBLANK(F!G110),"",IF(NOT(ISNA('#_F'!G110)),IF(ISNA(F!G110),TRUE,FALSE),FALSE),"StuNAMsg",IF(AND(ISNA('#_F'!G110),ISNA(F!G110)),TRUE,FALSE),"PerfectMsg",IF(NOT(ISERROR('#_F'!G110)),IF(ISERROR(F!G110),TRUE,FALSE),FALSE),"StuErrorMsg",IF(TYPE('#_F'!G110)&lt;&gt;TYPE(F!G110),TRUE,FALSE),"WrongTypeMsg",IF(_xlfn.ISFORMULA('#_F'!G110),IF(NOT(_xlfn.ISFORMULA(F!G110)),TRUE),FALSE),"MissingFormulaMsg",IF(NOT(AND(ISNUMBER(FIND("[",_xlfn.FORMULATEXT('#_F'!G110))),ISNUMBER(FIND("!",_xlfn.FORMULATEXT('#_F'!G110))))),AND(ISNUMBER(FIND("[",_xlfn.FORMULATEXT(F!G110))),ISNUMBER(FIND("!",_xlfn.FORMULATEXT(F!G110)))),FALSE),"ExternalRefsMsg",IF(ISNUMBER('#_F'!G110),IF(ABS('#_F'!G110-F!G110)&gt;0.00001,TRUE,FALSE),IF('#_F'!G110&lt;&gt;F!G110,TRUE,FALSE)),IF(ISNUMBER('#_F'!G110),IF('#_F'!G110&gt;F!G110,"TooLow","TooHigh"),"WrongAnswer"),NOT(_xlfn.ISFORMULA('#_F'!G110)),IF(_xlfn.IFS(ISTEXT('#_F'!G110),FALSE,ISLOGICAL('#_F'!G110),FALSE,SUBSTITUTE(CELL("format",'#_F'!G110),"-","")=SUBSTITUTE(CELL("format",F!G110),"-",""),FALSE,CELL("format",'#_F'!G110)="G",FALSE,AND(CELL("format",'#_F'!G110)="F0",CELL("format",F!G110)="G"),FALSE,TRUE,IFERROR(IF(MATCH(CELL("format",'#_F'!G110)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110),_xlfn.FORMULATEXT(F!G110),F!G110),"9","#"),"8","#"),"7","#"),"6","#"),"5","#"),"4","#"),"3","#"),"2","#"),"1","#"),"0","#"),"$","")," ",""),",","@"),"&gt;","@"),"&lt;","@"),"=","@"),")","@"),"(","@"),"^","@"),"/","@"),"+","@"),"*","@"),"-","@"))-LEN(SUBSTITUTE(SUBSTITUTE(SUBSTITUTE(SUBSTITUTE(SUBSTITUTE(SUBSTITUTE(SUBSTITUTE(SUBSTITUTE(SUBSTITUTE(SUBSTITUTE(SUBSTITUTE(SUBSTITUTE(SUBSTITUTE(SUBSTITUTE(SUBSTITUTE(SUBSTITUTE(SUBSTITUTE(SUBSTITUTE(SUBSTITUTE(SUBSTITUTE(SUBSTITUTE(SUBSTITUTE(SUBSTITUTE(SUBSTITUTE(IF(_xlfn.ISFORMULA(F!G110),_xlfn.FORMULATEXT(F!G110),F!G110),"9","#"),"8","#"),"7","#"),"6","#"),"5","#"),"4","#"),"3","#"),"2","#"),"1","#"),"0","#"),"$","")," ",""),",","@"),"&gt;","@"),"&lt;","@"),"=","@"),")","@"),"(","@"),"^","@"),"/","@"),"+","@"),"*","@"),"-","@"),"@#","")))/2&gt;(LEN(SUBSTITUTE(SUBSTITUTE(SUBSTITUTE(SUBSTITUTE(SUBSTITUTE(SUBSTITUTE(SUBSTITUTE(SUBSTITUTE(SUBSTITUTE(SUBSTITUTE(SUBSTITUTE(SUBSTITUTE(SUBSTITUTE(SUBSTITUTE(SUBSTITUTE(SUBSTITUTE(SUBSTITUTE(SUBSTITUTE(SUBSTITUTE(SUBSTITUTE(SUBSTITUTE(SUBSTITUTE(SUBSTITUTE(IF(_xlfn.ISFORMULA('#_F'!G110),_xlfn.FORMULATEXT('#_F'!G110),'#_F'!G110),"9","#"),"8","#"),"7","#"),"6","#"),"5","#"),"4","#"),"3","#"),"2","#"),"1","#"),"0","#"),"$","")," ",""),",","@"),"&gt;","@"),"&lt;","@"),"=","@"),")","@"),"(","@"),"^","@"),"/","@"),"+","@"),"*","@"),"-","@"))-LEN(SUBSTITUTE(SUBSTITUTE(SUBSTITUTE(SUBSTITUTE(SUBSTITUTE(SUBSTITUTE(SUBSTITUTE(SUBSTITUTE(SUBSTITUTE(SUBSTITUTE(SUBSTITUTE(SUBSTITUTE(SUBSTITUTE(SUBSTITUTE(SUBSTITUTE(SUBSTITUTE(SUBSTITUTE(SUBSTITUTE(SUBSTITUTE(SUBSTITUTE(SUBSTITUTE(SUBSTITUTE(SUBSTITUTE(SUBSTITUTE(IF(_xlfn.ISFORMULA('#_F'!G110),_xlfn.FORMULATEXT('#_F'!G110),'#_F'!G110),"9","#"),"8","#"),"7","#"),"6","#"),"5","#"),"4","#"),"3","#"),"2","#"),"1","#"),"0","#"),"$","")," ",""),",","@"),"&gt;","@"),"&lt;","@"),"=","@"),")","@"),"(","@"),"^","@"),"/","@"),"+","@"),"*","@"),"-","@"),"@#","")))/2,TRUE,FALSE),"HardCodeMsg",IF(LEN(IF(_xlfn.ISFORMULA(F!G110),_xlfn.FORMULATEXT(F!G110),F!G110))-LEN(SUBSTITUTE(IF(_xlfn.ISFORMULA(F!G110),_xlfn.FORMULATEXT(F!G110),F!G110),"""",""))&gt;LEN(IF(_xlfn.ISFORMULA('#_F'!G110),_xlfn.FORMULATEXT('#_F'!G110),'#_F'!G110))-LEN(SUBSTITUTE(IF(_xlfn.ISFORMULA('#_F'!G110),_xlfn.FORMULATEXT('#_F'!G110),'#_F'!G110),"""","")),TRUE,FALSE),"HardQuoteMsg",IF(LEN(IF(_xlfn.ISFORMULA(F!G110),_xlfn.FORMULATEXT(F!G110),F!G110))-LEN(SUBSTITUTE(IF(_xlfn.ISFORMULA(F!G110),_xlfn.FORMULATEXT(F!G110),F!G110),"$",""))&lt;LEN(IF(_xlfn.ISFORMULA('#_F'!G110),_xlfn.FORMULATEXT('#_F'!G110),'#_F'!G110))-LEN(SUBSTITUTE(IF(_xlfn.ISFORMULA('#_F'!G110),_xlfn.FORMULATEXT('#_F'!G110),'#_F'!G110),"$","")),TRUE,FALSE),"MissingAbsMsg",_xlfn.IFS(ISTEXT('#_F'!G110),FALSE,ISLOGICAL('#_F'!G110),FALSE,SUBSTITUTE(CELL("format",'#_F'!G110),"-","")=SUBSTITUTE(CELL("format",F!G110),"-",""),FALSE,CELL("format",'#_F'!G110)="G",FALSE,AND(CELL("format",'#_F'!G110)="F0",CELL("format",F!G110)="G"),FALSE,TRUE,IFERROR(IF(MATCH(CELL("format",'#_F'!G110),FormatCodes_SFX!$A$4:$A$53,0)&gt;0,TRUE),FALSE),TRUE,TRUE),"FormatMsg",TRUE,"PerfectMsg")</f>
        <v>PerfectMsg</v>
      </c>
      <c r="H110" s="170" t="str">
        <f ca="1">_xlfn.IFS(ISBLANK(F!H110),"",IF(NOT(ISNA('#_F'!H110)),IF(ISNA(F!H110),TRUE,FALSE),FALSE),"StuNAMsg",IF(AND(ISNA('#_F'!H110),ISNA(F!H110)),TRUE,FALSE),"PerfectMsg",IF(NOT(ISERROR('#_F'!H110)),IF(ISERROR(F!H110),TRUE,FALSE),FALSE),"StuErrorMsg",IF(TYPE('#_F'!H110)&lt;&gt;TYPE(F!H110),TRUE,FALSE),"WrongTypeMsg",IF(_xlfn.ISFORMULA('#_F'!H110),IF(NOT(_xlfn.ISFORMULA(F!H110)),TRUE),FALSE),"MissingFormulaMsg",IF(NOT(AND(ISNUMBER(FIND("[",_xlfn.FORMULATEXT('#_F'!H110))),ISNUMBER(FIND("!",_xlfn.FORMULATEXT('#_F'!H110))))),AND(ISNUMBER(FIND("[",_xlfn.FORMULATEXT(F!H110))),ISNUMBER(FIND("!",_xlfn.FORMULATEXT(F!H110)))),FALSE),"ExternalRefsMsg",IF(ISNUMBER('#_F'!H110),IF(ABS('#_F'!H110-F!H110)&gt;0.00001,TRUE,FALSE),IF('#_F'!H110&lt;&gt;F!H110,TRUE,FALSE)),IF(ISNUMBER('#_F'!H110),IF('#_F'!H110&gt;F!H110,"TooLow","TooHigh"),"WrongAnswer"),NOT(_xlfn.ISFORMULA('#_F'!H110)),IF(_xlfn.IFS(ISTEXT('#_F'!H110),FALSE,ISLOGICAL('#_F'!H110),FALSE,SUBSTITUTE(CELL("format",'#_F'!H110),"-","")=SUBSTITUTE(CELL("format",F!H110),"-",""),FALSE,CELL("format",'#_F'!H110)="G",FALSE,AND(CELL("format",'#_F'!H110)="F0",CELL("format",F!H110)="G"),FALSE,TRUE,IFERROR(IF(MATCH(CELL("format",'#_F'!H110)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110),_xlfn.FORMULATEXT(F!H110),F!H110),"9","#"),"8","#"),"7","#"),"6","#"),"5","#"),"4","#"),"3","#"),"2","#"),"1","#"),"0","#"),"$","")," ",""),",","@"),"&gt;","@"),"&lt;","@"),"=","@"),")","@"),"(","@"),"^","@"),"/","@"),"+","@"),"*","@"),"-","@"))-LEN(SUBSTITUTE(SUBSTITUTE(SUBSTITUTE(SUBSTITUTE(SUBSTITUTE(SUBSTITUTE(SUBSTITUTE(SUBSTITUTE(SUBSTITUTE(SUBSTITUTE(SUBSTITUTE(SUBSTITUTE(SUBSTITUTE(SUBSTITUTE(SUBSTITUTE(SUBSTITUTE(SUBSTITUTE(SUBSTITUTE(SUBSTITUTE(SUBSTITUTE(SUBSTITUTE(SUBSTITUTE(SUBSTITUTE(SUBSTITUTE(IF(_xlfn.ISFORMULA(F!H110),_xlfn.FORMULATEXT(F!H110),F!H110),"9","#"),"8","#"),"7","#"),"6","#"),"5","#"),"4","#"),"3","#"),"2","#"),"1","#"),"0","#"),"$","")," ",""),",","@"),"&gt;","@"),"&lt;","@"),"=","@"),")","@"),"(","@"),"^","@"),"/","@"),"+","@"),"*","@"),"-","@"),"@#","")))/2&gt;(LEN(SUBSTITUTE(SUBSTITUTE(SUBSTITUTE(SUBSTITUTE(SUBSTITUTE(SUBSTITUTE(SUBSTITUTE(SUBSTITUTE(SUBSTITUTE(SUBSTITUTE(SUBSTITUTE(SUBSTITUTE(SUBSTITUTE(SUBSTITUTE(SUBSTITUTE(SUBSTITUTE(SUBSTITUTE(SUBSTITUTE(SUBSTITUTE(SUBSTITUTE(SUBSTITUTE(SUBSTITUTE(SUBSTITUTE(IF(_xlfn.ISFORMULA('#_F'!H110),_xlfn.FORMULATEXT('#_F'!H110),'#_F'!H110),"9","#"),"8","#"),"7","#"),"6","#"),"5","#"),"4","#"),"3","#"),"2","#"),"1","#"),"0","#"),"$","")," ",""),",","@"),"&gt;","@"),"&lt;","@"),"=","@"),")","@"),"(","@"),"^","@"),"/","@"),"+","@"),"*","@"),"-","@"))-LEN(SUBSTITUTE(SUBSTITUTE(SUBSTITUTE(SUBSTITUTE(SUBSTITUTE(SUBSTITUTE(SUBSTITUTE(SUBSTITUTE(SUBSTITUTE(SUBSTITUTE(SUBSTITUTE(SUBSTITUTE(SUBSTITUTE(SUBSTITUTE(SUBSTITUTE(SUBSTITUTE(SUBSTITUTE(SUBSTITUTE(SUBSTITUTE(SUBSTITUTE(SUBSTITUTE(SUBSTITUTE(SUBSTITUTE(SUBSTITUTE(IF(_xlfn.ISFORMULA('#_F'!H110),_xlfn.FORMULATEXT('#_F'!H110),'#_F'!H110),"9","#"),"8","#"),"7","#"),"6","#"),"5","#"),"4","#"),"3","#"),"2","#"),"1","#"),"0","#"),"$","")," ",""),",","@"),"&gt;","@"),"&lt;","@"),"=","@"),")","@"),"(","@"),"^","@"),"/","@"),"+","@"),"*","@"),"-","@"),"@#","")))/2,TRUE,FALSE),"HardCodeMsg",IF(LEN(IF(_xlfn.ISFORMULA(F!H110),_xlfn.FORMULATEXT(F!H110),F!H110))-LEN(SUBSTITUTE(IF(_xlfn.ISFORMULA(F!H110),_xlfn.FORMULATEXT(F!H110),F!H110),"""",""))&gt;LEN(IF(_xlfn.ISFORMULA('#_F'!H110),_xlfn.FORMULATEXT('#_F'!H110),'#_F'!H110))-LEN(SUBSTITUTE(IF(_xlfn.ISFORMULA('#_F'!H110),_xlfn.FORMULATEXT('#_F'!H110),'#_F'!H110),"""","")),TRUE,FALSE),"HardQuoteMsg",IF(LEN(IF(_xlfn.ISFORMULA(F!H110),_xlfn.FORMULATEXT(F!H110),F!H110))-LEN(SUBSTITUTE(IF(_xlfn.ISFORMULA(F!H110),_xlfn.FORMULATEXT(F!H110),F!H110),"$",""))&lt;LEN(IF(_xlfn.ISFORMULA('#_F'!H110),_xlfn.FORMULATEXT('#_F'!H110),'#_F'!H110))-LEN(SUBSTITUTE(IF(_xlfn.ISFORMULA('#_F'!H110),_xlfn.FORMULATEXT('#_F'!H110),'#_F'!H110),"$","")),TRUE,FALSE),"MissingAbsMsg",_xlfn.IFS(ISTEXT('#_F'!H110),FALSE,ISLOGICAL('#_F'!H110),FALSE,SUBSTITUTE(CELL("format",'#_F'!H110),"-","")=SUBSTITUTE(CELL("format",F!H110),"-",""),FALSE,CELL("format",'#_F'!H110)="G",FALSE,AND(CELL("format",'#_F'!H110)="F0",CELL("format",F!H110)="G"),FALSE,TRUE,IFERROR(IF(MATCH(CELL("format",'#_F'!H110),FormatCodes_SFX!$A$4:$A$53,0)&gt;0,TRUE),FALSE),TRUE,TRUE),"FormatMsg",TRUE,"PerfectMsg")</f>
        <v>PerfectMsg</v>
      </c>
      <c r="I110" s="170" t="str">
        <f ca="1">_xlfn.IFS(ISBLANK(F!I110),"",IF(NOT(ISNA('#_F'!I110)),IF(ISNA(F!I110),TRUE,FALSE),FALSE),"StuNAMsg",IF(AND(ISNA('#_F'!I110),ISNA(F!I110)),TRUE,FALSE),"PerfectMsg",IF(NOT(ISERROR('#_F'!I110)),IF(ISERROR(F!I110),TRUE,FALSE),FALSE),"StuErrorMsg",IF(TYPE('#_F'!I110)&lt;&gt;TYPE(F!I110),TRUE,FALSE),"WrongTypeMsg",IF(_xlfn.ISFORMULA('#_F'!I110),IF(NOT(_xlfn.ISFORMULA(F!I110)),TRUE),FALSE),"MissingFormulaMsg",IF(NOT(AND(ISNUMBER(FIND("[",_xlfn.FORMULATEXT('#_F'!I110))),ISNUMBER(FIND("!",_xlfn.FORMULATEXT('#_F'!I110))))),AND(ISNUMBER(FIND("[",_xlfn.FORMULATEXT(F!I110))),ISNUMBER(FIND("!",_xlfn.FORMULATEXT(F!I110)))),FALSE),"ExternalRefsMsg",IF(ISNUMBER('#_F'!I110),IF(ABS('#_F'!I110-F!I110)&gt;0.00001,TRUE,FALSE),IF('#_F'!I110&lt;&gt;F!I110,TRUE,FALSE)),IF(ISNUMBER('#_F'!I110),IF('#_F'!I110&gt;F!I110,"TooLow","TooHigh"),"WrongAnswer"),NOT(_xlfn.ISFORMULA('#_F'!I110)),IF(_xlfn.IFS(ISTEXT('#_F'!I110),FALSE,ISLOGICAL('#_F'!I110),FALSE,SUBSTITUTE(CELL("format",'#_F'!I110),"-","")=SUBSTITUTE(CELL("format",F!I110),"-",""),FALSE,CELL("format",'#_F'!I110)="G",FALSE,AND(CELL("format",'#_F'!I110)="F0",CELL("format",F!I110)="G"),FALSE,TRUE,IFERROR(IF(MATCH(CELL("format",'#_F'!I110)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110),_xlfn.FORMULATEXT(F!I110),F!I110),"9","#"),"8","#"),"7","#"),"6","#"),"5","#"),"4","#"),"3","#"),"2","#"),"1","#"),"0","#"),"$","")," ",""),",","@"),"&gt;","@"),"&lt;","@"),"=","@"),")","@"),"(","@"),"^","@"),"/","@"),"+","@"),"*","@"),"-","@"))-LEN(SUBSTITUTE(SUBSTITUTE(SUBSTITUTE(SUBSTITUTE(SUBSTITUTE(SUBSTITUTE(SUBSTITUTE(SUBSTITUTE(SUBSTITUTE(SUBSTITUTE(SUBSTITUTE(SUBSTITUTE(SUBSTITUTE(SUBSTITUTE(SUBSTITUTE(SUBSTITUTE(SUBSTITUTE(SUBSTITUTE(SUBSTITUTE(SUBSTITUTE(SUBSTITUTE(SUBSTITUTE(SUBSTITUTE(SUBSTITUTE(IF(_xlfn.ISFORMULA(F!I110),_xlfn.FORMULATEXT(F!I110),F!I110),"9","#"),"8","#"),"7","#"),"6","#"),"5","#"),"4","#"),"3","#"),"2","#"),"1","#"),"0","#"),"$","")," ",""),",","@"),"&gt;","@"),"&lt;","@"),"=","@"),")","@"),"(","@"),"^","@"),"/","@"),"+","@"),"*","@"),"-","@"),"@#","")))/2&gt;(LEN(SUBSTITUTE(SUBSTITUTE(SUBSTITUTE(SUBSTITUTE(SUBSTITUTE(SUBSTITUTE(SUBSTITUTE(SUBSTITUTE(SUBSTITUTE(SUBSTITUTE(SUBSTITUTE(SUBSTITUTE(SUBSTITUTE(SUBSTITUTE(SUBSTITUTE(SUBSTITUTE(SUBSTITUTE(SUBSTITUTE(SUBSTITUTE(SUBSTITUTE(SUBSTITUTE(SUBSTITUTE(SUBSTITUTE(IF(_xlfn.ISFORMULA('#_F'!I110),_xlfn.FORMULATEXT('#_F'!I110),'#_F'!I110),"9","#"),"8","#"),"7","#"),"6","#"),"5","#"),"4","#"),"3","#"),"2","#"),"1","#"),"0","#"),"$","")," ",""),",","@"),"&gt;","@"),"&lt;","@"),"=","@"),")","@"),"(","@"),"^","@"),"/","@"),"+","@"),"*","@"),"-","@"))-LEN(SUBSTITUTE(SUBSTITUTE(SUBSTITUTE(SUBSTITUTE(SUBSTITUTE(SUBSTITUTE(SUBSTITUTE(SUBSTITUTE(SUBSTITUTE(SUBSTITUTE(SUBSTITUTE(SUBSTITUTE(SUBSTITUTE(SUBSTITUTE(SUBSTITUTE(SUBSTITUTE(SUBSTITUTE(SUBSTITUTE(SUBSTITUTE(SUBSTITUTE(SUBSTITUTE(SUBSTITUTE(SUBSTITUTE(SUBSTITUTE(IF(_xlfn.ISFORMULA('#_F'!I110),_xlfn.FORMULATEXT('#_F'!I110),'#_F'!I110),"9","#"),"8","#"),"7","#"),"6","#"),"5","#"),"4","#"),"3","#"),"2","#"),"1","#"),"0","#"),"$","")," ",""),",","@"),"&gt;","@"),"&lt;","@"),"=","@"),")","@"),"(","@"),"^","@"),"/","@"),"+","@"),"*","@"),"-","@"),"@#","")))/2,TRUE,FALSE),"HardCodeMsg",IF(LEN(IF(_xlfn.ISFORMULA(F!I110),_xlfn.FORMULATEXT(F!I110),F!I110))-LEN(SUBSTITUTE(IF(_xlfn.ISFORMULA(F!I110),_xlfn.FORMULATEXT(F!I110),F!I110),"""",""))&gt;LEN(IF(_xlfn.ISFORMULA('#_F'!I110),_xlfn.FORMULATEXT('#_F'!I110),'#_F'!I110))-LEN(SUBSTITUTE(IF(_xlfn.ISFORMULA('#_F'!I110),_xlfn.FORMULATEXT('#_F'!I110),'#_F'!I110),"""","")),TRUE,FALSE),"HardQuoteMsg",IF(LEN(IF(_xlfn.ISFORMULA(F!I110),_xlfn.FORMULATEXT(F!I110),F!I110))-LEN(SUBSTITUTE(IF(_xlfn.ISFORMULA(F!I110),_xlfn.FORMULATEXT(F!I110),F!I110),"$",""))&lt;LEN(IF(_xlfn.ISFORMULA('#_F'!I110),_xlfn.FORMULATEXT('#_F'!I110),'#_F'!I110))-LEN(SUBSTITUTE(IF(_xlfn.ISFORMULA('#_F'!I110),_xlfn.FORMULATEXT('#_F'!I110),'#_F'!I110),"$","")),TRUE,FALSE),"MissingAbsMsg",_xlfn.IFS(ISTEXT('#_F'!I110),FALSE,ISLOGICAL('#_F'!I110),FALSE,SUBSTITUTE(CELL("format",'#_F'!I110),"-","")=SUBSTITUTE(CELL("format",F!I110),"-",""),FALSE,CELL("format",'#_F'!I110)="G",FALSE,AND(CELL("format",'#_F'!I110)="F0",CELL("format",F!I110)="G"),FALSE,TRUE,IFERROR(IF(MATCH(CELL("format",'#_F'!I110),FormatCodes_SFX!$A$4:$A$53,0)&gt;0,TRUE),FALSE),TRUE,TRUE),"FormatMsg",TRUE,"PerfectMsg")</f>
        <v>PerfectMsg</v>
      </c>
      <c r="J110" s="170" t="str">
        <f ca="1">_xlfn.IFS(ISBLANK(F!J110),"",IF(NOT(ISNA('#_F'!J110)),IF(ISNA(F!J110),TRUE,FALSE),FALSE),"StuNAMsg",IF(AND(ISNA('#_F'!J110),ISNA(F!J110)),TRUE,FALSE),"PerfectMsg",IF(NOT(ISERROR('#_F'!J110)),IF(ISERROR(F!J110),TRUE,FALSE),FALSE),"StuErrorMsg",IF(TYPE('#_F'!J110)&lt;&gt;TYPE(F!J110),TRUE,FALSE),"WrongTypeMsg",IF(_xlfn.ISFORMULA('#_F'!J110),IF(NOT(_xlfn.ISFORMULA(F!J110)),TRUE),FALSE),"MissingFormulaMsg",IF(NOT(AND(ISNUMBER(FIND("[",_xlfn.FORMULATEXT('#_F'!J110))),ISNUMBER(FIND("!",_xlfn.FORMULATEXT('#_F'!J110))))),AND(ISNUMBER(FIND("[",_xlfn.FORMULATEXT(F!J110))),ISNUMBER(FIND("!",_xlfn.FORMULATEXT(F!J110)))),FALSE),"ExternalRefsMsg",IF(ISNUMBER('#_F'!J110),IF(ABS('#_F'!J110-F!J110)&gt;0.00001,TRUE,FALSE),IF('#_F'!J110&lt;&gt;F!J110,TRUE,FALSE)),IF(ISNUMBER('#_F'!J110),IF('#_F'!J110&gt;F!J110,"TooLow","TooHigh"),"WrongAnswer"),NOT(_xlfn.ISFORMULA('#_F'!J110)),IF(_xlfn.IFS(ISTEXT('#_F'!J110),FALSE,ISLOGICAL('#_F'!J110),FALSE,SUBSTITUTE(CELL("format",'#_F'!J110),"-","")=SUBSTITUTE(CELL("format",F!J110),"-",""),FALSE,CELL("format",'#_F'!J110)="G",FALSE,AND(CELL("format",'#_F'!J110)="F0",CELL("format",F!J110)="G"),FALSE,TRUE,IFERROR(IF(MATCH(CELL("format",'#_F'!J110)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110),_xlfn.FORMULATEXT(F!J110),F!J110),"9","#"),"8","#"),"7","#"),"6","#"),"5","#"),"4","#"),"3","#"),"2","#"),"1","#"),"0","#"),"$","")," ",""),",","@"),"&gt;","@"),"&lt;","@"),"=","@"),")","@"),"(","@"),"^","@"),"/","@"),"+","@"),"*","@"),"-","@"))-LEN(SUBSTITUTE(SUBSTITUTE(SUBSTITUTE(SUBSTITUTE(SUBSTITUTE(SUBSTITUTE(SUBSTITUTE(SUBSTITUTE(SUBSTITUTE(SUBSTITUTE(SUBSTITUTE(SUBSTITUTE(SUBSTITUTE(SUBSTITUTE(SUBSTITUTE(SUBSTITUTE(SUBSTITUTE(SUBSTITUTE(SUBSTITUTE(SUBSTITUTE(SUBSTITUTE(SUBSTITUTE(SUBSTITUTE(SUBSTITUTE(IF(_xlfn.ISFORMULA(F!J110),_xlfn.FORMULATEXT(F!J110),F!J110),"9","#"),"8","#"),"7","#"),"6","#"),"5","#"),"4","#"),"3","#"),"2","#"),"1","#"),"0","#"),"$","")," ",""),",","@"),"&gt;","@"),"&lt;","@"),"=","@"),")","@"),"(","@"),"^","@"),"/","@"),"+","@"),"*","@"),"-","@"),"@#","")))/2&gt;(LEN(SUBSTITUTE(SUBSTITUTE(SUBSTITUTE(SUBSTITUTE(SUBSTITUTE(SUBSTITUTE(SUBSTITUTE(SUBSTITUTE(SUBSTITUTE(SUBSTITUTE(SUBSTITUTE(SUBSTITUTE(SUBSTITUTE(SUBSTITUTE(SUBSTITUTE(SUBSTITUTE(SUBSTITUTE(SUBSTITUTE(SUBSTITUTE(SUBSTITUTE(SUBSTITUTE(SUBSTITUTE(SUBSTITUTE(IF(_xlfn.ISFORMULA('#_F'!J110),_xlfn.FORMULATEXT('#_F'!J110),'#_F'!J110),"9","#"),"8","#"),"7","#"),"6","#"),"5","#"),"4","#"),"3","#"),"2","#"),"1","#"),"0","#"),"$","")," ",""),",","@"),"&gt;","@"),"&lt;","@"),"=","@"),")","@"),"(","@"),"^","@"),"/","@"),"+","@"),"*","@"),"-","@"))-LEN(SUBSTITUTE(SUBSTITUTE(SUBSTITUTE(SUBSTITUTE(SUBSTITUTE(SUBSTITUTE(SUBSTITUTE(SUBSTITUTE(SUBSTITUTE(SUBSTITUTE(SUBSTITUTE(SUBSTITUTE(SUBSTITUTE(SUBSTITUTE(SUBSTITUTE(SUBSTITUTE(SUBSTITUTE(SUBSTITUTE(SUBSTITUTE(SUBSTITUTE(SUBSTITUTE(SUBSTITUTE(SUBSTITUTE(SUBSTITUTE(IF(_xlfn.ISFORMULA('#_F'!J110),_xlfn.FORMULATEXT('#_F'!J110),'#_F'!J110),"9","#"),"8","#"),"7","#"),"6","#"),"5","#"),"4","#"),"3","#"),"2","#"),"1","#"),"0","#"),"$","")," ",""),",","@"),"&gt;","@"),"&lt;","@"),"=","@"),")","@"),"(","@"),"^","@"),"/","@"),"+","@"),"*","@"),"-","@"),"@#","")))/2,TRUE,FALSE),"HardCodeMsg",IF(LEN(IF(_xlfn.ISFORMULA(F!J110),_xlfn.FORMULATEXT(F!J110),F!J110))-LEN(SUBSTITUTE(IF(_xlfn.ISFORMULA(F!J110),_xlfn.FORMULATEXT(F!J110),F!J110),"""",""))&gt;LEN(IF(_xlfn.ISFORMULA('#_F'!J110),_xlfn.FORMULATEXT('#_F'!J110),'#_F'!J110))-LEN(SUBSTITUTE(IF(_xlfn.ISFORMULA('#_F'!J110),_xlfn.FORMULATEXT('#_F'!J110),'#_F'!J110),"""","")),TRUE,FALSE),"HardQuoteMsg",IF(LEN(IF(_xlfn.ISFORMULA(F!J110),_xlfn.FORMULATEXT(F!J110),F!J110))-LEN(SUBSTITUTE(IF(_xlfn.ISFORMULA(F!J110),_xlfn.FORMULATEXT(F!J110),F!J110),"$",""))&lt;LEN(IF(_xlfn.ISFORMULA('#_F'!J110),_xlfn.FORMULATEXT('#_F'!J110),'#_F'!J110))-LEN(SUBSTITUTE(IF(_xlfn.ISFORMULA('#_F'!J110),_xlfn.FORMULATEXT('#_F'!J110),'#_F'!J110),"$","")),TRUE,FALSE),"MissingAbsMsg",_xlfn.IFS(ISTEXT('#_F'!J110),FALSE,ISLOGICAL('#_F'!J110),FALSE,SUBSTITUTE(CELL("format",'#_F'!J110),"-","")=SUBSTITUTE(CELL("format",F!J110),"-",""),FALSE,CELL("format",'#_F'!J110)="G",FALSE,AND(CELL("format",'#_F'!J110)="F0",CELL("format",F!J110)="G"),FALSE,TRUE,IFERROR(IF(MATCH(CELL("format",'#_F'!J110),FormatCodes_SFX!$A$4:$A$53,0)&gt;0,TRUE),FALSE),TRUE,TRUE),"FormatMsg",TRUE,"PerfectMsg")</f>
        <v>PerfectMsg</v>
      </c>
      <c r="K110" s="170" t="str">
        <f ca="1">_xlfn.IFS(ISBLANK(F!K110),"",IF(NOT(ISNA('#_F'!K110)),IF(ISNA(F!K110),TRUE,FALSE),FALSE),"StuNAMsg",IF(AND(ISNA('#_F'!K110),ISNA(F!K110)),TRUE,FALSE),"PerfectMsg",IF(NOT(ISERROR('#_F'!K110)),IF(ISERROR(F!K110),TRUE,FALSE),FALSE),"StuErrorMsg",IF(TYPE('#_F'!K110)&lt;&gt;TYPE(F!K110),TRUE,FALSE),"WrongTypeMsg",IF(_xlfn.ISFORMULA('#_F'!K110),IF(NOT(_xlfn.ISFORMULA(F!K110)),TRUE),FALSE),"MissingFormulaMsg",IF(NOT(AND(ISNUMBER(FIND("[",_xlfn.FORMULATEXT('#_F'!K110))),ISNUMBER(FIND("!",_xlfn.FORMULATEXT('#_F'!K110))))),AND(ISNUMBER(FIND("[",_xlfn.FORMULATEXT(F!K110))),ISNUMBER(FIND("!",_xlfn.FORMULATEXT(F!K110)))),FALSE),"ExternalRefsMsg",IF(ISNUMBER('#_F'!K110),IF(ABS('#_F'!K110-F!K110)&gt;0.00001,TRUE,FALSE),IF('#_F'!K110&lt;&gt;F!K110,TRUE,FALSE)),IF(ISNUMBER('#_F'!K110),IF('#_F'!K110&gt;F!K110,"TooLow","TooHigh"),"WrongAnswer"),NOT(_xlfn.ISFORMULA('#_F'!K110)),IF(_xlfn.IFS(ISTEXT('#_F'!K110),FALSE,ISLOGICAL('#_F'!K110),FALSE,SUBSTITUTE(CELL("format",'#_F'!K110),"-","")=SUBSTITUTE(CELL("format",F!K110),"-",""),FALSE,CELL("format",'#_F'!K110)="G",FALSE,AND(CELL("format",'#_F'!K110)="F0",CELL("format",F!K110)="G"),FALSE,TRUE,IFERROR(IF(MATCH(CELL("format",'#_F'!K110)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110),_xlfn.FORMULATEXT(F!K110),F!K110),"9","#"),"8","#"),"7","#"),"6","#"),"5","#"),"4","#"),"3","#"),"2","#"),"1","#"),"0","#"),"$","")," ",""),",","@"),"&gt;","@"),"&lt;","@"),"=","@"),")","@"),"(","@"),"^","@"),"/","@"),"+","@"),"*","@"),"-","@"))-LEN(SUBSTITUTE(SUBSTITUTE(SUBSTITUTE(SUBSTITUTE(SUBSTITUTE(SUBSTITUTE(SUBSTITUTE(SUBSTITUTE(SUBSTITUTE(SUBSTITUTE(SUBSTITUTE(SUBSTITUTE(SUBSTITUTE(SUBSTITUTE(SUBSTITUTE(SUBSTITUTE(SUBSTITUTE(SUBSTITUTE(SUBSTITUTE(SUBSTITUTE(SUBSTITUTE(SUBSTITUTE(SUBSTITUTE(SUBSTITUTE(IF(_xlfn.ISFORMULA(F!K110),_xlfn.FORMULATEXT(F!K110),F!K110),"9","#"),"8","#"),"7","#"),"6","#"),"5","#"),"4","#"),"3","#"),"2","#"),"1","#"),"0","#"),"$","")," ",""),",","@"),"&gt;","@"),"&lt;","@"),"=","@"),")","@"),"(","@"),"^","@"),"/","@"),"+","@"),"*","@"),"-","@"),"@#","")))/2&gt;(LEN(SUBSTITUTE(SUBSTITUTE(SUBSTITUTE(SUBSTITUTE(SUBSTITUTE(SUBSTITUTE(SUBSTITUTE(SUBSTITUTE(SUBSTITUTE(SUBSTITUTE(SUBSTITUTE(SUBSTITUTE(SUBSTITUTE(SUBSTITUTE(SUBSTITUTE(SUBSTITUTE(SUBSTITUTE(SUBSTITUTE(SUBSTITUTE(SUBSTITUTE(SUBSTITUTE(SUBSTITUTE(SUBSTITUTE(IF(_xlfn.ISFORMULA('#_F'!K110),_xlfn.FORMULATEXT('#_F'!K110),'#_F'!K110),"9","#"),"8","#"),"7","#"),"6","#"),"5","#"),"4","#"),"3","#"),"2","#"),"1","#"),"0","#"),"$","")," ",""),",","@"),"&gt;","@"),"&lt;","@"),"=","@"),")","@"),"(","@"),"^","@"),"/","@"),"+","@"),"*","@"),"-","@"))-LEN(SUBSTITUTE(SUBSTITUTE(SUBSTITUTE(SUBSTITUTE(SUBSTITUTE(SUBSTITUTE(SUBSTITUTE(SUBSTITUTE(SUBSTITUTE(SUBSTITUTE(SUBSTITUTE(SUBSTITUTE(SUBSTITUTE(SUBSTITUTE(SUBSTITUTE(SUBSTITUTE(SUBSTITUTE(SUBSTITUTE(SUBSTITUTE(SUBSTITUTE(SUBSTITUTE(SUBSTITUTE(SUBSTITUTE(SUBSTITUTE(IF(_xlfn.ISFORMULA('#_F'!K110),_xlfn.FORMULATEXT('#_F'!K110),'#_F'!K110),"9","#"),"8","#"),"7","#"),"6","#"),"5","#"),"4","#"),"3","#"),"2","#"),"1","#"),"0","#"),"$","")," ",""),",","@"),"&gt;","@"),"&lt;","@"),"=","@"),")","@"),"(","@"),"^","@"),"/","@"),"+","@"),"*","@"),"-","@"),"@#","")))/2,TRUE,FALSE),"HardCodeMsg",IF(LEN(IF(_xlfn.ISFORMULA(F!K110),_xlfn.FORMULATEXT(F!K110),F!K110))-LEN(SUBSTITUTE(IF(_xlfn.ISFORMULA(F!K110),_xlfn.FORMULATEXT(F!K110),F!K110),"""",""))&gt;LEN(IF(_xlfn.ISFORMULA('#_F'!K110),_xlfn.FORMULATEXT('#_F'!K110),'#_F'!K110))-LEN(SUBSTITUTE(IF(_xlfn.ISFORMULA('#_F'!K110),_xlfn.FORMULATEXT('#_F'!K110),'#_F'!K110),"""","")),TRUE,FALSE),"HardQuoteMsg",IF(LEN(IF(_xlfn.ISFORMULA(F!K110),_xlfn.FORMULATEXT(F!K110),F!K110))-LEN(SUBSTITUTE(IF(_xlfn.ISFORMULA(F!K110),_xlfn.FORMULATEXT(F!K110),F!K110),"$",""))&lt;LEN(IF(_xlfn.ISFORMULA('#_F'!K110),_xlfn.FORMULATEXT('#_F'!K110),'#_F'!K110))-LEN(SUBSTITUTE(IF(_xlfn.ISFORMULA('#_F'!K110),_xlfn.FORMULATEXT('#_F'!K110),'#_F'!K110),"$","")),TRUE,FALSE),"MissingAbsMsg",_xlfn.IFS(ISTEXT('#_F'!K110),FALSE,ISLOGICAL('#_F'!K110),FALSE,SUBSTITUTE(CELL("format",'#_F'!K110),"-","")=SUBSTITUTE(CELL("format",F!K110),"-",""),FALSE,CELL("format",'#_F'!K110)="G",FALSE,AND(CELL("format",'#_F'!K110)="F0",CELL("format",F!K110)="G"),FALSE,TRUE,IFERROR(IF(MATCH(CELL("format",'#_F'!K110),FormatCodes_SFX!$A$4:$A$53,0)&gt;0,TRUE),FALSE),TRUE,TRUE),"FormatMsg",TRUE,"PerfectMsg")</f>
        <v>PerfectMsg</v>
      </c>
      <c r="L110" s="231" t="str">
        <f ca="1">_xlfn.IFS(ISBLANK(F!L110),"",IF(NOT(ISNA('#_F'!L110)),IF(ISNA(F!L110),TRUE,FALSE),FALSE),"StuNAMsg",IF(AND(ISNA('#_F'!L110),ISNA(F!L110)),TRUE,FALSE),"PerfectMsg",IF(NOT(ISERROR('#_F'!L110)),IF(ISERROR(F!L110),TRUE,FALSE),FALSE),"StuErrorMsg",IF(TYPE('#_F'!L110)&lt;&gt;TYPE(F!L110),TRUE,FALSE),"WrongTypeMsg",IF(_xlfn.ISFORMULA('#_F'!L110),IF(NOT(_xlfn.ISFORMULA(F!L110)),TRUE),FALSE),"MissingFormulaMsg",IF(NOT(AND(ISNUMBER(FIND("[",_xlfn.FORMULATEXT('#_F'!L110))),ISNUMBER(FIND("!",_xlfn.FORMULATEXT('#_F'!L110))))),AND(ISNUMBER(FIND("[",_xlfn.FORMULATEXT(F!L110))),ISNUMBER(FIND("!",_xlfn.FORMULATEXT(F!L110)))),FALSE),"ExternalRefsMsg",IF(ISNUMBER('#_F'!L110),IF(ABS('#_F'!L110-F!L110)&gt;0.00001,TRUE,FALSE),IF('#_F'!L110&lt;&gt;F!L110,TRUE,FALSE)),IF(ISNUMBER('#_F'!L110),IF('#_F'!L110&gt;F!L110,"TooLow","TooHigh"),"WrongAnswer"),NOT(_xlfn.ISFORMULA('#_F'!L110)),IF(_xlfn.IFS(ISTEXT('#_F'!L110),FALSE,ISLOGICAL('#_F'!L110),FALSE,SUBSTITUTE(CELL("format",'#_F'!L110),"-","")=SUBSTITUTE(CELL("format",F!L110),"-",""),FALSE,CELL("format",'#_F'!L110)="G",FALSE,AND(CELL("format",'#_F'!L110)="F0",CELL("format",F!L110)="G"),FALSE,TRUE,IFERROR(IF(MATCH(CELL("format",'#_F'!L110)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110),_xlfn.FORMULATEXT(F!L110),F!L110),"9","#"),"8","#"),"7","#"),"6","#"),"5","#"),"4","#"),"3","#"),"2","#"),"1","#"),"0","#"),"$","")," ",""),",","@"),"&gt;","@"),"&lt;","@"),"=","@"),")","@"),"(","@"),"^","@"),"/","@"),"+","@"),"*","@"),"-","@"))-LEN(SUBSTITUTE(SUBSTITUTE(SUBSTITUTE(SUBSTITUTE(SUBSTITUTE(SUBSTITUTE(SUBSTITUTE(SUBSTITUTE(SUBSTITUTE(SUBSTITUTE(SUBSTITUTE(SUBSTITUTE(SUBSTITUTE(SUBSTITUTE(SUBSTITUTE(SUBSTITUTE(SUBSTITUTE(SUBSTITUTE(SUBSTITUTE(SUBSTITUTE(SUBSTITUTE(SUBSTITUTE(SUBSTITUTE(SUBSTITUTE(IF(_xlfn.ISFORMULA(F!L110),_xlfn.FORMULATEXT(F!L110),F!L110),"9","#"),"8","#"),"7","#"),"6","#"),"5","#"),"4","#"),"3","#"),"2","#"),"1","#"),"0","#"),"$","")," ",""),",","@"),"&gt;","@"),"&lt;","@"),"=","@"),")","@"),"(","@"),"^","@"),"/","@"),"+","@"),"*","@"),"-","@"),"@#","")))/2&gt;(LEN(SUBSTITUTE(SUBSTITUTE(SUBSTITUTE(SUBSTITUTE(SUBSTITUTE(SUBSTITUTE(SUBSTITUTE(SUBSTITUTE(SUBSTITUTE(SUBSTITUTE(SUBSTITUTE(SUBSTITUTE(SUBSTITUTE(SUBSTITUTE(SUBSTITUTE(SUBSTITUTE(SUBSTITUTE(SUBSTITUTE(SUBSTITUTE(SUBSTITUTE(SUBSTITUTE(SUBSTITUTE(SUBSTITUTE(IF(_xlfn.ISFORMULA('#_F'!L110),_xlfn.FORMULATEXT('#_F'!L110),'#_F'!L110),"9","#"),"8","#"),"7","#"),"6","#"),"5","#"),"4","#"),"3","#"),"2","#"),"1","#"),"0","#"),"$","")," ",""),",","@"),"&gt;","@"),"&lt;","@"),"=","@"),")","@"),"(","@"),"^","@"),"/","@"),"+","@"),"*","@"),"-","@"))-LEN(SUBSTITUTE(SUBSTITUTE(SUBSTITUTE(SUBSTITUTE(SUBSTITUTE(SUBSTITUTE(SUBSTITUTE(SUBSTITUTE(SUBSTITUTE(SUBSTITUTE(SUBSTITUTE(SUBSTITUTE(SUBSTITUTE(SUBSTITUTE(SUBSTITUTE(SUBSTITUTE(SUBSTITUTE(SUBSTITUTE(SUBSTITUTE(SUBSTITUTE(SUBSTITUTE(SUBSTITUTE(SUBSTITUTE(SUBSTITUTE(IF(_xlfn.ISFORMULA('#_F'!L110),_xlfn.FORMULATEXT('#_F'!L110),'#_F'!L110),"9","#"),"8","#"),"7","#"),"6","#"),"5","#"),"4","#"),"3","#"),"2","#"),"1","#"),"0","#"),"$","")," ",""),",","@"),"&gt;","@"),"&lt;","@"),"=","@"),")","@"),"(","@"),"^","@"),"/","@"),"+","@"),"*","@"),"-","@"),"@#","")))/2,TRUE,FALSE),"HardCodeMsg",IF(LEN(IF(_xlfn.ISFORMULA(F!L110),_xlfn.FORMULATEXT(F!L110),F!L110))-LEN(SUBSTITUTE(IF(_xlfn.ISFORMULA(F!L110),_xlfn.FORMULATEXT(F!L110),F!L110),"""",""))&gt;LEN(IF(_xlfn.ISFORMULA('#_F'!L110),_xlfn.FORMULATEXT('#_F'!L110),'#_F'!L110))-LEN(SUBSTITUTE(IF(_xlfn.ISFORMULA('#_F'!L110),_xlfn.FORMULATEXT('#_F'!L110),'#_F'!L110),"""","")),TRUE,FALSE),"HardQuoteMsg",IF(LEN(IF(_xlfn.ISFORMULA(F!L110),_xlfn.FORMULATEXT(F!L110),F!L110))-LEN(SUBSTITUTE(IF(_xlfn.ISFORMULA(F!L110),_xlfn.FORMULATEXT(F!L110),F!L110),"$",""))&lt;LEN(IF(_xlfn.ISFORMULA('#_F'!L110),_xlfn.FORMULATEXT('#_F'!L110),'#_F'!L110))-LEN(SUBSTITUTE(IF(_xlfn.ISFORMULA('#_F'!L110),_xlfn.FORMULATEXT('#_F'!L110),'#_F'!L110),"$","")),TRUE,FALSE),"MissingAbsMsg",_xlfn.IFS(ISTEXT('#_F'!L110),FALSE,ISLOGICAL('#_F'!L110),FALSE,SUBSTITUTE(CELL("format",'#_F'!L110),"-","")=SUBSTITUTE(CELL("format",F!L110),"-",""),FALSE,CELL("format",'#_F'!L110)="G",FALSE,AND(CELL("format",'#_F'!L110)="F0",CELL("format",F!L110)="G"),FALSE,TRUE,IFERROR(IF(MATCH(CELL("format",'#_F'!L110),FormatCodes_SFX!$A$4:$A$53,0)&gt;0,TRUE),FALSE),TRUE,TRUE),"FormatMsg",TRUE,"PerfectMsg")</f>
        <v>PerfectMsg</v>
      </c>
      <c r="N110" s="233">
        <v>0</v>
      </c>
      <c r="O110" s="233">
        <v>0</v>
      </c>
      <c r="P110" s="233">
        <v>0</v>
      </c>
      <c r="R110" s="233">
        <v>0</v>
      </c>
      <c r="S110" s="233">
        <v>0</v>
      </c>
      <c r="T110" s="233">
        <v>0</v>
      </c>
      <c r="V110" s="233">
        <v>0</v>
      </c>
      <c r="W110" s="233">
        <v>0</v>
      </c>
      <c r="X110" s="233">
        <v>0</v>
      </c>
    </row>
    <row r="111" spans="3:28" x14ac:dyDescent="0.15">
      <c r="C111" s="233">
        <v>0</v>
      </c>
      <c r="D111" s="233">
        <v>0</v>
      </c>
      <c r="E111" s="233">
        <v>0</v>
      </c>
      <c r="F111" s="233">
        <v>0</v>
      </c>
      <c r="G111" s="170" t="str">
        <f ca="1">_xlfn.IFS(ISBLANK(F!G111),"",IF(NOT(ISNA('#_F'!G111)),IF(ISNA(F!G111),TRUE,FALSE),FALSE),"StuNAMsg",IF(AND(ISNA('#_F'!G111),ISNA(F!G111)),TRUE,FALSE),"PerfectMsg",IF(NOT(ISERROR('#_F'!G111)),IF(ISERROR(F!G111),TRUE,FALSE),FALSE),"StuErrorMsg",IF(TYPE('#_F'!G111)&lt;&gt;TYPE(F!G111),TRUE,FALSE),"WrongTypeMsg",IF(_xlfn.ISFORMULA('#_F'!G111),IF(NOT(_xlfn.ISFORMULA(F!G111)),TRUE),FALSE),"MissingFormulaMsg",IF(NOT(AND(ISNUMBER(FIND("[",_xlfn.FORMULATEXT('#_F'!G111))),ISNUMBER(FIND("!",_xlfn.FORMULATEXT('#_F'!G111))))),AND(ISNUMBER(FIND("[",_xlfn.FORMULATEXT(F!G111))),ISNUMBER(FIND("!",_xlfn.FORMULATEXT(F!G111)))),FALSE),"ExternalRefsMsg",IF(ISNUMBER('#_F'!G111),IF(ABS('#_F'!G111-F!G111)&gt;0.00001,TRUE,FALSE),IF('#_F'!G111&lt;&gt;F!G111,TRUE,FALSE)),IF(ISNUMBER('#_F'!G111),IF('#_F'!G111&gt;F!G111,"TooLow","TooHigh"),"WrongAnswer"),NOT(_xlfn.ISFORMULA('#_F'!G111)),IF(_xlfn.IFS(ISTEXT('#_F'!G111),FALSE,ISLOGICAL('#_F'!G111),FALSE,SUBSTITUTE(CELL("format",'#_F'!G111),"-","")=SUBSTITUTE(CELL("format",F!G111),"-",""),FALSE,CELL("format",'#_F'!G111)="G",FALSE,AND(CELL("format",'#_F'!G111)="F0",CELL("format",F!G111)="G"),FALSE,TRUE,IFERROR(IF(MATCH(CELL("format",'#_F'!G111)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111),_xlfn.FORMULATEXT(F!G111),F!G111),"9","#"),"8","#"),"7","#"),"6","#"),"5","#"),"4","#"),"3","#"),"2","#"),"1","#"),"0","#"),"$","")," ",""),",","@"),"&gt;","@"),"&lt;","@"),"=","@"),")","@"),"(","@"),"^","@"),"/","@"),"+","@"),"*","@"),"-","@"))-LEN(SUBSTITUTE(SUBSTITUTE(SUBSTITUTE(SUBSTITUTE(SUBSTITUTE(SUBSTITUTE(SUBSTITUTE(SUBSTITUTE(SUBSTITUTE(SUBSTITUTE(SUBSTITUTE(SUBSTITUTE(SUBSTITUTE(SUBSTITUTE(SUBSTITUTE(SUBSTITUTE(SUBSTITUTE(SUBSTITUTE(SUBSTITUTE(SUBSTITUTE(SUBSTITUTE(SUBSTITUTE(SUBSTITUTE(SUBSTITUTE(IF(_xlfn.ISFORMULA(F!G111),_xlfn.FORMULATEXT(F!G111),F!G111),"9","#"),"8","#"),"7","#"),"6","#"),"5","#"),"4","#"),"3","#"),"2","#"),"1","#"),"0","#"),"$","")," ",""),",","@"),"&gt;","@"),"&lt;","@"),"=","@"),")","@"),"(","@"),"^","@"),"/","@"),"+","@"),"*","@"),"-","@"),"@#","")))/2&gt;(LEN(SUBSTITUTE(SUBSTITUTE(SUBSTITUTE(SUBSTITUTE(SUBSTITUTE(SUBSTITUTE(SUBSTITUTE(SUBSTITUTE(SUBSTITUTE(SUBSTITUTE(SUBSTITUTE(SUBSTITUTE(SUBSTITUTE(SUBSTITUTE(SUBSTITUTE(SUBSTITUTE(SUBSTITUTE(SUBSTITUTE(SUBSTITUTE(SUBSTITUTE(SUBSTITUTE(SUBSTITUTE(SUBSTITUTE(IF(_xlfn.ISFORMULA('#_F'!G111),_xlfn.FORMULATEXT('#_F'!G111),'#_F'!G111),"9","#"),"8","#"),"7","#"),"6","#"),"5","#"),"4","#"),"3","#"),"2","#"),"1","#"),"0","#"),"$","")," ",""),",","@"),"&gt;","@"),"&lt;","@"),"=","@"),")","@"),"(","@"),"^","@"),"/","@"),"+","@"),"*","@"),"-","@"))-LEN(SUBSTITUTE(SUBSTITUTE(SUBSTITUTE(SUBSTITUTE(SUBSTITUTE(SUBSTITUTE(SUBSTITUTE(SUBSTITUTE(SUBSTITUTE(SUBSTITUTE(SUBSTITUTE(SUBSTITUTE(SUBSTITUTE(SUBSTITUTE(SUBSTITUTE(SUBSTITUTE(SUBSTITUTE(SUBSTITUTE(SUBSTITUTE(SUBSTITUTE(SUBSTITUTE(SUBSTITUTE(SUBSTITUTE(SUBSTITUTE(IF(_xlfn.ISFORMULA('#_F'!G111),_xlfn.FORMULATEXT('#_F'!G111),'#_F'!G111),"9","#"),"8","#"),"7","#"),"6","#"),"5","#"),"4","#"),"3","#"),"2","#"),"1","#"),"0","#"),"$","")," ",""),",","@"),"&gt;","@"),"&lt;","@"),"=","@"),")","@"),"(","@"),"^","@"),"/","@"),"+","@"),"*","@"),"-","@"),"@#","")))/2,TRUE,FALSE),"HardCodeMsg",IF(LEN(IF(_xlfn.ISFORMULA(F!G111),_xlfn.FORMULATEXT(F!G111),F!G111))-LEN(SUBSTITUTE(IF(_xlfn.ISFORMULA(F!G111),_xlfn.FORMULATEXT(F!G111),F!G111),"""",""))&gt;LEN(IF(_xlfn.ISFORMULA('#_F'!G111),_xlfn.FORMULATEXT('#_F'!G111),'#_F'!G111))-LEN(SUBSTITUTE(IF(_xlfn.ISFORMULA('#_F'!G111),_xlfn.FORMULATEXT('#_F'!G111),'#_F'!G111),"""","")),TRUE,FALSE),"HardQuoteMsg",IF(LEN(IF(_xlfn.ISFORMULA(F!G111),_xlfn.FORMULATEXT(F!G111),F!G111))-LEN(SUBSTITUTE(IF(_xlfn.ISFORMULA(F!G111),_xlfn.FORMULATEXT(F!G111),F!G111),"$",""))&lt;LEN(IF(_xlfn.ISFORMULA('#_F'!G111),_xlfn.FORMULATEXT('#_F'!G111),'#_F'!G111))-LEN(SUBSTITUTE(IF(_xlfn.ISFORMULA('#_F'!G111),_xlfn.FORMULATEXT('#_F'!G111),'#_F'!G111),"$","")),TRUE,FALSE),"MissingAbsMsg",_xlfn.IFS(ISTEXT('#_F'!G111),FALSE,ISLOGICAL('#_F'!G111),FALSE,SUBSTITUTE(CELL("format",'#_F'!G111),"-","")=SUBSTITUTE(CELL("format",F!G111),"-",""),FALSE,CELL("format",'#_F'!G111)="G",FALSE,AND(CELL("format",'#_F'!G111)="F0",CELL("format",F!G111)="G"),FALSE,TRUE,IFERROR(IF(MATCH(CELL("format",'#_F'!G111),FormatCodes_SFX!$A$4:$A$53,0)&gt;0,TRUE),FALSE),TRUE,TRUE),"FormatMsg",TRUE,"PerfectMsg")</f>
        <v>PerfectMsg</v>
      </c>
      <c r="H111" s="170" t="str">
        <f ca="1">_xlfn.IFS(ISBLANK(F!H111),"",IF(NOT(ISNA('#_F'!H111)),IF(ISNA(F!H111),TRUE,FALSE),FALSE),"StuNAMsg",IF(AND(ISNA('#_F'!H111),ISNA(F!H111)),TRUE,FALSE),"PerfectMsg",IF(NOT(ISERROR('#_F'!H111)),IF(ISERROR(F!H111),TRUE,FALSE),FALSE),"StuErrorMsg",IF(TYPE('#_F'!H111)&lt;&gt;TYPE(F!H111),TRUE,FALSE),"WrongTypeMsg",IF(_xlfn.ISFORMULA('#_F'!H111),IF(NOT(_xlfn.ISFORMULA(F!H111)),TRUE),FALSE),"MissingFormulaMsg",IF(NOT(AND(ISNUMBER(FIND("[",_xlfn.FORMULATEXT('#_F'!H111))),ISNUMBER(FIND("!",_xlfn.FORMULATEXT('#_F'!H111))))),AND(ISNUMBER(FIND("[",_xlfn.FORMULATEXT(F!H111))),ISNUMBER(FIND("!",_xlfn.FORMULATEXT(F!H111)))),FALSE),"ExternalRefsMsg",IF(ISNUMBER('#_F'!H111),IF(ABS('#_F'!H111-F!H111)&gt;0.00001,TRUE,FALSE),IF('#_F'!H111&lt;&gt;F!H111,TRUE,FALSE)),IF(ISNUMBER('#_F'!H111),IF('#_F'!H111&gt;F!H111,"TooLow","TooHigh"),"WrongAnswer"),NOT(_xlfn.ISFORMULA('#_F'!H111)),IF(_xlfn.IFS(ISTEXT('#_F'!H111),FALSE,ISLOGICAL('#_F'!H111),FALSE,SUBSTITUTE(CELL("format",'#_F'!H111),"-","")=SUBSTITUTE(CELL("format",F!H111),"-",""),FALSE,CELL("format",'#_F'!H111)="G",FALSE,AND(CELL("format",'#_F'!H111)="F0",CELL("format",F!H111)="G"),FALSE,TRUE,IFERROR(IF(MATCH(CELL("format",'#_F'!H111)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111),_xlfn.FORMULATEXT(F!H111),F!H111),"9","#"),"8","#"),"7","#"),"6","#"),"5","#"),"4","#"),"3","#"),"2","#"),"1","#"),"0","#"),"$","")," ",""),",","@"),"&gt;","@"),"&lt;","@"),"=","@"),")","@"),"(","@"),"^","@"),"/","@"),"+","@"),"*","@"),"-","@"))-LEN(SUBSTITUTE(SUBSTITUTE(SUBSTITUTE(SUBSTITUTE(SUBSTITUTE(SUBSTITUTE(SUBSTITUTE(SUBSTITUTE(SUBSTITUTE(SUBSTITUTE(SUBSTITUTE(SUBSTITUTE(SUBSTITUTE(SUBSTITUTE(SUBSTITUTE(SUBSTITUTE(SUBSTITUTE(SUBSTITUTE(SUBSTITUTE(SUBSTITUTE(SUBSTITUTE(SUBSTITUTE(SUBSTITUTE(SUBSTITUTE(IF(_xlfn.ISFORMULA(F!H111),_xlfn.FORMULATEXT(F!H111),F!H111),"9","#"),"8","#"),"7","#"),"6","#"),"5","#"),"4","#"),"3","#"),"2","#"),"1","#"),"0","#"),"$","")," ",""),",","@"),"&gt;","@"),"&lt;","@"),"=","@"),")","@"),"(","@"),"^","@"),"/","@"),"+","@"),"*","@"),"-","@"),"@#","")))/2&gt;(LEN(SUBSTITUTE(SUBSTITUTE(SUBSTITUTE(SUBSTITUTE(SUBSTITUTE(SUBSTITUTE(SUBSTITUTE(SUBSTITUTE(SUBSTITUTE(SUBSTITUTE(SUBSTITUTE(SUBSTITUTE(SUBSTITUTE(SUBSTITUTE(SUBSTITUTE(SUBSTITUTE(SUBSTITUTE(SUBSTITUTE(SUBSTITUTE(SUBSTITUTE(SUBSTITUTE(SUBSTITUTE(SUBSTITUTE(IF(_xlfn.ISFORMULA('#_F'!H111),_xlfn.FORMULATEXT('#_F'!H111),'#_F'!H111),"9","#"),"8","#"),"7","#"),"6","#"),"5","#"),"4","#"),"3","#"),"2","#"),"1","#"),"0","#"),"$","")," ",""),",","@"),"&gt;","@"),"&lt;","@"),"=","@"),")","@"),"(","@"),"^","@"),"/","@"),"+","@"),"*","@"),"-","@"))-LEN(SUBSTITUTE(SUBSTITUTE(SUBSTITUTE(SUBSTITUTE(SUBSTITUTE(SUBSTITUTE(SUBSTITUTE(SUBSTITUTE(SUBSTITUTE(SUBSTITUTE(SUBSTITUTE(SUBSTITUTE(SUBSTITUTE(SUBSTITUTE(SUBSTITUTE(SUBSTITUTE(SUBSTITUTE(SUBSTITUTE(SUBSTITUTE(SUBSTITUTE(SUBSTITUTE(SUBSTITUTE(SUBSTITUTE(SUBSTITUTE(IF(_xlfn.ISFORMULA('#_F'!H111),_xlfn.FORMULATEXT('#_F'!H111),'#_F'!H111),"9","#"),"8","#"),"7","#"),"6","#"),"5","#"),"4","#"),"3","#"),"2","#"),"1","#"),"0","#"),"$","")," ",""),",","@"),"&gt;","@"),"&lt;","@"),"=","@"),")","@"),"(","@"),"^","@"),"/","@"),"+","@"),"*","@"),"-","@"),"@#","")))/2,TRUE,FALSE),"HardCodeMsg",IF(LEN(IF(_xlfn.ISFORMULA(F!H111),_xlfn.FORMULATEXT(F!H111),F!H111))-LEN(SUBSTITUTE(IF(_xlfn.ISFORMULA(F!H111),_xlfn.FORMULATEXT(F!H111),F!H111),"""",""))&gt;LEN(IF(_xlfn.ISFORMULA('#_F'!H111),_xlfn.FORMULATEXT('#_F'!H111),'#_F'!H111))-LEN(SUBSTITUTE(IF(_xlfn.ISFORMULA('#_F'!H111),_xlfn.FORMULATEXT('#_F'!H111),'#_F'!H111),"""","")),TRUE,FALSE),"HardQuoteMsg",IF(LEN(IF(_xlfn.ISFORMULA(F!H111),_xlfn.FORMULATEXT(F!H111),F!H111))-LEN(SUBSTITUTE(IF(_xlfn.ISFORMULA(F!H111),_xlfn.FORMULATEXT(F!H111),F!H111),"$",""))&lt;LEN(IF(_xlfn.ISFORMULA('#_F'!H111),_xlfn.FORMULATEXT('#_F'!H111),'#_F'!H111))-LEN(SUBSTITUTE(IF(_xlfn.ISFORMULA('#_F'!H111),_xlfn.FORMULATEXT('#_F'!H111),'#_F'!H111),"$","")),TRUE,FALSE),"MissingAbsMsg",_xlfn.IFS(ISTEXT('#_F'!H111),FALSE,ISLOGICAL('#_F'!H111),FALSE,SUBSTITUTE(CELL("format",'#_F'!H111),"-","")=SUBSTITUTE(CELL("format",F!H111),"-",""),FALSE,CELL("format",'#_F'!H111)="G",FALSE,AND(CELL("format",'#_F'!H111)="F0",CELL("format",F!H111)="G"),FALSE,TRUE,IFERROR(IF(MATCH(CELL("format",'#_F'!H111),FormatCodes_SFX!$A$4:$A$53,0)&gt;0,TRUE),FALSE),TRUE,TRUE),"FormatMsg",TRUE,"PerfectMsg")</f>
        <v>PerfectMsg</v>
      </c>
      <c r="I111" s="170" t="str">
        <f ca="1">_xlfn.IFS(ISBLANK(F!I111),"",IF(NOT(ISNA('#_F'!I111)),IF(ISNA(F!I111),TRUE,FALSE),FALSE),"StuNAMsg",IF(AND(ISNA('#_F'!I111),ISNA(F!I111)),TRUE,FALSE),"PerfectMsg",IF(NOT(ISERROR('#_F'!I111)),IF(ISERROR(F!I111),TRUE,FALSE),FALSE),"StuErrorMsg",IF(TYPE('#_F'!I111)&lt;&gt;TYPE(F!I111),TRUE,FALSE),"WrongTypeMsg",IF(_xlfn.ISFORMULA('#_F'!I111),IF(NOT(_xlfn.ISFORMULA(F!I111)),TRUE),FALSE),"MissingFormulaMsg",IF(NOT(AND(ISNUMBER(FIND("[",_xlfn.FORMULATEXT('#_F'!I111))),ISNUMBER(FIND("!",_xlfn.FORMULATEXT('#_F'!I111))))),AND(ISNUMBER(FIND("[",_xlfn.FORMULATEXT(F!I111))),ISNUMBER(FIND("!",_xlfn.FORMULATEXT(F!I111)))),FALSE),"ExternalRefsMsg",IF(ISNUMBER('#_F'!I111),IF(ABS('#_F'!I111-F!I111)&gt;0.00001,TRUE,FALSE),IF('#_F'!I111&lt;&gt;F!I111,TRUE,FALSE)),IF(ISNUMBER('#_F'!I111),IF('#_F'!I111&gt;F!I111,"TooLow","TooHigh"),"WrongAnswer"),NOT(_xlfn.ISFORMULA('#_F'!I111)),IF(_xlfn.IFS(ISTEXT('#_F'!I111),FALSE,ISLOGICAL('#_F'!I111),FALSE,SUBSTITUTE(CELL("format",'#_F'!I111),"-","")=SUBSTITUTE(CELL("format",F!I111),"-",""),FALSE,CELL("format",'#_F'!I111)="G",FALSE,AND(CELL("format",'#_F'!I111)="F0",CELL("format",F!I111)="G"),FALSE,TRUE,IFERROR(IF(MATCH(CELL("format",'#_F'!I111)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111),_xlfn.FORMULATEXT(F!I111),F!I111),"9","#"),"8","#"),"7","#"),"6","#"),"5","#"),"4","#"),"3","#"),"2","#"),"1","#"),"0","#"),"$","")," ",""),",","@"),"&gt;","@"),"&lt;","@"),"=","@"),")","@"),"(","@"),"^","@"),"/","@"),"+","@"),"*","@"),"-","@"))-LEN(SUBSTITUTE(SUBSTITUTE(SUBSTITUTE(SUBSTITUTE(SUBSTITUTE(SUBSTITUTE(SUBSTITUTE(SUBSTITUTE(SUBSTITUTE(SUBSTITUTE(SUBSTITUTE(SUBSTITUTE(SUBSTITUTE(SUBSTITUTE(SUBSTITUTE(SUBSTITUTE(SUBSTITUTE(SUBSTITUTE(SUBSTITUTE(SUBSTITUTE(SUBSTITUTE(SUBSTITUTE(SUBSTITUTE(SUBSTITUTE(IF(_xlfn.ISFORMULA(F!I111),_xlfn.FORMULATEXT(F!I111),F!I111),"9","#"),"8","#"),"7","#"),"6","#"),"5","#"),"4","#"),"3","#"),"2","#"),"1","#"),"0","#"),"$","")," ",""),",","@"),"&gt;","@"),"&lt;","@"),"=","@"),")","@"),"(","@"),"^","@"),"/","@"),"+","@"),"*","@"),"-","@"),"@#","")))/2&gt;(LEN(SUBSTITUTE(SUBSTITUTE(SUBSTITUTE(SUBSTITUTE(SUBSTITUTE(SUBSTITUTE(SUBSTITUTE(SUBSTITUTE(SUBSTITUTE(SUBSTITUTE(SUBSTITUTE(SUBSTITUTE(SUBSTITUTE(SUBSTITUTE(SUBSTITUTE(SUBSTITUTE(SUBSTITUTE(SUBSTITUTE(SUBSTITUTE(SUBSTITUTE(SUBSTITUTE(SUBSTITUTE(SUBSTITUTE(IF(_xlfn.ISFORMULA('#_F'!I111),_xlfn.FORMULATEXT('#_F'!I111),'#_F'!I111),"9","#"),"8","#"),"7","#"),"6","#"),"5","#"),"4","#"),"3","#"),"2","#"),"1","#"),"0","#"),"$","")," ",""),",","@"),"&gt;","@"),"&lt;","@"),"=","@"),")","@"),"(","@"),"^","@"),"/","@"),"+","@"),"*","@"),"-","@"))-LEN(SUBSTITUTE(SUBSTITUTE(SUBSTITUTE(SUBSTITUTE(SUBSTITUTE(SUBSTITUTE(SUBSTITUTE(SUBSTITUTE(SUBSTITUTE(SUBSTITUTE(SUBSTITUTE(SUBSTITUTE(SUBSTITUTE(SUBSTITUTE(SUBSTITUTE(SUBSTITUTE(SUBSTITUTE(SUBSTITUTE(SUBSTITUTE(SUBSTITUTE(SUBSTITUTE(SUBSTITUTE(SUBSTITUTE(SUBSTITUTE(IF(_xlfn.ISFORMULA('#_F'!I111),_xlfn.FORMULATEXT('#_F'!I111),'#_F'!I111),"9","#"),"8","#"),"7","#"),"6","#"),"5","#"),"4","#"),"3","#"),"2","#"),"1","#"),"0","#"),"$","")," ",""),",","@"),"&gt;","@"),"&lt;","@"),"=","@"),")","@"),"(","@"),"^","@"),"/","@"),"+","@"),"*","@"),"-","@"),"@#","")))/2,TRUE,FALSE),"HardCodeMsg",IF(LEN(IF(_xlfn.ISFORMULA(F!I111),_xlfn.FORMULATEXT(F!I111),F!I111))-LEN(SUBSTITUTE(IF(_xlfn.ISFORMULA(F!I111),_xlfn.FORMULATEXT(F!I111),F!I111),"""",""))&gt;LEN(IF(_xlfn.ISFORMULA('#_F'!I111),_xlfn.FORMULATEXT('#_F'!I111),'#_F'!I111))-LEN(SUBSTITUTE(IF(_xlfn.ISFORMULA('#_F'!I111),_xlfn.FORMULATEXT('#_F'!I111),'#_F'!I111),"""","")),TRUE,FALSE),"HardQuoteMsg",IF(LEN(IF(_xlfn.ISFORMULA(F!I111),_xlfn.FORMULATEXT(F!I111),F!I111))-LEN(SUBSTITUTE(IF(_xlfn.ISFORMULA(F!I111),_xlfn.FORMULATEXT(F!I111),F!I111),"$",""))&lt;LEN(IF(_xlfn.ISFORMULA('#_F'!I111),_xlfn.FORMULATEXT('#_F'!I111),'#_F'!I111))-LEN(SUBSTITUTE(IF(_xlfn.ISFORMULA('#_F'!I111),_xlfn.FORMULATEXT('#_F'!I111),'#_F'!I111),"$","")),TRUE,FALSE),"MissingAbsMsg",_xlfn.IFS(ISTEXT('#_F'!I111),FALSE,ISLOGICAL('#_F'!I111),FALSE,SUBSTITUTE(CELL("format",'#_F'!I111),"-","")=SUBSTITUTE(CELL("format",F!I111),"-",""),FALSE,CELL("format",'#_F'!I111)="G",FALSE,AND(CELL("format",'#_F'!I111)="F0",CELL("format",F!I111)="G"),FALSE,TRUE,IFERROR(IF(MATCH(CELL("format",'#_F'!I111),FormatCodes_SFX!$A$4:$A$53,0)&gt;0,TRUE),FALSE),TRUE,TRUE),"FormatMsg",TRUE,"PerfectMsg")</f>
        <v>PerfectMsg</v>
      </c>
      <c r="J111" s="170" t="str">
        <f ca="1">_xlfn.IFS(ISBLANK(F!J111),"",IF(NOT(ISNA('#_F'!J111)),IF(ISNA(F!J111),TRUE,FALSE),FALSE),"StuNAMsg",IF(AND(ISNA('#_F'!J111),ISNA(F!J111)),TRUE,FALSE),"PerfectMsg",IF(NOT(ISERROR('#_F'!J111)),IF(ISERROR(F!J111),TRUE,FALSE),FALSE),"StuErrorMsg",IF(TYPE('#_F'!J111)&lt;&gt;TYPE(F!J111),TRUE,FALSE),"WrongTypeMsg",IF(_xlfn.ISFORMULA('#_F'!J111),IF(NOT(_xlfn.ISFORMULA(F!J111)),TRUE),FALSE),"MissingFormulaMsg",IF(NOT(AND(ISNUMBER(FIND("[",_xlfn.FORMULATEXT('#_F'!J111))),ISNUMBER(FIND("!",_xlfn.FORMULATEXT('#_F'!J111))))),AND(ISNUMBER(FIND("[",_xlfn.FORMULATEXT(F!J111))),ISNUMBER(FIND("!",_xlfn.FORMULATEXT(F!J111)))),FALSE),"ExternalRefsMsg",IF(ISNUMBER('#_F'!J111),IF(ABS('#_F'!J111-F!J111)&gt;0.00001,TRUE,FALSE),IF('#_F'!J111&lt;&gt;F!J111,TRUE,FALSE)),IF(ISNUMBER('#_F'!J111),IF('#_F'!J111&gt;F!J111,"TooLow","TooHigh"),"WrongAnswer"),NOT(_xlfn.ISFORMULA('#_F'!J111)),IF(_xlfn.IFS(ISTEXT('#_F'!J111),FALSE,ISLOGICAL('#_F'!J111),FALSE,SUBSTITUTE(CELL("format",'#_F'!J111),"-","")=SUBSTITUTE(CELL("format",F!J111),"-",""),FALSE,CELL("format",'#_F'!J111)="G",FALSE,AND(CELL("format",'#_F'!J111)="F0",CELL("format",F!J111)="G"),FALSE,TRUE,IFERROR(IF(MATCH(CELL("format",'#_F'!J111)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111),_xlfn.FORMULATEXT(F!J111),F!J111),"9","#"),"8","#"),"7","#"),"6","#"),"5","#"),"4","#"),"3","#"),"2","#"),"1","#"),"0","#"),"$","")," ",""),",","@"),"&gt;","@"),"&lt;","@"),"=","@"),")","@"),"(","@"),"^","@"),"/","@"),"+","@"),"*","@"),"-","@"))-LEN(SUBSTITUTE(SUBSTITUTE(SUBSTITUTE(SUBSTITUTE(SUBSTITUTE(SUBSTITUTE(SUBSTITUTE(SUBSTITUTE(SUBSTITUTE(SUBSTITUTE(SUBSTITUTE(SUBSTITUTE(SUBSTITUTE(SUBSTITUTE(SUBSTITUTE(SUBSTITUTE(SUBSTITUTE(SUBSTITUTE(SUBSTITUTE(SUBSTITUTE(SUBSTITUTE(SUBSTITUTE(SUBSTITUTE(SUBSTITUTE(IF(_xlfn.ISFORMULA(F!J111),_xlfn.FORMULATEXT(F!J111),F!J111),"9","#"),"8","#"),"7","#"),"6","#"),"5","#"),"4","#"),"3","#"),"2","#"),"1","#"),"0","#"),"$","")," ",""),",","@"),"&gt;","@"),"&lt;","@"),"=","@"),")","@"),"(","@"),"^","@"),"/","@"),"+","@"),"*","@"),"-","@"),"@#","")))/2&gt;(LEN(SUBSTITUTE(SUBSTITUTE(SUBSTITUTE(SUBSTITUTE(SUBSTITUTE(SUBSTITUTE(SUBSTITUTE(SUBSTITUTE(SUBSTITUTE(SUBSTITUTE(SUBSTITUTE(SUBSTITUTE(SUBSTITUTE(SUBSTITUTE(SUBSTITUTE(SUBSTITUTE(SUBSTITUTE(SUBSTITUTE(SUBSTITUTE(SUBSTITUTE(SUBSTITUTE(SUBSTITUTE(SUBSTITUTE(IF(_xlfn.ISFORMULA('#_F'!J111),_xlfn.FORMULATEXT('#_F'!J111),'#_F'!J111),"9","#"),"8","#"),"7","#"),"6","#"),"5","#"),"4","#"),"3","#"),"2","#"),"1","#"),"0","#"),"$","")," ",""),",","@"),"&gt;","@"),"&lt;","@"),"=","@"),")","@"),"(","@"),"^","@"),"/","@"),"+","@"),"*","@"),"-","@"))-LEN(SUBSTITUTE(SUBSTITUTE(SUBSTITUTE(SUBSTITUTE(SUBSTITUTE(SUBSTITUTE(SUBSTITUTE(SUBSTITUTE(SUBSTITUTE(SUBSTITUTE(SUBSTITUTE(SUBSTITUTE(SUBSTITUTE(SUBSTITUTE(SUBSTITUTE(SUBSTITUTE(SUBSTITUTE(SUBSTITUTE(SUBSTITUTE(SUBSTITUTE(SUBSTITUTE(SUBSTITUTE(SUBSTITUTE(SUBSTITUTE(IF(_xlfn.ISFORMULA('#_F'!J111),_xlfn.FORMULATEXT('#_F'!J111),'#_F'!J111),"9","#"),"8","#"),"7","#"),"6","#"),"5","#"),"4","#"),"3","#"),"2","#"),"1","#"),"0","#"),"$","")," ",""),",","@"),"&gt;","@"),"&lt;","@"),"=","@"),")","@"),"(","@"),"^","@"),"/","@"),"+","@"),"*","@"),"-","@"),"@#","")))/2,TRUE,FALSE),"HardCodeMsg",IF(LEN(IF(_xlfn.ISFORMULA(F!J111),_xlfn.FORMULATEXT(F!J111),F!J111))-LEN(SUBSTITUTE(IF(_xlfn.ISFORMULA(F!J111),_xlfn.FORMULATEXT(F!J111),F!J111),"""",""))&gt;LEN(IF(_xlfn.ISFORMULA('#_F'!J111),_xlfn.FORMULATEXT('#_F'!J111),'#_F'!J111))-LEN(SUBSTITUTE(IF(_xlfn.ISFORMULA('#_F'!J111),_xlfn.FORMULATEXT('#_F'!J111),'#_F'!J111),"""","")),TRUE,FALSE),"HardQuoteMsg",IF(LEN(IF(_xlfn.ISFORMULA(F!J111),_xlfn.FORMULATEXT(F!J111),F!J111))-LEN(SUBSTITUTE(IF(_xlfn.ISFORMULA(F!J111),_xlfn.FORMULATEXT(F!J111),F!J111),"$",""))&lt;LEN(IF(_xlfn.ISFORMULA('#_F'!J111),_xlfn.FORMULATEXT('#_F'!J111),'#_F'!J111))-LEN(SUBSTITUTE(IF(_xlfn.ISFORMULA('#_F'!J111),_xlfn.FORMULATEXT('#_F'!J111),'#_F'!J111),"$","")),TRUE,FALSE),"MissingAbsMsg",_xlfn.IFS(ISTEXT('#_F'!J111),FALSE,ISLOGICAL('#_F'!J111),FALSE,SUBSTITUTE(CELL("format",'#_F'!J111),"-","")=SUBSTITUTE(CELL("format",F!J111),"-",""),FALSE,CELL("format",'#_F'!J111)="G",FALSE,AND(CELL("format",'#_F'!J111)="F0",CELL("format",F!J111)="G"),FALSE,TRUE,IFERROR(IF(MATCH(CELL("format",'#_F'!J111),FormatCodes_SFX!$A$4:$A$53,0)&gt;0,TRUE),FALSE),TRUE,TRUE),"FormatMsg",TRUE,"PerfectMsg")</f>
        <v>PerfectMsg</v>
      </c>
      <c r="K111" s="170" t="str">
        <f ca="1">_xlfn.IFS(ISBLANK(F!K111),"",IF(NOT(ISNA('#_F'!K111)),IF(ISNA(F!K111),TRUE,FALSE),FALSE),"StuNAMsg",IF(AND(ISNA('#_F'!K111),ISNA(F!K111)),TRUE,FALSE),"PerfectMsg",IF(NOT(ISERROR('#_F'!K111)),IF(ISERROR(F!K111),TRUE,FALSE),FALSE),"StuErrorMsg",IF(TYPE('#_F'!K111)&lt;&gt;TYPE(F!K111),TRUE,FALSE),"WrongTypeMsg",IF(_xlfn.ISFORMULA('#_F'!K111),IF(NOT(_xlfn.ISFORMULA(F!K111)),TRUE),FALSE),"MissingFormulaMsg",IF(NOT(AND(ISNUMBER(FIND("[",_xlfn.FORMULATEXT('#_F'!K111))),ISNUMBER(FIND("!",_xlfn.FORMULATEXT('#_F'!K111))))),AND(ISNUMBER(FIND("[",_xlfn.FORMULATEXT(F!K111))),ISNUMBER(FIND("!",_xlfn.FORMULATEXT(F!K111)))),FALSE),"ExternalRefsMsg",IF(ISNUMBER('#_F'!K111),IF(ABS('#_F'!K111-F!K111)&gt;0.00001,TRUE,FALSE),IF('#_F'!K111&lt;&gt;F!K111,TRUE,FALSE)),IF(ISNUMBER('#_F'!K111),IF('#_F'!K111&gt;F!K111,"TooLow","TooHigh"),"WrongAnswer"),NOT(_xlfn.ISFORMULA('#_F'!K111)),IF(_xlfn.IFS(ISTEXT('#_F'!K111),FALSE,ISLOGICAL('#_F'!K111),FALSE,SUBSTITUTE(CELL("format",'#_F'!K111),"-","")=SUBSTITUTE(CELL("format",F!K111),"-",""),FALSE,CELL("format",'#_F'!K111)="G",FALSE,AND(CELL("format",'#_F'!K111)="F0",CELL("format",F!K111)="G"),FALSE,TRUE,IFERROR(IF(MATCH(CELL("format",'#_F'!K111)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111),_xlfn.FORMULATEXT(F!K111),F!K111),"9","#"),"8","#"),"7","#"),"6","#"),"5","#"),"4","#"),"3","#"),"2","#"),"1","#"),"0","#"),"$","")," ",""),",","@"),"&gt;","@"),"&lt;","@"),"=","@"),")","@"),"(","@"),"^","@"),"/","@"),"+","@"),"*","@"),"-","@"))-LEN(SUBSTITUTE(SUBSTITUTE(SUBSTITUTE(SUBSTITUTE(SUBSTITUTE(SUBSTITUTE(SUBSTITUTE(SUBSTITUTE(SUBSTITUTE(SUBSTITUTE(SUBSTITUTE(SUBSTITUTE(SUBSTITUTE(SUBSTITUTE(SUBSTITUTE(SUBSTITUTE(SUBSTITUTE(SUBSTITUTE(SUBSTITUTE(SUBSTITUTE(SUBSTITUTE(SUBSTITUTE(SUBSTITUTE(SUBSTITUTE(IF(_xlfn.ISFORMULA(F!K111),_xlfn.FORMULATEXT(F!K111),F!K111),"9","#"),"8","#"),"7","#"),"6","#"),"5","#"),"4","#"),"3","#"),"2","#"),"1","#"),"0","#"),"$","")," ",""),",","@"),"&gt;","@"),"&lt;","@"),"=","@"),")","@"),"(","@"),"^","@"),"/","@"),"+","@"),"*","@"),"-","@"),"@#","")))/2&gt;(LEN(SUBSTITUTE(SUBSTITUTE(SUBSTITUTE(SUBSTITUTE(SUBSTITUTE(SUBSTITUTE(SUBSTITUTE(SUBSTITUTE(SUBSTITUTE(SUBSTITUTE(SUBSTITUTE(SUBSTITUTE(SUBSTITUTE(SUBSTITUTE(SUBSTITUTE(SUBSTITUTE(SUBSTITUTE(SUBSTITUTE(SUBSTITUTE(SUBSTITUTE(SUBSTITUTE(SUBSTITUTE(SUBSTITUTE(IF(_xlfn.ISFORMULA('#_F'!K111),_xlfn.FORMULATEXT('#_F'!K111),'#_F'!K111),"9","#"),"8","#"),"7","#"),"6","#"),"5","#"),"4","#"),"3","#"),"2","#"),"1","#"),"0","#"),"$","")," ",""),",","@"),"&gt;","@"),"&lt;","@"),"=","@"),")","@"),"(","@"),"^","@"),"/","@"),"+","@"),"*","@"),"-","@"))-LEN(SUBSTITUTE(SUBSTITUTE(SUBSTITUTE(SUBSTITUTE(SUBSTITUTE(SUBSTITUTE(SUBSTITUTE(SUBSTITUTE(SUBSTITUTE(SUBSTITUTE(SUBSTITUTE(SUBSTITUTE(SUBSTITUTE(SUBSTITUTE(SUBSTITUTE(SUBSTITUTE(SUBSTITUTE(SUBSTITUTE(SUBSTITUTE(SUBSTITUTE(SUBSTITUTE(SUBSTITUTE(SUBSTITUTE(SUBSTITUTE(IF(_xlfn.ISFORMULA('#_F'!K111),_xlfn.FORMULATEXT('#_F'!K111),'#_F'!K111),"9","#"),"8","#"),"7","#"),"6","#"),"5","#"),"4","#"),"3","#"),"2","#"),"1","#"),"0","#"),"$","")," ",""),",","@"),"&gt;","@"),"&lt;","@"),"=","@"),")","@"),"(","@"),"^","@"),"/","@"),"+","@"),"*","@"),"-","@"),"@#","")))/2,TRUE,FALSE),"HardCodeMsg",IF(LEN(IF(_xlfn.ISFORMULA(F!K111),_xlfn.FORMULATEXT(F!K111),F!K111))-LEN(SUBSTITUTE(IF(_xlfn.ISFORMULA(F!K111),_xlfn.FORMULATEXT(F!K111),F!K111),"""",""))&gt;LEN(IF(_xlfn.ISFORMULA('#_F'!K111),_xlfn.FORMULATEXT('#_F'!K111),'#_F'!K111))-LEN(SUBSTITUTE(IF(_xlfn.ISFORMULA('#_F'!K111),_xlfn.FORMULATEXT('#_F'!K111),'#_F'!K111),"""","")),TRUE,FALSE),"HardQuoteMsg",IF(LEN(IF(_xlfn.ISFORMULA(F!K111),_xlfn.FORMULATEXT(F!K111),F!K111))-LEN(SUBSTITUTE(IF(_xlfn.ISFORMULA(F!K111),_xlfn.FORMULATEXT(F!K111),F!K111),"$",""))&lt;LEN(IF(_xlfn.ISFORMULA('#_F'!K111),_xlfn.FORMULATEXT('#_F'!K111),'#_F'!K111))-LEN(SUBSTITUTE(IF(_xlfn.ISFORMULA('#_F'!K111),_xlfn.FORMULATEXT('#_F'!K111),'#_F'!K111),"$","")),TRUE,FALSE),"MissingAbsMsg",_xlfn.IFS(ISTEXT('#_F'!K111),FALSE,ISLOGICAL('#_F'!K111),FALSE,SUBSTITUTE(CELL("format",'#_F'!K111),"-","")=SUBSTITUTE(CELL("format",F!K111),"-",""),FALSE,CELL("format",'#_F'!K111)="G",FALSE,AND(CELL("format",'#_F'!K111)="F0",CELL("format",F!K111)="G"),FALSE,TRUE,IFERROR(IF(MATCH(CELL("format",'#_F'!K111),FormatCodes_SFX!$A$4:$A$53,0)&gt;0,TRUE),FALSE),TRUE,TRUE),"FormatMsg",TRUE,"PerfectMsg")</f>
        <v>PerfectMsg</v>
      </c>
      <c r="L111" s="231" t="str">
        <f ca="1">_xlfn.IFS(ISBLANK(F!L111),"",IF(NOT(ISNA('#_F'!L111)),IF(ISNA(F!L111),TRUE,FALSE),FALSE),"StuNAMsg",IF(AND(ISNA('#_F'!L111),ISNA(F!L111)),TRUE,FALSE),"PerfectMsg",IF(NOT(ISERROR('#_F'!L111)),IF(ISERROR(F!L111),TRUE,FALSE),FALSE),"StuErrorMsg",IF(TYPE('#_F'!L111)&lt;&gt;TYPE(F!L111),TRUE,FALSE),"WrongTypeMsg",IF(_xlfn.ISFORMULA('#_F'!L111),IF(NOT(_xlfn.ISFORMULA(F!L111)),TRUE),FALSE),"MissingFormulaMsg",IF(NOT(AND(ISNUMBER(FIND("[",_xlfn.FORMULATEXT('#_F'!L111))),ISNUMBER(FIND("!",_xlfn.FORMULATEXT('#_F'!L111))))),AND(ISNUMBER(FIND("[",_xlfn.FORMULATEXT(F!L111))),ISNUMBER(FIND("!",_xlfn.FORMULATEXT(F!L111)))),FALSE),"ExternalRefsMsg",IF(ISNUMBER('#_F'!L111),IF(ABS('#_F'!L111-F!L111)&gt;0.00001,TRUE,FALSE),IF('#_F'!L111&lt;&gt;F!L111,TRUE,FALSE)),IF(ISNUMBER('#_F'!L111),IF('#_F'!L111&gt;F!L111,"TooLow","TooHigh"),"WrongAnswer"),NOT(_xlfn.ISFORMULA('#_F'!L111)),IF(_xlfn.IFS(ISTEXT('#_F'!L111),FALSE,ISLOGICAL('#_F'!L111),FALSE,SUBSTITUTE(CELL("format",'#_F'!L111),"-","")=SUBSTITUTE(CELL("format",F!L111),"-",""),FALSE,CELL("format",'#_F'!L111)="G",FALSE,AND(CELL("format",'#_F'!L111)="F0",CELL("format",F!L111)="G"),FALSE,TRUE,IFERROR(IF(MATCH(CELL("format",'#_F'!L111)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111),_xlfn.FORMULATEXT(F!L111),F!L111),"9","#"),"8","#"),"7","#"),"6","#"),"5","#"),"4","#"),"3","#"),"2","#"),"1","#"),"0","#"),"$","")," ",""),",","@"),"&gt;","@"),"&lt;","@"),"=","@"),")","@"),"(","@"),"^","@"),"/","@"),"+","@"),"*","@"),"-","@"))-LEN(SUBSTITUTE(SUBSTITUTE(SUBSTITUTE(SUBSTITUTE(SUBSTITUTE(SUBSTITUTE(SUBSTITUTE(SUBSTITUTE(SUBSTITUTE(SUBSTITUTE(SUBSTITUTE(SUBSTITUTE(SUBSTITUTE(SUBSTITUTE(SUBSTITUTE(SUBSTITUTE(SUBSTITUTE(SUBSTITUTE(SUBSTITUTE(SUBSTITUTE(SUBSTITUTE(SUBSTITUTE(SUBSTITUTE(SUBSTITUTE(IF(_xlfn.ISFORMULA(F!L111),_xlfn.FORMULATEXT(F!L111),F!L111),"9","#"),"8","#"),"7","#"),"6","#"),"5","#"),"4","#"),"3","#"),"2","#"),"1","#"),"0","#"),"$","")," ",""),",","@"),"&gt;","@"),"&lt;","@"),"=","@"),")","@"),"(","@"),"^","@"),"/","@"),"+","@"),"*","@"),"-","@"),"@#","")))/2&gt;(LEN(SUBSTITUTE(SUBSTITUTE(SUBSTITUTE(SUBSTITUTE(SUBSTITUTE(SUBSTITUTE(SUBSTITUTE(SUBSTITUTE(SUBSTITUTE(SUBSTITUTE(SUBSTITUTE(SUBSTITUTE(SUBSTITUTE(SUBSTITUTE(SUBSTITUTE(SUBSTITUTE(SUBSTITUTE(SUBSTITUTE(SUBSTITUTE(SUBSTITUTE(SUBSTITUTE(SUBSTITUTE(SUBSTITUTE(IF(_xlfn.ISFORMULA('#_F'!L111),_xlfn.FORMULATEXT('#_F'!L111),'#_F'!L111),"9","#"),"8","#"),"7","#"),"6","#"),"5","#"),"4","#"),"3","#"),"2","#"),"1","#"),"0","#"),"$","")," ",""),",","@"),"&gt;","@"),"&lt;","@"),"=","@"),")","@"),"(","@"),"^","@"),"/","@"),"+","@"),"*","@"),"-","@"))-LEN(SUBSTITUTE(SUBSTITUTE(SUBSTITUTE(SUBSTITUTE(SUBSTITUTE(SUBSTITUTE(SUBSTITUTE(SUBSTITUTE(SUBSTITUTE(SUBSTITUTE(SUBSTITUTE(SUBSTITUTE(SUBSTITUTE(SUBSTITUTE(SUBSTITUTE(SUBSTITUTE(SUBSTITUTE(SUBSTITUTE(SUBSTITUTE(SUBSTITUTE(SUBSTITUTE(SUBSTITUTE(SUBSTITUTE(SUBSTITUTE(IF(_xlfn.ISFORMULA('#_F'!L111),_xlfn.FORMULATEXT('#_F'!L111),'#_F'!L111),"9","#"),"8","#"),"7","#"),"6","#"),"5","#"),"4","#"),"3","#"),"2","#"),"1","#"),"0","#"),"$","")," ",""),",","@"),"&gt;","@"),"&lt;","@"),"=","@"),")","@"),"(","@"),"^","@"),"/","@"),"+","@"),"*","@"),"-","@"),"@#","")))/2,TRUE,FALSE),"HardCodeMsg",IF(LEN(IF(_xlfn.ISFORMULA(F!L111),_xlfn.FORMULATEXT(F!L111),F!L111))-LEN(SUBSTITUTE(IF(_xlfn.ISFORMULA(F!L111),_xlfn.FORMULATEXT(F!L111),F!L111),"""",""))&gt;LEN(IF(_xlfn.ISFORMULA('#_F'!L111),_xlfn.FORMULATEXT('#_F'!L111),'#_F'!L111))-LEN(SUBSTITUTE(IF(_xlfn.ISFORMULA('#_F'!L111),_xlfn.FORMULATEXT('#_F'!L111),'#_F'!L111),"""","")),TRUE,FALSE),"HardQuoteMsg",IF(LEN(IF(_xlfn.ISFORMULA(F!L111),_xlfn.FORMULATEXT(F!L111),F!L111))-LEN(SUBSTITUTE(IF(_xlfn.ISFORMULA(F!L111),_xlfn.FORMULATEXT(F!L111),F!L111),"$",""))&lt;LEN(IF(_xlfn.ISFORMULA('#_F'!L111),_xlfn.FORMULATEXT('#_F'!L111),'#_F'!L111))-LEN(SUBSTITUTE(IF(_xlfn.ISFORMULA('#_F'!L111),_xlfn.FORMULATEXT('#_F'!L111),'#_F'!L111),"$","")),TRUE,FALSE),"MissingAbsMsg",_xlfn.IFS(ISTEXT('#_F'!L111),FALSE,ISLOGICAL('#_F'!L111),FALSE,SUBSTITUTE(CELL("format",'#_F'!L111),"-","")=SUBSTITUTE(CELL("format",F!L111),"-",""),FALSE,CELL("format",'#_F'!L111)="G",FALSE,AND(CELL("format",'#_F'!L111)="F0",CELL("format",F!L111)="G"),FALSE,TRUE,IFERROR(IF(MATCH(CELL("format",'#_F'!L111),FormatCodes_SFX!$A$4:$A$53,0)&gt;0,TRUE),FALSE),TRUE,TRUE),"FormatMsg",TRUE,"PerfectMsg")</f>
        <v>PerfectMsg</v>
      </c>
    </row>
    <row r="112" spans="3:28" x14ac:dyDescent="0.15">
      <c r="C112" s="233">
        <v>0</v>
      </c>
      <c r="D112" s="233">
        <v>0</v>
      </c>
      <c r="E112" s="233">
        <v>0</v>
      </c>
      <c r="F112" s="233">
        <v>0</v>
      </c>
      <c r="G112" s="170" t="str">
        <f ca="1">_xlfn.IFS(ISBLANK(F!G112),"",IF(NOT(ISNA('#_F'!G112)),IF(ISNA(F!G112),TRUE,FALSE),FALSE),"StuNAMsg",IF(AND(ISNA('#_F'!G112),ISNA(F!G112)),TRUE,FALSE),"PerfectMsg",IF(NOT(ISERROR('#_F'!G112)),IF(ISERROR(F!G112),TRUE,FALSE),FALSE),"StuErrorMsg",IF(TYPE('#_F'!G112)&lt;&gt;TYPE(F!G112),TRUE,FALSE),"WrongTypeMsg",IF(_xlfn.ISFORMULA('#_F'!G112),IF(NOT(_xlfn.ISFORMULA(F!G112)),TRUE),FALSE),"MissingFormulaMsg",IF(NOT(AND(ISNUMBER(FIND("[",_xlfn.FORMULATEXT('#_F'!G112))),ISNUMBER(FIND("!",_xlfn.FORMULATEXT('#_F'!G112))))),AND(ISNUMBER(FIND("[",_xlfn.FORMULATEXT(F!G112))),ISNUMBER(FIND("!",_xlfn.FORMULATEXT(F!G112)))),FALSE),"ExternalRefsMsg",IF(ISNUMBER('#_F'!G112),IF(ABS('#_F'!G112-F!G112)&gt;0.00001,TRUE,FALSE),IF('#_F'!G112&lt;&gt;F!G112,TRUE,FALSE)),IF(ISNUMBER('#_F'!G112),IF('#_F'!G112&gt;F!G112,"TooLow","TooHigh"),"WrongAnswer"),NOT(_xlfn.ISFORMULA('#_F'!G112)),IF(_xlfn.IFS(ISTEXT('#_F'!G112),FALSE,ISLOGICAL('#_F'!G112),FALSE,SUBSTITUTE(CELL("format",'#_F'!G112),"-","")=SUBSTITUTE(CELL("format",F!G112),"-",""),FALSE,CELL("format",'#_F'!G112)="G",FALSE,AND(CELL("format",'#_F'!G112)="F0",CELL("format",F!G112)="G"),FALSE,TRUE,IFERROR(IF(MATCH(CELL("format",'#_F'!G112)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112),_xlfn.FORMULATEXT(F!G112),F!G112),"9","#"),"8","#"),"7","#"),"6","#"),"5","#"),"4","#"),"3","#"),"2","#"),"1","#"),"0","#"),"$","")," ",""),",","@"),"&gt;","@"),"&lt;","@"),"=","@"),")","@"),"(","@"),"^","@"),"/","@"),"+","@"),"*","@"),"-","@"))-LEN(SUBSTITUTE(SUBSTITUTE(SUBSTITUTE(SUBSTITUTE(SUBSTITUTE(SUBSTITUTE(SUBSTITUTE(SUBSTITUTE(SUBSTITUTE(SUBSTITUTE(SUBSTITUTE(SUBSTITUTE(SUBSTITUTE(SUBSTITUTE(SUBSTITUTE(SUBSTITUTE(SUBSTITUTE(SUBSTITUTE(SUBSTITUTE(SUBSTITUTE(SUBSTITUTE(SUBSTITUTE(SUBSTITUTE(SUBSTITUTE(IF(_xlfn.ISFORMULA(F!G112),_xlfn.FORMULATEXT(F!G112),F!G112),"9","#"),"8","#"),"7","#"),"6","#"),"5","#"),"4","#"),"3","#"),"2","#"),"1","#"),"0","#"),"$","")," ",""),",","@"),"&gt;","@"),"&lt;","@"),"=","@"),")","@"),"(","@"),"^","@"),"/","@"),"+","@"),"*","@"),"-","@"),"@#","")))/2&gt;(LEN(SUBSTITUTE(SUBSTITUTE(SUBSTITUTE(SUBSTITUTE(SUBSTITUTE(SUBSTITUTE(SUBSTITUTE(SUBSTITUTE(SUBSTITUTE(SUBSTITUTE(SUBSTITUTE(SUBSTITUTE(SUBSTITUTE(SUBSTITUTE(SUBSTITUTE(SUBSTITUTE(SUBSTITUTE(SUBSTITUTE(SUBSTITUTE(SUBSTITUTE(SUBSTITUTE(SUBSTITUTE(SUBSTITUTE(IF(_xlfn.ISFORMULA('#_F'!G112),_xlfn.FORMULATEXT('#_F'!G112),'#_F'!G112),"9","#"),"8","#"),"7","#"),"6","#"),"5","#"),"4","#"),"3","#"),"2","#"),"1","#"),"0","#"),"$","")," ",""),",","@"),"&gt;","@"),"&lt;","@"),"=","@"),")","@"),"(","@"),"^","@"),"/","@"),"+","@"),"*","@"),"-","@"))-LEN(SUBSTITUTE(SUBSTITUTE(SUBSTITUTE(SUBSTITUTE(SUBSTITUTE(SUBSTITUTE(SUBSTITUTE(SUBSTITUTE(SUBSTITUTE(SUBSTITUTE(SUBSTITUTE(SUBSTITUTE(SUBSTITUTE(SUBSTITUTE(SUBSTITUTE(SUBSTITUTE(SUBSTITUTE(SUBSTITUTE(SUBSTITUTE(SUBSTITUTE(SUBSTITUTE(SUBSTITUTE(SUBSTITUTE(SUBSTITUTE(IF(_xlfn.ISFORMULA('#_F'!G112),_xlfn.FORMULATEXT('#_F'!G112),'#_F'!G112),"9","#"),"8","#"),"7","#"),"6","#"),"5","#"),"4","#"),"3","#"),"2","#"),"1","#"),"0","#"),"$","")," ",""),",","@"),"&gt;","@"),"&lt;","@"),"=","@"),")","@"),"(","@"),"^","@"),"/","@"),"+","@"),"*","@"),"-","@"),"@#","")))/2,TRUE,FALSE),"HardCodeMsg",IF(LEN(IF(_xlfn.ISFORMULA(F!G112),_xlfn.FORMULATEXT(F!G112),F!G112))-LEN(SUBSTITUTE(IF(_xlfn.ISFORMULA(F!G112),_xlfn.FORMULATEXT(F!G112),F!G112),"""",""))&gt;LEN(IF(_xlfn.ISFORMULA('#_F'!G112),_xlfn.FORMULATEXT('#_F'!G112),'#_F'!G112))-LEN(SUBSTITUTE(IF(_xlfn.ISFORMULA('#_F'!G112),_xlfn.FORMULATEXT('#_F'!G112),'#_F'!G112),"""","")),TRUE,FALSE),"HardQuoteMsg",IF(LEN(IF(_xlfn.ISFORMULA(F!G112),_xlfn.FORMULATEXT(F!G112),F!G112))-LEN(SUBSTITUTE(IF(_xlfn.ISFORMULA(F!G112),_xlfn.FORMULATEXT(F!G112),F!G112),"$",""))&lt;LEN(IF(_xlfn.ISFORMULA('#_F'!G112),_xlfn.FORMULATEXT('#_F'!G112),'#_F'!G112))-LEN(SUBSTITUTE(IF(_xlfn.ISFORMULA('#_F'!G112),_xlfn.FORMULATEXT('#_F'!G112),'#_F'!G112),"$","")),TRUE,FALSE),"MissingAbsMsg",_xlfn.IFS(ISTEXT('#_F'!G112),FALSE,ISLOGICAL('#_F'!G112),FALSE,SUBSTITUTE(CELL("format",'#_F'!G112),"-","")=SUBSTITUTE(CELL("format",F!G112),"-",""),FALSE,CELL("format",'#_F'!G112)="G",FALSE,AND(CELL("format",'#_F'!G112)="F0",CELL("format",F!G112)="G"),FALSE,TRUE,IFERROR(IF(MATCH(CELL("format",'#_F'!G112),FormatCodes_SFX!$A$4:$A$53,0)&gt;0,TRUE),FALSE),TRUE,TRUE),"FormatMsg",TRUE,"PerfectMsg")</f>
        <v>PerfectMsg</v>
      </c>
      <c r="H112" s="170" t="str">
        <f ca="1">_xlfn.IFS(ISBLANK(F!H112),"",IF(NOT(ISNA('#_F'!H112)),IF(ISNA(F!H112),TRUE,FALSE),FALSE),"StuNAMsg",IF(AND(ISNA('#_F'!H112),ISNA(F!H112)),TRUE,FALSE),"PerfectMsg",IF(NOT(ISERROR('#_F'!H112)),IF(ISERROR(F!H112),TRUE,FALSE),FALSE),"StuErrorMsg",IF(TYPE('#_F'!H112)&lt;&gt;TYPE(F!H112),TRUE,FALSE),"WrongTypeMsg",IF(_xlfn.ISFORMULA('#_F'!H112),IF(NOT(_xlfn.ISFORMULA(F!H112)),TRUE),FALSE),"MissingFormulaMsg",IF(NOT(AND(ISNUMBER(FIND("[",_xlfn.FORMULATEXT('#_F'!H112))),ISNUMBER(FIND("!",_xlfn.FORMULATEXT('#_F'!H112))))),AND(ISNUMBER(FIND("[",_xlfn.FORMULATEXT(F!H112))),ISNUMBER(FIND("!",_xlfn.FORMULATEXT(F!H112)))),FALSE),"ExternalRefsMsg",IF(ISNUMBER('#_F'!H112),IF(ABS('#_F'!H112-F!H112)&gt;0.00001,TRUE,FALSE),IF('#_F'!H112&lt;&gt;F!H112,TRUE,FALSE)),IF(ISNUMBER('#_F'!H112),IF('#_F'!H112&gt;F!H112,"TooLow","TooHigh"),"WrongAnswer"),NOT(_xlfn.ISFORMULA('#_F'!H112)),IF(_xlfn.IFS(ISTEXT('#_F'!H112),FALSE,ISLOGICAL('#_F'!H112),FALSE,SUBSTITUTE(CELL("format",'#_F'!H112),"-","")=SUBSTITUTE(CELL("format",F!H112),"-",""),FALSE,CELL("format",'#_F'!H112)="G",FALSE,AND(CELL("format",'#_F'!H112)="F0",CELL("format",F!H112)="G"),FALSE,TRUE,IFERROR(IF(MATCH(CELL("format",'#_F'!H112)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112),_xlfn.FORMULATEXT(F!H112),F!H112),"9","#"),"8","#"),"7","#"),"6","#"),"5","#"),"4","#"),"3","#"),"2","#"),"1","#"),"0","#"),"$","")," ",""),",","@"),"&gt;","@"),"&lt;","@"),"=","@"),")","@"),"(","@"),"^","@"),"/","@"),"+","@"),"*","@"),"-","@"))-LEN(SUBSTITUTE(SUBSTITUTE(SUBSTITUTE(SUBSTITUTE(SUBSTITUTE(SUBSTITUTE(SUBSTITUTE(SUBSTITUTE(SUBSTITUTE(SUBSTITUTE(SUBSTITUTE(SUBSTITUTE(SUBSTITUTE(SUBSTITUTE(SUBSTITUTE(SUBSTITUTE(SUBSTITUTE(SUBSTITUTE(SUBSTITUTE(SUBSTITUTE(SUBSTITUTE(SUBSTITUTE(SUBSTITUTE(SUBSTITUTE(IF(_xlfn.ISFORMULA(F!H112),_xlfn.FORMULATEXT(F!H112),F!H112),"9","#"),"8","#"),"7","#"),"6","#"),"5","#"),"4","#"),"3","#"),"2","#"),"1","#"),"0","#"),"$","")," ",""),",","@"),"&gt;","@"),"&lt;","@"),"=","@"),")","@"),"(","@"),"^","@"),"/","@"),"+","@"),"*","@"),"-","@"),"@#","")))/2&gt;(LEN(SUBSTITUTE(SUBSTITUTE(SUBSTITUTE(SUBSTITUTE(SUBSTITUTE(SUBSTITUTE(SUBSTITUTE(SUBSTITUTE(SUBSTITUTE(SUBSTITUTE(SUBSTITUTE(SUBSTITUTE(SUBSTITUTE(SUBSTITUTE(SUBSTITUTE(SUBSTITUTE(SUBSTITUTE(SUBSTITUTE(SUBSTITUTE(SUBSTITUTE(SUBSTITUTE(SUBSTITUTE(SUBSTITUTE(IF(_xlfn.ISFORMULA('#_F'!H112),_xlfn.FORMULATEXT('#_F'!H112),'#_F'!H112),"9","#"),"8","#"),"7","#"),"6","#"),"5","#"),"4","#"),"3","#"),"2","#"),"1","#"),"0","#"),"$","")," ",""),",","@"),"&gt;","@"),"&lt;","@"),"=","@"),")","@"),"(","@"),"^","@"),"/","@"),"+","@"),"*","@"),"-","@"))-LEN(SUBSTITUTE(SUBSTITUTE(SUBSTITUTE(SUBSTITUTE(SUBSTITUTE(SUBSTITUTE(SUBSTITUTE(SUBSTITUTE(SUBSTITUTE(SUBSTITUTE(SUBSTITUTE(SUBSTITUTE(SUBSTITUTE(SUBSTITUTE(SUBSTITUTE(SUBSTITUTE(SUBSTITUTE(SUBSTITUTE(SUBSTITUTE(SUBSTITUTE(SUBSTITUTE(SUBSTITUTE(SUBSTITUTE(SUBSTITUTE(IF(_xlfn.ISFORMULA('#_F'!H112),_xlfn.FORMULATEXT('#_F'!H112),'#_F'!H112),"9","#"),"8","#"),"7","#"),"6","#"),"5","#"),"4","#"),"3","#"),"2","#"),"1","#"),"0","#"),"$","")," ",""),",","@"),"&gt;","@"),"&lt;","@"),"=","@"),")","@"),"(","@"),"^","@"),"/","@"),"+","@"),"*","@"),"-","@"),"@#","")))/2,TRUE,FALSE),"HardCodeMsg",IF(LEN(IF(_xlfn.ISFORMULA(F!H112),_xlfn.FORMULATEXT(F!H112),F!H112))-LEN(SUBSTITUTE(IF(_xlfn.ISFORMULA(F!H112),_xlfn.FORMULATEXT(F!H112),F!H112),"""",""))&gt;LEN(IF(_xlfn.ISFORMULA('#_F'!H112),_xlfn.FORMULATEXT('#_F'!H112),'#_F'!H112))-LEN(SUBSTITUTE(IF(_xlfn.ISFORMULA('#_F'!H112),_xlfn.FORMULATEXT('#_F'!H112),'#_F'!H112),"""","")),TRUE,FALSE),"HardQuoteMsg",IF(LEN(IF(_xlfn.ISFORMULA(F!H112),_xlfn.FORMULATEXT(F!H112),F!H112))-LEN(SUBSTITUTE(IF(_xlfn.ISFORMULA(F!H112),_xlfn.FORMULATEXT(F!H112),F!H112),"$",""))&lt;LEN(IF(_xlfn.ISFORMULA('#_F'!H112),_xlfn.FORMULATEXT('#_F'!H112),'#_F'!H112))-LEN(SUBSTITUTE(IF(_xlfn.ISFORMULA('#_F'!H112),_xlfn.FORMULATEXT('#_F'!H112),'#_F'!H112),"$","")),TRUE,FALSE),"MissingAbsMsg",_xlfn.IFS(ISTEXT('#_F'!H112),FALSE,ISLOGICAL('#_F'!H112),FALSE,SUBSTITUTE(CELL("format",'#_F'!H112),"-","")=SUBSTITUTE(CELL("format",F!H112),"-",""),FALSE,CELL("format",'#_F'!H112)="G",FALSE,AND(CELL("format",'#_F'!H112)="F0",CELL("format",F!H112)="G"),FALSE,TRUE,IFERROR(IF(MATCH(CELL("format",'#_F'!H112),FormatCodes_SFX!$A$4:$A$53,0)&gt;0,TRUE),FALSE),TRUE,TRUE),"FormatMsg",TRUE,"PerfectMsg")</f>
        <v>PerfectMsg</v>
      </c>
      <c r="I112" s="170" t="str">
        <f ca="1">_xlfn.IFS(ISBLANK(F!I112),"",IF(NOT(ISNA('#_F'!I112)),IF(ISNA(F!I112),TRUE,FALSE),FALSE),"StuNAMsg",IF(AND(ISNA('#_F'!I112),ISNA(F!I112)),TRUE,FALSE),"PerfectMsg",IF(NOT(ISERROR('#_F'!I112)),IF(ISERROR(F!I112),TRUE,FALSE),FALSE),"StuErrorMsg",IF(TYPE('#_F'!I112)&lt;&gt;TYPE(F!I112),TRUE,FALSE),"WrongTypeMsg",IF(_xlfn.ISFORMULA('#_F'!I112),IF(NOT(_xlfn.ISFORMULA(F!I112)),TRUE),FALSE),"MissingFormulaMsg",IF(NOT(AND(ISNUMBER(FIND("[",_xlfn.FORMULATEXT('#_F'!I112))),ISNUMBER(FIND("!",_xlfn.FORMULATEXT('#_F'!I112))))),AND(ISNUMBER(FIND("[",_xlfn.FORMULATEXT(F!I112))),ISNUMBER(FIND("!",_xlfn.FORMULATEXT(F!I112)))),FALSE),"ExternalRefsMsg",IF(ISNUMBER('#_F'!I112),IF(ABS('#_F'!I112-F!I112)&gt;0.00001,TRUE,FALSE),IF('#_F'!I112&lt;&gt;F!I112,TRUE,FALSE)),IF(ISNUMBER('#_F'!I112),IF('#_F'!I112&gt;F!I112,"TooLow","TooHigh"),"WrongAnswer"),NOT(_xlfn.ISFORMULA('#_F'!I112)),IF(_xlfn.IFS(ISTEXT('#_F'!I112),FALSE,ISLOGICAL('#_F'!I112),FALSE,SUBSTITUTE(CELL("format",'#_F'!I112),"-","")=SUBSTITUTE(CELL("format",F!I112),"-",""),FALSE,CELL("format",'#_F'!I112)="G",FALSE,AND(CELL("format",'#_F'!I112)="F0",CELL("format",F!I112)="G"),FALSE,TRUE,IFERROR(IF(MATCH(CELL("format",'#_F'!I112)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112),_xlfn.FORMULATEXT(F!I112),F!I112),"9","#"),"8","#"),"7","#"),"6","#"),"5","#"),"4","#"),"3","#"),"2","#"),"1","#"),"0","#"),"$","")," ",""),",","@"),"&gt;","@"),"&lt;","@"),"=","@"),")","@"),"(","@"),"^","@"),"/","@"),"+","@"),"*","@"),"-","@"))-LEN(SUBSTITUTE(SUBSTITUTE(SUBSTITUTE(SUBSTITUTE(SUBSTITUTE(SUBSTITUTE(SUBSTITUTE(SUBSTITUTE(SUBSTITUTE(SUBSTITUTE(SUBSTITUTE(SUBSTITUTE(SUBSTITUTE(SUBSTITUTE(SUBSTITUTE(SUBSTITUTE(SUBSTITUTE(SUBSTITUTE(SUBSTITUTE(SUBSTITUTE(SUBSTITUTE(SUBSTITUTE(SUBSTITUTE(SUBSTITUTE(IF(_xlfn.ISFORMULA(F!I112),_xlfn.FORMULATEXT(F!I112),F!I112),"9","#"),"8","#"),"7","#"),"6","#"),"5","#"),"4","#"),"3","#"),"2","#"),"1","#"),"0","#"),"$","")," ",""),",","@"),"&gt;","@"),"&lt;","@"),"=","@"),")","@"),"(","@"),"^","@"),"/","@"),"+","@"),"*","@"),"-","@"),"@#","")))/2&gt;(LEN(SUBSTITUTE(SUBSTITUTE(SUBSTITUTE(SUBSTITUTE(SUBSTITUTE(SUBSTITUTE(SUBSTITUTE(SUBSTITUTE(SUBSTITUTE(SUBSTITUTE(SUBSTITUTE(SUBSTITUTE(SUBSTITUTE(SUBSTITUTE(SUBSTITUTE(SUBSTITUTE(SUBSTITUTE(SUBSTITUTE(SUBSTITUTE(SUBSTITUTE(SUBSTITUTE(SUBSTITUTE(SUBSTITUTE(IF(_xlfn.ISFORMULA('#_F'!I112),_xlfn.FORMULATEXT('#_F'!I112),'#_F'!I112),"9","#"),"8","#"),"7","#"),"6","#"),"5","#"),"4","#"),"3","#"),"2","#"),"1","#"),"0","#"),"$","")," ",""),",","@"),"&gt;","@"),"&lt;","@"),"=","@"),")","@"),"(","@"),"^","@"),"/","@"),"+","@"),"*","@"),"-","@"))-LEN(SUBSTITUTE(SUBSTITUTE(SUBSTITUTE(SUBSTITUTE(SUBSTITUTE(SUBSTITUTE(SUBSTITUTE(SUBSTITUTE(SUBSTITUTE(SUBSTITUTE(SUBSTITUTE(SUBSTITUTE(SUBSTITUTE(SUBSTITUTE(SUBSTITUTE(SUBSTITUTE(SUBSTITUTE(SUBSTITUTE(SUBSTITUTE(SUBSTITUTE(SUBSTITUTE(SUBSTITUTE(SUBSTITUTE(SUBSTITUTE(IF(_xlfn.ISFORMULA('#_F'!I112),_xlfn.FORMULATEXT('#_F'!I112),'#_F'!I112),"9","#"),"8","#"),"7","#"),"6","#"),"5","#"),"4","#"),"3","#"),"2","#"),"1","#"),"0","#"),"$","")," ",""),",","@"),"&gt;","@"),"&lt;","@"),"=","@"),")","@"),"(","@"),"^","@"),"/","@"),"+","@"),"*","@"),"-","@"),"@#","")))/2,TRUE,FALSE),"HardCodeMsg",IF(LEN(IF(_xlfn.ISFORMULA(F!I112),_xlfn.FORMULATEXT(F!I112),F!I112))-LEN(SUBSTITUTE(IF(_xlfn.ISFORMULA(F!I112),_xlfn.FORMULATEXT(F!I112),F!I112),"""",""))&gt;LEN(IF(_xlfn.ISFORMULA('#_F'!I112),_xlfn.FORMULATEXT('#_F'!I112),'#_F'!I112))-LEN(SUBSTITUTE(IF(_xlfn.ISFORMULA('#_F'!I112),_xlfn.FORMULATEXT('#_F'!I112),'#_F'!I112),"""","")),TRUE,FALSE),"HardQuoteMsg",IF(LEN(IF(_xlfn.ISFORMULA(F!I112),_xlfn.FORMULATEXT(F!I112),F!I112))-LEN(SUBSTITUTE(IF(_xlfn.ISFORMULA(F!I112),_xlfn.FORMULATEXT(F!I112),F!I112),"$",""))&lt;LEN(IF(_xlfn.ISFORMULA('#_F'!I112),_xlfn.FORMULATEXT('#_F'!I112),'#_F'!I112))-LEN(SUBSTITUTE(IF(_xlfn.ISFORMULA('#_F'!I112),_xlfn.FORMULATEXT('#_F'!I112),'#_F'!I112),"$","")),TRUE,FALSE),"MissingAbsMsg",_xlfn.IFS(ISTEXT('#_F'!I112),FALSE,ISLOGICAL('#_F'!I112),FALSE,SUBSTITUTE(CELL("format",'#_F'!I112),"-","")=SUBSTITUTE(CELL("format",F!I112),"-",""),FALSE,CELL("format",'#_F'!I112)="G",FALSE,AND(CELL("format",'#_F'!I112)="F0",CELL("format",F!I112)="G"),FALSE,TRUE,IFERROR(IF(MATCH(CELL("format",'#_F'!I112),FormatCodes_SFX!$A$4:$A$53,0)&gt;0,TRUE),FALSE),TRUE,TRUE),"FormatMsg",TRUE,"PerfectMsg")</f>
        <v>PerfectMsg</v>
      </c>
      <c r="J112" s="170" t="str">
        <f ca="1">_xlfn.IFS(ISBLANK(F!J112),"",IF(NOT(ISNA('#_F'!J112)),IF(ISNA(F!J112),TRUE,FALSE),FALSE),"StuNAMsg",IF(AND(ISNA('#_F'!J112),ISNA(F!J112)),TRUE,FALSE),"PerfectMsg",IF(NOT(ISERROR('#_F'!J112)),IF(ISERROR(F!J112),TRUE,FALSE),FALSE),"StuErrorMsg",IF(TYPE('#_F'!J112)&lt;&gt;TYPE(F!J112),TRUE,FALSE),"WrongTypeMsg",IF(_xlfn.ISFORMULA('#_F'!J112),IF(NOT(_xlfn.ISFORMULA(F!J112)),TRUE),FALSE),"MissingFormulaMsg",IF(NOT(AND(ISNUMBER(FIND("[",_xlfn.FORMULATEXT('#_F'!J112))),ISNUMBER(FIND("!",_xlfn.FORMULATEXT('#_F'!J112))))),AND(ISNUMBER(FIND("[",_xlfn.FORMULATEXT(F!J112))),ISNUMBER(FIND("!",_xlfn.FORMULATEXT(F!J112)))),FALSE),"ExternalRefsMsg",IF(ISNUMBER('#_F'!J112),IF(ABS('#_F'!J112-F!J112)&gt;0.00001,TRUE,FALSE),IF('#_F'!J112&lt;&gt;F!J112,TRUE,FALSE)),IF(ISNUMBER('#_F'!J112),IF('#_F'!J112&gt;F!J112,"TooLow","TooHigh"),"WrongAnswer"),NOT(_xlfn.ISFORMULA('#_F'!J112)),IF(_xlfn.IFS(ISTEXT('#_F'!J112),FALSE,ISLOGICAL('#_F'!J112),FALSE,SUBSTITUTE(CELL("format",'#_F'!J112),"-","")=SUBSTITUTE(CELL("format",F!J112),"-",""),FALSE,CELL("format",'#_F'!J112)="G",FALSE,AND(CELL("format",'#_F'!J112)="F0",CELL("format",F!J112)="G"),FALSE,TRUE,IFERROR(IF(MATCH(CELL("format",'#_F'!J112)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112),_xlfn.FORMULATEXT(F!J112),F!J112),"9","#"),"8","#"),"7","#"),"6","#"),"5","#"),"4","#"),"3","#"),"2","#"),"1","#"),"0","#"),"$","")," ",""),",","@"),"&gt;","@"),"&lt;","@"),"=","@"),")","@"),"(","@"),"^","@"),"/","@"),"+","@"),"*","@"),"-","@"))-LEN(SUBSTITUTE(SUBSTITUTE(SUBSTITUTE(SUBSTITUTE(SUBSTITUTE(SUBSTITUTE(SUBSTITUTE(SUBSTITUTE(SUBSTITUTE(SUBSTITUTE(SUBSTITUTE(SUBSTITUTE(SUBSTITUTE(SUBSTITUTE(SUBSTITUTE(SUBSTITUTE(SUBSTITUTE(SUBSTITUTE(SUBSTITUTE(SUBSTITUTE(SUBSTITUTE(SUBSTITUTE(SUBSTITUTE(SUBSTITUTE(IF(_xlfn.ISFORMULA(F!J112),_xlfn.FORMULATEXT(F!J112),F!J112),"9","#"),"8","#"),"7","#"),"6","#"),"5","#"),"4","#"),"3","#"),"2","#"),"1","#"),"0","#"),"$","")," ",""),",","@"),"&gt;","@"),"&lt;","@"),"=","@"),")","@"),"(","@"),"^","@"),"/","@"),"+","@"),"*","@"),"-","@"),"@#","")))/2&gt;(LEN(SUBSTITUTE(SUBSTITUTE(SUBSTITUTE(SUBSTITUTE(SUBSTITUTE(SUBSTITUTE(SUBSTITUTE(SUBSTITUTE(SUBSTITUTE(SUBSTITUTE(SUBSTITUTE(SUBSTITUTE(SUBSTITUTE(SUBSTITUTE(SUBSTITUTE(SUBSTITUTE(SUBSTITUTE(SUBSTITUTE(SUBSTITUTE(SUBSTITUTE(SUBSTITUTE(SUBSTITUTE(SUBSTITUTE(IF(_xlfn.ISFORMULA('#_F'!J112),_xlfn.FORMULATEXT('#_F'!J112),'#_F'!J112),"9","#"),"8","#"),"7","#"),"6","#"),"5","#"),"4","#"),"3","#"),"2","#"),"1","#"),"0","#"),"$","")," ",""),",","@"),"&gt;","@"),"&lt;","@"),"=","@"),")","@"),"(","@"),"^","@"),"/","@"),"+","@"),"*","@"),"-","@"))-LEN(SUBSTITUTE(SUBSTITUTE(SUBSTITUTE(SUBSTITUTE(SUBSTITUTE(SUBSTITUTE(SUBSTITUTE(SUBSTITUTE(SUBSTITUTE(SUBSTITUTE(SUBSTITUTE(SUBSTITUTE(SUBSTITUTE(SUBSTITUTE(SUBSTITUTE(SUBSTITUTE(SUBSTITUTE(SUBSTITUTE(SUBSTITUTE(SUBSTITUTE(SUBSTITUTE(SUBSTITUTE(SUBSTITUTE(SUBSTITUTE(IF(_xlfn.ISFORMULA('#_F'!J112),_xlfn.FORMULATEXT('#_F'!J112),'#_F'!J112),"9","#"),"8","#"),"7","#"),"6","#"),"5","#"),"4","#"),"3","#"),"2","#"),"1","#"),"0","#"),"$","")," ",""),",","@"),"&gt;","@"),"&lt;","@"),"=","@"),")","@"),"(","@"),"^","@"),"/","@"),"+","@"),"*","@"),"-","@"),"@#","")))/2,TRUE,FALSE),"HardCodeMsg",IF(LEN(IF(_xlfn.ISFORMULA(F!J112),_xlfn.FORMULATEXT(F!J112),F!J112))-LEN(SUBSTITUTE(IF(_xlfn.ISFORMULA(F!J112),_xlfn.FORMULATEXT(F!J112),F!J112),"""",""))&gt;LEN(IF(_xlfn.ISFORMULA('#_F'!J112),_xlfn.FORMULATEXT('#_F'!J112),'#_F'!J112))-LEN(SUBSTITUTE(IF(_xlfn.ISFORMULA('#_F'!J112),_xlfn.FORMULATEXT('#_F'!J112),'#_F'!J112),"""","")),TRUE,FALSE),"HardQuoteMsg",IF(LEN(IF(_xlfn.ISFORMULA(F!J112),_xlfn.FORMULATEXT(F!J112),F!J112))-LEN(SUBSTITUTE(IF(_xlfn.ISFORMULA(F!J112),_xlfn.FORMULATEXT(F!J112),F!J112),"$",""))&lt;LEN(IF(_xlfn.ISFORMULA('#_F'!J112),_xlfn.FORMULATEXT('#_F'!J112),'#_F'!J112))-LEN(SUBSTITUTE(IF(_xlfn.ISFORMULA('#_F'!J112),_xlfn.FORMULATEXT('#_F'!J112),'#_F'!J112),"$","")),TRUE,FALSE),"MissingAbsMsg",_xlfn.IFS(ISTEXT('#_F'!J112),FALSE,ISLOGICAL('#_F'!J112),FALSE,SUBSTITUTE(CELL("format",'#_F'!J112),"-","")=SUBSTITUTE(CELL("format",F!J112),"-",""),FALSE,CELL("format",'#_F'!J112)="G",FALSE,AND(CELL("format",'#_F'!J112)="F0",CELL("format",F!J112)="G"),FALSE,TRUE,IFERROR(IF(MATCH(CELL("format",'#_F'!J112),FormatCodes_SFX!$A$4:$A$53,0)&gt;0,TRUE),FALSE),TRUE,TRUE),"FormatMsg",TRUE,"PerfectMsg")</f>
        <v>PerfectMsg</v>
      </c>
      <c r="K112" s="170" t="str">
        <f ca="1">_xlfn.IFS(ISBLANK(F!K112),"",IF(NOT(ISNA('#_F'!K112)),IF(ISNA(F!K112),TRUE,FALSE),FALSE),"StuNAMsg",IF(AND(ISNA('#_F'!K112),ISNA(F!K112)),TRUE,FALSE),"PerfectMsg",IF(NOT(ISERROR('#_F'!K112)),IF(ISERROR(F!K112),TRUE,FALSE),FALSE),"StuErrorMsg",IF(TYPE('#_F'!K112)&lt;&gt;TYPE(F!K112),TRUE,FALSE),"WrongTypeMsg",IF(_xlfn.ISFORMULA('#_F'!K112),IF(NOT(_xlfn.ISFORMULA(F!K112)),TRUE),FALSE),"MissingFormulaMsg",IF(NOT(AND(ISNUMBER(FIND("[",_xlfn.FORMULATEXT('#_F'!K112))),ISNUMBER(FIND("!",_xlfn.FORMULATEXT('#_F'!K112))))),AND(ISNUMBER(FIND("[",_xlfn.FORMULATEXT(F!K112))),ISNUMBER(FIND("!",_xlfn.FORMULATEXT(F!K112)))),FALSE),"ExternalRefsMsg",IF(ISNUMBER('#_F'!K112),IF(ABS('#_F'!K112-F!K112)&gt;0.00001,TRUE,FALSE),IF('#_F'!K112&lt;&gt;F!K112,TRUE,FALSE)),IF(ISNUMBER('#_F'!K112),IF('#_F'!K112&gt;F!K112,"TooLow","TooHigh"),"WrongAnswer"),NOT(_xlfn.ISFORMULA('#_F'!K112)),IF(_xlfn.IFS(ISTEXT('#_F'!K112),FALSE,ISLOGICAL('#_F'!K112),FALSE,SUBSTITUTE(CELL("format",'#_F'!K112),"-","")=SUBSTITUTE(CELL("format",F!K112),"-",""),FALSE,CELL("format",'#_F'!K112)="G",FALSE,AND(CELL("format",'#_F'!K112)="F0",CELL("format",F!K112)="G"),FALSE,TRUE,IFERROR(IF(MATCH(CELL("format",'#_F'!K112)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112),_xlfn.FORMULATEXT(F!K112),F!K112),"9","#"),"8","#"),"7","#"),"6","#"),"5","#"),"4","#"),"3","#"),"2","#"),"1","#"),"0","#"),"$","")," ",""),",","@"),"&gt;","@"),"&lt;","@"),"=","@"),")","@"),"(","@"),"^","@"),"/","@"),"+","@"),"*","@"),"-","@"))-LEN(SUBSTITUTE(SUBSTITUTE(SUBSTITUTE(SUBSTITUTE(SUBSTITUTE(SUBSTITUTE(SUBSTITUTE(SUBSTITUTE(SUBSTITUTE(SUBSTITUTE(SUBSTITUTE(SUBSTITUTE(SUBSTITUTE(SUBSTITUTE(SUBSTITUTE(SUBSTITUTE(SUBSTITUTE(SUBSTITUTE(SUBSTITUTE(SUBSTITUTE(SUBSTITUTE(SUBSTITUTE(SUBSTITUTE(SUBSTITUTE(IF(_xlfn.ISFORMULA(F!K112),_xlfn.FORMULATEXT(F!K112),F!K112),"9","#"),"8","#"),"7","#"),"6","#"),"5","#"),"4","#"),"3","#"),"2","#"),"1","#"),"0","#"),"$","")," ",""),",","@"),"&gt;","@"),"&lt;","@"),"=","@"),")","@"),"(","@"),"^","@"),"/","@"),"+","@"),"*","@"),"-","@"),"@#","")))/2&gt;(LEN(SUBSTITUTE(SUBSTITUTE(SUBSTITUTE(SUBSTITUTE(SUBSTITUTE(SUBSTITUTE(SUBSTITUTE(SUBSTITUTE(SUBSTITUTE(SUBSTITUTE(SUBSTITUTE(SUBSTITUTE(SUBSTITUTE(SUBSTITUTE(SUBSTITUTE(SUBSTITUTE(SUBSTITUTE(SUBSTITUTE(SUBSTITUTE(SUBSTITUTE(SUBSTITUTE(SUBSTITUTE(SUBSTITUTE(IF(_xlfn.ISFORMULA('#_F'!K112),_xlfn.FORMULATEXT('#_F'!K112),'#_F'!K112),"9","#"),"8","#"),"7","#"),"6","#"),"5","#"),"4","#"),"3","#"),"2","#"),"1","#"),"0","#"),"$","")," ",""),",","@"),"&gt;","@"),"&lt;","@"),"=","@"),")","@"),"(","@"),"^","@"),"/","@"),"+","@"),"*","@"),"-","@"))-LEN(SUBSTITUTE(SUBSTITUTE(SUBSTITUTE(SUBSTITUTE(SUBSTITUTE(SUBSTITUTE(SUBSTITUTE(SUBSTITUTE(SUBSTITUTE(SUBSTITUTE(SUBSTITUTE(SUBSTITUTE(SUBSTITUTE(SUBSTITUTE(SUBSTITUTE(SUBSTITUTE(SUBSTITUTE(SUBSTITUTE(SUBSTITUTE(SUBSTITUTE(SUBSTITUTE(SUBSTITUTE(SUBSTITUTE(SUBSTITUTE(IF(_xlfn.ISFORMULA('#_F'!K112),_xlfn.FORMULATEXT('#_F'!K112),'#_F'!K112),"9","#"),"8","#"),"7","#"),"6","#"),"5","#"),"4","#"),"3","#"),"2","#"),"1","#"),"0","#"),"$","")," ",""),",","@"),"&gt;","@"),"&lt;","@"),"=","@"),")","@"),"(","@"),"^","@"),"/","@"),"+","@"),"*","@"),"-","@"),"@#","")))/2,TRUE,FALSE),"HardCodeMsg",IF(LEN(IF(_xlfn.ISFORMULA(F!K112),_xlfn.FORMULATEXT(F!K112),F!K112))-LEN(SUBSTITUTE(IF(_xlfn.ISFORMULA(F!K112),_xlfn.FORMULATEXT(F!K112),F!K112),"""",""))&gt;LEN(IF(_xlfn.ISFORMULA('#_F'!K112),_xlfn.FORMULATEXT('#_F'!K112),'#_F'!K112))-LEN(SUBSTITUTE(IF(_xlfn.ISFORMULA('#_F'!K112),_xlfn.FORMULATEXT('#_F'!K112),'#_F'!K112),"""","")),TRUE,FALSE),"HardQuoteMsg",IF(LEN(IF(_xlfn.ISFORMULA(F!K112),_xlfn.FORMULATEXT(F!K112),F!K112))-LEN(SUBSTITUTE(IF(_xlfn.ISFORMULA(F!K112),_xlfn.FORMULATEXT(F!K112),F!K112),"$",""))&lt;LEN(IF(_xlfn.ISFORMULA('#_F'!K112),_xlfn.FORMULATEXT('#_F'!K112),'#_F'!K112))-LEN(SUBSTITUTE(IF(_xlfn.ISFORMULA('#_F'!K112),_xlfn.FORMULATEXT('#_F'!K112),'#_F'!K112),"$","")),TRUE,FALSE),"MissingAbsMsg",_xlfn.IFS(ISTEXT('#_F'!K112),FALSE,ISLOGICAL('#_F'!K112),FALSE,SUBSTITUTE(CELL("format",'#_F'!K112),"-","")=SUBSTITUTE(CELL("format",F!K112),"-",""),FALSE,CELL("format",'#_F'!K112)="G",FALSE,AND(CELL("format",'#_F'!K112)="F0",CELL("format",F!K112)="G"),FALSE,TRUE,IFERROR(IF(MATCH(CELL("format",'#_F'!K112),FormatCodes_SFX!$A$4:$A$53,0)&gt;0,TRUE),FALSE),TRUE,TRUE),"FormatMsg",TRUE,"PerfectMsg")</f>
        <v>PerfectMsg</v>
      </c>
      <c r="L112" s="231" t="str">
        <f ca="1">_xlfn.IFS(ISBLANK(F!L112),"",IF(NOT(ISNA('#_F'!L112)),IF(ISNA(F!L112),TRUE,FALSE),FALSE),"StuNAMsg",IF(AND(ISNA('#_F'!L112),ISNA(F!L112)),TRUE,FALSE),"PerfectMsg",IF(NOT(ISERROR('#_F'!L112)),IF(ISERROR(F!L112),TRUE,FALSE),FALSE),"StuErrorMsg",IF(TYPE('#_F'!L112)&lt;&gt;TYPE(F!L112),TRUE,FALSE),"WrongTypeMsg",IF(_xlfn.ISFORMULA('#_F'!L112),IF(NOT(_xlfn.ISFORMULA(F!L112)),TRUE),FALSE),"MissingFormulaMsg",IF(NOT(AND(ISNUMBER(FIND("[",_xlfn.FORMULATEXT('#_F'!L112))),ISNUMBER(FIND("!",_xlfn.FORMULATEXT('#_F'!L112))))),AND(ISNUMBER(FIND("[",_xlfn.FORMULATEXT(F!L112))),ISNUMBER(FIND("!",_xlfn.FORMULATEXT(F!L112)))),FALSE),"ExternalRefsMsg",IF(ISNUMBER('#_F'!L112),IF(ABS('#_F'!L112-F!L112)&gt;0.00001,TRUE,FALSE),IF('#_F'!L112&lt;&gt;F!L112,TRUE,FALSE)),IF(ISNUMBER('#_F'!L112),IF('#_F'!L112&gt;F!L112,"TooLow","TooHigh"),"WrongAnswer"),NOT(_xlfn.ISFORMULA('#_F'!L112)),IF(_xlfn.IFS(ISTEXT('#_F'!L112),FALSE,ISLOGICAL('#_F'!L112),FALSE,SUBSTITUTE(CELL("format",'#_F'!L112),"-","")=SUBSTITUTE(CELL("format",F!L112),"-",""),FALSE,CELL("format",'#_F'!L112)="G",FALSE,AND(CELL("format",'#_F'!L112)="F0",CELL("format",F!L112)="G"),FALSE,TRUE,IFERROR(IF(MATCH(CELL("format",'#_F'!L112)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112),_xlfn.FORMULATEXT(F!L112),F!L112),"9","#"),"8","#"),"7","#"),"6","#"),"5","#"),"4","#"),"3","#"),"2","#"),"1","#"),"0","#"),"$","")," ",""),",","@"),"&gt;","@"),"&lt;","@"),"=","@"),")","@"),"(","@"),"^","@"),"/","@"),"+","@"),"*","@"),"-","@"))-LEN(SUBSTITUTE(SUBSTITUTE(SUBSTITUTE(SUBSTITUTE(SUBSTITUTE(SUBSTITUTE(SUBSTITUTE(SUBSTITUTE(SUBSTITUTE(SUBSTITUTE(SUBSTITUTE(SUBSTITUTE(SUBSTITUTE(SUBSTITUTE(SUBSTITUTE(SUBSTITUTE(SUBSTITUTE(SUBSTITUTE(SUBSTITUTE(SUBSTITUTE(SUBSTITUTE(SUBSTITUTE(SUBSTITUTE(SUBSTITUTE(IF(_xlfn.ISFORMULA(F!L112),_xlfn.FORMULATEXT(F!L112),F!L112),"9","#"),"8","#"),"7","#"),"6","#"),"5","#"),"4","#"),"3","#"),"2","#"),"1","#"),"0","#"),"$","")," ",""),",","@"),"&gt;","@"),"&lt;","@"),"=","@"),")","@"),"(","@"),"^","@"),"/","@"),"+","@"),"*","@"),"-","@"),"@#","")))/2&gt;(LEN(SUBSTITUTE(SUBSTITUTE(SUBSTITUTE(SUBSTITUTE(SUBSTITUTE(SUBSTITUTE(SUBSTITUTE(SUBSTITUTE(SUBSTITUTE(SUBSTITUTE(SUBSTITUTE(SUBSTITUTE(SUBSTITUTE(SUBSTITUTE(SUBSTITUTE(SUBSTITUTE(SUBSTITUTE(SUBSTITUTE(SUBSTITUTE(SUBSTITUTE(SUBSTITUTE(SUBSTITUTE(SUBSTITUTE(IF(_xlfn.ISFORMULA('#_F'!L112),_xlfn.FORMULATEXT('#_F'!L112),'#_F'!L112),"9","#"),"8","#"),"7","#"),"6","#"),"5","#"),"4","#"),"3","#"),"2","#"),"1","#"),"0","#"),"$","")," ",""),",","@"),"&gt;","@"),"&lt;","@"),"=","@"),")","@"),"(","@"),"^","@"),"/","@"),"+","@"),"*","@"),"-","@"))-LEN(SUBSTITUTE(SUBSTITUTE(SUBSTITUTE(SUBSTITUTE(SUBSTITUTE(SUBSTITUTE(SUBSTITUTE(SUBSTITUTE(SUBSTITUTE(SUBSTITUTE(SUBSTITUTE(SUBSTITUTE(SUBSTITUTE(SUBSTITUTE(SUBSTITUTE(SUBSTITUTE(SUBSTITUTE(SUBSTITUTE(SUBSTITUTE(SUBSTITUTE(SUBSTITUTE(SUBSTITUTE(SUBSTITUTE(SUBSTITUTE(IF(_xlfn.ISFORMULA('#_F'!L112),_xlfn.FORMULATEXT('#_F'!L112),'#_F'!L112),"9","#"),"8","#"),"7","#"),"6","#"),"5","#"),"4","#"),"3","#"),"2","#"),"1","#"),"0","#"),"$","")," ",""),",","@"),"&gt;","@"),"&lt;","@"),"=","@"),")","@"),"(","@"),"^","@"),"/","@"),"+","@"),"*","@"),"-","@"),"@#","")))/2,TRUE,FALSE),"HardCodeMsg",IF(LEN(IF(_xlfn.ISFORMULA(F!L112),_xlfn.FORMULATEXT(F!L112),F!L112))-LEN(SUBSTITUTE(IF(_xlfn.ISFORMULA(F!L112),_xlfn.FORMULATEXT(F!L112),F!L112),"""",""))&gt;LEN(IF(_xlfn.ISFORMULA('#_F'!L112),_xlfn.FORMULATEXT('#_F'!L112),'#_F'!L112))-LEN(SUBSTITUTE(IF(_xlfn.ISFORMULA('#_F'!L112),_xlfn.FORMULATEXT('#_F'!L112),'#_F'!L112),"""","")),TRUE,FALSE),"HardQuoteMsg",IF(LEN(IF(_xlfn.ISFORMULA(F!L112),_xlfn.FORMULATEXT(F!L112),F!L112))-LEN(SUBSTITUTE(IF(_xlfn.ISFORMULA(F!L112),_xlfn.FORMULATEXT(F!L112),F!L112),"$",""))&lt;LEN(IF(_xlfn.ISFORMULA('#_F'!L112),_xlfn.FORMULATEXT('#_F'!L112),'#_F'!L112))-LEN(SUBSTITUTE(IF(_xlfn.ISFORMULA('#_F'!L112),_xlfn.FORMULATEXT('#_F'!L112),'#_F'!L112),"$","")),TRUE,FALSE),"MissingAbsMsg",_xlfn.IFS(ISTEXT('#_F'!L112),FALSE,ISLOGICAL('#_F'!L112),FALSE,SUBSTITUTE(CELL("format",'#_F'!L112),"-","")=SUBSTITUTE(CELL("format",F!L112),"-",""),FALSE,CELL("format",'#_F'!L112)="G",FALSE,AND(CELL("format",'#_F'!L112)="F0",CELL("format",F!L112)="G"),FALSE,TRUE,IFERROR(IF(MATCH(CELL("format",'#_F'!L112),FormatCodes_SFX!$A$4:$A$53,0)&gt;0,TRUE),FALSE),TRUE,TRUE),"FormatMsg",TRUE,"PerfectMsg")</f>
        <v>PerfectMsg</v>
      </c>
    </row>
    <row r="113" spans="3:12" x14ac:dyDescent="0.15">
      <c r="C113" s="233">
        <v>0</v>
      </c>
      <c r="D113" s="233">
        <v>0</v>
      </c>
      <c r="E113" s="233">
        <v>0</v>
      </c>
      <c r="F113" s="233">
        <v>0</v>
      </c>
      <c r="G113" s="170" t="str">
        <f ca="1">_xlfn.IFS(ISBLANK(F!G113),"",IF(NOT(ISNA('#_F'!G113)),IF(ISNA(F!G113),TRUE,FALSE),FALSE),"StuNAMsg",IF(AND(ISNA('#_F'!G113),ISNA(F!G113)),TRUE,FALSE),"PerfectMsg",IF(NOT(ISERROR('#_F'!G113)),IF(ISERROR(F!G113),TRUE,FALSE),FALSE),"StuErrorMsg",IF(TYPE('#_F'!G113)&lt;&gt;TYPE(F!G113),TRUE,FALSE),"WrongTypeMsg",IF(_xlfn.ISFORMULA('#_F'!G113),IF(NOT(_xlfn.ISFORMULA(F!G113)),TRUE),FALSE),"MissingFormulaMsg",IF(NOT(AND(ISNUMBER(FIND("[",_xlfn.FORMULATEXT('#_F'!G113))),ISNUMBER(FIND("!",_xlfn.FORMULATEXT('#_F'!G113))))),AND(ISNUMBER(FIND("[",_xlfn.FORMULATEXT(F!G113))),ISNUMBER(FIND("!",_xlfn.FORMULATEXT(F!G113)))),FALSE),"ExternalRefsMsg",IF(ISNUMBER('#_F'!G113),IF(ABS('#_F'!G113-F!G113)&gt;0.00001,TRUE,FALSE),IF('#_F'!G113&lt;&gt;F!G113,TRUE,FALSE)),IF(ISNUMBER('#_F'!G113),IF('#_F'!G113&gt;F!G113,"TooLow","TooHigh"),"WrongAnswer"),NOT(_xlfn.ISFORMULA('#_F'!G113)),IF(_xlfn.IFS(ISTEXT('#_F'!G113),FALSE,ISLOGICAL('#_F'!G113),FALSE,SUBSTITUTE(CELL("format",'#_F'!G113),"-","")=SUBSTITUTE(CELL("format",F!G113),"-",""),FALSE,CELL("format",'#_F'!G113)="G",FALSE,AND(CELL("format",'#_F'!G113)="F0",CELL("format",F!G113)="G"),FALSE,TRUE,IFERROR(IF(MATCH(CELL("format",'#_F'!G113)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113),_xlfn.FORMULATEXT(F!G113),F!G113),"9","#"),"8","#"),"7","#"),"6","#"),"5","#"),"4","#"),"3","#"),"2","#"),"1","#"),"0","#"),"$","")," ",""),",","@"),"&gt;","@"),"&lt;","@"),"=","@"),")","@"),"(","@"),"^","@"),"/","@"),"+","@"),"*","@"),"-","@"))-LEN(SUBSTITUTE(SUBSTITUTE(SUBSTITUTE(SUBSTITUTE(SUBSTITUTE(SUBSTITUTE(SUBSTITUTE(SUBSTITUTE(SUBSTITUTE(SUBSTITUTE(SUBSTITUTE(SUBSTITUTE(SUBSTITUTE(SUBSTITUTE(SUBSTITUTE(SUBSTITUTE(SUBSTITUTE(SUBSTITUTE(SUBSTITUTE(SUBSTITUTE(SUBSTITUTE(SUBSTITUTE(SUBSTITUTE(SUBSTITUTE(IF(_xlfn.ISFORMULA(F!G113),_xlfn.FORMULATEXT(F!G113),F!G113),"9","#"),"8","#"),"7","#"),"6","#"),"5","#"),"4","#"),"3","#"),"2","#"),"1","#"),"0","#"),"$","")," ",""),",","@"),"&gt;","@"),"&lt;","@"),"=","@"),")","@"),"(","@"),"^","@"),"/","@"),"+","@"),"*","@"),"-","@"),"@#","")))/2&gt;(LEN(SUBSTITUTE(SUBSTITUTE(SUBSTITUTE(SUBSTITUTE(SUBSTITUTE(SUBSTITUTE(SUBSTITUTE(SUBSTITUTE(SUBSTITUTE(SUBSTITUTE(SUBSTITUTE(SUBSTITUTE(SUBSTITUTE(SUBSTITUTE(SUBSTITUTE(SUBSTITUTE(SUBSTITUTE(SUBSTITUTE(SUBSTITUTE(SUBSTITUTE(SUBSTITUTE(SUBSTITUTE(SUBSTITUTE(IF(_xlfn.ISFORMULA('#_F'!G113),_xlfn.FORMULATEXT('#_F'!G113),'#_F'!G113),"9","#"),"8","#"),"7","#"),"6","#"),"5","#"),"4","#"),"3","#"),"2","#"),"1","#"),"0","#"),"$","")," ",""),",","@"),"&gt;","@"),"&lt;","@"),"=","@"),")","@"),"(","@"),"^","@"),"/","@"),"+","@"),"*","@"),"-","@"))-LEN(SUBSTITUTE(SUBSTITUTE(SUBSTITUTE(SUBSTITUTE(SUBSTITUTE(SUBSTITUTE(SUBSTITUTE(SUBSTITUTE(SUBSTITUTE(SUBSTITUTE(SUBSTITUTE(SUBSTITUTE(SUBSTITUTE(SUBSTITUTE(SUBSTITUTE(SUBSTITUTE(SUBSTITUTE(SUBSTITUTE(SUBSTITUTE(SUBSTITUTE(SUBSTITUTE(SUBSTITUTE(SUBSTITUTE(SUBSTITUTE(IF(_xlfn.ISFORMULA('#_F'!G113),_xlfn.FORMULATEXT('#_F'!G113),'#_F'!G113),"9","#"),"8","#"),"7","#"),"6","#"),"5","#"),"4","#"),"3","#"),"2","#"),"1","#"),"0","#"),"$","")," ",""),",","@"),"&gt;","@"),"&lt;","@"),"=","@"),")","@"),"(","@"),"^","@"),"/","@"),"+","@"),"*","@"),"-","@"),"@#","")))/2,TRUE,FALSE),"HardCodeMsg",IF(LEN(IF(_xlfn.ISFORMULA(F!G113),_xlfn.FORMULATEXT(F!G113),F!G113))-LEN(SUBSTITUTE(IF(_xlfn.ISFORMULA(F!G113),_xlfn.FORMULATEXT(F!G113),F!G113),"""",""))&gt;LEN(IF(_xlfn.ISFORMULA('#_F'!G113),_xlfn.FORMULATEXT('#_F'!G113),'#_F'!G113))-LEN(SUBSTITUTE(IF(_xlfn.ISFORMULA('#_F'!G113),_xlfn.FORMULATEXT('#_F'!G113),'#_F'!G113),"""","")),TRUE,FALSE),"HardQuoteMsg",IF(LEN(IF(_xlfn.ISFORMULA(F!G113),_xlfn.FORMULATEXT(F!G113),F!G113))-LEN(SUBSTITUTE(IF(_xlfn.ISFORMULA(F!G113),_xlfn.FORMULATEXT(F!G113),F!G113),"$",""))&lt;LEN(IF(_xlfn.ISFORMULA('#_F'!G113),_xlfn.FORMULATEXT('#_F'!G113),'#_F'!G113))-LEN(SUBSTITUTE(IF(_xlfn.ISFORMULA('#_F'!G113),_xlfn.FORMULATEXT('#_F'!G113),'#_F'!G113),"$","")),TRUE,FALSE),"MissingAbsMsg",_xlfn.IFS(ISTEXT('#_F'!G113),FALSE,ISLOGICAL('#_F'!G113),FALSE,SUBSTITUTE(CELL("format",'#_F'!G113),"-","")=SUBSTITUTE(CELL("format",F!G113),"-",""),FALSE,CELL("format",'#_F'!G113)="G",FALSE,AND(CELL("format",'#_F'!G113)="F0",CELL("format",F!G113)="G"),FALSE,TRUE,IFERROR(IF(MATCH(CELL("format",'#_F'!G113),FormatCodes_SFX!$A$4:$A$53,0)&gt;0,TRUE),FALSE),TRUE,TRUE),"FormatMsg",TRUE,"PerfectMsg")</f>
        <v>PerfectMsg</v>
      </c>
      <c r="H113" s="170" t="str">
        <f ca="1">_xlfn.IFS(ISBLANK(F!H113),"",IF(NOT(ISNA('#_F'!H113)),IF(ISNA(F!H113),TRUE,FALSE),FALSE),"StuNAMsg",IF(AND(ISNA('#_F'!H113),ISNA(F!H113)),TRUE,FALSE),"PerfectMsg",IF(NOT(ISERROR('#_F'!H113)),IF(ISERROR(F!H113),TRUE,FALSE),FALSE),"StuErrorMsg",IF(TYPE('#_F'!H113)&lt;&gt;TYPE(F!H113),TRUE,FALSE),"WrongTypeMsg",IF(_xlfn.ISFORMULA('#_F'!H113),IF(NOT(_xlfn.ISFORMULA(F!H113)),TRUE),FALSE),"MissingFormulaMsg",IF(NOT(AND(ISNUMBER(FIND("[",_xlfn.FORMULATEXT('#_F'!H113))),ISNUMBER(FIND("!",_xlfn.FORMULATEXT('#_F'!H113))))),AND(ISNUMBER(FIND("[",_xlfn.FORMULATEXT(F!H113))),ISNUMBER(FIND("!",_xlfn.FORMULATEXT(F!H113)))),FALSE),"ExternalRefsMsg",IF(ISNUMBER('#_F'!H113),IF(ABS('#_F'!H113-F!H113)&gt;0.00001,TRUE,FALSE),IF('#_F'!H113&lt;&gt;F!H113,TRUE,FALSE)),IF(ISNUMBER('#_F'!H113),IF('#_F'!H113&gt;F!H113,"TooLow","TooHigh"),"WrongAnswer"),NOT(_xlfn.ISFORMULA('#_F'!H113)),IF(_xlfn.IFS(ISTEXT('#_F'!H113),FALSE,ISLOGICAL('#_F'!H113),FALSE,SUBSTITUTE(CELL("format",'#_F'!H113),"-","")=SUBSTITUTE(CELL("format",F!H113),"-",""),FALSE,CELL("format",'#_F'!H113)="G",FALSE,AND(CELL("format",'#_F'!H113)="F0",CELL("format",F!H113)="G"),FALSE,TRUE,IFERROR(IF(MATCH(CELL("format",'#_F'!H113)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113),_xlfn.FORMULATEXT(F!H113),F!H113),"9","#"),"8","#"),"7","#"),"6","#"),"5","#"),"4","#"),"3","#"),"2","#"),"1","#"),"0","#"),"$","")," ",""),",","@"),"&gt;","@"),"&lt;","@"),"=","@"),")","@"),"(","@"),"^","@"),"/","@"),"+","@"),"*","@"),"-","@"))-LEN(SUBSTITUTE(SUBSTITUTE(SUBSTITUTE(SUBSTITUTE(SUBSTITUTE(SUBSTITUTE(SUBSTITUTE(SUBSTITUTE(SUBSTITUTE(SUBSTITUTE(SUBSTITUTE(SUBSTITUTE(SUBSTITUTE(SUBSTITUTE(SUBSTITUTE(SUBSTITUTE(SUBSTITUTE(SUBSTITUTE(SUBSTITUTE(SUBSTITUTE(SUBSTITUTE(SUBSTITUTE(SUBSTITUTE(SUBSTITUTE(IF(_xlfn.ISFORMULA(F!H113),_xlfn.FORMULATEXT(F!H113),F!H113),"9","#"),"8","#"),"7","#"),"6","#"),"5","#"),"4","#"),"3","#"),"2","#"),"1","#"),"0","#"),"$","")," ",""),",","@"),"&gt;","@"),"&lt;","@"),"=","@"),")","@"),"(","@"),"^","@"),"/","@"),"+","@"),"*","@"),"-","@"),"@#","")))/2&gt;(LEN(SUBSTITUTE(SUBSTITUTE(SUBSTITUTE(SUBSTITUTE(SUBSTITUTE(SUBSTITUTE(SUBSTITUTE(SUBSTITUTE(SUBSTITUTE(SUBSTITUTE(SUBSTITUTE(SUBSTITUTE(SUBSTITUTE(SUBSTITUTE(SUBSTITUTE(SUBSTITUTE(SUBSTITUTE(SUBSTITUTE(SUBSTITUTE(SUBSTITUTE(SUBSTITUTE(SUBSTITUTE(SUBSTITUTE(IF(_xlfn.ISFORMULA('#_F'!H113),_xlfn.FORMULATEXT('#_F'!H113),'#_F'!H113),"9","#"),"8","#"),"7","#"),"6","#"),"5","#"),"4","#"),"3","#"),"2","#"),"1","#"),"0","#"),"$","")," ",""),",","@"),"&gt;","@"),"&lt;","@"),"=","@"),")","@"),"(","@"),"^","@"),"/","@"),"+","@"),"*","@"),"-","@"))-LEN(SUBSTITUTE(SUBSTITUTE(SUBSTITUTE(SUBSTITUTE(SUBSTITUTE(SUBSTITUTE(SUBSTITUTE(SUBSTITUTE(SUBSTITUTE(SUBSTITUTE(SUBSTITUTE(SUBSTITUTE(SUBSTITUTE(SUBSTITUTE(SUBSTITUTE(SUBSTITUTE(SUBSTITUTE(SUBSTITUTE(SUBSTITUTE(SUBSTITUTE(SUBSTITUTE(SUBSTITUTE(SUBSTITUTE(SUBSTITUTE(IF(_xlfn.ISFORMULA('#_F'!H113),_xlfn.FORMULATEXT('#_F'!H113),'#_F'!H113),"9","#"),"8","#"),"7","#"),"6","#"),"5","#"),"4","#"),"3","#"),"2","#"),"1","#"),"0","#"),"$","")," ",""),",","@"),"&gt;","@"),"&lt;","@"),"=","@"),")","@"),"(","@"),"^","@"),"/","@"),"+","@"),"*","@"),"-","@"),"@#","")))/2,TRUE,FALSE),"HardCodeMsg",IF(LEN(IF(_xlfn.ISFORMULA(F!H113),_xlfn.FORMULATEXT(F!H113),F!H113))-LEN(SUBSTITUTE(IF(_xlfn.ISFORMULA(F!H113),_xlfn.FORMULATEXT(F!H113),F!H113),"""",""))&gt;LEN(IF(_xlfn.ISFORMULA('#_F'!H113),_xlfn.FORMULATEXT('#_F'!H113),'#_F'!H113))-LEN(SUBSTITUTE(IF(_xlfn.ISFORMULA('#_F'!H113),_xlfn.FORMULATEXT('#_F'!H113),'#_F'!H113),"""","")),TRUE,FALSE),"HardQuoteMsg",IF(LEN(IF(_xlfn.ISFORMULA(F!H113),_xlfn.FORMULATEXT(F!H113),F!H113))-LEN(SUBSTITUTE(IF(_xlfn.ISFORMULA(F!H113),_xlfn.FORMULATEXT(F!H113),F!H113),"$",""))&lt;LEN(IF(_xlfn.ISFORMULA('#_F'!H113),_xlfn.FORMULATEXT('#_F'!H113),'#_F'!H113))-LEN(SUBSTITUTE(IF(_xlfn.ISFORMULA('#_F'!H113),_xlfn.FORMULATEXT('#_F'!H113),'#_F'!H113),"$","")),TRUE,FALSE),"MissingAbsMsg",_xlfn.IFS(ISTEXT('#_F'!H113),FALSE,ISLOGICAL('#_F'!H113),FALSE,SUBSTITUTE(CELL("format",'#_F'!H113),"-","")=SUBSTITUTE(CELL("format",F!H113),"-",""),FALSE,CELL("format",'#_F'!H113)="G",FALSE,AND(CELL("format",'#_F'!H113)="F0",CELL("format",F!H113)="G"),FALSE,TRUE,IFERROR(IF(MATCH(CELL("format",'#_F'!H113),FormatCodes_SFX!$A$4:$A$53,0)&gt;0,TRUE),FALSE),TRUE,TRUE),"FormatMsg",TRUE,"PerfectMsg")</f>
        <v>PerfectMsg</v>
      </c>
      <c r="I113" s="170" t="str">
        <f ca="1">_xlfn.IFS(ISBLANK(F!I113),"",IF(NOT(ISNA('#_F'!I113)),IF(ISNA(F!I113),TRUE,FALSE),FALSE),"StuNAMsg",IF(AND(ISNA('#_F'!I113),ISNA(F!I113)),TRUE,FALSE),"PerfectMsg",IF(NOT(ISERROR('#_F'!I113)),IF(ISERROR(F!I113),TRUE,FALSE),FALSE),"StuErrorMsg",IF(TYPE('#_F'!I113)&lt;&gt;TYPE(F!I113),TRUE,FALSE),"WrongTypeMsg",IF(_xlfn.ISFORMULA('#_F'!I113),IF(NOT(_xlfn.ISFORMULA(F!I113)),TRUE),FALSE),"MissingFormulaMsg",IF(NOT(AND(ISNUMBER(FIND("[",_xlfn.FORMULATEXT('#_F'!I113))),ISNUMBER(FIND("!",_xlfn.FORMULATEXT('#_F'!I113))))),AND(ISNUMBER(FIND("[",_xlfn.FORMULATEXT(F!I113))),ISNUMBER(FIND("!",_xlfn.FORMULATEXT(F!I113)))),FALSE),"ExternalRefsMsg",IF(ISNUMBER('#_F'!I113),IF(ABS('#_F'!I113-F!I113)&gt;0.00001,TRUE,FALSE),IF('#_F'!I113&lt;&gt;F!I113,TRUE,FALSE)),IF(ISNUMBER('#_F'!I113),IF('#_F'!I113&gt;F!I113,"TooLow","TooHigh"),"WrongAnswer"),NOT(_xlfn.ISFORMULA('#_F'!I113)),IF(_xlfn.IFS(ISTEXT('#_F'!I113),FALSE,ISLOGICAL('#_F'!I113),FALSE,SUBSTITUTE(CELL("format",'#_F'!I113),"-","")=SUBSTITUTE(CELL("format",F!I113),"-",""),FALSE,CELL("format",'#_F'!I113)="G",FALSE,AND(CELL("format",'#_F'!I113)="F0",CELL("format",F!I113)="G"),FALSE,TRUE,IFERROR(IF(MATCH(CELL("format",'#_F'!I113)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113),_xlfn.FORMULATEXT(F!I113),F!I113),"9","#"),"8","#"),"7","#"),"6","#"),"5","#"),"4","#"),"3","#"),"2","#"),"1","#"),"0","#"),"$","")," ",""),",","@"),"&gt;","@"),"&lt;","@"),"=","@"),")","@"),"(","@"),"^","@"),"/","@"),"+","@"),"*","@"),"-","@"))-LEN(SUBSTITUTE(SUBSTITUTE(SUBSTITUTE(SUBSTITUTE(SUBSTITUTE(SUBSTITUTE(SUBSTITUTE(SUBSTITUTE(SUBSTITUTE(SUBSTITUTE(SUBSTITUTE(SUBSTITUTE(SUBSTITUTE(SUBSTITUTE(SUBSTITUTE(SUBSTITUTE(SUBSTITUTE(SUBSTITUTE(SUBSTITUTE(SUBSTITUTE(SUBSTITUTE(SUBSTITUTE(SUBSTITUTE(SUBSTITUTE(IF(_xlfn.ISFORMULA(F!I113),_xlfn.FORMULATEXT(F!I113),F!I113),"9","#"),"8","#"),"7","#"),"6","#"),"5","#"),"4","#"),"3","#"),"2","#"),"1","#"),"0","#"),"$","")," ",""),",","@"),"&gt;","@"),"&lt;","@"),"=","@"),")","@"),"(","@"),"^","@"),"/","@"),"+","@"),"*","@"),"-","@"),"@#","")))/2&gt;(LEN(SUBSTITUTE(SUBSTITUTE(SUBSTITUTE(SUBSTITUTE(SUBSTITUTE(SUBSTITUTE(SUBSTITUTE(SUBSTITUTE(SUBSTITUTE(SUBSTITUTE(SUBSTITUTE(SUBSTITUTE(SUBSTITUTE(SUBSTITUTE(SUBSTITUTE(SUBSTITUTE(SUBSTITUTE(SUBSTITUTE(SUBSTITUTE(SUBSTITUTE(SUBSTITUTE(SUBSTITUTE(SUBSTITUTE(IF(_xlfn.ISFORMULA('#_F'!I113),_xlfn.FORMULATEXT('#_F'!I113),'#_F'!I113),"9","#"),"8","#"),"7","#"),"6","#"),"5","#"),"4","#"),"3","#"),"2","#"),"1","#"),"0","#"),"$","")," ",""),",","@"),"&gt;","@"),"&lt;","@"),"=","@"),")","@"),"(","@"),"^","@"),"/","@"),"+","@"),"*","@"),"-","@"))-LEN(SUBSTITUTE(SUBSTITUTE(SUBSTITUTE(SUBSTITUTE(SUBSTITUTE(SUBSTITUTE(SUBSTITUTE(SUBSTITUTE(SUBSTITUTE(SUBSTITUTE(SUBSTITUTE(SUBSTITUTE(SUBSTITUTE(SUBSTITUTE(SUBSTITUTE(SUBSTITUTE(SUBSTITUTE(SUBSTITUTE(SUBSTITUTE(SUBSTITUTE(SUBSTITUTE(SUBSTITUTE(SUBSTITUTE(SUBSTITUTE(IF(_xlfn.ISFORMULA('#_F'!I113),_xlfn.FORMULATEXT('#_F'!I113),'#_F'!I113),"9","#"),"8","#"),"7","#"),"6","#"),"5","#"),"4","#"),"3","#"),"2","#"),"1","#"),"0","#"),"$","")," ",""),",","@"),"&gt;","@"),"&lt;","@"),"=","@"),")","@"),"(","@"),"^","@"),"/","@"),"+","@"),"*","@"),"-","@"),"@#","")))/2,TRUE,FALSE),"HardCodeMsg",IF(LEN(IF(_xlfn.ISFORMULA(F!I113),_xlfn.FORMULATEXT(F!I113),F!I113))-LEN(SUBSTITUTE(IF(_xlfn.ISFORMULA(F!I113),_xlfn.FORMULATEXT(F!I113),F!I113),"""",""))&gt;LEN(IF(_xlfn.ISFORMULA('#_F'!I113),_xlfn.FORMULATEXT('#_F'!I113),'#_F'!I113))-LEN(SUBSTITUTE(IF(_xlfn.ISFORMULA('#_F'!I113),_xlfn.FORMULATEXT('#_F'!I113),'#_F'!I113),"""","")),TRUE,FALSE),"HardQuoteMsg",IF(LEN(IF(_xlfn.ISFORMULA(F!I113),_xlfn.FORMULATEXT(F!I113),F!I113))-LEN(SUBSTITUTE(IF(_xlfn.ISFORMULA(F!I113),_xlfn.FORMULATEXT(F!I113),F!I113),"$",""))&lt;LEN(IF(_xlfn.ISFORMULA('#_F'!I113),_xlfn.FORMULATEXT('#_F'!I113),'#_F'!I113))-LEN(SUBSTITUTE(IF(_xlfn.ISFORMULA('#_F'!I113),_xlfn.FORMULATEXT('#_F'!I113),'#_F'!I113),"$","")),TRUE,FALSE),"MissingAbsMsg",_xlfn.IFS(ISTEXT('#_F'!I113),FALSE,ISLOGICAL('#_F'!I113),FALSE,SUBSTITUTE(CELL("format",'#_F'!I113),"-","")=SUBSTITUTE(CELL("format",F!I113),"-",""),FALSE,CELL("format",'#_F'!I113)="G",FALSE,AND(CELL("format",'#_F'!I113)="F0",CELL("format",F!I113)="G"),FALSE,TRUE,IFERROR(IF(MATCH(CELL("format",'#_F'!I113),FormatCodes_SFX!$A$4:$A$53,0)&gt;0,TRUE),FALSE),TRUE,TRUE),"FormatMsg",TRUE,"PerfectMsg")</f>
        <v>PerfectMsg</v>
      </c>
      <c r="J113" s="170" t="str">
        <f ca="1">_xlfn.IFS(ISBLANK(F!J113),"",IF(NOT(ISNA('#_F'!J113)),IF(ISNA(F!J113),TRUE,FALSE),FALSE),"StuNAMsg",IF(AND(ISNA('#_F'!J113),ISNA(F!J113)),TRUE,FALSE),"PerfectMsg",IF(NOT(ISERROR('#_F'!J113)),IF(ISERROR(F!J113),TRUE,FALSE),FALSE),"StuErrorMsg",IF(TYPE('#_F'!J113)&lt;&gt;TYPE(F!J113),TRUE,FALSE),"WrongTypeMsg",IF(_xlfn.ISFORMULA('#_F'!J113),IF(NOT(_xlfn.ISFORMULA(F!J113)),TRUE),FALSE),"MissingFormulaMsg",IF(NOT(AND(ISNUMBER(FIND("[",_xlfn.FORMULATEXT('#_F'!J113))),ISNUMBER(FIND("!",_xlfn.FORMULATEXT('#_F'!J113))))),AND(ISNUMBER(FIND("[",_xlfn.FORMULATEXT(F!J113))),ISNUMBER(FIND("!",_xlfn.FORMULATEXT(F!J113)))),FALSE),"ExternalRefsMsg",IF(ISNUMBER('#_F'!J113),IF(ABS('#_F'!J113-F!J113)&gt;0.00001,TRUE,FALSE),IF('#_F'!J113&lt;&gt;F!J113,TRUE,FALSE)),IF(ISNUMBER('#_F'!J113),IF('#_F'!J113&gt;F!J113,"TooLow","TooHigh"),"WrongAnswer"),NOT(_xlfn.ISFORMULA('#_F'!J113)),IF(_xlfn.IFS(ISTEXT('#_F'!J113),FALSE,ISLOGICAL('#_F'!J113),FALSE,SUBSTITUTE(CELL("format",'#_F'!J113),"-","")=SUBSTITUTE(CELL("format",F!J113),"-",""),FALSE,CELL("format",'#_F'!J113)="G",FALSE,AND(CELL("format",'#_F'!J113)="F0",CELL("format",F!J113)="G"),FALSE,TRUE,IFERROR(IF(MATCH(CELL("format",'#_F'!J113)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113),_xlfn.FORMULATEXT(F!J113),F!J113),"9","#"),"8","#"),"7","#"),"6","#"),"5","#"),"4","#"),"3","#"),"2","#"),"1","#"),"0","#"),"$","")," ",""),",","@"),"&gt;","@"),"&lt;","@"),"=","@"),")","@"),"(","@"),"^","@"),"/","@"),"+","@"),"*","@"),"-","@"))-LEN(SUBSTITUTE(SUBSTITUTE(SUBSTITUTE(SUBSTITUTE(SUBSTITUTE(SUBSTITUTE(SUBSTITUTE(SUBSTITUTE(SUBSTITUTE(SUBSTITUTE(SUBSTITUTE(SUBSTITUTE(SUBSTITUTE(SUBSTITUTE(SUBSTITUTE(SUBSTITUTE(SUBSTITUTE(SUBSTITUTE(SUBSTITUTE(SUBSTITUTE(SUBSTITUTE(SUBSTITUTE(SUBSTITUTE(SUBSTITUTE(IF(_xlfn.ISFORMULA(F!J113),_xlfn.FORMULATEXT(F!J113),F!J113),"9","#"),"8","#"),"7","#"),"6","#"),"5","#"),"4","#"),"3","#"),"2","#"),"1","#"),"0","#"),"$","")," ",""),",","@"),"&gt;","@"),"&lt;","@"),"=","@"),")","@"),"(","@"),"^","@"),"/","@"),"+","@"),"*","@"),"-","@"),"@#","")))/2&gt;(LEN(SUBSTITUTE(SUBSTITUTE(SUBSTITUTE(SUBSTITUTE(SUBSTITUTE(SUBSTITUTE(SUBSTITUTE(SUBSTITUTE(SUBSTITUTE(SUBSTITUTE(SUBSTITUTE(SUBSTITUTE(SUBSTITUTE(SUBSTITUTE(SUBSTITUTE(SUBSTITUTE(SUBSTITUTE(SUBSTITUTE(SUBSTITUTE(SUBSTITUTE(SUBSTITUTE(SUBSTITUTE(SUBSTITUTE(IF(_xlfn.ISFORMULA('#_F'!J113),_xlfn.FORMULATEXT('#_F'!J113),'#_F'!J113),"9","#"),"8","#"),"7","#"),"6","#"),"5","#"),"4","#"),"3","#"),"2","#"),"1","#"),"0","#"),"$","")," ",""),",","@"),"&gt;","@"),"&lt;","@"),"=","@"),")","@"),"(","@"),"^","@"),"/","@"),"+","@"),"*","@"),"-","@"))-LEN(SUBSTITUTE(SUBSTITUTE(SUBSTITUTE(SUBSTITUTE(SUBSTITUTE(SUBSTITUTE(SUBSTITUTE(SUBSTITUTE(SUBSTITUTE(SUBSTITUTE(SUBSTITUTE(SUBSTITUTE(SUBSTITUTE(SUBSTITUTE(SUBSTITUTE(SUBSTITUTE(SUBSTITUTE(SUBSTITUTE(SUBSTITUTE(SUBSTITUTE(SUBSTITUTE(SUBSTITUTE(SUBSTITUTE(SUBSTITUTE(IF(_xlfn.ISFORMULA('#_F'!J113),_xlfn.FORMULATEXT('#_F'!J113),'#_F'!J113),"9","#"),"8","#"),"7","#"),"6","#"),"5","#"),"4","#"),"3","#"),"2","#"),"1","#"),"0","#"),"$","")," ",""),",","@"),"&gt;","@"),"&lt;","@"),"=","@"),")","@"),"(","@"),"^","@"),"/","@"),"+","@"),"*","@"),"-","@"),"@#","")))/2,TRUE,FALSE),"HardCodeMsg",IF(LEN(IF(_xlfn.ISFORMULA(F!J113),_xlfn.FORMULATEXT(F!J113),F!J113))-LEN(SUBSTITUTE(IF(_xlfn.ISFORMULA(F!J113),_xlfn.FORMULATEXT(F!J113),F!J113),"""",""))&gt;LEN(IF(_xlfn.ISFORMULA('#_F'!J113),_xlfn.FORMULATEXT('#_F'!J113),'#_F'!J113))-LEN(SUBSTITUTE(IF(_xlfn.ISFORMULA('#_F'!J113),_xlfn.FORMULATEXT('#_F'!J113),'#_F'!J113),"""","")),TRUE,FALSE),"HardQuoteMsg",IF(LEN(IF(_xlfn.ISFORMULA(F!J113),_xlfn.FORMULATEXT(F!J113),F!J113))-LEN(SUBSTITUTE(IF(_xlfn.ISFORMULA(F!J113),_xlfn.FORMULATEXT(F!J113),F!J113),"$",""))&lt;LEN(IF(_xlfn.ISFORMULA('#_F'!J113),_xlfn.FORMULATEXT('#_F'!J113),'#_F'!J113))-LEN(SUBSTITUTE(IF(_xlfn.ISFORMULA('#_F'!J113),_xlfn.FORMULATEXT('#_F'!J113),'#_F'!J113),"$","")),TRUE,FALSE),"MissingAbsMsg",_xlfn.IFS(ISTEXT('#_F'!J113),FALSE,ISLOGICAL('#_F'!J113),FALSE,SUBSTITUTE(CELL("format",'#_F'!J113),"-","")=SUBSTITUTE(CELL("format",F!J113),"-",""),FALSE,CELL("format",'#_F'!J113)="G",FALSE,AND(CELL("format",'#_F'!J113)="F0",CELL("format",F!J113)="G"),FALSE,TRUE,IFERROR(IF(MATCH(CELL("format",'#_F'!J113),FormatCodes_SFX!$A$4:$A$53,0)&gt;0,TRUE),FALSE),TRUE,TRUE),"FormatMsg",TRUE,"PerfectMsg")</f>
        <v>PerfectMsg</v>
      </c>
      <c r="K113" s="170" t="str">
        <f ca="1">_xlfn.IFS(ISBLANK(F!K113),"",IF(NOT(ISNA('#_F'!K113)),IF(ISNA(F!K113),TRUE,FALSE),FALSE),"StuNAMsg",IF(AND(ISNA('#_F'!K113),ISNA(F!K113)),TRUE,FALSE),"PerfectMsg",IF(NOT(ISERROR('#_F'!K113)),IF(ISERROR(F!K113),TRUE,FALSE),FALSE),"StuErrorMsg",IF(TYPE('#_F'!K113)&lt;&gt;TYPE(F!K113),TRUE,FALSE),"WrongTypeMsg",IF(_xlfn.ISFORMULA('#_F'!K113),IF(NOT(_xlfn.ISFORMULA(F!K113)),TRUE),FALSE),"MissingFormulaMsg",IF(NOT(AND(ISNUMBER(FIND("[",_xlfn.FORMULATEXT('#_F'!K113))),ISNUMBER(FIND("!",_xlfn.FORMULATEXT('#_F'!K113))))),AND(ISNUMBER(FIND("[",_xlfn.FORMULATEXT(F!K113))),ISNUMBER(FIND("!",_xlfn.FORMULATEXT(F!K113)))),FALSE),"ExternalRefsMsg",IF(ISNUMBER('#_F'!K113),IF(ABS('#_F'!K113-F!K113)&gt;0.00001,TRUE,FALSE),IF('#_F'!K113&lt;&gt;F!K113,TRUE,FALSE)),IF(ISNUMBER('#_F'!K113),IF('#_F'!K113&gt;F!K113,"TooLow","TooHigh"),"WrongAnswer"),NOT(_xlfn.ISFORMULA('#_F'!K113)),IF(_xlfn.IFS(ISTEXT('#_F'!K113),FALSE,ISLOGICAL('#_F'!K113),FALSE,SUBSTITUTE(CELL("format",'#_F'!K113),"-","")=SUBSTITUTE(CELL("format",F!K113),"-",""),FALSE,CELL("format",'#_F'!K113)="G",FALSE,AND(CELL("format",'#_F'!K113)="F0",CELL("format",F!K113)="G"),FALSE,TRUE,IFERROR(IF(MATCH(CELL("format",'#_F'!K113)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113),_xlfn.FORMULATEXT(F!K113),F!K113),"9","#"),"8","#"),"7","#"),"6","#"),"5","#"),"4","#"),"3","#"),"2","#"),"1","#"),"0","#"),"$","")," ",""),",","@"),"&gt;","@"),"&lt;","@"),"=","@"),")","@"),"(","@"),"^","@"),"/","@"),"+","@"),"*","@"),"-","@"))-LEN(SUBSTITUTE(SUBSTITUTE(SUBSTITUTE(SUBSTITUTE(SUBSTITUTE(SUBSTITUTE(SUBSTITUTE(SUBSTITUTE(SUBSTITUTE(SUBSTITUTE(SUBSTITUTE(SUBSTITUTE(SUBSTITUTE(SUBSTITUTE(SUBSTITUTE(SUBSTITUTE(SUBSTITUTE(SUBSTITUTE(SUBSTITUTE(SUBSTITUTE(SUBSTITUTE(SUBSTITUTE(SUBSTITUTE(SUBSTITUTE(IF(_xlfn.ISFORMULA(F!K113),_xlfn.FORMULATEXT(F!K113),F!K113),"9","#"),"8","#"),"7","#"),"6","#"),"5","#"),"4","#"),"3","#"),"2","#"),"1","#"),"0","#"),"$","")," ",""),",","@"),"&gt;","@"),"&lt;","@"),"=","@"),")","@"),"(","@"),"^","@"),"/","@"),"+","@"),"*","@"),"-","@"),"@#","")))/2&gt;(LEN(SUBSTITUTE(SUBSTITUTE(SUBSTITUTE(SUBSTITUTE(SUBSTITUTE(SUBSTITUTE(SUBSTITUTE(SUBSTITUTE(SUBSTITUTE(SUBSTITUTE(SUBSTITUTE(SUBSTITUTE(SUBSTITUTE(SUBSTITUTE(SUBSTITUTE(SUBSTITUTE(SUBSTITUTE(SUBSTITUTE(SUBSTITUTE(SUBSTITUTE(SUBSTITUTE(SUBSTITUTE(SUBSTITUTE(IF(_xlfn.ISFORMULA('#_F'!K113),_xlfn.FORMULATEXT('#_F'!K113),'#_F'!K113),"9","#"),"8","#"),"7","#"),"6","#"),"5","#"),"4","#"),"3","#"),"2","#"),"1","#"),"0","#"),"$","")," ",""),",","@"),"&gt;","@"),"&lt;","@"),"=","@"),")","@"),"(","@"),"^","@"),"/","@"),"+","@"),"*","@"),"-","@"))-LEN(SUBSTITUTE(SUBSTITUTE(SUBSTITUTE(SUBSTITUTE(SUBSTITUTE(SUBSTITUTE(SUBSTITUTE(SUBSTITUTE(SUBSTITUTE(SUBSTITUTE(SUBSTITUTE(SUBSTITUTE(SUBSTITUTE(SUBSTITUTE(SUBSTITUTE(SUBSTITUTE(SUBSTITUTE(SUBSTITUTE(SUBSTITUTE(SUBSTITUTE(SUBSTITUTE(SUBSTITUTE(SUBSTITUTE(SUBSTITUTE(IF(_xlfn.ISFORMULA('#_F'!K113),_xlfn.FORMULATEXT('#_F'!K113),'#_F'!K113),"9","#"),"8","#"),"7","#"),"6","#"),"5","#"),"4","#"),"3","#"),"2","#"),"1","#"),"0","#"),"$","")," ",""),",","@"),"&gt;","@"),"&lt;","@"),"=","@"),")","@"),"(","@"),"^","@"),"/","@"),"+","@"),"*","@"),"-","@"),"@#","")))/2,TRUE,FALSE),"HardCodeMsg",IF(LEN(IF(_xlfn.ISFORMULA(F!K113),_xlfn.FORMULATEXT(F!K113),F!K113))-LEN(SUBSTITUTE(IF(_xlfn.ISFORMULA(F!K113),_xlfn.FORMULATEXT(F!K113),F!K113),"""",""))&gt;LEN(IF(_xlfn.ISFORMULA('#_F'!K113),_xlfn.FORMULATEXT('#_F'!K113),'#_F'!K113))-LEN(SUBSTITUTE(IF(_xlfn.ISFORMULA('#_F'!K113),_xlfn.FORMULATEXT('#_F'!K113),'#_F'!K113),"""","")),TRUE,FALSE),"HardQuoteMsg",IF(LEN(IF(_xlfn.ISFORMULA(F!K113),_xlfn.FORMULATEXT(F!K113),F!K113))-LEN(SUBSTITUTE(IF(_xlfn.ISFORMULA(F!K113),_xlfn.FORMULATEXT(F!K113),F!K113),"$",""))&lt;LEN(IF(_xlfn.ISFORMULA('#_F'!K113),_xlfn.FORMULATEXT('#_F'!K113),'#_F'!K113))-LEN(SUBSTITUTE(IF(_xlfn.ISFORMULA('#_F'!K113),_xlfn.FORMULATEXT('#_F'!K113),'#_F'!K113),"$","")),TRUE,FALSE),"MissingAbsMsg",_xlfn.IFS(ISTEXT('#_F'!K113),FALSE,ISLOGICAL('#_F'!K113),FALSE,SUBSTITUTE(CELL("format",'#_F'!K113),"-","")=SUBSTITUTE(CELL("format",F!K113),"-",""),FALSE,CELL("format",'#_F'!K113)="G",FALSE,AND(CELL("format",'#_F'!K113)="F0",CELL("format",F!K113)="G"),FALSE,TRUE,IFERROR(IF(MATCH(CELL("format",'#_F'!K113),FormatCodes_SFX!$A$4:$A$53,0)&gt;0,TRUE),FALSE),TRUE,TRUE),"FormatMsg",TRUE,"PerfectMsg")</f>
        <v>PerfectMsg</v>
      </c>
      <c r="L113" s="231" t="str">
        <f ca="1">_xlfn.IFS(ISBLANK(F!L113),"",IF(NOT(ISNA('#_F'!L113)),IF(ISNA(F!L113),TRUE,FALSE),FALSE),"StuNAMsg",IF(AND(ISNA('#_F'!L113),ISNA(F!L113)),TRUE,FALSE),"PerfectMsg",IF(NOT(ISERROR('#_F'!L113)),IF(ISERROR(F!L113),TRUE,FALSE),FALSE),"StuErrorMsg",IF(TYPE('#_F'!L113)&lt;&gt;TYPE(F!L113),TRUE,FALSE),"WrongTypeMsg",IF(_xlfn.ISFORMULA('#_F'!L113),IF(NOT(_xlfn.ISFORMULA(F!L113)),TRUE),FALSE),"MissingFormulaMsg",IF(NOT(AND(ISNUMBER(FIND("[",_xlfn.FORMULATEXT('#_F'!L113))),ISNUMBER(FIND("!",_xlfn.FORMULATEXT('#_F'!L113))))),AND(ISNUMBER(FIND("[",_xlfn.FORMULATEXT(F!L113))),ISNUMBER(FIND("!",_xlfn.FORMULATEXT(F!L113)))),FALSE),"ExternalRefsMsg",IF(ISNUMBER('#_F'!L113),IF(ABS('#_F'!L113-F!L113)&gt;0.00001,TRUE,FALSE),IF('#_F'!L113&lt;&gt;F!L113,TRUE,FALSE)),IF(ISNUMBER('#_F'!L113),IF('#_F'!L113&gt;F!L113,"TooLow","TooHigh"),"WrongAnswer"),NOT(_xlfn.ISFORMULA('#_F'!L113)),IF(_xlfn.IFS(ISTEXT('#_F'!L113),FALSE,ISLOGICAL('#_F'!L113),FALSE,SUBSTITUTE(CELL("format",'#_F'!L113),"-","")=SUBSTITUTE(CELL("format",F!L113),"-",""),FALSE,CELL("format",'#_F'!L113)="G",FALSE,AND(CELL("format",'#_F'!L113)="F0",CELL("format",F!L113)="G"),FALSE,TRUE,IFERROR(IF(MATCH(CELL("format",'#_F'!L113)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113),_xlfn.FORMULATEXT(F!L113),F!L113),"9","#"),"8","#"),"7","#"),"6","#"),"5","#"),"4","#"),"3","#"),"2","#"),"1","#"),"0","#"),"$","")," ",""),",","@"),"&gt;","@"),"&lt;","@"),"=","@"),")","@"),"(","@"),"^","@"),"/","@"),"+","@"),"*","@"),"-","@"))-LEN(SUBSTITUTE(SUBSTITUTE(SUBSTITUTE(SUBSTITUTE(SUBSTITUTE(SUBSTITUTE(SUBSTITUTE(SUBSTITUTE(SUBSTITUTE(SUBSTITUTE(SUBSTITUTE(SUBSTITUTE(SUBSTITUTE(SUBSTITUTE(SUBSTITUTE(SUBSTITUTE(SUBSTITUTE(SUBSTITUTE(SUBSTITUTE(SUBSTITUTE(SUBSTITUTE(SUBSTITUTE(SUBSTITUTE(SUBSTITUTE(IF(_xlfn.ISFORMULA(F!L113),_xlfn.FORMULATEXT(F!L113),F!L113),"9","#"),"8","#"),"7","#"),"6","#"),"5","#"),"4","#"),"3","#"),"2","#"),"1","#"),"0","#"),"$","")," ",""),",","@"),"&gt;","@"),"&lt;","@"),"=","@"),")","@"),"(","@"),"^","@"),"/","@"),"+","@"),"*","@"),"-","@"),"@#","")))/2&gt;(LEN(SUBSTITUTE(SUBSTITUTE(SUBSTITUTE(SUBSTITUTE(SUBSTITUTE(SUBSTITUTE(SUBSTITUTE(SUBSTITUTE(SUBSTITUTE(SUBSTITUTE(SUBSTITUTE(SUBSTITUTE(SUBSTITUTE(SUBSTITUTE(SUBSTITUTE(SUBSTITUTE(SUBSTITUTE(SUBSTITUTE(SUBSTITUTE(SUBSTITUTE(SUBSTITUTE(SUBSTITUTE(SUBSTITUTE(IF(_xlfn.ISFORMULA('#_F'!L113),_xlfn.FORMULATEXT('#_F'!L113),'#_F'!L113),"9","#"),"8","#"),"7","#"),"6","#"),"5","#"),"4","#"),"3","#"),"2","#"),"1","#"),"0","#"),"$","")," ",""),",","@"),"&gt;","@"),"&lt;","@"),"=","@"),")","@"),"(","@"),"^","@"),"/","@"),"+","@"),"*","@"),"-","@"))-LEN(SUBSTITUTE(SUBSTITUTE(SUBSTITUTE(SUBSTITUTE(SUBSTITUTE(SUBSTITUTE(SUBSTITUTE(SUBSTITUTE(SUBSTITUTE(SUBSTITUTE(SUBSTITUTE(SUBSTITUTE(SUBSTITUTE(SUBSTITUTE(SUBSTITUTE(SUBSTITUTE(SUBSTITUTE(SUBSTITUTE(SUBSTITUTE(SUBSTITUTE(SUBSTITUTE(SUBSTITUTE(SUBSTITUTE(SUBSTITUTE(IF(_xlfn.ISFORMULA('#_F'!L113),_xlfn.FORMULATEXT('#_F'!L113),'#_F'!L113),"9","#"),"8","#"),"7","#"),"6","#"),"5","#"),"4","#"),"3","#"),"2","#"),"1","#"),"0","#"),"$","")," ",""),",","@"),"&gt;","@"),"&lt;","@"),"=","@"),")","@"),"(","@"),"^","@"),"/","@"),"+","@"),"*","@"),"-","@"),"@#","")))/2,TRUE,FALSE),"HardCodeMsg",IF(LEN(IF(_xlfn.ISFORMULA(F!L113),_xlfn.FORMULATEXT(F!L113),F!L113))-LEN(SUBSTITUTE(IF(_xlfn.ISFORMULA(F!L113),_xlfn.FORMULATEXT(F!L113),F!L113),"""",""))&gt;LEN(IF(_xlfn.ISFORMULA('#_F'!L113),_xlfn.FORMULATEXT('#_F'!L113),'#_F'!L113))-LEN(SUBSTITUTE(IF(_xlfn.ISFORMULA('#_F'!L113),_xlfn.FORMULATEXT('#_F'!L113),'#_F'!L113),"""","")),TRUE,FALSE),"HardQuoteMsg",IF(LEN(IF(_xlfn.ISFORMULA(F!L113),_xlfn.FORMULATEXT(F!L113),F!L113))-LEN(SUBSTITUTE(IF(_xlfn.ISFORMULA(F!L113),_xlfn.FORMULATEXT(F!L113),F!L113),"$",""))&lt;LEN(IF(_xlfn.ISFORMULA('#_F'!L113),_xlfn.FORMULATEXT('#_F'!L113),'#_F'!L113))-LEN(SUBSTITUTE(IF(_xlfn.ISFORMULA('#_F'!L113),_xlfn.FORMULATEXT('#_F'!L113),'#_F'!L113),"$","")),TRUE,FALSE),"MissingAbsMsg",_xlfn.IFS(ISTEXT('#_F'!L113),FALSE,ISLOGICAL('#_F'!L113),FALSE,SUBSTITUTE(CELL("format",'#_F'!L113),"-","")=SUBSTITUTE(CELL("format",F!L113),"-",""),FALSE,CELL("format",'#_F'!L113)="G",FALSE,AND(CELL("format",'#_F'!L113)="F0",CELL("format",F!L113)="G"),FALSE,TRUE,IFERROR(IF(MATCH(CELL("format",'#_F'!L113),FormatCodes_SFX!$A$4:$A$53,0)&gt;0,TRUE),FALSE),TRUE,TRUE),"FormatMsg",TRUE,"PerfectMsg")</f>
        <v>PerfectMsg</v>
      </c>
    </row>
    <row r="114" spans="3:12" x14ac:dyDescent="0.15">
      <c r="C114" s="233">
        <v>0</v>
      </c>
      <c r="D114" s="233">
        <v>0</v>
      </c>
      <c r="E114" s="233">
        <v>0</v>
      </c>
      <c r="F114" s="233">
        <v>0</v>
      </c>
      <c r="G114" s="170" t="str">
        <f ca="1">_xlfn.IFS(ISBLANK(F!G114),"",IF(NOT(ISNA('#_F'!G114)),IF(ISNA(F!G114),TRUE,FALSE),FALSE),"StuNAMsg",IF(AND(ISNA('#_F'!G114),ISNA(F!G114)),TRUE,FALSE),"PerfectMsg",IF(NOT(ISERROR('#_F'!G114)),IF(ISERROR(F!G114),TRUE,FALSE),FALSE),"StuErrorMsg",IF(TYPE('#_F'!G114)&lt;&gt;TYPE(F!G114),TRUE,FALSE),"WrongTypeMsg",IF(_xlfn.ISFORMULA('#_F'!G114),IF(NOT(_xlfn.ISFORMULA(F!G114)),TRUE),FALSE),"MissingFormulaMsg",IF(NOT(AND(ISNUMBER(FIND("[",_xlfn.FORMULATEXT('#_F'!G114))),ISNUMBER(FIND("!",_xlfn.FORMULATEXT('#_F'!G114))))),AND(ISNUMBER(FIND("[",_xlfn.FORMULATEXT(F!G114))),ISNUMBER(FIND("!",_xlfn.FORMULATEXT(F!G114)))),FALSE),"ExternalRefsMsg",IF(ISNUMBER('#_F'!G114),IF(ABS('#_F'!G114-F!G114)&gt;0.00001,TRUE,FALSE),IF('#_F'!G114&lt;&gt;F!G114,TRUE,FALSE)),IF(ISNUMBER('#_F'!G114),IF('#_F'!G114&gt;F!G114,"TooLow","TooHigh"),"WrongAnswer"),NOT(_xlfn.ISFORMULA('#_F'!G114)),IF(_xlfn.IFS(ISTEXT('#_F'!G114),FALSE,ISLOGICAL('#_F'!G114),FALSE,SUBSTITUTE(CELL("format",'#_F'!G114),"-","")=SUBSTITUTE(CELL("format",F!G114),"-",""),FALSE,CELL("format",'#_F'!G114)="G",FALSE,AND(CELL("format",'#_F'!G114)="F0",CELL("format",F!G114)="G"),FALSE,TRUE,IFERROR(IF(MATCH(CELL("format",'#_F'!G114)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114),_xlfn.FORMULATEXT(F!G114),F!G114),"9","#"),"8","#"),"7","#"),"6","#"),"5","#"),"4","#"),"3","#"),"2","#"),"1","#"),"0","#"),"$","")," ",""),",","@"),"&gt;","@"),"&lt;","@"),"=","@"),")","@"),"(","@"),"^","@"),"/","@"),"+","@"),"*","@"),"-","@"))-LEN(SUBSTITUTE(SUBSTITUTE(SUBSTITUTE(SUBSTITUTE(SUBSTITUTE(SUBSTITUTE(SUBSTITUTE(SUBSTITUTE(SUBSTITUTE(SUBSTITUTE(SUBSTITUTE(SUBSTITUTE(SUBSTITUTE(SUBSTITUTE(SUBSTITUTE(SUBSTITUTE(SUBSTITUTE(SUBSTITUTE(SUBSTITUTE(SUBSTITUTE(SUBSTITUTE(SUBSTITUTE(SUBSTITUTE(SUBSTITUTE(IF(_xlfn.ISFORMULA(F!G114),_xlfn.FORMULATEXT(F!G114),F!G114),"9","#"),"8","#"),"7","#"),"6","#"),"5","#"),"4","#"),"3","#"),"2","#"),"1","#"),"0","#"),"$","")," ",""),",","@"),"&gt;","@"),"&lt;","@"),"=","@"),")","@"),"(","@"),"^","@"),"/","@"),"+","@"),"*","@"),"-","@"),"@#","")))/2&gt;(LEN(SUBSTITUTE(SUBSTITUTE(SUBSTITUTE(SUBSTITUTE(SUBSTITUTE(SUBSTITUTE(SUBSTITUTE(SUBSTITUTE(SUBSTITUTE(SUBSTITUTE(SUBSTITUTE(SUBSTITUTE(SUBSTITUTE(SUBSTITUTE(SUBSTITUTE(SUBSTITUTE(SUBSTITUTE(SUBSTITUTE(SUBSTITUTE(SUBSTITUTE(SUBSTITUTE(SUBSTITUTE(SUBSTITUTE(IF(_xlfn.ISFORMULA('#_F'!G114),_xlfn.FORMULATEXT('#_F'!G114),'#_F'!G114),"9","#"),"8","#"),"7","#"),"6","#"),"5","#"),"4","#"),"3","#"),"2","#"),"1","#"),"0","#"),"$","")," ",""),",","@"),"&gt;","@"),"&lt;","@"),"=","@"),")","@"),"(","@"),"^","@"),"/","@"),"+","@"),"*","@"),"-","@"))-LEN(SUBSTITUTE(SUBSTITUTE(SUBSTITUTE(SUBSTITUTE(SUBSTITUTE(SUBSTITUTE(SUBSTITUTE(SUBSTITUTE(SUBSTITUTE(SUBSTITUTE(SUBSTITUTE(SUBSTITUTE(SUBSTITUTE(SUBSTITUTE(SUBSTITUTE(SUBSTITUTE(SUBSTITUTE(SUBSTITUTE(SUBSTITUTE(SUBSTITUTE(SUBSTITUTE(SUBSTITUTE(SUBSTITUTE(SUBSTITUTE(IF(_xlfn.ISFORMULA('#_F'!G114),_xlfn.FORMULATEXT('#_F'!G114),'#_F'!G114),"9","#"),"8","#"),"7","#"),"6","#"),"5","#"),"4","#"),"3","#"),"2","#"),"1","#"),"0","#"),"$","")," ",""),",","@"),"&gt;","@"),"&lt;","@"),"=","@"),")","@"),"(","@"),"^","@"),"/","@"),"+","@"),"*","@"),"-","@"),"@#","")))/2,TRUE,FALSE),"HardCodeMsg",IF(LEN(IF(_xlfn.ISFORMULA(F!G114),_xlfn.FORMULATEXT(F!G114),F!G114))-LEN(SUBSTITUTE(IF(_xlfn.ISFORMULA(F!G114),_xlfn.FORMULATEXT(F!G114),F!G114),"""",""))&gt;LEN(IF(_xlfn.ISFORMULA('#_F'!G114),_xlfn.FORMULATEXT('#_F'!G114),'#_F'!G114))-LEN(SUBSTITUTE(IF(_xlfn.ISFORMULA('#_F'!G114),_xlfn.FORMULATEXT('#_F'!G114),'#_F'!G114),"""","")),TRUE,FALSE),"HardQuoteMsg",IF(LEN(IF(_xlfn.ISFORMULA(F!G114),_xlfn.FORMULATEXT(F!G114),F!G114))-LEN(SUBSTITUTE(IF(_xlfn.ISFORMULA(F!G114),_xlfn.FORMULATEXT(F!G114),F!G114),"$",""))&lt;LEN(IF(_xlfn.ISFORMULA('#_F'!G114),_xlfn.FORMULATEXT('#_F'!G114),'#_F'!G114))-LEN(SUBSTITUTE(IF(_xlfn.ISFORMULA('#_F'!G114),_xlfn.FORMULATEXT('#_F'!G114),'#_F'!G114),"$","")),TRUE,FALSE),"MissingAbsMsg",_xlfn.IFS(ISTEXT('#_F'!G114),FALSE,ISLOGICAL('#_F'!G114),FALSE,SUBSTITUTE(CELL("format",'#_F'!G114),"-","")=SUBSTITUTE(CELL("format",F!G114),"-",""),FALSE,CELL("format",'#_F'!G114)="G",FALSE,AND(CELL("format",'#_F'!G114)="F0",CELL("format",F!G114)="G"),FALSE,TRUE,IFERROR(IF(MATCH(CELL("format",'#_F'!G114),FormatCodes_SFX!$A$4:$A$53,0)&gt;0,TRUE),FALSE),TRUE,TRUE),"FormatMsg",TRUE,"PerfectMsg")</f>
        <v>PerfectMsg</v>
      </c>
      <c r="H114" s="170" t="str">
        <f ca="1">_xlfn.IFS(ISBLANK(F!H114),"",IF(NOT(ISNA('#_F'!H114)),IF(ISNA(F!H114),TRUE,FALSE),FALSE),"StuNAMsg",IF(AND(ISNA('#_F'!H114),ISNA(F!H114)),TRUE,FALSE),"PerfectMsg",IF(NOT(ISERROR('#_F'!H114)),IF(ISERROR(F!H114),TRUE,FALSE),FALSE),"StuErrorMsg",IF(TYPE('#_F'!H114)&lt;&gt;TYPE(F!H114),TRUE,FALSE),"WrongTypeMsg",IF(_xlfn.ISFORMULA('#_F'!H114),IF(NOT(_xlfn.ISFORMULA(F!H114)),TRUE),FALSE),"MissingFormulaMsg",IF(NOT(AND(ISNUMBER(FIND("[",_xlfn.FORMULATEXT('#_F'!H114))),ISNUMBER(FIND("!",_xlfn.FORMULATEXT('#_F'!H114))))),AND(ISNUMBER(FIND("[",_xlfn.FORMULATEXT(F!H114))),ISNUMBER(FIND("!",_xlfn.FORMULATEXT(F!H114)))),FALSE),"ExternalRefsMsg",IF(ISNUMBER('#_F'!H114),IF(ABS('#_F'!H114-F!H114)&gt;0.00001,TRUE,FALSE),IF('#_F'!H114&lt;&gt;F!H114,TRUE,FALSE)),IF(ISNUMBER('#_F'!H114),IF('#_F'!H114&gt;F!H114,"TooLow","TooHigh"),"WrongAnswer"),NOT(_xlfn.ISFORMULA('#_F'!H114)),IF(_xlfn.IFS(ISTEXT('#_F'!H114),FALSE,ISLOGICAL('#_F'!H114),FALSE,SUBSTITUTE(CELL("format",'#_F'!H114),"-","")=SUBSTITUTE(CELL("format",F!H114),"-",""),FALSE,CELL("format",'#_F'!H114)="G",FALSE,AND(CELL("format",'#_F'!H114)="F0",CELL("format",F!H114)="G"),FALSE,TRUE,IFERROR(IF(MATCH(CELL("format",'#_F'!H114)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114),_xlfn.FORMULATEXT(F!H114),F!H114),"9","#"),"8","#"),"7","#"),"6","#"),"5","#"),"4","#"),"3","#"),"2","#"),"1","#"),"0","#"),"$","")," ",""),",","@"),"&gt;","@"),"&lt;","@"),"=","@"),")","@"),"(","@"),"^","@"),"/","@"),"+","@"),"*","@"),"-","@"))-LEN(SUBSTITUTE(SUBSTITUTE(SUBSTITUTE(SUBSTITUTE(SUBSTITUTE(SUBSTITUTE(SUBSTITUTE(SUBSTITUTE(SUBSTITUTE(SUBSTITUTE(SUBSTITUTE(SUBSTITUTE(SUBSTITUTE(SUBSTITUTE(SUBSTITUTE(SUBSTITUTE(SUBSTITUTE(SUBSTITUTE(SUBSTITUTE(SUBSTITUTE(SUBSTITUTE(SUBSTITUTE(SUBSTITUTE(SUBSTITUTE(IF(_xlfn.ISFORMULA(F!H114),_xlfn.FORMULATEXT(F!H114),F!H114),"9","#"),"8","#"),"7","#"),"6","#"),"5","#"),"4","#"),"3","#"),"2","#"),"1","#"),"0","#"),"$","")," ",""),",","@"),"&gt;","@"),"&lt;","@"),"=","@"),")","@"),"(","@"),"^","@"),"/","@"),"+","@"),"*","@"),"-","@"),"@#","")))/2&gt;(LEN(SUBSTITUTE(SUBSTITUTE(SUBSTITUTE(SUBSTITUTE(SUBSTITUTE(SUBSTITUTE(SUBSTITUTE(SUBSTITUTE(SUBSTITUTE(SUBSTITUTE(SUBSTITUTE(SUBSTITUTE(SUBSTITUTE(SUBSTITUTE(SUBSTITUTE(SUBSTITUTE(SUBSTITUTE(SUBSTITUTE(SUBSTITUTE(SUBSTITUTE(SUBSTITUTE(SUBSTITUTE(SUBSTITUTE(IF(_xlfn.ISFORMULA('#_F'!H114),_xlfn.FORMULATEXT('#_F'!H114),'#_F'!H114),"9","#"),"8","#"),"7","#"),"6","#"),"5","#"),"4","#"),"3","#"),"2","#"),"1","#"),"0","#"),"$","")," ",""),",","@"),"&gt;","@"),"&lt;","@"),"=","@"),")","@"),"(","@"),"^","@"),"/","@"),"+","@"),"*","@"),"-","@"))-LEN(SUBSTITUTE(SUBSTITUTE(SUBSTITUTE(SUBSTITUTE(SUBSTITUTE(SUBSTITUTE(SUBSTITUTE(SUBSTITUTE(SUBSTITUTE(SUBSTITUTE(SUBSTITUTE(SUBSTITUTE(SUBSTITUTE(SUBSTITUTE(SUBSTITUTE(SUBSTITUTE(SUBSTITUTE(SUBSTITUTE(SUBSTITUTE(SUBSTITUTE(SUBSTITUTE(SUBSTITUTE(SUBSTITUTE(SUBSTITUTE(IF(_xlfn.ISFORMULA('#_F'!H114),_xlfn.FORMULATEXT('#_F'!H114),'#_F'!H114),"9","#"),"8","#"),"7","#"),"6","#"),"5","#"),"4","#"),"3","#"),"2","#"),"1","#"),"0","#"),"$","")," ",""),",","@"),"&gt;","@"),"&lt;","@"),"=","@"),")","@"),"(","@"),"^","@"),"/","@"),"+","@"),"*","@"),"-","@"),"@#","")))/2,TRUE,FALSE),"HardCodeMsg",IF(LEN(IF(_xlfn.ISFORMULA(F!H114),_xlfn.FORMULATEXT(F!H114),F!H114))-LEN(SUBSTITUTE(IF(_xlfn.ISFORMULA(F!H114),_xlfn.FORMULATEXT(F!H114),F!H114),"""",""))&gt;LEN(IF(_xlfn.ISFORMULA('#_F'!H114),_xlfn.FORMULATEXT('#_F'!H114),'#_F'!H114))-LEN(SUBSTITUTE(IF(_xlfn.ISFORMULA('#_F'!H114),_xlfn.FORMULATEXT('#_F'!H114),'#_F'!H114),"""","")),TRUE,FALSE),"HardQuoteMsg",IF(LEN(IF(_xlfn.ISFORMULA(F!H114),_xlfn.FORMULATEXT(F!H114),F!H114))-LEN(SUBSTITUTE(IF(_xlfn.ISFORMULA(F!H114),_xlfn.FORMULATEXT(F!H114),F!H114),"$",""))&lt;LEN(IF(_xlfn.ISFORMULA('#_F'!H114),_xlfn.FORMULATEXT('#_F'!H114),'#_F'!H114))-LEN(SUBSTITUTE(IF(_xlfn.ISFORMULA('#_F'!H114),_xlfn.FORMULATEXT('#_F'!H114),'#_F'!H114),"$","")),TRUE,FALSE),"MissingAbsMsg",_xlfn.IFS(ISTEXT('#_F'!H114),FALSE,ISLOGICAL('#_F'!H114),FALSE,SUBSTITUTE(CELL("format",'#_F'!H114),"-","")=SUBSTITUTE(CELL("format",F!H114),"-",""),FALSE,CELL("format",'#_F'!H114)="G",FALSE,AND(CELL("format",'#_F'!H114)="F0",CELL("format",F!H114)="G"),FALSE,TRUE,IFERROR(IF(MATCH(CELL("format",'#_F'!H114),FormatCodes_SFX!$A$4:$A$53,0)&gt;0,TRUE),FALSE),TRUE,TRUE),"FormatMsg",TRUE,"PerfectMsg")</f>
        <v>PerfectMsg</v>
      </c>
      <c r="I114" s="170" t="str">
        <f ca="1">_xlfn.IFS(ISBLANK(F!I114),"",IF(NOT(ISNA('#_F'!I114)),IF(ISNA(F!I114),TRUE,FALSE),FALSE),"StuNAMsg",IF(AND(ISNA('#_F'!I114),ISNA(F!I114)),TRUE,FALSE),"PerfectMsg",IF(NOT(ISERROR('#_F'!I114)),IF(ISERROR(F!I114),TRUE,FALSE),FALSE),"StuErrorMsg",IF(TYPE('#_F'!I114)&lt;&gt;TYPE(F!I114),TRUE,FALSE),"WrongTypeMsg",IF(_xlfn.ISFORMULA('#_F'!I114),IF(NOT(_xlfn.ISFORMULA(F!I114)),TRUE),FALSE),"MissingFormulaMsg",IF(NOT(AND(ISNUMBER(FIND("[",_xlfn.FORMULATEXT('#_F'!I114))),ISNUMBER(FIND("!",_xlfn.FORMULATEXT('#_F'!I114))))),AND(ISNUMBER(FIND("[",_xlfn.FORMULATEXT(F!I114))),ISNUMBER(FIND("!",_xlfn.FORMULATEXT(F!I114)))),FALSE),"ExternalRefsMsg",IF(ISNUMBER('#_F'!I114),IF(ABS('#_F'!I114-F!I114)&gt;0.00001,TRUE,FALSE),IF('#_F'!I114&lt;&gt;F!I114,TRUE,FALSE)),IF(ISNUMBER('#_F'!I114),IF('#_F'!I114&gt;F!I114,"TooLow","TooHigh"),"WrongAnswer"),NOT(_xlfn.ISFORMULA('#_F'!I114)),IF(_xlfn.IFS(ISTEXT('#_F'!I114),FALSE,ISLOGICAL('#_F'!I114),FALSE,SUBSTITUTE(CELL("format",'#_F'!I114),"-","")=SUBSTITUTE(CELL("format",F!I114),"-",""),FALSE,CELL("format",'#_F'!I114)="G",FALSE,AND(CELL("format",'#_F'!I114)="F0",CELL("format",F!I114)="G"),FALSE,TRUE,IFERROR(IF(MATCH(CELL("format",'#_F'!I114)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114),_xlfn.FORMULATEXT(F!I114),F!I114),"9","#"),"8","#"),"7","#"),"6","#"),"5","#"),"4","#"),"3","#"),"2","#"),"1","#"),"0","#"),"$","")," ",""),",","@"),"&gt;","@"),"&lt;","@"),"=","@"),")","@"),"(","@"),"^","@"),"/","@"),"+","@"),"*","@"),"-","@"))-LEN(SUBSTITUTE(SUBSTITUTE(SUBSTITUTE(SUBSTITUTE(SUBSTITUTE(SUBSTITUTE(SUBSTITUTE(SUBSTITUTE(SUBSTITUTE(SUBSTITUTE(SUBSTITUTE(SUBSTITUTE(SUBSTITUTE(SUBSTITUTE(SUBSTITUTE(SUBSTITUTE(SUBSTITUTE(SUBSTITUTE(SUBSTITUTE(SUBSTITUTE(SUBSTITUTE(SUBSTITUTE(SUBSTITUTE(SUBSTITUTE(IF(_xlfn.ISFORMULA(F!I114),_xlfn.FORMULATEXT(F!I114),F!I114),"9","#"),"8","#"),"7","#"),"6","#"),"5","#"),"4","#"),"3","#"),"2","#"),"1","#"),"0","#"),"$","")," ",""),",","@"),"&gt;","@"),"&lt;","@"),"=","@"),")","@"),"(","@"),"^","@"),"/","@"),"+","@"),"*","@"),"-","@"),"@#","")))/2&gt;(LEN(SUBSTITUTE(SUBSTITUTE(SUBSTITUTE(SUBSTITUTE(SUBSTITUTE(SUBSTITUTE(SUBSTITUTE(SUBSTITUTE(SUBSTITUTE(SUBSTITUTE(SUBSTITUTE(SUBSTITUTE(SUBSTITUTE(SUBSTITUTE(SUBSTITUTE(SUBSTITUTE(SUBSTITUTE(SUBSTITUTE(SUBSTITUTE(SUBSTITUTE(SUBSTITUTE(SUBSTITUTE(SUBSTITUTE(IF(_xlfn.ISFORMULA('#_F'!I114),_xlfn.FORMULATEXT('#_F'!I114),'#_F'!I114),"9","#"),"8","#"),"7","#"),"6","#"),"5","#"),"4","#"),"3","#"),"2","#"),"1","#"),"0","#"),"$","")," ",""),",","@"),"&gt;","@"),"&lt;","@"),"=","@"),")","@"),"(","@"),"^","@"),"/","@"),"+","@"),"*","@"),"-","@"))-LEN(SUBSTITUTE(SUBSTITUTE(SUBSTITUTE(SUBSTITUTE(SUBSTITUTE(SUBSTITUTE(SUBSTITUTE(SUBSTITUTE(SUBSTITUTE(SUBSTITUTE(SUBSTITUTE(SUBSTITUTE(SUBSTITUTE(SUBSTITUTE(SUBSTITUTE(SUBSTITUTE(SUBSTITUTE(SUBSTITUTE(SUBSTITUTE(SUBSTITUTE(SUBSTITUTE(SUBSTITUTE(SUBSTITUTE(SUBSTITUTE(IF(_xlfn.ISFORMULA('#_F'!I114),_xlfn.FORMULATEXT('#_F'!I114),'#_F'!I114),"9","#"),"8","#"),"7","#"),"6","#"),"5","#"),"4","#"),"3","#"),"2","#"),"1","#"),"0","#"),"$","")," ",""),",","@"),"&gt;","@"),"&lt;","@"),"=","@"),")","@"),"(","@"),"^","@"),"/","@"),"+","@"),"*","@"),"-","@"),"@#","")))/2,TRUE,FALSE),"HardCodeMsg",IF(LEN(IF(_xlfn.ISFORMULA(F!I114),_xlfn.FORMULATEXT(F!I114),F!I114))-LEN(SUBSTITUTE(IF(_xlfn.ISFORMULA(F!I114),_xlfn.FORMULATEXT(F!I114),F!I114),"""",""))&gt;LEN(IF(_xlfn.ISFORMULA('#_F'!I114),_xlfn.FORMULATEXT('#_F'!I114),'#_F'!I114))-LEN(SUBSTITUTE(IF(_xlfn.ISFORMULA('#_F'!I114),_xlfn.FORMULATEXT('#_F'!I114),'#_F'!I114),"""","")),TRUE,FALSE),"HardQuoteMsg",IF(LEN(IF(_xlfn.ISFORMULA(F!I114),_xlfn.FORMULATEXT(F!I114),F!I114))-LEN(SUBSTITUTE(IF(_xlfn.ISFORMULA(F!I114),_xlfn.FORMULATEXT(F!I114),F!I114),"$",""))&lt;LEN(IF(_xlfn.ISFORMULA('#_F'!I114),_xlfn.FORMULATEXT('#_F'!I114),'#_F'!I114))-LEN(SUBSTITUTE(IF(_xlfn.ISFORMULA('#_F'!I114),_xlfn.FORMULATEXT('#_F'!I114),'#_F'!I114),"$","")),TRUE,FALSE),"MissingAbsMsg",_xlfn.IFS(ISTEXT('#_F'!I114),FALSE,ISLOGICAL('#_F'!I114),FALSE,SUBSTITUTE(CELL("format",'#_F'!I114),"-","")=SUBSTITUTE(CELL("format",F!I114),"-",""),FALSE,CELL("format",'#_F'!I114)="G",FALSE,AND(CELL("format",'#_F'!I114)="F0",CELL("format",F!I114)="G"),FALSE,TRUE,IFERROR(IF(MATCH(CELL("format",'#_F'!I114),FormatCodes_SFX!$A$4:$A$53,0)&gt;0,TRUE),FALSE),TRUE,TRUE),"FormatMsg",TRUE,"PerfectMsg")</f>
        <v>PerfectMsg</v>
      </c>
      <c r="J114" s="170" t="str">
        <f ca="1">_xlfn.IFS(ISBLANK(F!J114),"",IF(NOT(ISNA('#_F'!J114)),IF(ISNA(F!J114),TRUE,FALSE),FALSE),"StuNAMsg",IF(AND(ISNA('#_F'!J114),ISNA(F!J114)),TRUE,FALSE),"PerfectMsg",IF(NOT(ISERROR('#_F'!J114)),IF(ISERROR(F!J114),TRUE,FALSE),FALSE),"StuErrorMsg",IF(TYPE('#_F'!J114)&lt;&gt;TYPE(F!J114),TRUE,FALSE),"WrongTypeMsg",IF(_xlfn.ISFORMULA('#_F'!J114),IF(NOT(_xlfn.ISFORMULA(F!J114)),TRUE),FALSE),"MissingFormulaMsg",IF(NOT(AND(ISNUMBER(FIND("[",_xlfn.FORMULATEXT('#_F'!J114))),ISNUMBER(FIND("!",_xlfn.FORMULATEXT('#_F'!J114))))),AND(ISNUMBER(FIND("[",_xlfn.FORMULATEXT(F!J114))),ISNUMBER(FIND("!",_xlfn.FORMULATEXT(F!J114)))),FALSE),"ExternalRefsMsg",IF(ISNUMBER('#_F'!J114),IF(ABS('#_F'!J114-F!J114)&gt;0.00001,TRUE,FALSE),IF('#_F'!J114&lt;&gt;F!J114,TRUE,FALSE)),IF(ISNUMBER('#_F'!J114),IF('#_F'!J114&gt;F!J114,"TooLow","TooHigh"),"WrongAnswer"),NOT(_xlfn.ISFORMULA('#_F'!J114)),IF(_xlfn.IFS(ISTEXT('#_F'!J114),FALSE,ISLOGICAL('#_F'!J114),FALSE,SUBSTITUTE(CELL("format",'#_F'!J114),"-","")=SUBSTITUTE(CELL("format",F!J114),"-",""),FALSE,CELL("format",'#_F'!J114)="G",FALSE,AND(CELL("format",'#_F'!J114)="F0",CELL("format",F!J114)="G"),FALSE,TRUE,IFERROR(IF(MATCH(CELL("format",'#_F'!J114)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114),_xlfn.FORMULATEXT(F!J114),F!J114),"9","#"),"8","#"),"7","#"),"6","#"),"5","#"),"4","#"),"3","#"),"2","#"),"1","#"),"0","#"),"$","")," ",""),",","@"),"&gt;","@"),"&lt;","@"),"=","@"),")","@"),"(","@"),"^","@"),"/","@"),"+","@"),"*","@"),"-","@"))-LEN(SUBSTITUTE(SUBSTITUTE(SUBSTITUTE(SUBSTITUTE(SUBSTITUTE(SUBSTITUTE(SUBSTITUTE(SUBSTITUTE(SUBSTITUTE(SUBSTITUTE(SUBSTITUTE(SUBSTITUTE(SUBSTITUTE(SUBSTITUTE(SUBSTITUTE(SUBSTITUTE(SUBSTITUTE(SUBSTITUTE(SUBSTITUTE(SUBSTITUTE(SUBSTITUTE(SUBSTITUTE(SUBSTITUTE(SUBSTITUTE(IF(_xlfn.ISFORMULA(F!J114),_xlfn.FORMULATEXT(F!J114),F!J114),"9","#"),"8","#"),"7","#"),"6","#"),"5","#"),"4","#"),"3","#"),"2","#"),"1","#"),"0","#"),"$","")," ",""),",","@"),"&gt;","@"),"&lt;","@"),"=","@"),")","@"),"(","@"),"^","@"),"/","@"),"+","@"),"*","@"),"-","@"),"@#","")))/2&gt;(LEN(SUBSTITUTE(SUBSTITUTE(SUBSTITUTE(SUBSTITUTE(SUBSTITUTE(SUBSTITUTE(SUBSTITUTE(SUBSTITUTE(SUBSTITUTE(SUBSTITUTE(SUBSTITUTE(SUBSTITUTE(SUBSTITUTE(SUBSTITUTE(SUBSTITUTE(SUBSTITUTE(SUBSTITUTE(SUBSTITUTE(SUBSTITUTE(SUBSTITUTE(SUBSTITUTE(SUBSTITUTE(SUBSTITUTE(IF(_xlfn.ISFORMULA('#_F'!J114),_xlfn.FORMULATEXT('#_F'!J114),'#_F'!J114),"9","#"),"8","#"),"7","#"),"6","#"),"5","#"),"4","#"),"3","#"),"2","#"),"1","#"),"0","#"),"$","")," ",""),",","@"),"&gt;","@"),"&lt;","@"),"=","@"),")","@"),"(","@"),"^","@"),"/","@"),"+","@"),"*","@"),"-","@"))-LEN(SUBSTITUTE(SUBSTITUTE(SUBSTITUTE(SUBSTITUTE(SUBSTITUTE(SUBSTITUTE(SUBSTITUTE(SUBSTITUTE(SUBSTITUTE(SUBSTITUTE(SUBSTITUTE(SUBSTITUTE(SUBSTITUTE(SUBSTITUTE(SUBSTITUTE(SUBSTITUTE(SUBSTITUTE(SUBSTITUTE(SUBSTITUTE(SUBSTITUTE(SUBSTITUTE(SUBSTITUTE(SUBSTITUTE(SUBSTITUTE(IF(_xlfn.ISFORMULA('#_F'!J114),_xlfn.FORMULATEXT('#_F'!J114),'#_F'!J114),"9","#"),"8","#"),"7","#"),"6","#"),"5","#"),"4","#"),"3","#"),"2","#"),"1","#"),"0","#"),"$","")," ",""),",","@"),"&gt;","@"),"&lt;","@"),"=","@"),")","@"),"(","@"),"^","@"),"/","@"),"+","@"),"*","@"),"-","@"),"@#","")))/2,TRUE,FALSE),"HardCodeMsg",IF(LEN(IF(_xlfn.ISFORMULA(F!J114),_xlfn.FORMULATEXT(F!J114),F!J114))-LEN(SUBSTITUTE(IF(_xlfn.ISFORMULA(F!J114),_xlfn.FORMULATEXT(F!J114),F!J114),"""",""))&gt;LEN(IF(_xlfn.ISFORMULA('#_F'!J114),_xlfn.FORMULATEXT('#_F'!J114),'#_F'!J114))-LEN(SUBSTITUTE(IF(_xlfn.ISFORMULA('#_F'!J114),_xlfn.FORMULATEXT('#_F'!J114),'#_F'!J114),"""","")),TRUE,FALSE),"HardQuoteMsg",IF(LEN(IF(_xlfn.ISFORMULA(F!J114),_xlfn.FORMULATEXT(F!J114),F!J114))-LEN(SUBSTITUTE(IF(_xlfn.ISFORMULA(F!J114),_xlfn.FORMULATEXT(F!J114),F!J114),"$",""))&lt;LEN(IF(_xlfn.ISFORMULA('#_F'!J114),_xlfn.FORMULATEXT('#_F'!J114),'#_F'!J114))-LEN(SUBSTITUTE(IF(_xlfn.ISFORMULA('#_F'!J114),_xlfn.FORMULATEXT('#_F'!J114),'#_F'!J114),"$","")),TRUE,FALSE),"MissingAbsMsg",_xlfn.IFS(ISTEXT('#_F'!J114),FALSE,ISLOGICAL('#_F'!J114),FALSE,SUBSTITUTE(CELL("format",'#_F'!J114),"-","")=SUBSTITUTE(CELL("format",F!J114),"-",""),FALSE,CELL("format",'#_F'!J114)="G",FALSE,AND(CELL("format",'#_F'!J114)="F0",CELL("format",F!J114)="G"),FALSE,TRUE,IFERROR(IF(MATCH(CELL("format",'#_F'!J114),FormatCodes_SFX!$A$4:$A$53,0)&gt;0,TRUE),FALSE),TRUE,TRUE),"FormatMsg",TRUE,"PerfectMsg")</f>
        <v>PerfectMsg</v>
      </c>
      <c r="K114" s="170" t="str">
        <f ca="1">_xlfn.IFS(ISBLANK(F!K114),"",IF(NOT(ISNA('#_F'!K114)),IF(ISNA(F!K114),TRUE,FALSE),FALSE),"StuNAMsg",IF(AND(ISNA('#_F'!K114),ISNA(F!K114)),TRUE,FALSE),"PerfectMsg",IF(NOT(ISERROR('#_F'!K114)),IF(ISERROR(F!K114),TRUE,FALSE),FALSE),"StuErrorMsg",IF(TYPE('#_F'!K114)&lt;&gt;TYPE(F!K114),TRUE,FALSE),"WrongTypeMsg",IF(_xlfn.ISFORMULA('#_F'!K114),IF(NOT(_xlfn.ISFORMULA(F!K114)),TRUE),FALSE),"MissingFormulaMsg",IF(NOT(AND(ISNUMBER(FIND("[",_xlfn.FORMULATEXT('#_F'!K114))),ISNUMBER(FIND("!",_xlfn.FORMULATEXT('#_F'!K114))))),AND(ISNUMBER(FIND("[",_xlfn.FORMULATEXT(F!K114))),ISNUMBER(FIND("!",_xlfn.FORMULATEXT(F!K114)))),FALSE),"ExternalRefsMsg",IF(ISNUMBER('#_F'!K114),IF(ABS('#_F'!K114-F!K114)&gt;0.00001,TRUE,FALSE),IF('#_F'!K114&lt;&gt;F!K114,TRUE,FALSE)),IF(ISNUMBER('#_F'!K114),IF('#_F'!K114&gt;F!K114,"TooLow","TooHigh"),"WrongAnswer"),NOT(_xlfn.ISFORMULA('#_F'!K114)),IF(_xlfn.IFS(ISTEXT('#_F'!K114),FALSE,ISLOGICAL('#_F'!K114),FALSE,SUBSTITUTE(CELL("format",'#_F'!K114),"-","")=SUBSTITUTE(CELL("format",F!K114),"-",""),FALSE,CELL("format",'#_F'!K114)="G",FALSE,AND(CELL("format",'#_F'!K114)="F0",CELL("format",F!K114)="G"),FALSE,TRUE,IFERROR(IF(MATCH(CELL("format",'#_F'!K114)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114),_xlfn.FORMULATEXT(F!K114),F!K114),"9","#"),"8","#"),"7","#"),"6","#"),"5","#"),"4","#"),"3","#"),"2","#"),"1","#"),"0","#"),"$","")," ",""),",","@"),"&gt;","@"),"&lt;","@"),"=","@"),")","@"),"(","@"),"^","@"),"/","@"),"+","@"),"*","@"),"-","@"))-LEN(SUBSTITUTE(SUBSTITUTE(SUBSTITUTE(SUBSTITUTE(SUBSTITUTE(SUBSTITUTE(SUBSTITUTE(SUBSTITUTE(SUBSTITUTE(SUBSTITUTE(SUBSTITUTE(SUBSTITUTE(SUBSTITUTE(SUBSTITUTE(SUBSTITUTE(SUBSTITUTE(SUBSTITUTE(SUBSTITUTE(SUBSTITUTE(SUBSTITUTE(SUBSTITUTE(SUBSTITUTE(SUBSTITUTE(SUBSTITUTE(IF(_xlfn.ISFORMULA(F!K114),_xlfn.FORMULATEXT(F!K114),F!K114),"9","#"),"8","#"),"7","#"),"6","#"),"5","#"),"4","#"),"3","#"),"2","#"),"1","#"),"0","#"),"$","")," ",""),",","@"),"&gt;","@"),"&lt;","@"),"=","@"),")","@"),"(","@"),"^","@"),"/","@"),"+","@"),"*","@"),"-","@"),"@#","")))/2&gt;(LEN(SUBSTITUTE(SUBSTITUTE(SUBSTITUTE(SUBSTITUTE(SUBSTITUTE(SUBSTITUTE(SUBSTITUTE(SUBSTITUTE(SUBSTITUTE(SUBSTITUTE(SUBSTITUTE(SUBSTITUTE(SUBSTITUTE(SUBSTITUTE(SUBSTITUTE(SUBSTITUTE(SUBSTITUTE(SUBSTITUTE(SUBSTITUTE(SUBSTITUTE(SUBSTITUTE(SUBSTITUTE(SUBSTITUTE(IF(_xlfn.ISFORMULA('#_F'!K114),_xlfn.FORMULATEXT('#_F'!K114),'#_F'!K114),"9","#"),"8","#"),"7","#"),"6","#"),"5","#"),"4","#"),"3","#"),"2","#"),"1","#"),"0","#"),"$","")," ",""),",","@"),"&gt;","@"),"&lt;","@"),"=","@"),")","@"),"(","@"),"^","@"),"/","@"),"+","@"),"*","@"),"-","@"))-LEN(SUBSTITUTE(SUBSTITUTE(SUBSTITUTE(SUBSTITUTE(SUBSTITUTE(SUBSTITUTE(SUBSTITUTE(SUBSTITUTE(SUBSTITUTE(SUBSTITUTE(SUBSTITUTE(SUBSTITUTE(SUBSTITUTE(SUBSTITUTE(SUBSTITUTE(SUBSTITUTE(SUBSTITUTE(SUBSTITUTE(SUBSTITUTE(SUBSTITUTE(SUBSTITUTE(SUBSTITUTE(SUBSTITUTE(SUBSTITUTE(IF(_xlfn.ISFORMULA('#_F'!K114),_xlfn.FORMULATEXT('#_F'!K114),'#_F'!K114),"9","#"),"8","#"),"7","#"),"6","#"),"5","#"),"4","#"),"3","#"),"2","#"),"1","#"),"0","#"),"$","")," ",""),",","@"),"&gt;","@"),"&lt;","@"),"=","@"),")","@"),"(","@"),"^","@"),"/","@"),"+","@"),"*","@"),"-","@"),"@#","")))/2,TRUE,FALSE),"HardCodeMsg",IF(LEN(IF(_xlfn.ISFORMULA(F!K114),_xlfn.FORMULATEXT(F!K114),F!K114))-LEN(SUBSTITUTE(IF(_xlfn.ISFORMULA(F!K114),_xlfn.FORMULATEXT(F!K114),F!K114),"""",""))&gt;LEN(IF(_xlfn.ISFORMULA('#_F'!K114),_xlfn.FORMULATEXT('#_F'!K114),'#_F'!K114))-LEN(SUBSTITUTE(IF(_xlfn.ISFORMULA('#_F'!K114),_xlfn.FORMULATEXT('#_F'!K114),'#_F'!K114),"""","")),TRUE,FALSE),"HardQuoteMsg",IF(LEN(IF(_xlfn.ISFORMULA(F!K114),_xlfn.FORMULATEXT(F!K114),F!K114))-LEN(SUBSTITUTE(IF(_xlfn.ISFORMULA(F!K114),_xlfn.FORMULATEXT(F!K114),F!K114),"$",""))&lt;LEN(IF(_xlfn.ISFORMULA('#_F'!K114),_xlfn.FORMULATEXT('#_F'!K114),'#_F'!K114))-LEN(SUBSTITUTE(IF(_xlfn.ISFORMULA('#_F'!K114),_xlfn.FORMULATEXT('#_F'!K114),'#_F'!K114),"$","")),TRUE,FALSE),"MissingAbsMsg",_xlfn.IFS(ISTEXT('#_F'!K114),FALSE,ISLOGICAL('#_F'!K114),FALSE,SUBSTITUTE(CELL("format",'#_F'!K114),"-","")=SUBSTITUTE(CELL("format",F!K114),"-",""),FALSE,CELL("format",'#_F'!K114)="G",FALSE,AND(CELL("format",'#_F'!K114)="F0",CELL("format",F!K114)="G"),FALSE,TRUE,IFERROR(IF(MATCH(CELL("format",'#_F'!K114),FormatCodes_SFX!$A$4:$A$53,0)&gt;0,TRUE),FALSE),TRUE,TRUE),"FormatMsg",TRUE,"PerfectMsg")</f>
        <v>PerfectMsg</v>
      </c>
      <c r="L114" s="231" t="str">
        <f ca="1">_xlfn.IFS(ISBLANK(F!L114),"",IF(NOT(ISNA('#_F'!L114)),IF(ISNA(F!L114),TRUE,FALSE),FALSE),"StuNAMsg",IF(AND(ISNA('#_F'!L114),ISNA(F!L114)),TRUE,FALSE),"PerfectMsg",IF(NOT(ISERROR('#_F'!L114)),IF(ISERROR(F!L114),TRUE,FALSE),FALSE),"StuErrorMsg",IF(TYPE('#_F'!L114)&lt;&gt;TYPE(F!L114),TRUE,FALSE),"WrongTypeMsg",IF(_xlfn.ISFORMULA('#_F'!L114),IF(NOT(_xlfn.ISFORMULA(F!L114)),TRUE),FALSE),"MissingFormulaMsg",IF(NOT(AND(ISNUMBER(FIND("[",_xlfn.FORMULATEXT('#_F'!L114))),ISNUMBER(FIND("!",_xlfn.FORMULATEXT('#_F'!L114))))),AND(ISNUMBER(FIND("[",_xlfn.FORMULATEXT(F!L114))),ISNUMBER(FIND("!",_xlfn.FORMULATEXT(F!L114)))),FALSE),"ExternalRefsMsg",IF(ISNUMBER('#_F'!L114),IF(ABS('#_F'!L114-F!L114)&gt;0.00001,TRUE,FALSE),IF('#_F'!L114&lt;&gt;F!L114,TRUE,FALSE)),IF(ISNUMBER('#_F'!L114),IF('#_F'!L114&gt;F!L114,"TooLow","TooHigh"),"WrongAnswer"),NOT(_xlfn.ISFORMULA('#_F'!L114)),IF(_xlfn.IFS(ISTEXT('#_F'!L114),FALSE,ISLOGICAL('#_F'!L114),FALSE,SUBSTITUTE(CELL("format",'#_F'!L114),"-","")=SUBSTITUTE(CELL("format",F!L114),"-",""),FALSE,CELL("format",'#_F'!L114)="G",FALSE,AND(CELL("format",'#_F'!L114)="F0",CELL("format",F!L114)="G"),FALSE,TRUE,IFERROR(IF(MATCH(CELL("format",'#_F'!L114)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114),_xlfn.FORMULATEXT(F!L114),F!L114),"9","#"),"8","#"),"7","#"),"6","#"),"5","#"),"4","#"),"3","#"),"2","#"),"1","#"),"0","#"),"$","")," ",""),",","@"),"&gt;","@"),"&lt;","@"),"=","@"),")","@"),"(","@"),"^","@"),"/","@"),"+","@"),"*","@"),"-","@"))-LEN(SUBSTITUTE(SUBSTITUTE(SUBSTITUTE(SUBSTITUTE(SUBSTITUTE(SUBSTITUTE(SUBSTITUTE(SUBSTITUTE(SUBSTITUTE(SUBSTITUTE(SUBSTITUTE(SUBSTITUTE(SUBSTITUTE(SUBSTITUTE(SUBSTITUTE(SUBSTITUTE(SUBSTITUTE(SUBSTITUTE(SUBSTITUTE(SUBSTITUTE(SUBSTITUTE(SUBSTITUTE(SUBSTITUTE(SUBSTITUTE(IF(_xlfn.ISFORMULA(F!L114),_xlfn.FORMULATEXT(F!L114),F!L114),"9","#"),"8","#"),"7","#"),"6","#"),"5","#"),"4","#"),"3","#"),"2","#"),"1","#"),"0","#"),"$","")," ",""),",","@"),"&gt;","@"),"&lt;","@"),"=","@"),")","@"),"(","@"),"^","@"),"/","@"),"+","@"),"*","@"),"-","@"),"@#","")))/2&gt;(LEN(SUBSTITUTE(SUBSTITUTE(SUBSTITUTE(SUBSTITUTE(SUBSTITUTE(SUBSTITUTE(SUBSTITUTE(SUBSTITUTE(SUBSTITUTE(SUBSTITUTE(SUBSTITUTE(SUBSTITUTE(SUBSTITUTE(SUBSTITUTE(SUBSTITUTE(SUBSTITUTE(SUBSTITUTE(SUBSTITUTE(SUBSTITUTE(SUBSTITUTE(SUBSTITUTE(SUBSTITUTE(SUBSTITUTE(IF(_xlfn.ISFORMULA('#_F'!L114),_xlfn.FORMULATEXT('#_F'!L114),'#_F'!L114),"9","#"),"8","#"),"7","#"),"6","#"),"5","#"),"4","#"),"3","#"),"2","#"),"1","#"),"0","#"),"$","")," ",""),",","@"),"&gt;","@"),"&lt;","@"),"=","@"),")","@"),"(","@"),"^","@"),"/","@"),"+","@"),"*","@"),"-","@"))-LEN(SUBSTITUTE(SUBSTITUTE(SUBSTITUTE(SUBSTITUTE(SUBSTITUTE(SUBSTITUTE(SUBSTITUTE(SUBSTITUTE(SUBSTITUTE(SUBSTITUTE(SUBSTITUTE(SUBSTITUTE(SUBSTITUTE(SUBSTITUTE(SUBSTITUTE(SUBSTITUTE(SUBSTITUTE(SUBSTITUTE(SUBSTITUTE(SUBSTITUTE(SUBSTITUTE(SUBSTITUTE(SUBSTITUTE(SUBSTITUTE(IF(_xlfn.ISFORMULA('#_F'!L114),_xlfn.FORMULATEXT('#_F'!L114),'#_F'!L114),"9","#"),"8","#"),"7","#"),"6","#"),"5","#"),"4","#"),"3","#"),"2","#"),"1","#"),"0","#"),"$","")," ",""),",","@"),"&gt;","@"),"&lt;","@"),"=","@"),")","@"),"(","@"),"^","@"),"/","@"),"+","@"),"*","@"),"-","@"),"@#","")))/2,TRUE,FALSE),"HardCodeMsg",IF(LEN(IF(_xlfn.ISFORMULA(F!L114),_xlfn.FORMULATEXT(F!L114),F!L114))-LEN(SUBSTITUTE(IF(_xlfn.ISFORMULA(F!L114),_xlfn.FORMULATEXT(F!L114),F!L114),"""",""))&gt;LEN(IF(_xlfn.ISFORMULA('#_F'!L114),_xlfn.FORMULATEXT('#_F'!L114),'#_F'!L114))-LEN(SUBSTITUTE(IF(_xlfn.ISFORMULA('#_F'!L114),_xlfn.FORMULATEXT('#_F'!L114),'#_F'!L114),"""","")),TRUE,FALSE),"HardQuoteMsg",IF(LEN(IF(_xlfn.ISFORMULA(F!L114),_xlfn.FORMULATEXT(F!L114),F!L114))-LEN(SUBSTITUTE(IF(_xlfn.ISFORMULA(F!L114),_xlfn.FORMULATEXT(F!L114),F!L114),"$",""))&lt;LEN(IF(_xlfn.ISFORMULA('#_F'!L114),_xlfn.FORMULATEXT('#_F'!L114),'#_F'!L114))-LEN(SUBSTITUTE(IF(_xlfn.ISFORMULA('#_F'!L114),_xlfn.FORMULATEXT('#_F'!L114),'#_F'!L114),"$","")),TRUE,FALSE),"MissingAbsMsg",_xlfn.IFS(ISTEXT('#_F'!L114),FALSE,ISLOGICAL('#_F'!L114),FALSE,SUBSTITUTE(CELL("format",'#_F'!L114),"-","")=SUBSTITUTE(CELL("format",F!L114),"-",""),FALSE,CELL("format",'#_F'!L114)="G",FALSE,AND(CELL("format",'#_F'!L114)="F0",CELL("format",F!L114)="G"),FALSE,TRUE,IFERROR(IF(MATCH(CELL("format",'#_F'!L114),FormatCodes_SFX!$A$4:$A$53,0)&gt;0,TRUE),FALSE),TRUE,TRUE),"FormatMsg",TRUE,"PerfectMsg")</f>
        <v>PerfectMsg</v>
      </c>
    </row>
    <row r="115" spans="3:12" x14ac:dyDescent="0.15">
      <c r="C115" s="233">
        <v>0</v>
      </c>
      <c r="D115" s="233">
        <v>0</v>
      </c>
      <c r="E115" s="233">
        <v>0</v>
      </c>
      <c r="F115" s="233">
        <v>0</v>
      </c>
      <c r="G115" s="170" t="str">
        <f ca="1">_xlfn.IFS(ISBLANK(F!G115),"",IF(NOT(ISNA('#_F'!G115)),IF(ISNA(F!G115),TRUE,FALSE),FALSE),"StuNAMsg",IF(AND(ISNA('#_F'!G115),ISNA(F!G115)),TRUE,FALSE),"PerfectMsg",IF(NOT(ISERROR('#_F'!G115)),IF(ISERROR(F!G115),TRUE,FALSE),FALSE),"StuErrorMsg",IF(TYPE('#_F'!G115)&lt;&gt;TYPE(F!G115),TRUE,FALSE),"WrongTypeMsg",IF(_xlfn.ISFORMULA('#_F'!G115),IF(NOT(_xlfn.ISFORMULA(F!G115)),TRUE),FALSE),"MissingFormulaMsg",IF(NOT(AND(ISNUMBER(FIND("[",_xlfn.FORMULATEXT('#_F'!G115))),ISNUMBER(FIND("!",_xlfn.FORMULATEXT('#_F'!G115))))),AND(ISNUMBER(FIND("[",_xlfn.FORMULATEXT(F!G115))),ISNUMBER(FIND("!",_xlfn.FORMULATEXT(F!G115)))),FALSE),"ExternalRefsMsg",IF(ISNUMBER('#_F'!G115),IF(ABS('#_F'!G115-F!G115)&gt;0.00001,TRUE,FALSE),IF('#_F'!G115&lt;&gt;F!G115,TRUE,FALSE)),IF(ISNUMBER('#_F'!G115),IF('#_F'!G115&gt;F!G115,"TooLow","TooHigh"),"WrongAnswer"),NOT(_xlfn.ISFORMULA('#_F'!G115)),IF(_xlfn.IFS(ISTEXT('#_F'!G115),FALSE,ISLOGICAL('#_F'!G115),FALSE,SUBSTITUTE(CELL("format",'#_F'!G115),"-","")=SUBSTITUTE(CELL("format",F!G115),"-",""),FALSE,CELL("format",'#_F'!G115)="G",FALSE,AND(CELL("format",'#_F'!G115)="F0",CELL("format",F!G115)="G"),FALSE,TRUE,IFERROR(IF(MATCH(CELL("format",'#_F'!G115)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115),_xlfn.FORMULATEXT(F!G115),F!G115),"9","#"),"8","#"),"7","#"),"6","#"),"5","#"),"4","#"),"3","#"),"2","#"),"1","#"),"0","#"),"$","")," ",""),",","@"),"&gt;","@"),"&lt;","@"),"=","@"),")","@"),"(","@"),"^","@"),"/","@"),"+","@"),"*","@"),"-","@"))-LEN(SUBSTITUTE(SUBSTITUTE(SUBSTITUTE(SUBSTITUTE(SUBSTITUTE(SUBSTITUTE(SUBSTITUTE(SUBSTITUTE(SUBSTITUTE(SUBSTITUTE(SUBSTITUTE(SUBSTITUTE(SUBSTITUTE(SUBSTITUTE(SUBSTITUTE(SUBSTITUTE(SUBSTITUTE(SUBSTITUTE(SUBSTITUTE(SUBSTITUTE(SUBSTITUTE(SUBSTITUTE(SUBSTITUTE(SUBSTITUTE(IF(_xlfn.ISFORMULA(F!G115),_xlfn.FORMULATEXT(F!G115),F!G115),"9","#"),"8","#"),"7","#"),"6","#"),"5","#"),"4","#"),"3","#"),"2","#"),"1","#"),"0","#"),"$","")," ",""),",","@"),"&gt;","@"),"&lt;","@"),"=","@"),")","@"),"(","@"),"^","@"),"/","@"),"+","@"),"*","@"),"-","@"),"@#","")))/2&gt;(LEN(SUBSTITUTE(SUBSTITUTE(SUBSTITUTE(SUBSTITUTE(SUBSTITUTE(SUBSTITUTE(SUBSTITUTE(SUBSTITUTE(SUBSTITUTE(SUBSTITUTE(SUBSTITUTE(SUBSTITUTE(SUBSTITUTE(SUBSTITUTE(SUBSTITUTE(SUBSTITUTE(SUBSTITUTE(SUBSTITUTE(SUBSTITUTE(SUBSTITUTE(SUBSTITUTE(SUBSTITUTE(SUBSTITUTE(IF(_xlfn.ISFORMULA('#_F'!G115),_xlfn.FORMULATEXT('#_F'!G115),'#_F'!G115),"9","#"),"8","#"),"7","#"),"6","#"),"5","#"),"4","#"),"3","#"),"2","#"),"1","#"),"0","#"),"$","")," ",""),",","@"),"&gt;","@"),"&lt;","@"),"=","@"),")","@"),"(","@"),"^","@"),"/","@"),"+","@"),"*","@"),"-","@"))-LEN(SUBSTITUTE(SUBSTITUTE(SUBSTITUTE(SUBSTITUTE(SUBSTITUTE(SUBSTITUTE(SUBSTITUTE(SUBSTITUTE(SUBSTITUTE(SUBSTITUTE(SUBSTITUTE(SUBSTITUTE(SUBSTITUTE(SUBSTITUTE(SUBSTITUTE(SUBSTITUTE(SUBSTITUTE(SUBSTITUTE(SUBSTITUTE(SUBSTITUTE(SUBSTITUTE(SUBSTITUTE(SUBSTITUTE(SUBSTITUTE(IF(_xlfn.ISFORMULA('#_F'!G115),_xlfn.FORMULATEXT('#_F'!G115),'#_F'!G115),"9","#"),"8","#"),"7","#"),"6","#"),"5","#"),"4","#"),"3","#"),"2","#"),"1","#"),"0","#"),"$","")," ",""),",","@"),"&gt;","@"),"&lt;","@"),"=","@"),")","@"),"(","@"),"^","@"),"/","@"),"+","@"),"*","@"),"-","@"),"@#","")))/2,TRUE,FALSE),"HardCodeMsg",IF(LEN(IF(_xlfn.ISFORMULA(F!G115),_xlfn.FORMULATEXT(F!G115),F!G115))-LEN(SUBSTITUTE(IF(_xlfn.ISFORMULA(F!G115),_xlfn.FORMULATEXT(F!G115),F!G115),"""",""))&gt;LEN(IF(_xlfn.ISFORMULA('#_F'!G115),_xlfn.FORMULATEXT('#_F'!G115),'#_F'!G115))-LEN(SUBSTITUTE(IF(_xlfn.ISFORMULA('#_F'!G115),_xlfn.FORMULATEXT('#_F'!G115),'#_F'!G115),"""","")),TRUE,FALSE),"HardQuoteMsg",IF(LEN(IF(_xlfn.ISFORMULA(F!G115),_xlfn.FORMULATEXT(F!G115),F!G115))-LEN(SUBSTITUTE(IF(_xlfn.ISFORMULA(F!G115),_xlfn.FORMULATEXT(F!G115),F!G115),"$",""))&lt;LEN(IF(_xlfn.ISFORMULA('#_F'!G115),_xlfn.FORMULATEXT('#_F'!G115),'#_F'!G115))-LEN(SUBSTITUTE(IF(_xlfn.ISFORMULA('#_F'!G115),_xlfn.FORMULATEXT('#_F'!G115),'#_F'!G115),"$","")),TRUE,FALSE),"MissingAbsMsg",_xlfn.IFS(ISTEXT('#_F'!G115),FALSE,ISLOGICAL('#_F'!G115),FALSE,SUBSTITUTE(CELL("format",'#_F'!G115),"-","")=SUBSTITUTE(CELL("format",F!G115),"-",""),FALSE,CELL("format",'#_F'!G115)="G",FALSE,AND(CELL("format",'#_F'!G115)="F0",CELL("format",F!G115)="G"),FALSE,TRUE,IFERROR(IF(MATCH(CELL("format",'#_F'!G115),FormatCodes_SFX!$A$4:$A$53,0)&gt;0,TRUE),FALSE),TRUE,TRUE),"FormatMsg",TRUE,"PerfectMsg")</f>
        <v>PerfectMsg</v>
      </c>
      <c r="H115" s="170" t="str">
        <f ca="1">_xlfn.IFS(ISBLANK(F!H115),"",IF(NOT(ISNA('#_F'!H115)),IF(ISNA(F!H115),TRUE,FALSE),FALSE),"StuNAMsg",IF(AND(ISNA('#_F'!H115),ISNA(F!H115)),TRUE,FALSE),"PerfectMsg",IF(NOT(ISERROR('#_F'!H115)),IF(ISERROR(F!H115),TRUE,FALSE),FALSE),"StuErrorMsg",IF(TYPE('#_F'!H115)&lt;&gt;TYPE(F!H115),TRUE,FALSE),"WrongTypeMsg",IF(_xlfn.ISFORMULA('#_F'!H115),IF(NOT(_xlfn.ISFORMULA(F!H115)),TRUE),FALSE),"MissingFormulaMsg",IF(NOT(AND(ISNUMBER(FIND("[",_xlfn.FORMULATEXT('#_F'!H115))),ISNUMBER(FIND("!",_xlfn.FORMULATEXT('#_F'!H115))))),AND(ISNUMBER(FIND("[",_xlfn.FORMULATEXT(F!H115))),ISNUMBER(FIND("!",_xlfn.FORMULATEXT(F!H115)))),FALSE),"ExternalRefsMsg",IF(ISNUMBER('#_F'!H115),IF(ABS('#_F'!H115-F!H115)&gt;0.00001,TRUE,FALSE),IF('#_F'!H115&lt;&gt;F!H115,TRUE,FALSE)),IF(ISNUMBER('#_F'!H115),IF('#_F'!H115&gt;F!H115,"TooLow","TooHigh"),"WrongAnswer"),NOT(_xlfn.ISFORMULA('#_F'!H115)),IF(_xlfn.IFS(ISTEXT('#_F'!H115),FALSE,ISLOGICAL('#_F'!H115),FALSE,SUBSTITUTE(CELL("format",'#_F'!H115),"-","")=SUBSTITUTE(CELL("format",F!H115),"-",""),FALSE,CELL("format",'#_F'!H115)="G",FALSE,AND(CELL("format",'#_F'!H115)="F0",CELL("format",F!H115)="G"),FALSE,TRUE,IFERROR(IF(MATCH(CELL("format",'#_F'!H115)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115),_xlfn.FORMULATEXT(F!H115),F!H115),"9","#"),"8","#"),"7","#"),"6","#"),"5","#"),"4","#"),"3","#"),"2","#"),"1","#"),"0","#"),"$","")," ",""),",","@"),"&gt;","@"),"&lt;","@"),"=","@"),")","@"),"(","@"),"^","@"),"/","@"),"+","@"),"*","@"),"-","@"))-LEN(SUBSTITUTE(SUBSTITUTE(SUBSTITUTE(SUBSTITUTE(SUBSTITUTE(SUBSTITUTE(SUBSTITUTE(SUBSTITUTE(SUBSTITUTE(SUBSTITUTE(SUBSTITUTE(SUBSTITUTE(SUBSTITUTE(SUBSTITUTE(SUBSTITUTE(SUBSTITUTE(SUBSTITUTE(SUBSTITUTE(SUBSTITUTE(SUBSTITUTE(SUBSTITUTE(SUBSTITUTE(SUBSTITUTE(SUBSTITUTE(IF(_xlfn.ISFORMULA(F!H115),_xlfn.FORMULATEXT(F!H115),F!H115),"9","#"),"8","#"),"7","#"),"6","#"),"5","#"),"4","#"),"3","#"),"2","#"),"1","#"),"0","#"),"$","")," ",""),",","@"),"&gt;","@"),"&lt;","@"),"=","@"),")","@"),"(","@"),"^","@"),"/","@"),"+","@"),"*","@"),"-","@"),"@#","")))/2&gt;(LEN(SUBSTITUTE(SUBSTITUTE(SUBSTITUTE(SUBSTITUTE(SUBSTITUTE(SUBSTITUTE(SUBSTITUTE(SUBSTITUTE(SUBSTITUTE(SUBSTITUTE(SUBSTITUTE(SUBSTITUTE(SUBSTITUTE(SUBSTITUTE(SUBSTITUTE(SUBSTITUTE(SUBSTITUTE(SUBSTITUTE(SUBSTITUTE(SUBSTITUTE(SUBSTITUTE(SUBSTITUTE(SUBSTITUTE(IF(_xlfn.ISFORMULA('#_F'!H115),_xlfn.FORMULATEXT('#_F'!H115),'#_F'!H115),"9","#"),"8","#"),"7","#"),"6","#"),"5","#"),"4","#"),"3","#"),"2","#"),"1","#"),"0","#"),"$","")," ",""),",","@"),"&gt;","@"),"&lt;","@"),"=","@"),")","@"),"(","@"),"^","@"),"/","@"),"+","@"),"*","@"),"-","@"))-LEN(SUBSTITUTE(SUBSTITUTE(SUBSTITUTE(SUBSTITUTE(SUBSTITUTE(SUBSTITUTE(SUBSTITUTE(SUBSTITUTE(SUBSTITUTE(SUBSTITUTE(SUBSTITUTE(SUBSTITUTE(SUBSTITUTE(SUBSTITUTE(SUBSTITUTE(SUBSTITUTE(SUBSTITUTE(SUBSTITUTE(SUBSTITUTE(SUBSTITUTE(SUBSTITUTE(SUBSTITUTE(SUBSTITUTE(SUBSTITUTE(IF(_xlfn.ISFORMULA('#_F'!H115),_xlfn.FORMULATEXT('#_F'!H115),'#_F'!H115),"9","#"),"8","#"),"7","#"),"6","#"),"5","#"),"4","#"),"3","#"),"2","#"),"1","#"),"0","#"),"$","")," ",""),",","@"),"&gt;","@"),"&lt;","@"),"=","@"),")","@"),"(","@"),"^","@"),"/","@"),"+","@"),"*","@"),"-","@"),"@#","")))/2,TRUE,FALSE),"HardCodeMsg",IF(LEN(IF(_xlfn.ISFORMULA(F!H115),_xlfn.FORMULATEXT(F!H115),F!H115))-LEN(SUBSTITUTE(IF(_xlfn.ISFORMULA(F!H115),_xlfn.FORMULATEXT(F!H115),F!H115),"""",""))&gt;LEN(IF(_xlfn.ISFORMULA('#_F'!H115),_xlfn.FORMULATEXT('#_F'!H115),'#_F'!H115))-LEN(SUBSTITUTE(IF(_xlfn.ISFORMULA('#_F'!H115),_xlfn.FORMULATEXT('#_F'!H115),'#_F'!H115),"""","")),TRUE,FALSE),"HardQuoteMsg",IF(LEN(IF(_xlfn.ISFORMULA(F!H115),_xlfn.FORMULATEXT(F!H115),F!H115))-LEN(SUBSTITUTE(IF(_xlfn.ISFORMULA(F!H115),_xlfn.FORMULATEXT(F!H115),F!H115),"$",""))&lt;LEN(IF(_xlfn.ISFORMULA('#_F'!H115),_xlfn.FORMULATEXT('#_F'!H115),'#_F'!H115))-LEN(SUBSTITUTE(IF(_xlfn.ISFORMULA('#_F'!H115),_xlfn.FORMULATEXT('#_F'!H115),'#_F'!H115),"$","")),TRUE,FALSE),"MissingAbsMsg",_xlfn.IFS(ISTEXT('#_F'!H115),FALSE,ISLOGICAL('#_F'!H115),FALSE,SUBSTITUTE(CELL("format",'#_F'!H115),"-","")=SUBSTITUTE(CELL("format",F!H115),"-",""),FALSE,CELL("format",'#_F'!H115)="G",FALSE,AND(CELL("format",'#_F'!H115)="F0",CELL("format",F!H115)="G"),FALSE,TRUE,IFERROR(IF(MATCH(CELL("format",'#_F'!H115),FormatCodes_SFX!$A$4:$A$53,0)&gt;0,TRUE),FALSE),TRUE,TRUE),"FormatMsg",TRUE,"PerfectMsg")</f>
        <v>PerfectMsg</v>
      </c>
      <c r="I115" s="170" t="str">
        <f ca="1">_xlfn.IFS(ISBLANK(F!I115),"",IF(NOT(ISNA('#_F'!I115)),IF(ISNA(F!I115),TRUE,FALSE),FALSE),"StuNAMsg",IF(AND(ISNA('#_F'!I115),ISNA(F!I115)),TRUE,FALSE),"PerfectMsg",IF(NOT(ISERROR('#_F'!I115)),IF(ISERROR(F!I115),TRUE,FALSE),FALSE),"StuErrorMsg",IF(TYPE('#_F'!I115)&lt;&gt;TYPE(F!I115),TRUE,FALSE),"WrongTypeMsg",IF(_xlfn.ISFORMULA('#_F'!I115),IF(NOT(_xlfn.ISFORMULA(F!I115)),TRUE),FALSE),"MissingFormulaMsg",IF(NOT(AND(ISNUMBER(FIND("[",_xlfn.FORMULATEXT('#_F'!I115))),ISNUMBER(FIND("!",_xlfn.FORMULATEXT('#_F'!I115))))),AND(ISNUMBER(FIND("[",_xlfn.FORMULATEXT(F!I115))),ISNUMBER(FIND("!",_xlfn.FORMULATEXT(F!I115)))),FALSE),"ExternalRefsMsg",IF(ISNUMBER('#_F'!I115),IF(ABS('#_F'!I115-F!I115)&gt;0.00001,TRUE,FALSE),IF('#_F'!I115&lt;&gt;F!I115,TRUE,FALSE)),IF(ISNUMBER('#_F'!I115),IF('#_F'!I115&gt;F!I115,"TooLow","TooHigh"),"WrongAnswer"),NOT(_xlfn.ISFORMULA('#_F'!I115)),IF(_xlfn.IFS(ISTEXT('#_F'!I115),FALSE,ISLOGICAL('#_F'!I115),FALSE,SUBSTITUTE(CELL("format",'#_F'!I115),"-","")=SUBSTITUTE(CELL("format",F!I115),"-",""),FALSE,CELL("format",'#_F'!I115)="G",FALSE,AND(CELL("format",'#_F'!I115)="F0",CELL("format",F!I115)="G"),FALSE,TRUE,IFERROR(IF(MATCH(CELL("format",'#_F'!I115)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115),_xlfn.FORMULATEXT(F!I115),F!I115),"9","#"),"8","#"),"7","#"),"6","#"),"5","#"),"4","#"),"3","#"),"2","#"),"1","#"),"0","#"),"$","")," ",""),",","@"),"&gt;","@"),"&lt;","@"),"=","@"),")","@"),"(","@"),"^","@"),"/","@"),"+","@"),"*","@"),"-","@"))-LEN(SUBSTITUTE(SUBSTITUTE(SUBSTITUTE(SUBSTITUTE(SUBSTITUTE(SUBSTITUTE(SUBSTITUTE(SUBSTITUTE(SUBSTITUTE(SUBSTITUTE(SUBSTITUTE(SUBSTITUTE(SUBSTITUTE(SUBSTITUTE(SUBSTITUTE(SUBSTITUTE(SUBSTITUTE(SUBSTITUTE(SUBSTITUTE(SUBSTITUTE(SUBSTITUTE(SUBSTITUTE(SUBSTITUTE(SUBSTITUTE(IF(_xlfn.ISFORMULA(F!I115),_xlfn.FORMULATEXT(F!I115),F!I115),"9","#"),"8","#"),"7","#"),"6","#"),"5","#"),"4","#"),"3","#"),"2","#"),"1","#"),"0","#"),"$","")," ",""),",","@"),"&gt;","@"),"&lt;","@"),"=","@"),")","@"),"(","@"),"^","@"),"/","@"),"+","@"),"*","@"),"-","@"),"@#","")))/2&gt;(LEN(SUBSTITUTE(SUBSTITUTE(SUBSTITUTE(SUBSTITUTE(SUBSTITUTE(SUBSTITUTE(SUBSTITUTE(SUBSTITUTE(SUBSTITUTE(SUBSTITUTE(SUBSTITUTE(SUBSTITUTE(SUBSTITUTE(SUBSTITUTE(SUBSTITUTE(SUBSTITUTE(SUBSTITUTE(SUBSTITUTE(SUBSTITUTE(SUBSTITUTE(SUBSTITUTE(SUBSTITUTE(SUBSTITUTE(IF(_xlfn.ISFORMULA('#_F'!I115),_xlfn.FORMULATEXT('#_F'!I115),'#_F'!I115),"9","#"),"8","#"),"7","#"),"6","#"),"5","#"),"4","#"),"3","#"),"2","#"),"1","#"),"0","#"),"$","")," ",""),",","@"),"&gt;","@"),"&lt;","@"),"=","@"),")","@"),"(","@"),"^","@"),"/","@"),"+","@"),"*","@"),"-","@"))-LEN(SUBSTITUTE(SUBSTITUTE(SUBSTITUTE(SUBSTITUTE(SUBSTITUTE(SUBSTITUTE(SUBSTITUTE(SUBSTITUTE(SUBSTITUTE(SUBSTITUTE(SUBSTITUTE(SUBSTITUTE(SUBSTITUTE(SUBSTITUTE(SUBSTITUTE(SUBSTITUTE(SUBSTITUTE(SUBSTITUTE(SUBSTITUTE(SUBSTITUTE(SUBSTITUTE(SUBSTITUTE(SUBSTITUTE(SUBSTITUTE(IF(_xlfn.ISFORMULA('#_F'!I115),_xlfn.FORMULATEXT('#_F'!I115),'#_F'!I115),"9","#"),"8","#"),"7","#"),"6","#"),"5","#"),"4","#"),"3","#"),"2","#"),"1","#"),"0","#"),"$","")," ",""),",","@"),"&gt;","@"),"&lt;","@"),"=","@"),")","@"),"(","@"),"^","@"),"/","@"),"+","@"),"*","@"),"-","@"),"@#","")))/2,TRUE,FALSE),"HardCodeMsg",IF(LEN(IF(_xlfn.ISFORMULA(F!I115),_xlfn.FORMULATEXT(F!I115),F!I115))-LEN(SUBSTITUTE(IF(_xlfn.ISFORMULA(F!I115),_xlfn.FORMULATEXT(F!I115),F!I115),"""",""))&gt;LEN(IF(_xlfn.ISFORMULA('#_F'!I115),_xlfn.FORMULATEXT('#_F'!I115),'#_F'!I115))-LEN(SUBSTITUTE(IF(_xlfn.ISFORMULA('#_F'!I115),_xlfn.FORMULATEXT('#_F'!I115),'#_F'!I115),"""","")),TRUE,FALSE),"HardQuoteMsg",IF(LEN(IF(_xlfn.ISFORMULA(F!I115),_xlfn.FORMULATEXT(F!I115),F!I115))-LEN(SUBSTITUTE(IF(_xlfn.ISFORMULA(F!I115),_xlfn.FORMULATEXT(F!I115),F!I115),"$",""))&lt;LEN(IF(_xlfn.ISFORMULA('#_F'!I115),_xlfn.FORMULATEXT('#_F'!I115),'#_F'!I115))-LEN(SUBSTITUTE(IF(_xlfn.ISFORMULA('#_F'!I115),_xlfn.FORMULATEXT('#_F'!I115),'#_F'!I115),"$","")),TRUE,FALSE),"MissingAbsMsg",_xlfn.IFS(ISTEXT('#_F'!I115),FALSE,ISLOGICAL('#_F'!I115),FALSE,SUBSTITUTE(CELL("format",'#_F'!I115),"-","")=SUBSTITUTE(CELL("format",F!I115),"-",""),FALSE,CELL("format",'#_F'!I115)="G",FALSE,AND(CELL("format",'#_F'!I115)="F0",CELL("format",F!I115)="G"),FALSE,TRUE,IFERROR(IF(MATCH(CELL("format",'#_F'!I115),FormatCodes_SFX!$A$4:$A$53,0)&gt;0,TRUE),FALSE),TRUE,TRUE),"FormatMsg",TRUE,"PerfectMsg")</f>
        <v>PerfectMsg</v>
      </c>
      <c r="J115" s="170" t="str">
        <f ca="1">_xlfn.IFS(ISBLANK(F!J115),"",IF(NOT(ISNA('#_F'!J115)),IF(ISNA(F!J115),TRUE,FALSE),FALSE),"StuNAMsg",IF(AND(ISNA('#_F'!J115),ISNA(F!J115)),TRUE,FALSE),"PerfectMsg",IF(NOT(ISERROR('#_F'!J115)),IF(ISERROR(F!J115),TRUE,FALSE),FALSE),"StuErrorMsg",IF(TYPE('#_F'!J115)&lt;&gt;TYPE(F!J115),TRUE,FALSE),"WrongTypeMsg",IF(_xlfn.ISFORMULA('#_F'!J115),IF(NOT(_xlfn.ISFORMULA(F!J115)),TRUE),FALSE),"MissingFormulaMsg",IF(NOT(AND(ISNUMBER(FIND("[",_xlfn.FORMULATEXT('#_F'!J115))),ISNUMBER(FIND("!",_xlfn.FORMULATEXT('#_F'!J115))))),AND(ISNUMBER(FIND("[",_xlfn.FORMULATEXT(F!J115))),ISNUMBER(FIND("!",_xlfn.FORMULATEXT(F!J115)))),FALSE),"ExternalRefsMsg",IF(ISNUMBER('#_F'!J115),IF(ABS('#_F'!J115-F!J115)&gt;0.00001,TRUE,FALSE),IF('#_F'!J115&lt;&gt;F!J115,TRUE,FALSE)),IF(ISNUMBER('#_F'!J115),IF('#_F'!J115&gt;F!J115,"TooLow","TooHigh"),"WrongAnswer"),NOT(_xlfn.ISFORMULA('#_F'!J115)),IF(_xlfn.IFS(ISTEXT('#_F'!J115),FALSE,ISLOGICAL('#_F'!J115),FALSE,SUBSTITUTE(CELL("format",'#_F'!J115),"-","")=SUBSTITUTE(CELL("format",F!J115),"-",""),FALSE,CELL("format",'#_F'!J115)="G",FALSE,AND(CELL("format",'#_F'!J115)="F0",CELL("format",F!J115)="G"),FALSE,TRUE,IFERROR(IF(MATCH(CELL("format",'#_F'!J115)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115),_xlfn.FORMULATEXT(F!J115),F!J115),"9","#"),"8","#"),"7","#"),"6","#"),"5","#"),"4","#"),"3","#"),"2","#"),"1","#"),"0","#"),"$","")," ",""),",","@"),"&gt;","@"),"&lt;","@"),"=","@"),")","@"),"(","@"),"^","@"),"/","@"),"+","@"),"*","@"),"-","@"))-LEN(SUBSTITUTE(SUBSTITUTE(SUBSTITUTE(SUBSTITUTE(SUBSTITUTE(SUBSTITUTE(SUBSTITUTE(SUBSTITUTE(SUBSTITUTE(SUBSTITUTE(SUBSTITUTE(SUBSTITUTE(SUBSTITUTE(SUBSTITUTE(SUBSTITUTE(SUBSTITUTE(SUBSTITUTE(SUBSTITUTE(SUBSTITUTE(SUBSTITUTE(SUBSTITUTE(SUBSTITUTE(SUBSTITUTE(SUBSTITUTE(IF(_xlfn.ISFORMULA(F!J115),_xlfn.FORMULATEXT(F!J115),F!J115),"9","#"),"8","#"),"7","#"),"6","#"),"5","#"),"4","#"),"3","#"),"2","#"),"1","#"),"0","#"),"$","")," ",""),",","@"),"&gt;","@"),"&lt;","@"),"=","@"),")","@"),"(","@"),"^","@"),"/","@"),"+","@"),"*","@"),"-","@"),"@#","")))/2&gt;(LEN(SUBSTITUTE(SUBSTITUTE(SUBSTITUTE(SUBSTITUTE(SUBSTITUTE(SUBSTITUTE(SUBSTITUTE(SUBSTITUTE(SUBSTITUTE(SUBSTITUTE(SUBSTITUTE(SUBSTITUTE(SUBSTITUTE(SUBSTITUTE(SUBSTITUTE(SUBSTITUTE(SUBSTITUTE(SUBSTITUTE(SUBSTITUTE(SUBSTITUTE(SUBSTITUTE(SUBSTITUTE(SUBSTITUTE(IF(_xlfn.ISFORMULA('#_F'!J115),_xlfn.FORMULATEXT('#_F'!J115),'#_F'!J115),"9","#"),"8","#"),"7","#"),"6","#"),"5","#"),"4","#"),"3","#"),"2","#"),"1","#"),"0","#"),"$","")," ",""),",","@"),"&gt;","@"),"&lt;","@"),"=","@"),")","@"),"(","@"),"^","@"),"/","@"),"+","@"),"*","@"),"-","@"))-LEN(SUBSTITUTE(SUBSTITUTE(SUBSTITUTE(SUBSTITUTE(SUBSTITUTE(SUBSTITUTE(SUBSTITUTE(SUBSTITUTE(SUBSTITUTE(SUBSTITUTE(SUBSTITUTE(SUBSTITUTE(SUBSTITUTE(SUBSTITUTE(SUBSTITUTE(SUBSTITUTE(SUBSTITUTE(SUBSTITUTE(SUBSTITUTE(SUBSTITUTE(SUBSTITUTE(SUBSTITUTE(SUBSTITUTE(SUBSTITUTE(IF(_xlfn.ISFORMULA('#_F'!J115),_xlfn.FORMULATEXT('#_F'!J115),'#_F'!J115),"9","#"),"8","#"),"7","#"),"6","#"),"5","#"),"4","#"),"3","#"),"2","#"),"1","#"),"0","#"),"$","")," ",""),",","@"),"&gt;","@"),"&lt;","@"),"=","@"),")","@"),"(","@"),"^","@"),"/","@"),"+","@"),"*","@"),"-","@"),"@#","")))/2,TRUE,FALSE),"HardCodeMsg",IF(LEN(IF(_xlfn.ISFORMULA(F!J115),_xlfn.FORMULATEXT(F!J115),F!J115))-LEN(SUBSTITUTE(IF(_xlfn.ISFORMULA(F!J115),_xlfn.FORMULATEXT(F!J115),F!J115),"""",""))&gt;LEN(IF(_xlfn.ISFORMULA('#_F'!J115),_xlfn.FORMULATEXT('#_F'!J115),'#_F'!J115))-LEN(SUBSTITUTE(IF(_xlfn.ISFORMULA('#_F'!J115),_xlfn.FORMULATEXT('#_F'!J115),'#_F'!J115),"""","")),TRUE,FALSE),"HardQuoteMsg",IF(LEN(IF(_xlfn.ISFORMULA(F!J115),_xlfn.FORMULATEXT(F!J115),F!J115))-LEN(SUBSTITUTE(IF(_xlfn.ISFORMULA(F!J115),_xlfn.FORMULATEXT(F!J115),F!J115),"$",""))&lt;LEN(IF(_xlfn.ISFORMULA('#_F'!J115),_xlfn.FORMULATEXT('#_F'!J115),'#_F'!J115))-LEN(SUBSTITUTE(IF(_xlfn.ISFORMULA('#_F'!J115),_xlfn.FORMULATEXT('#_F'!J115),'#_F'!J115),"$","")),TRUE,FALSE),"MissingAbsMsg",_xlfn.IFS(ISTEXT('#_F'!J115),FALSE,ISLOGICAL('#_F'!J115),FALSE,SUBSTITUTE(CELL("format",'#_F'!J115),"-","")=SUBSTITUTE(CELL("format",F!J115),"-",""),FALSE,CELL("format",'#_F'!J115)="G",FALSE,AND(CELL("format",'#_F'!J115)="F0",CELL("format",F!J115)="G"),FALSE,TRUE,IFERROR(IF(MATCH(CELL("format",'#_F'!J115),FormatCodes_SFX!$A$4:$A$53,0)&gt;0,TRUE),FALSE),TRUE,TRUE),"FormatMsg",TRUE,"PerfectMsg")</f>
        <v>PerfectMsg</v>
      </c>
      <c r="K115" s="170" t="str">
        <f ca="1">_xlfn.IFS(ISBLANK(F!K115),"",IF(NOT(ISNA('#_F'!K115)),IF(ISNA(F!K115),TRUE,FALSE),FALSE),"StuNAMsg",IF(AND(ISNA('#_F'!K115),ISNA(F!K115)),TRUE,FALSE),"PerfectMsg",IF(NOT(ISERROR('#_F'!K115)),IF(ISERROR(F!K115),TRUE,FALSE),FALSE),"StuErrorMsg",IF(TYPE('#_F'!K115)&lt;&gt;TYPE(F!K115),TRUE,FALSE),"WrongTypeMsg",IF(_xlfn.ISFORMULA('#_F'!K115),IF(NOT(_xlfn.ISFORMULA(F!K115)),TRUE),FALSE),"MissingFormulaMsg",IF(NOT(AND(ISNUMBER(FIND("[",_xlfn.FORMULATEXT('#_F'!K115))),ISNUMBER(FIND("!",_xlfn.FORMULATEXT('#_F'!K115))))),AND(ISNUMBER(FIND("[",_xlfn.FORMULATEXT(F!K115))),ISNUMBER(FIND("!",_xlfn.FORMULATEXT(F!K115)))),FALSE),"ExternalRefsMsg",IF(ISNUMBER('#_F'!K115),IF(ABS('#_F'!K115-F!K115)&gt;0.00001,TRUE,FALSE),IF('#_F'!K115&lt;&gt;F!K115,TRUE,FALSE)),IF(ISNUMBER('#_F'!K115),IF('#_F'!K115&gt;F!K115,"TooLow","TooHigh"),"WrongAnswer"),NOT(_xlfn.ISFORMULA('#_F'!K115)),IF(_xlfn.IFS(ISTEXT('#_F'!K115),FALSE,ISLOGICAL('#_F'!K115),FALSE,SUBSTITUTE(CELL("format",'#_F'!K115),"-","")=SUBSTITUTE(CELL("format",F!K115),"-",""),FALSE,CELL("format",'#_F'!K115)="G",FALSE,AND(CELL("format",'#_F'!K115)="F0",CELL("format",F!K115)="G"),FALSE,TRUE,IFERROR(IF(MATCH(CELL("format",'#_F'!K115)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115),_xlfn.FORMULATEXT(F!K115),F!K115),"9","#"),"8","#"),"7","#"),"6","#"),"5","#"),"4","#"),"3","#"),"2","#"),"1","#"),"0","#"),"$","")," ",""),",","@"),"&gt;","@"),"&lt;","@"),"=","@"),")","@"),"(","@"),"^","@"),"/","@"),"+","@"),"*","@"),"-","@"))-LEN(SUBSTITUTE(SUBSTITUTE(SUBSTITUTE(SUBSTITUTE(SUBSTITUTE(SUBSTITUTE(SUBSTITUTE(SUBSTITUTE(SUBSTITUTE(SUBSTITUTE(SUBSTITUTE(SUBSTITUTE(SUBSTITUTE(SUBSTITUTE(SUBSTITUTE(SUBSTITUTE(SUBSTITUTE(SUBSTITUTE(SUBSTITUTE(SUBSTITUTE(SUBSTITUTE(SUBSTITUTE(SUBSTITUTE(SUBSTITUTE(IF(_xlfn.ISFORMULA(F!K115),_xlfn.FORMULATEXT(F!K115),F!K115),"9","#"),"8","#"),"7","#"),"6","#"),"5","#"),"4","#"),"3","#"),"2","#"),"1","#"),"0","#"),"$","")," ",""),",","@"),"&gt;","@"),"&lt;","@"),"=","@"),")","@"),"(","@"),"^","@"),"/","@"),"+","@"),"*","@"),"-","@"),"@#","")))/2&gt;(LEN(SUBSTITUTE(SUBSTITUTE(SUBSTITUTE(SUBSTITUTE(SUBSTITUTE(SUBSTITUTE(SUBSTITUTE(SUBSTITUTE(SUBSTITUTE(SUBSTITUTE(SUBSTITUTE(SUBSTITUTE(SUBSTITUTE(SUBSTITUTE(SUBSTITUTE(SUBSTITUTE(SUBSTITUTE(SUBSTITUTE(SUBSTITUTE(SUBSTITUTE(SUBSTITUTE(SUBSTITUTE(SUBSTITUTE(IF(_xlfn.ISFORMULA('#_F'!K115),_xlfn.FORMULATEXT('#_F'!K115),'#_F'!K115),"9","#"),"8","#"),"7","#"),"6","#"),"5","#"),"4","#"),"3","#"),"2","#"),"1","#"),"0","#"),"$","")," ",""),",","@"),"&gt;","@"),"&lt;","@"),"=","@"),")","@"),"(","@"),"^","@"),"/","@"),"+","@"),"*","@"),"-","@"))-LEN(SUBSTITUTE(SUBSTITUTE(SUBSTITUTE(SUBSTITUTE(SUBSTITUTE(SUBSTITUTE(SUBSTITUTE(SUBSTITUTE(SUBSTITUTE(SUBSTITUTE(SUBSTITUTE(SUBSTITUTE(SUBSTITUTE(SUBSTITUTE(SUBSTITUTE(SUBSTITUTE(SUBSTITUTE(SUBSTITUTE(SUBSTITUTE(SUBSTITUTE(SUBSTITUTE(SUBSTITUTE(SUBSTITUTE(SUBSTITUTE(IF(_xlfn.ISFORMULA('#_F'!K115),_xlfn.FORMULATEXT('#_F'!K115),'#_F'!K115),"9","#"),"8","#"),"7","#"),"6","#"),"5","#"),"4","#"),"3","#"),"2","#"),"1","#"),"0","#"),"$","")," ",""),",","@"),"&gt;","@"),"&lt;","@"),"=","@"),")","@"),"(","@"),"^","@"),"/","@"),"+","@"),"*","@"),"-","@"),"@#","")))/2,TRUE,FALSE),"HardCodeMsg",IF(LEN(IF(_xlfn.ISFORMULA(F!K115),_xlfn.FORMULATEXT(F!K115),F!K115))-LEN(SUBSTITUTE(IF(_xlfn.ISFORMULA(F!K115),_xlfn.FORMULATEXT(F!K115),F!K115),"""",""))&gt;LEN(IF(_xlfn.ISFORMULA('#_F'!K115),_xlfn.FORMULATEXT('#_F'!K115),'#_F'!K115))-LEN(SUBSTITUTE(IF(_xlfn.ISFORMULA('#_F'!K115),_xlfn.FORMULATEXT('#_F'!K115),'#_F'!K115),"""","")),TRUE,FALSE),"HardQuoteMsg",IF(LEN(IF(_xlfn.ISFORMULA(F!K115),_xlfn.FORMULATEXT(F!K115),F!K115))-LEN(SUBSTITUTE(IF(_xlfn.ISFORMULA(F!K115),_xlfn.FORMULATEXT(F!K115),F!K115),"$",""))&lt;LEN(IF(_xlfn.ISFORMULA('#_F'!K115),_xlfn.FORMULATEXT('#_F'!K115),'#_F'!K115))-LEN(SUBSTITUTE(IF(_xlfn.ISFORMULA('#_F'!K115),_xlfn.FORMULATEXT('#_F'!K115),'#_F'!K115),"$","")),TRUE,FALSE),"MissingAbsMsg",_xlfn.IFS(ISTEXT('#_F'!K115),FALSE,ISLOGICAL('#_F'!K115),FALSE,SUBSTITUTE(CELL("format",'#_F'!K115),"-","")=SUBSTITUTE(CELL("format",F!K115),"-",""),FALSE,CELL("format",'#_F'!K115)="G",FALSE,AND(CELL("format",'#_F'!K115)="F0",CELL("format",F!K115)="G"),FALSE,TRUE,IFERROR(IF(MATCH(CELL("format",'#_F'!K115),FormatCodes_SFX!$A$4:$A$53,0)&gt;0,TRUE),FALSE),TRUE,TRUE),"FormatMsg",TRUE,"PerfectMsg")</f>
        <v>PerfectMsg</v>
      </c>
      <c r="L115" s="231" t="str">
        <f ca="1">_xlfn.IFS(ISBLANK(F!L115),"",IF(NOT(ISNA('#_F'!L115)),IF(ISNA(F!L115),TRUE,FALSE),FALSE),"StuNAMsg",IF(AND(ISNA('#_F'!L115),ISNA(F!L115)),TRUE,FALSE),"PerfectMsg",IF(NOT(ISERROR('#_F'!L115)),IF(ISERROR(F!L115),TRUE,FALSE),FALSE),"StuErrorMsg",IF(TYPE('#_F'!L115)&lt;&gt;TYPE(F!L115),TRUE,FALSE),"WrongTypeMsg",IF(_xlfn.ISFORMULA('#_F'!L115),IF(NOT(_xlfn.ISFORMULA(F!L115)),TRUE),FALSE),"MissingFormulaMsg",IF(NOT(AND(ISNUMBER(FIND("[",_xlfn.FORMULATEXT('#_F'!L115))),ISNUMBER(FIND("!",_xlfn.FORMULATEXT('#_F'!L115))))),AND(ISNUMBER(FIND("[",_xlfn.FORMULATEXT(F!L115))),ISNUMBER(FIND("!",_xlfn.FORMULATEXT(F!L115)))),FALSE),"ExternalRefsMsg",IF(ISNUMBER('#_F'!L115),IF(ABS('#_F'!L115-F!L115)&gt;0.00001,TRUE,FALSE),IF('#_F'!L115&lt;&gt;F!L115,TRUE,FALSE)),IF(ISNUMBER('#_F'!L115),IF('#_F'!L115&gt;F!L115,"TooLow","TooHigh"),"WrongAnswer"),NOT(_xlfn.ISFORMULA('#_F'!L115)),IF(_xlfn.IFS(ISTEXT('#_F'!L115),FALSE,ISLOGICAL('#_F'!L115),FALSE,SUBSTITUTE(CELL("format",'#_F'!L115),"-","")=SUBSTITUTE(CELL("format",F!L115),"-",""),FALSE,CELL("format",'#_F'!L115)="G",FALSE,AND(CELL("format",'#_F'!L115)="F0",CELL("format",F!L115)="G"),FALSE,TRUE,IFERROR(IF(MATCH(CELL("format",'#_F'!L115)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115),_xlfn.FORMULATEXT(F!L115),F!L115),"9","#"),"8","#"),"7","#"),"6","#"),"5","#"),"4","#"),"3","#"),"2","#"),"1","#"),"0","#"),"$","")," ",""),",","@"),"&gt;","@"),"&lt;","@"),"=","@"),")","@"),"(","@"),"^","@"),"/","@"),"+","@"),"*","@"),"-","@"))-LEN(SUBSTITUTE(SUBSTITUTE(SUBSTITUTE(SUBSTITUTE(SUBSTITUTE(SUBSTITUTE(SUBSTITUTE(SUBSTITUTE(SUBSTITUTE(SUBSTITUTE(SUBSTITUTE(SUBSTITUTE(SUBSTITUTE(SUBSTITUTE(SUBSTITUTE(SUBSTITUTE(SUBSTITUTE(SUBSTITUTE(SUBSTITUTE(SUBSTITUTE(SUBSTITUTE(SUBSTITUTE(SUBSTITUTE(SUBSTITUTE(IF(_xlfn.ISFORMULA(F!L115),_xlfn.FORMULATEXT(F!L115),F!L115),"9","#"),"8","#"),"7","#"),"6","#"),"5","#"),"4","#"),"3","#"),"2","#"),"1","#"),"0","#"),"$","")," ",""),",","@"),"&gt;","@"),"&lt;","@"),"=","@"),")","@"),"(","@"),"^","@"),"/","@"),"+","@"),"*","@"),"-","@"),"@#","")))/2&gt;(LEN(SUBSTITUTE(SUBSTITUTE(SUBSTITUTE(SUBSTITUTE(SUBSTITUTE(SUBSTITUTE(SUBSTITUTE(SUBSTITUTE(SUBSTITUTE(SUBSTITUTE(SUBSTITUTE(SUBSTITUTE(SUBSTITUTE(SUBSTITUTE(SUBSTITUTE(SUBSTITUTE(SUBSTITUTE(SUBSTITUTE(SUBSTITUTE(SUBSTITUTE(SUBSTITUTE(SUBSTITUTE(SUBSTITUTE(IF(_xlfn.ISFORMULA('#_F'!L115),_xlfn.FORMULATEXT('#_F'!L115),'#_F'!L115),"9","#"),"8","#"),"7","#"),"6","#"),"5","#"),"4","#"),"3","#"),"2","#"),"1","#"),"0","#"),"$","")," ",""),",","@"),"&gt;","@"),"&lt;","@"),"=","@"),")","@"),"(","@"),"^","@"),"/","@"),"+","@"),"*","@"),"-","@"))-LEN(SUBSTITUTE(SUBSTITUTE(SUBSTITUTE(SUBSTITUTE(SUBSTITUTE(SUBSTITUTE(SUBSTITUTE(SUBSTITUTE(SUBSTITUTE(SUBSTITUTE(SUBSTITUTE(SUBSTITUTE(SUBSTITUTE(SUBSTITUTE(SUBSTITUTE(SUBSTITUTE(SUBSTITUTE(SUBSTITUTE(SUBSTITUTE(SUBSTITUTE(SUBSTITUTE(SUBSTITUTE(SUBSTITUTE(SUBSTITUTE(IF(_xlfn.ISFORMULA('#_F'!L115),_xlfn.FORMULATEXT('#_F'!L115),'#_F'!L115),"9","#"),"8","#"),"7","#"),"6","#"),"5","#"),"4","#"),"3","#"),"2","#"),"1","#"),"0","#"),"$","")," ",""),",","@"),"&gt;","@"),"&lt;","@"),"=","@"),")","@"),"(","@"),"^","@"),"/","@"),"+","@"),"*","@"),"-","@"),"@#","")))/2,TRUE,FALSE),"HardCodeMsg",IF(LEN(IF(_xlfn.ISFORMULA(F!L115),_xlfn.FORMULATEXT(F!L115),F!L115))-LEN(SUBSTITUTE(IF(_xlfn.ISFORMULA(F!L115),_xlfn.FORMULATEXT(F!L115),F!L115),"""",""))&gt;LEN(IF(_xlfn.ISFORMULA('#_F'!L115),_xlfn.FORMULATEXT('#_F'!L115),'#_F'!L115))-LEN(SUBSTITUTE(IF(_xlfn.ISFORMULA('#_F'!L115),_xlfn.FORMULATEXT('#_F'!L115),'#_F'!L115),"""","")),TRUE,FALSE),"HardQuoteMsg",IF(LEN(IF(_xlfn.ISFORMULA(F!L115),_xlfn.FORMULATEXT(F!L115),F!L115))-LEN(SUBSTITUTE(IF(_xlfn.ISFORMULA(F!L115),_xlfn.FORMULATEXT(F!L115),F!L115),"$",""))&lt;LEN(IF(_xlfn.ISFORMULA('#_F'!L115),_xlfn.FORMULATEXT('#_F'!L115),'#_F'!L115))-LEN(SUBSTITUTE(IF(_xlfn.ISFORMULA('#_F'!L115),_xlfn.FORMULATEXT('#_F'!L115),'#_F'!L115),"$","")),TRUE,FALSE),"MissingAbsMsg",_xlfn.IFS(ISTEXT('#_F'!L115),FALSE,ISLOGICAL('#_F'!L115),FALSE,SUBSTITUTE(CELL("format",'#_F'!L115),"-","")=SUBSTITUTE(CELL("format",F!L115),"-",""),FALSE,CELL("format",'#_F'!L115)="G",FALSE,AND(CELL("format",'#_F'!L115)="F0",CELL("format",F!L115)="G"),FALSE,TRUE,IFERROR(IF(MATCH(CELL("format",'#_F'!L115),FormatCodes_SFX!$A$4:$A$53,0)&gt;0,TRUE),FALSE),TRUE,TRUE),"FormatMsg",TRUE,"PerfectMsg")</f>
        <v>PerfectMsg</v>
      </c>
    </row>
    <row r="116" spans="3:12" x14ac:dyDescent="0.15">
      <c r="C116" s="233">
        <v>0</v>
      </c>
      <c r="D116" s="233">
        <v>0</v>
      </c>
      <c r="E116" s="233">
        <v>0</v>
      </c>
      <c r="F116" s="233">
        <v>0</v>
      </c>
      <c r="G116" s="170" t="str">
        <f ca="1">_xlfn.IFS(ISBLANK(F!G116),"",IF(NOT(ISNA('#_F'!G116)),IF(ISNA(F!G116),TRUE,FALSE),FALSE),"StuNAMsg",IF(AND(ISNA('#_F'!G116),ISNA(F!G116)),TRUE,FALSE),"PerfectMsg",IF(NOT(ISERROR('#_F'!G116)),IF(ISERROR(F!G116),TRUE,FALSE),FALSE),"StuErrorMsg",IF(TYPE('#_F'!G116)&lt;&gt;TYPE(F!G116),TRUE,FALSE),"WrongTypeMsg",IF(_xlfn.ISFORMULA('#_F'!G116),IF(NOT(_xlfn.ISFORMULA(F!G116)),TRUE),FALSE),"MissingFormulaMsg",IF(NOT(AND(ISNUMBER(FIND("[",_xlfn.FORMULATEXT('#_F'!G116))),ISNUMBER(FIND("!",_xlfn.FORMULATEXT('#_F'!G116))))),AND(ISNUMBER(FIND("[",_xlfn.FORMULATEXT(F!G116))),ISNUMBER(FIND("!",_xlfn.FORMULATEXT(F!G116)))),FALSE),"ExternalRefsMsg",IF(ISNUMBER('#_F'!G116),IF(ABS('#_F'!G116-F!G116)&gt;0.00001,TRUE,FALSE),IF('#_F'!G116&lt;&gt;F!G116,TRUE,FALSE)),IF(ISNUMBER('#_F'!G116),IF('#_F'!G116&gt;F!G116,"TooLow","TooHigh"),"WrongAnswer"),NOT(_xlfn.ISFORMULA('#_F'!G116)),IF(_xlfn.IFS(ISTEXT('#_F'!G116),FALSE,ISLOGICAL('#_F'!G116),FALSE,SUBSTITUTE(CELL("format",'#_F'!G116),"-","")=SUBSTITUTE(CELL("format",F!G116),"-",""),FALSE,CELL("format",'#_F'!G116)="G",FALSE,AND(CELL("format",'#_F'!G116)="F0",CELL("format",F!G116)="G"),FALSE,TRUE,IFERROR(IF(MATCH(CELL("format",'#_F'!G116)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116),_xlfn.FORMULATEXT(F!G116),F!G116),"9","#"),"8","#"),"7","#"),"6","#"),"5","#"),"4","#"),"3","#"),"2","#"),"1","#"),"0","#"),"$","")," ",""),",","@"),"&gt;","@"),"&lt;","@"),"=","@"),")","@"),"(","@"),"^","@"),"/","@"),"+","@"),"*","@"),"-","@"))-LEN(SUBSTITUTE(SUBSTITUTE(SUBSTITUTE(SUBSTITUTE(SUBSTITUTE(SUBSTITUTE(SUBSTITUTE(SUBSTITUTE(SUBSTITUTE(SUBSTITUTE(SUBSTITUTE(SUBSTITUTE(SUBSTITUTE(SUBSTITUTE(SUBSTITUTE(SUBSTITUTE(SUBSTITUTE(SUBSTITUTE(SUBSTITUTE(SUBSTITUTE(SUBSTITUTE(SUBSTITUTE(SUBSTITUTE(SUBSTITUTE(IF(_xlfn.ISFORMULA(F!G116),_xlfn.FORMULATEXT(F!G116),F!G116),"9","#"),"8","#"),"7","#"),"6","#"),"5","#"),"4","#"),"3","#"),"2","#"),"1","#"),"0","#"),"$","")," ",""),",","@"),"&gt;","@"),"&lt;","@"),"=","@"),")","@"),"(","@"),"^","@"),"/","@"),"+","@"),"*","@"),"-","@"),"@#","")))/2&gt;(LEN(SUBSTITUTE(SUBSTITUTE(SUBSTITUTE(SUBSTITUTE(SUBSTITUTE(SUBSTITUTE(SUBSTITUTE(SUBSTITUTE(SUBSTITUTE(SUBSTITUTE(SUBSTITUTE(SUBSTITUTE(SUBSTITUTE(SUBSTITUTE(SUBSTITUTE(SUBSTITUTE(SUBSTITUTE(SUBSTITUTE(SUBSTITUTE(SUBSTITUTE(SUBSTITUTE(SUBSTITUTE(SUBSTITUTE(IF(_xlfn.ISFORMULA('#_F'!G116),_xlfn.FORMULATEXT('#_F'!G116),'#_F'!G116),"9","#"),"8","#"),"7","#"),"6","#"),"5","#"),"4","#"),"3","#"),"2","#"),"1","#"),"0","#"),"$","")," ",""),",","@"),"&gt;","@"),"&lt;","@"),"=","@"),")","@"),"(","@"),"^","@"),"/","@"),"+","@"),"*","@"),"-","@"))-LEN(SUBSTITUTE(SUBSTITUTE(SUBSTITUTE(SUBSTITUTE(SUBSTITUTE(SUBSTITUTE(SUBSTITUTE(SUBSTITUTE(SUBSTITUTE(SUBSTITUTE(SUBSTITUTE(SUBSTITUTE(SUBSTITUTE(SUBSTITUTE(SUBSTITUTE(SUBSTITUTE(SUBSTITUTE(SUBSTITUTE(SUBSTITUTE(SUBSTITUTE(SUBSTITUTE(SUBSTITUTE(SUBSTITUTE(SUBSTITUTE(IF(_xlfn.ISFORMULA('#_F'!G116),_xlfn.FORMULATEXT('#_F'!G116),'#_F'!G116),"9","#"),"8","#"),"7","#"),"6","#"),"5","#"),"4","#"),"3","#"),"2","#"),"1","#"),"0","#"),"$","")," ",""),",","@"),"&gt;","@"),"&lt;","@"),"=","@"),")","@"),"(","@"),"^","@"),"/","@"),"+","@"),"*","@"),"-","@"),"@#","")))/2,TRUE,FALSE),"HardCodeMsg",IF(LEN(IF(_xlfn.ISFORMULA(F!G116),_xlfn.FORMULATEXT(F!G116),F!G116))-LEN(SUBSTITUTE(IF(_xlfn.ISFORMULA(F!G116),_xlfn.FORMULATEXT(F!G116),F!G116),"""",""))&gt;LEN(IF(_xlfn.ISFORMULA('#_F'!G116),_xlfn.FORMULATEXT('#_F'!G116),'#_F'!G116))-LEN(SUBSTITUTE(IF(_xlfn.ISFORMULA('#_F'!G116),_xlfn.FORMULATEXT('#_F'!G116),'#_F'!G116),"""","")),TRUE,FALSE),"HardQuoteMsg",IF(LEN(IF(_xlfn.ISFORMULA(F!G116),_xlfn.FORMULATEXT(F!G116),F!G116))-LEN(SUBSTITUTE(IF(_xlfn.ISFORMULA(F!G116),_xlfn.FORMULATEXT(F!G116),F!G116),"$",""))&lt;LEN(IF(_xlfn.ISFORMULA('#_F'!G116),_xlfn.FORMULATEXT('#_F'!G116),'#_F'!G116))-LEN(SUBSTITUTE(IF(_xlfn.ISFORMULA('#_F'!G116),_xlfn.FORMULATEXT('#_F'!G116),'#_F'!G116),"$","")),TRUE,FALSE),"MissingAbsMsg",_xlfn.IFS(ISTEXT('#_F'!G116),FALSE,ISLOGICAL('#_F'!G116),FALSE,SUBSTITUTE(CELL("format",'#_F'!G116),"-","")=SUBSTITUTE(CELL("format",F!G116),"-",""),FALSE,CELL("format",'#_F'!G116)="G",FALSE,AND(CELL("format",'#_F'!G116)="F0",CELL("format",F!G116)="G"),FALSE,TRUE,IFERROR(IF(MATCH(CELL("format",'#_F'!G116),FormatCodes_SFX!$A$4:$A$53,0)&gt;0,TRUE),FALSE),TRUE,TRUE),"FormatMsg",TRUE,"PerfectMsg")</f>
        <v>PerfectMsg</v>
      </c>
      <c r="H116" s="170" t="str">
        <f ca="1">_xlfn.IFS(ISBLANK(F!H116),"",IF(NOT(ISNA('#_F'!H116)),IF(ISNA(F!H116),TRUE,FALSE),FALSE),"StuNAMsg",IF(AND(ISNA('#_F'!H116),ISNA(F!H116)),TRUE,FALSE),"PerfectMsg",IF(NOT(ISERROR('#_F'!H116)),IF(ISERROR(F!H116),TRUE,FALSE),FALSE),"StuErrorMsg",IF(TYPE('#_F'!H116)&lt;&gt;TYPE(F!H116),TRUE,FALSE),"WrongTypeMsg",IF(_xlfn.ISFORMULA('#_F'!H116),IF(NOT(_xlfn.ISFORMULA(F!H116)),TRUE),FALSE),"MissingFormulaMsg",IF(NOT(AND(ISNUMBER(FIND("[",_xlfn.FORMULATEXT('#_F'!H116))),ISNUMBER(FIND("!",_xlfn.FORMULATEXT('#_F'!H116))))),AND(ISNUMBER(FIND("[",_xlfn.FORMULATEXT(F!H116))),ISNUMBER(FIND("!",_xlfn.FORMULATEXT(F!H116)))),FALSE),"ExternalRefsMsg",IF(ISNUMBER('#_F'!H116),IF(ABS('#_F'!H116-F!H116)&gt;0.00001,TRUE,FALSE),IF('#_F'!H116&lt;&gt;F!H116,TRUE,FALSE)),IF(ISNUMBER('#_F'!H116),IF('#_F'!H116&gt;F!H116,"TooLow","TooHigh"),"WrongAnswer"),NOT(_xlfn.ISFORMULA('#_F'!H116)),IF(_xlfn.IFS(ISTEXT('#_F'!H116),FALSE,ISLOGICAL('#_F'!H116),FALSE,SUBSTITUTE(CELL("format",'#_F'!H116),"-","")=SUBSTITUTE(CELL("format",F!H116),"-",""),FALSE,CELL("format",'#_F'!H116)="G",FALSE,AND(CELL("format",'#_F'!H116)="F0",CELL("format",F!H116)="G"),FALSE,TRUE,IFERROR(IF(MATCH(CELL("format",'#_F'!H116)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116),_xlfn.FORMULATEXT(F!H116),F!H116),"9","#"),"8","#"),"7","#"),"6","#"),"5","#"),"4","#"),"3","#"),"2","#"),"1","#"),"0","#"),"$","")," ",""),",","@"),"&gt;","@"),"&lt;","@"),"=","@"),")","@"),"(","@"),"^","@"),"/","@"),"+","@"),"*","@"),"-","@"))-LEN(SUBSTITUTE(SUBSTITUTE(SUBSTITUTE(SUBSTITUTE(SUBSTITUTE(SUBSTITUTE(SUBSTITUTE(SUBSTITUTE(SUBSTITUTE(SUBSTITUTE(SUBSTITUTE(SUBSTITUTE(SUBSTITUTE(SUBSTITUTE(SUBSTITUTE(SUBSTITUTE(SUBSTITUTE(SUBSTITUTE(SUBSTITUTE(SUBSTITUTE(SUBSTITUTE(SUBSTITUTE(SUBSTITUTE(SUBSTITUTE(IF(_xlfn.ISFORMULA(F!H116),_xlfn.FORMULATEXT(F!H116),F!H116),"9","#"),"8","#"),"7","#"),"6","#"),"5","#"),"4","#"),"3","#"),"2","#"),"1","#"),"0","#"),"$","")," ",""),",","@"),"&gt;","@"),"&lt;","@"),"=","@"),")","@"),"(","@"),"^","@"),"/","@"),"+","@"),"*","@"),"-","@"),"@#","")))/2&gt;(LEN(SUBSTITUTE(SUBSTITUTE(SUBSTITUTE(SUBSTITUTE(SUBSTITUTE(SUBSTITUTE(SUBSTITUTE(SUBSTITUTE(SUBSTITUTE(SUBSTITUTE(SUBSTITUTE(SUBSTITUTE(SUBSTITUTE(SUBSTITUTE(SUBSTITUTE(SUBSTITUTE(SUBSTITUTE(SUBSTITUTE(SUBSTITUTE(SUBSTITUTE(SUBSTITUTE(SUBSTITUTE(SUBSTITUTE(IF(_xlfn.ISFORMULA('#_F'!H116),_xlfn.FORMULATEXT('#_F'!H116),'#_F'!H116),"9","#"),"8","#"),"7","#"),"6","#"),"5","#"),"4","#"),"3","#"),"2","#"),"1","#"),"0","#"),"$","")," ",""),",","@"),"&gt;","@"),"&lt;","@"),"=","@"),")","@"),"(","@"),"^","@"),"/","@"),"+","@"),"*","@"),"-","@"))-LEN(SUBSTITUTE(SUBSTITUTE(SUBSTITUTE(SUBSTITUTE(SUBSTITUTE(SUBSTITUTE(SUBSTITUTE(SUBSTITUTE(SUBSTITUTE(SUBSTITUTE(SUBSTITUTE(SUBSTITUTE(SUBSTITUTE(SUBSTITUTE(SUBSTITUTE(SUBSTITUTE(SUBSTITUTE(SUBSTITUTE(SUBSTITUTE(SUBSTITUTE(SUBSTITUTE(SUBSTITUTE(SUBSTITUTE(SUBSTITUTE(IF(_xlfn.ISFORMULA('#_F'!H116),_xlfn.FORMULATEXT('#_F'!H116),'#_F'!H116),"9","#"),"8","#"),"7","#"),"6","#"),"5","#"),"4","#"),"3","#"),"2","#"),"1","#"),"0","#"),"$","")," ",""),",","@"),"&gt;","@"),"&lt;","@"),"=","@"),")","@"),"(","@"),"^","@"),"/","@"),"+","@"),"*","@"),"-","@"),"@#","")))/2,TRUE,FALSE),"HardCodeMsg",IF(LEN(IF(_xlfn.ISFORMULA(F!H116),_xlfn.FORMULATEXT(F!H116),F!H116))-LEN(SUBSTITUTE(IF(_xlfn.ISFORMULA(F!H116),_xlfn.FORMULATEXT(F!H116),F!H116),"""",""))&gt;LEN(IF(_xlfn.ISFORMULA('#_F'!H116),_xlfn.FORMULATEXT('#_F'!H116),'#_F'!H116))-LEN(SUBSTITUTE(IF(_xlfn.ISFORMULA('#_F'!H116),_xlfn.FORMULATEXT('#_F'!H116),'#_F'!H116),"""","")),TRUE,FALSE),"HardQuoteMsg",IF(LEN(IF(_xlfn.ISFORMULA(F!H116),_xlfn.FORMULATEXT(F!H116),F!H116))-LEN(SUBSTITUTE(IF(_xlfn.ISFORMULA(F!H116),_xlfn.FORMULATEXT(F!H116),F!H116),"$",""))&lt;LEN(IF(_xlfn.ISFORMULA('#_F'!H116),_xlfn.FORMULATEXT('#_F'!H116),'#_F'!H116))-LEN(SUBSTITUTE(IF(_xlfn.ISFORMULA('#_F'!H116),_xlfn.FORMULATEXT('#_F'!H116),'#_F'!H116),"$","")),TRUE,FALSE),"MissingAbsMsg",_xlfn.IFS(ISTEXT('#_F'!H116),FALSE,ISLOGICAL('#_F'!H116),FALSE,SUBSTITUTE(CELL("format",'#_F'!H116),"-","")=SUBSTITUTE(CELL("format",F!H116),"-",""),FALSE,CELL("format",'#_F'!H116)="G",FALSE,AND(CELL("format",'#_F'!H116)="F0",CELL("format",F!H116)="G"),FALSE,TRUE,IFERROR(IF(MATCH(CELL("format",'#_F'!H116),FormatCodes_SFX!$A$4:$A$53,0)&gt;0,TRUE),FALSE),TRUE,TRUE),"FormatMsg",TRUE,"PerfectMsg")</f>
        <v>PerfectMsg</v>
      </c>
      <c r="I116" s="170" t="str">
        <f ca="1">_xlfn.IFS(ISBLANK(F!I116),"",IF(NOT(ISNA('#_F'!I116)),IF(ISNA(F!I116),TRUE,FALSE),FALSE),"StuNAMsg",IF(AND(ISNA('#_F'!I116),ISNA(F!I116)),TRUE,FALSE),"PerfectMsg",IF(NOT(ISERROR('#_F'!I116)),IF(ISERROR(F!I116),TRUE,FALSE),FALSE),"StuErrorMsg",IF(TYPE('#_F'!I116)&lt;&gt;TYPE(F!I116),TRUE,FALSE),"WrongTypeMsg",IF(_xlfn.ISFORMULA('#_F'!I116),IF(NOT(_xlfn.ISFORMULA(F!I116)),TRUE),FALSE),"MissingFormulaMsg",IF(NOT(AND(ISNUMBER(FIND("[",_xlfn.FORMULATEXT('#_F'!I116))),ISNUMBER(FIND("!",_xlfn.FORMULATEXT('#_F'!I116))))),AND(ISNUMBER(FIND("[",_xlfn.FORMULATEXT(F!I116))),ISNUMBER(FIND("!",_xlfn.FORMULATEXT(F!I116)))),FALSE),"ExternalRefsMsg",IF(ISNUMBER('#_F'!I116),IF(ABS('#_F'!I116-F!I116)&gt;0.00001,TRUE,FALSE),IF('#_F'!I116&lt;&gt;F!I116,TRUE,FALSE)),IF(ISNUMBER('#_F'!I116),IF('#_F'!I116&gt;F!I116,"TooLow","TooHigh"),"WrongAnswer"),NOT(_xlfn.ISFORMULA('#_F'!I116)),IF(_xlfn.IFS(ISTEXT('#_F'!I116),FALSE,ISLOGICAL('#_F'!I116),FALSE,SUBSTITUTE(CELL("format",'#_F'!I116),"-","")=SUBSTITUTE(CELL("format",F!I116),"-",""),FALSE,CELL("format",'#_F'!I116)="G",FALSE,AND(CELL("format",'#_F'!I116)="F0",CELL("format",F!I116)="G"),FALSE,TRUE,IFERROR(IF(MATCH(CELL("format",'#_F'!I116)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116),_xlfn.FORMULATEXT(F!I116),F!I116),"9","#"),"8","#"),"7","#"),"6","#"),"5","#"),"4","#"),"3","#"),"2","#"),"1","#"),"0","#"),"$","")," ",""),",","@"),"&gt;","@"),"&lt;","@"),"=","@"),")","@"),"(","@"),"^","@"),"/","@"),"+","@"),"*","@"),"-","@"))-LEN(SUBSTITUTE(SUBSTITUTE(SUBSTITUTE(SUBSTITUTE(SUBSTITUTE(SUBSTITUTE(SUBSTITUTE(SUBSTITUTE(SUBSTITUTE(SUBSTITUTE(SUBSTITUTE(SUBSTITUTE(SUBSTITUTE(SUBSTITUTE(SUBSTITUTE(SUBSTITUTE(SUBSTITUTE(SUBSTITUTE(SUBSTITUTE(SUBSTITUTE(SUBSTITUTE(SUBSTITUTE(SUBSTITUTE(SUBSTITUTE(IF(_xlfn.ISFORMULA(F!I116),_xlfn.FORMULATEXT(F!I116),F!I116),"9","#"),"8","#"),"7","#"),"6","#"),"5","#"),"4","#"),"3","#"),"2","#"),"1","#"),"0","#"),"$","")," ",""),",","@"),"&gt;","@"),"&lt;","@"),"=","@"),")","@"),"(","@"),"^","@"),"/","@"),"+","@"),"*","@"),"-","@"),"@#","")))/2&gt;(LEN(SUBSTITUTE(SUBSTITUTE(SUBSTITUTE(SUBSTITUTE(SUBSTITUTE(SUBSTITUTE(SUBSTITUTE(SUBSTITUTE(SUBSTITUTE(SUBSTITUTE(SUBSTITUTE(SUBSTITUTE(SUBSTITUTE(SUBSTITUTE(SUBSTITUTE(SUBSTITUTE(SUBSTITUTE(SUBSTITUTE(SUBSTITUTE(SUBSTITUTE(SUBSTITUTE(SUBSTITUTE(SUBSTITUTE(IF(_xlfn.ISFORMULA('#_F'!I116),_xlfn.FORMULATEXT('#_F'!I116),'#_F'!I116),"9","#"),"8","#"),"7","#"),"6","#"),"5","#"),"4","#"),"3","#"),"2","#"),"1","#"),"0","#"),"$","")," ",""),",","@"),"&gt;","@"),"&lt;","@"),"=","@"),")","@"),"(","@"),"^","@"),"/","@"),"+","@"),"*","@"),"-","@"))-LEN(SUBSTITUTE(SUBSTITUTE(SUBSTITUTE(SUBSTITUTE(SUBSTITUTE(SUBSTITUTE(SUBSTITUTE(SUBSTITUTE(SUBSTITUTE(SUBSTITUTE(SUBSTITUTE(SUBSTITUTE(SUBSTITUTE(SUBSTITUTE(SUBSTITUTE(SUBSTITUTE(SUBSTITUTE(SUBSTITUTE(SUBSTITUTE(SUBSTITUTE(SUBSTITUTE(SUBSTITUTE(SUBSTITUTE(SUBSTITUTE(IF(_xlfn.ISFORMULA('#_F'!I116),_xlfn.FORMULATEXT('#_F'!I116),'#_F'!I116),"9","#"),"8","#"),"7","#"),"6","#"),"5","#"),"4","#"),"3","#"),"2","#"),"1","#"),"0","#"),"$","")," ",""),",","@"),"&gt;","@"),"&lt;","@"),"=","@"),")","@"),"(","@"),"^","@"),"/","@"),"+","@"),"*","@"),"-","@"),"@#","")))/2,TRUE,FALSE),"HardCodeMsg",IF(LEN(IF(_xlfn.ISFORMULA(F!I116),_xlfn.FORMULATEXT(F!I116),F!I116))-LEN(SUBSTITUTE(IF(_xlfn.ISFORMULA(F!I116),_xlfn.FORMULATEXT(F!I116),F!I116),"""",""))&gt;LEN(IF(_xlfn.ISFORMULA('#_F'!I116),_xlfn.FORMULATEXT('#_F'!I116),'#_F'!I116))-LEN(SUBSTITUTE(IF(_xlfn.ISFORMULA('#_F'!I116),_xlfn.FORMULATEXT('#_F'!I116),'#_F'!I116),"""","")),TRUE,FALSE),"HardQuoteMsg",IF(LEN(IF(_xlfn.ISFORMULA(F!I116),_xlfn.FORMULATEXT(F!I116),F!I116))-LEN(SUBSTITUTE(IF(_xlfn.ISFORMULA(F!I116),_xlfn.FORMULATEXT(F!I116),F!I116),"$",""))&lt;LEN(IF(_xlfn.ISFORMULA('#_F'!I116),_xlfn.FORMULATEXT('#_F'!I116),'#_F'!I116))-LEN(SUBSTITUTE(IF(_xlfn.ISFORMULA('#_F'!I116),_xlfn.FORMULATEXT('#_F'!I116),'#_F'!I116),"$","")),TRUE,FALSE),"MissingAbsMsg",_xlfn.IFS(ISTEXT('#_F'!I116),FALSE,ISLOGICAL('#_F'!I116),FALSE,SUBSTITUTE(CELL("format",'#_F'!I116),"-","")=SUBSTITUTE(CELL("format",F!I116),"-",""),FALSE,CELL("format",'#_F'!I116)="G",FALSE,AND(CELL("format",'#_F'!I116)="F0",CELL("format",F!I116)="G"),FALSE,TRUE,IFERROR(IF(MATCH(CELL("format",'#_F'!I116),FormatCodes_SFX!$A$4:$A$53,0)&gt;0,TRUE),FALSE),TRUE,TRUE),"FormatMsg",TRUE,"PerfectMsg")</f>
        <v>PerfectMsg</v>
      </c>
      <c r="J116" s="170" t="str">
        <f ca="1">_xlfn.IFS(ISBLANK(F!J116),"",IF(NOT(ISNA('#_F'!J116)),IF(ISNA(F!J116),TRUE,FALSE),FALSE),"StuNAMsg",IF(AND(ISNA('#_F'!J116),ISNA(F!J116)),TRUE,FALSE),"PerfectMsg",IF(NOT(ISERROR('#_F'!J116)),IF(ISERROR(F!J116),TRUE,FALSE),FALSE),"StuErrorMsg",IF(TYPE('#_F'!J116)&lt;&gt;TYPE(F!J116),TRUE,FALSE),"WrongTypeMsg",IF(_xlfn.ISFORMULA('#_F'!J116),IF(NOT(_xlfn.ISFORMULA(F!J116)),TRUE),FALSE),"MissingFormulaMsg",IF(NOT(AND(ISNUMBER(FIND("[",_xlfn.FORMULATEXT('#_F'!J116))),ISNUMBER(FIND("!",_xlfn.FORMULATEXT('#_F'!J116))))),AND(ISNUMBER(FIND("[",_xlfn.FORMULATEXT(F!J116))),ISNUMBER(FIND("!",_xlfn.FORMULATEXT(F!J116)))),FALSE),"ExternalRefsMsg",IF(ISNUMBER('#_F'!J116),IF(ABS('#_F'!J116-F!J116)&gt;0.00001,TRUE,FALSE),IF('#_F'!J116&lt;&gt;F!J116,TRUE,FALSE)),IF(ISNUMBER('#_F'!J116),IF('#_F'!J116&gt;F!J116,"TooLow","TooHigh"),"WrongAnswer"),NOT(_xlfn.ISFORMULA('#_F'!J116)),IF(_xlfn.IFS(ISTEXT('#_F'!J116),FALSE,ISLOGICAL('#_F'!J116),FALSE,SUBSTITUTE(CELL("format",'#_F'!J116),"-","")=SUBSTITUTE(CELL("format",F!J116),"-",""),FALSE,CELL("format",'#_F'!J116)="G",FALSE,AND(CELL("format",'#_F'!J116)="F0",CELL("format",F!J116)="G"),FALSE,TRUE,IFERROR(IF(MATCH(CELL("format",'#_F'!J116)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116),_xlfn.FORMULATEXT(F!J116),F!J116),"9","#"),"8","#"),"7","#"),"6","#"),"5","#"),"4","#"),"3","#"),"2","#"),"1","#"),"0","#"),"$","")," ",""),",","@"),"&gt;","@"),"&lt;","@"),"=","@"),")","@"),"(","@"),"^","@"),"/","@"),"+","@"),"*","@"),"-","@"))-LEN(SUBSTITUTE(SUBSTITUTE(SUBSTITUTE(SUBSTITUTE(SUBSTITUTE(SUBSTITUTE(SUBSTITUTE(SUBSTITUTE(SUBSTITUTE(SUBSTITUTE(SUBSTITUTE(SUBSTITUTE(SUBSTITUTE(SUBSTITUTE(SUBSTITUTE(SUBSTITUTE(SUBSTITUTE(SUBSTITUTE(SUBSTITUTE(SUBSTITUTE(SUBSTITUTE(SUBSTITUTE(SUBSTITUTE(SUBSTITUTE(IF(_xlfn.ISFORMULA(F!J116),_xlfn.FORMULATEXT(F!J116),F!J116),"9","#"),"8","#"),"7","#"),"6","#"),"5","#"),"4","#"),"3","#"),"2","#"),"1","#"),"0","#"),"$","")," ",""),",","@"),"&gt;","@"),"&lt;","@"),"=","@"),")","@"),"(","@"),"^","@"),"/","@"),"+","@"),"*","@"),"-","@"),"@#","")))/2&gt;(LEN(SUBSTITUTE(SUBSTITUTE(SUBSTITUTE(SUBSTITUTE(SUBSTITUTE(SUBSTITUTE(SUBSTITUTE(SUBSTITUTE(SUBSTITUTE(SUBSTITUTE(SUBSTITUTE(SUBSTITUTE(SUBSTITUTE(SUBSTITUTE(SUBSTITUTE(SUBSTITUTE(SUBSTITUTE(SUBSTITUTE(SUBSTITUTE(SUBSTITUTE(SUBSTITUTE(SUBSTITUTE(SUBSTITUTE(IF(_xlfn.ISFORMULA('#_F'!J116),_xlfn.FORMULATEXT('#_F'!J116),'#_F'!J116),"9","#"),"8","#"),"7","#"),"6","#"),"5","#"),"4","#"),"3","#"),"2","#"),"1","#"),"0","#"),"$","")," ",""),",","@"),"&gt;","@"),"&lt;","@"),"=","@"),")","@"),"(","@"),"^","@"),"/","@"),"+","@"),"*","@"),"-","@"))-LEN(SUBSTITUTE(SUBSTITUTE(SUBSTITUTE(SUBSTITUTE(SUBSTITUTE(SUBSTITUTE(SUBSTITUTE(SUBSTITUTE(SUBSTITUTE(SUBSTITUTE(SUBSTITUTE(SUBSTITUTE(SUBSTITUTE(SUBSTITUTE(SUBSTITUTE(SUBSTITUTE(SUBSTITUTE(SUBSTITUTE(SUBSTITUTE(SUBSTITUTE(SUBSTITUTE(SUBSTITUTE(SUBSTITUTE(SUBSTITUTE(IF(_xlfn.ISFORMULA('#_F'!J116),_xlfn.FORMULATEXT('#_F'!J116),'#_F'!J116),"9","#"),"8","#"),"7","#"),"6","#"),"5","#"),"4","#"),"3","#"),"2","#"),"1","#"),"0","#"),"$","")," ",""),",","@"),"&gt;","@"),"&lt;","@"),"=","@"),")","@"),"(","@"),"^","@"),"/","@"),"+","@"),"*","@"),"-","@"),"@#","")))/2,TRUE,FALSE),"HardCodeMsg",IF(LEN(IF(_xlfn.ISFORMULA(F!J116),_xlfn.FORMULATEXT(F!J116),F!J116))-LEN(SUBSTITUTE(IF(_xlfn.ISFORMULA(F!J116),_xlfn.FORMULATEXT(F!J116),F!J116),"""",""))&gt;LEN(IF(_xlfn.ISFORMULA('#_F'!J116),_xlfn.FORMULATEXT('#_F'!J116),'#_F'!J116))-LEN(SUBSTITUTE(IF(_xlfn.ISFORMULA('#_F'!J116),_xlfn.FORMULATEXT('#_F'!J116),'#_F'!J116),"""","")),TRUE,FALSE),"HardQuoteMsg",IF(LEN(IF(_xlfn.ISFORMULA(F!J116),_xlfn.FORMULATEXT(F!J116),F!J116))-LEN(SUBSTITUTE(IF(_xlfn.ISFORMULA(F!J116),_xlfn.FORMULATEXT(F!J116),F!J116),"$",""))&lt;LEN(IF(_xlfn.ISFORMULA('#_F'!J116),_xlfn.FORMULATEXT('#_F'!J116),'#_F'!J116))-LEN(SUBSTITUTE(IF(_xlfn.ISFORMULA('#_F'!J116),_xlfn.FORMULATEXT('#_F'!J116),'#_F'!J116),"$","")),TRUE,FALSE),"MissingAbsMsg",_xlfn.IFS(ISTEXT('#_F'!J116),FALSE,ISLOGICAL('#_F'!J116),FALSE,SUBSTITUTE(CELL("format",'#_F'!J116),"-","")=SUBSTITUTE(CELL("format",F!J116),"-",""),FALSE,CELL("format",'#_F'!J116)="G",FALSE,AND(CELL("format",'#_F'!J116)="F0",CELL("format",F!J116)="G"),FALSE,TRUE,IFERROR(IF(MATCH(CELL("format",'#_F'!J116),FormatCodes_SFX!$A$4:$A$53,0)&gt;0,TRUE),FALSE),TRUE,TRUE),"FormatMsg",TRUE,"PerfectMsg")</f>
        <v>PerfectMsg</v>
      </c>
      <c r="K116" s="170" t="str">
        <f ca="1">_xlfn.IFS(ISBLANK(F!K116),"",IF(NOT(ISNA('#_F'!K116)),IF(ISNA(F!K116),TRUE,FALSE),FALSE),"StuNAMsg",IF(AND(ISNA('#_F'!K116),ISNA(F!K116)),TRUE,FALSE),"PerfectMsg",IF(NOT(ISERROR('#_F'!K116)),IF(ISERROR(F!K116),TRUE,FALSE),FALSE),"StuErrorMsg",IF(TYPE('#_F'!K116)&lt;&gt;TYPE(F!K116),TRUE,FALSE),"WrongTypeMsg",IF(_xlfn.ISFORMULA('#_F'!K116),IF(NOT(_xlfn.ISFORMULA(F!K116)),TRUE),FALSE),"MissingFormulaMsg",IF(NOT(AND(ISNUMBER(FIND("[",_xlfn.FORMULATEXT('#_F'!K116))),ISNUMBER(FIND("!",_xlfn.FORMULATEXT('#_F'!K116))))),AND(ISNUMBER(FIND("[",_xlfn.FORMULATEXT(F!K116))),ISNUMBER(FIND("!",_xlfn.FORMULATEXT(F!K116)))),FALSE),"ExternalRefsMsg",IF(ISNUMBER('#_F'!K116),IF(ABS('#_F'!K116-F!K116)&gt;0.00001,TRUE,FALSE),IF('#_F'!K116&lt;&gt;F!K116,TRUE,FALSE)),IF(ISNUMBER('#_F'!K116),IF('#_F'!K116&gt;F!K116,"TooLow","TooHigh"),"WrongAnswer"),NOT(_xlfn.ISFORMULA('#_F'!K116)),IF(_xlfn.IFS(ISTEXT('#_F'!K116),FALSE,ISLOGICAL('#_F'!K116),FALSE,SUBSTITUTE(CELL("format",'#_F'!K116),"-","")=SUBSTITUTE(CELL("format",F!K116),"-",""),FALSE,CELL("format",'#_F'!K116)="G",FALSE,AND(CELL("format",'#_F'!K116)="F0",CELL("format",F!K116)="G"),FALSE,TRUE,IFERROR(IF(MATCH(CELL("format",'#_F'!K116)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116),_xlfn.FORMULATEXT(F!K116),F!K116),"9","#"),"8","#"),"7","#"),"6","#"),"5","#"),"4","#"),"3","#"),"2","#"),"1","#"),"0","#"),"$","")," ",""),",","@"),"&gt;","@"),"&lt;","@"),"=","@"),")","@"),"(","@"),"^","@"),"/","@"),"+","@"),"*","@"),"-","@"))-LEN(SUBSTITUTE(SUBSTITUTE(SUBSTITUTE(SUBSTITUTE(SUBSTITUTE(SUBSTITUTE(SUBSTITUTE(SUBSTITUTE(SUBSTITUTE(SUBSTITUTE(SUBSTITUTE(SUBSTITUTE(SUBSTITUTE(SUBSTITUTE(SUBSTITUTE(SUBSTITUTE(SUBSTITUTE(SUBSTITUTE(SUBSTITUTE(SUBSTITUTE(SUBSTITUTE(SUBSTITUTE(SUBSTITUTE(SUBSTITUTE(IF(_xlfn.ISFORMULA(F!K116),_xlfn.FORMULATEXT(F!K116),F!K116),"9","#"),"8","#"),"7","#"),"6","#"),"5","#"),"4","#"),"3","#"),"2","#"),"1","#"),"0","#"),"$","")," ",""),",","@"),"&gt;","@"),"&lt;","@"),"=","@"),")","@"),"(","@"),"^","@"),"/","@"),"+","@"),"*","@"),"-","@"),"@#","")))/2&gt;(LEN(SUBSTITUTE(SUBSTITUTE(SUBSTITUTE(SUBSTITUTE(SUBSTITUTE(SUBSTITUTE(SUBSTITUTE(SUBSTITUTE(SUBSTITUTE(SUBSTITUTE(SUBSTITUTE(SUBSTITUTE(SUBSTITUTE(SUBSTITUTE(SUBSTITUTE(SUBSTITUTE(SUBSTITUTE(SUBSTITUTE(SUBSTITUTE(SUBSTITUTE(SUBSTITUTE(SUBSTITUTE(SUBSTITUTE(IF(_xlfn.ISFORMULA('#_F'!K116),_xlfn.FORMULATEXT('#_F'!K116),'#_F'!K116),"9","#"),"8","#"),"7","#"),"6","#"),"5","#"),"4","#"),"3","#"),"2","#"),"1","#"),"0","#"),"$","")," ",""),",","@"),"&gt;","@"),"&lt;","@"),"=","@"),")","@"),"(","@"),"^","@"),"/","@"),"+","@"),"*","@"),"-","@"))-LEN(SUBSTITUTE(SUBSTITUTE(SUBSTITUTE(SUBSTITUTE(SUBSTITUTE(SUBSTITUTE(SUBSTITUTE(SUBSTITUTE(SUBSTITUTE(SUBSTITUTE(SUBSTITUTE(SUBSTITUTE(SUBSTITUTE(SUBSTITUTE(SUBSTITUTE(SUBSTITUTE(SUBSTITUTE(SUBSTITUTE(SUBSTITUTE(SUBSTITUTE(SUBSTITUTE(SUBSTITUTE(SUBSTITUTE(SUBSTITUTE(IF(_xlfn.ISFORMULA('#_F'!K116),_xlfn.FORMULATEXT('#_F'!K116),'#_F'!K116),"9","#"),"8","#"),"7","#"),"6","#"),"5","#"),"4","#"),"3","#"),"2","#"),"1","#"),"0","#"),"$","")," ",""),",","@"),"&gt;","@"),"&lt;","@"),"=","@"),")","@"),"(","@"),"^","@"),"/","@"),"+","@"),"*","@"),"-","@"),"@#","")))/2,TRUE,FALSE),"HardCodeMsg",IF(LEN(IF(_xlfn.ISFORMULA(F!K116),_xlfn.FORMULATEXT(F!K116),F!K116))-LEN(SUBSTITUTE(IF(_xlfn.ISFORMULA(F!K116),_xlfn.FORMULATEXT(F!K116),F!K116),"""",""))&gt;LEN(IF(_xlfn.ISFORMULA('#_F'!K116),_xlfn.FORMULATEXT('#_F'!K116),'#_F'!K116))-LEN(SUBSTITUTE(IF(_xlfn.ISFORMULA('#_F'!K116),_xlfn.FORMULATEXT('#_F'!K116),'#_F'!K116),"""","")),TRUE,FALSE),"HardQuoteMsg",IF(LEN(IF(_xlfn.ISFORMULA(F!K116),_xlfn.FORMULATEXT(F!K116),F!K116))-LEN(SUBSTITUTE(IF(_xlfn.ISFORMULA(F!K116),_xlfn.FORMULATEXT(F!K116),F!K116),"$",""))&lt;LEN(IF(_xlfn.ISFORMULA('#_F'!K116),_xlfn.FORMULATEXT('#_F'!K116),'#_F'!K116))-LEN(SUBSTITUTE(IF(_xlfn.ISFORMULA('#_F'!K116),_xlfn.FORMULATEXT('#_F'!K116),'#_F'!K116),"$","")),TRUE,FALSE),"MissingAbsMsg",_xlfn.IFS(ISTEXT('#_F'!K116),FALSE,ISLOGICAL('#_F'!K116),FALSE,SUBSTITUTE(CELL("format",'#_F'!K116),"-","")=SUBSTITUTE(CELL("format",F!K116),"-",""),FALSE,CELL("format",'#_F'!K116)="G",FALSE,AND(CELL("format",'#_F'!K116)="F0",CELL("format",F!K116)="G"),FALSE,TRUE,IFERROR(IF(MATCH(CELL("format",'#_F'!K116),FormatCodes_SFX!$A$4:$A$53,0)&gt;0,TRUE),FALSE),TRUE,TRUE),"FormatMsg",TRUE,"PerfectMsg")</f>
        <v>PerfectMsg</v>
      </c>
      <c r="L116" s="231" t="str">
        <f ca="1">_xlfn.IFS(ISBLANK(F!L116),"",IF(NOT(ISNA('#_F'!L116)),IF(ISNA(F!L116),TRUE,FALSE),FALSE),"StuNAMsg",IF(AND(ISNA('#_F'!L116),ISNA(F!L116)),TRUE,FALSE),"PerfectMsg",IF(NOT(ISERROR('#_F'!L116)),IF(ISERROR(F!L116),TRUE,FALSE),FALSE),"StuErrorMsg",IF(TYPE('#_F'!L116)&lt;&gt;TYPE(F!L116),TRUE,FALSE),"WrongTypeMsg",IF(_xlfn.ISFORMULA('#_F'!L116),IF(NOT(_xlfn.ISFORMULA(F!L116)),TRUE),FALSE),"MissingFormulaMsg",IF(NOT(AND(ISNUMBER(FIND("[",_xlfn.FORMULATEXT('#_F'!L116))),ISNUMBER(FIND("!",_xlfn.FORMULATEXT('#_F'!L116))))),AND(ISNUMBER(FIND("[",_xlfn.FORMULATEXT(F!L116))),ISNUMBER(FIND("!",_xlfn.FORMULATEXT(F!L116)))),FALSE),"ExternalRefsMsg",IF(ISNUMBER('#_F'!L116),IF(ABS('#_F'!L116-F!L116)&gt;0.00001,TRUE,FALSE),IF('#_F'!L116&lt;&gt;F!L116,TRUE,FALSE)),IF(ISNUMBER('#_F'!L116),IF('#_F'!L116&gt;F!L116,"TooLow","TooHigh"),"WrongAnswer"),NOT(_xlfn.ISFORMULA('#_F'!L116)),IF(_xlfn.IFS(ISTEXT('#_F'!L116),FALSE,ISLOGICAL('#_F'!L116),FALSE,SUBSTITUTE(CELL("format",'#_F'!L116),"-","")=SUBSTITUTE(CELL("format",F!L116),"-",""),FALSE,CELL("format",'#_F'!L116)="G",FALSE,AND(CELL("format",'#_F'!L116)="F0",CELL("format",F!L116)="G"),FALSE,TRUE,IFERROR(IF(MATCH(CELL("format",'#_F'!L116)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116),_xlfn.FORMULATEXT(F!L116),F!L116),"9","#"),"8","#"),"7","#"),"6","#"),"5","#"),"4","#"),"3","#"),"2","#"),"1","#"),"0","#"),"$","")," ",""),",","@"),"&gt;","@"),"&lt;","@"),"=","@"),")","@"),"(","@"),"^","@"),"/","@"),"+","@"),"*","@"),"-","@"))-LEN(SUBSTITUTE(SUBSTITUTE(SUBSTITUTE(SUBSTITUTE(SUBSTITUTE(SUBSTITUTE(SUBSTITUTE(SUBSTITUTE(SUBSTITUTE(SUBSTITUTE(SUBSTITUTE(SUBSTITUTE(SUBSTITUTE(SUBSTITUTE(SUBSTITUTE(SUBSTITUTE(SUBSTITUTE(SUBSTITUTE(SUBSTITUTE(SUBSTITUTE(SUBSTITUTE(SUBSTITUTE(SUBSTITUTE(SUBSTITUTE(IF(_xlfn.ISFORMULA(F!L116),_xlfn.FORMULATEXT(F!L116),F!L116),"9","#"),"8","#"),"7","#"),"6","#"),"5","#"),"4","#"),"3","#"),"2","#"),"1","#"),"0","#"),"$","")," ",""),",","@"),"&gt;","@"),"&lt;","@"),"=","@"),")","@"),"(","@"),"^","@"),"/","@"),"+","@"),"*","@"),"-","@"),"@#","")))/2&gt;(LEN(SUBSTITUTE(SUBSTITUTE(SUBSTITUTE(SUBSTITUTE(SUBSTITUTE(SUBSTITUTE(SUBSTITUTE(SUBSTITUTE(SUBSTITUTE(SUBSTITUTE(SUBSTITUTE(SUBSTITUTE(SUBSTITUTE(SUBSTITUTE(SUBSTITUTE(SUBSTITUTE(SUBSTITUTE(SUBSTITUTE(SUBSTITUTE(SUBSTITUTE(SUBSTITUTE(SUBSTITUTE(SUBSTITUTE(IF(_xlfn.ISFORMULA('#_F'!L116),_xlfn.FORMULATEXT('#_F'!L116),'#_F'!L116),"9","#"),"8","#"),"7","#"),"6","#"),"5","#"),"4","#"),"3","#"),"2","#"),"1","#"),"0","#"),"$","")," ",""),",","@"),"&gt;","@"),"&lt;","@"),"=","@"),")","@"),"(","@"),"^","@"),"/","@"),"+","@"),"*","@"),"-","@"))-LEN(SUBSTITUTE(SUBSTITUTE(SUBSTITUTE(SUBSTITUTE(SUBSTITUTE(SUBSTITUTE(SUBSTITUTE(SUBSTITUTE(SUBSTITUTE(SUBSTITUTE(SUBSTITUTE(SUBSTITUTE(SUBSTITUTE(SUBSTITUTE(SUBSTITUTE(SUBSTITUTE(SUBSTITUTE(SUBSTITUTE(SUBSTITUTE(SUBSTITUTE(SUBSTITUTE(SUBSTITUTE(SUBSTITUTE(SUBSTITUTE(IF(_xlfn.ISFORMULA('#_F'!L116),_xlfn.FORMULATEXT('#_F'!L116),'#_F'!L116),"9","#"),"8","#"),"7","#"),"6","#"),"5","#"),"4","#"),"3","#"),"2","#"),"1","#"),"0","#"),"$","")," ",""),",","@"),"&gt;","@"),"&lt;","@"),"=","@"),")","@"),"(","@"),"^","@"),"/","@"),"+","@"),"*","@"),"-","@"),"@#","")))/2,TRUE,FALSE),"HardCodeMsg",IF(LEN(IF(_xlfn.ISFORMULA(F!L116),_xlfn.FORMULATEXT(F!L116),F!L116))-LEN(SUBSTITUTE(IF(_xlfn.ISFORMULA(F!L116),_xlfn.FORMULATEXT(F!L116),F!L116),"""",""))&gt;LEN(IF(_xlfn.ISFORMULA('#_F'!L116),_xlfn.FORMULATEXT('#_F'!L116),'#_F'!L116))-LEN(SUBSTITUTE(IF(_xlfn.ISFORMULA('#_F'!L116),_xlfn.FORMULATEXT('#_F'!L116),'#_F'!L116),"""","")),TRUE,FALSE),"HardQuoteMsg",IF(LEN(IF(_xlfn.ISFORMULA(F!L116),_xlfn.FORMULATEXT(F!L116),F!L116))-LEN(SUBSTITUTE(IF(_xlfn.ISFORMULA(F!L116),_xlfn.FORMULATEXT(F!L116),F!L116),"$",""))&lt;LEN(IF(_xlfn.ISFORMULA('#_F'!L116),_xlfn.FORMULATEXT('#_F'!L116),'#_F'!L116))-LEN(SUBSTITUTE(IF(_xlfn.ISFORMULA('#_F'!L116),_xlfn.FORMULATEXT('#_F'!L116),'#_F'!L116),"$","")),TRUE,FALSE),"MissingAbsMsg",_xlfn.IFS(ISTEXT('#_F'!L116),FALSE,ISLOGICAL('#_F'!L116),FALSE,SUBSTITUTE(CELL("format",'#_F'!L116),"-","")=SUBSTITUTE(CELL("format",F!L116),"-",""),FALSE,CELL("format",'#_F'!L116)="G",FALSE,AND(CELL("format",'#_F'!L116)="F0",CELL("format",F!L116)="G"),FALSE,TRUE,IFERROR(IF(MATCH(CELL("format",'#_F'!L116),FormatCodes_SFX!$A$4:$A$53,0)&gt;0,TRUE),FALSE),TRUE,TRUE),"FormatMsg",TRUE,"PerfectMsg")</f>
        <v>PerfectMsg</v>
      </c>
    </row>
    <row r="117" spans="3:12" x14ac:dyDescent="0.15">
      <c r="C117" s="233">
        <v>0</v>
      </c>
      <c r="D117" s="233">
        <v>0</v>
      </c>
      <c r="E117" s="233">
        <v>0</v>
      </c>
      <c r="F117" s="233">
        <v>0</v>
      </c>
      <c r="G117" s="170" t="str">
        <f ca="1">_xlfn.IFS(ISBLANK(F!G117),"",IF(NOT(ISNA('#_F'!G117)),IF(ISNA(F!G117),TRUE,FALSE),FALSE),"StuNAMsg",IF(AND(ISNA('#_F'!G117),ISNA(F!G117)),TRUE,FALSE),"PerfectMsg",IF(NOT(ISERROR('#_F'!G117)),IF(ISERROR(F!G117),TRUE,FALSE),FALSE),"StuErrorMsg",IF(TYPE('#_F'!G117)&lt;&gt;TYPE(F!G117),TRUE,FALSE),"WrongTypeMsg",IF(_xlfn.ISFORMULA('#_F'!G117),IF(NOT(_xlfn.ISFORMULA(F!G117)),TRUE),FALSE),"MissingFormulaMsg",IF(NOT(AND(ISNUMBER(FIND("[",_xlfn.FORMULATEXT('#_F'!G117))),ISNUMBER(FIND("!",_xlfn.FORMULATEXT('#_F'!G117))))),AND(ISNUMBER(FIND("[",_xlfn.FORMULATEXT(F!G117))),ISNUMBER(FIND("!",_xlfn.FORMULATEXT(F!G117)))),FALSE),"ExternalRefsMsg",IF(ISNUMBER('#_F'!G117),IF(ABS('#_F'!G117-F!G117)&gt;0.00001,TRUE,FALSE),IF('#_F'!G117&lt;&gt;F!G117,TRUE,FALSE)),IF(ISNUMBER('#_F'!G117),IF('#_F'!G117&gt;F!G117,"TooLow","TooHigh"),"WrongAnswer"),NOT(_xlfn.ISFORMULA('#_F'!G117)),IF(_xlfn.IFS(ISTEXT('#_F'!G117),FALSE,ISLOGICAL('#_F'!G117),FALSE,SUBSTITUTE(CELL("format",'#_F'!G117),"-","")=SUBSTITUTE(CELL("format",F!G117),"-",""),FALSE,CELL("format",'#_F'!G117)="G",FALSE,AND(CELL("format",'#_F'!G117)="F0",CELL("format",F!G117)="G"),FALSE,TRUE,IFERROR(IF(MATCH(CELL("format",'#_F'!G117)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117),_xlfn.FORMULATEXT(F!G117),F!G117),"9","#"),"8","#"),"7","#"),"6","#"),"5","#"),"4","#"),"3","#"),"2","#"),"1","#"),"0","#"),"$","")," ",""),",","@"),"&gt;","@"),"&lt;","@"),"=","@"),")","@"),"(","@"),"^","@"),"/","@"),"+","@"),"*","@"),"-","@"))-LEN(SUBSTITUTE(SUBSTITUTE(SUBSTITUTE(SUBSTITUTE(SUBSTITUTE(SUBSTITUTE(SUBSTITUTE(SUBSTITUTE(SUBSTITUTE(SUBSTITUTE(SUBSTITUTE(SUBSTITUTE(SUBSTITUTE(SUBSTITUTE(SUBSTITUTE(SUBSTITUTE(SUBSTITUTE(SUBSTITUTE(SUBSTITUTE(SUBSTITUTE(SUBSTITUTE(SUBSTITUTE(SUBSTITUTE(SUBSTITUTE(IF(_xlfn.ISFORMULA(F!G117),_xlfn.FORMULATEXT(F!G117),F!G117),"9","#"),"8","#"),"7","#"),"6","#"),"5","#"),"4","#"),"3","#"),"2","#"),"1","#"),"0","#"),"$","")," ",""),",","@"),"&gt;","@"),"&lt;","@"),"=","@"),")","@"),"(","@"),"^","@"),"/","@"),"+","@"),"*","@"),"-","@"),"@#","")))/2&gt;(LEN(SUBSTITUTE(SUBSTITUTE(SUBSTITUTE(SUBSTITUTE(SUBSTITUTE(SUBSTITUTE(SUBSTITUTE(SUBSTITUTE(SUBSTITUTE(SUBSTITUTE(SUBSTITUTE(SUBSTITUTE(SUBSTITUTE(SUBSTITUTE(SUBSTITUTE(SUBSTITUTE(SUBSTITUTE(SUBSTITUTE(SUBSTITUTE(SUBSTITUTE(SUBSTITUTE(SUBSTITUTE(SUBSTITUTE(IF(_xlfn.ISFORMULA('#_F'!G117),_xlfn.FORMULATEXT('#_F'!G117),'#_F'!G117),"9","#"),"8","#"),"7","#"),"6","#"),"5","#"),"4","#"),"3","#"),"2","#"),"1","#"),"0","#"),"$","")," ",""),",","@"),"&gt;","@"),"&lt;","@"),"=","@"),")","@"),"(","@"),"^","@"),"/","@"),"+","@"),"*","@"),"-","@"))-LEN(SUBSTITUTE(SUBSTITUTE(SUBSTITUTE(SUBSTITUTE(SUBSTITUTE(SUBSTITUTE(SUBSTITUTE(SUBSTITUTE(SUBSTITUTE(SUBSTITUTE(SUBSTITUTE(SUBSTITUTE(SUBSTITUTE(SUBSTITUTE(SUBSTITUTE(SUBSTITUTE(SUBSTITUTE(SUBSTITUTE(SUBSTITUTE(SUBSTITUTE(SUBSTITUTE(SUBSTITUTE(SUBSTITUTE(SUBSTITUTE(IF(_xlfn.ISFORMULA('#_F'!G117),_xlfn.FORMULATEXT('#_F'!G117),'#_F'!G117),"9","#"),"8","#"),"7","#"),"6","#"),"5","#"),"4","#"),"3","#"),"2","#"),"1","#"),"0","#"),"$","")," ",""),",","@"),"&gt;","@"),"&lt;","@"),"=","@"),")","@"),"(","@"),"^","@"),"/","@"),"+","@"),"*","@"),"-","@"),"@#","")))/2,TRUE,FALSE),"HardCodeMsg",IF(LEN(IF(_xlfn.ISFORMULA(F!G117),_xlfn.FORMULATEXT(F!G117),F!G117))-LEN(SUBSTITUTE(IF(_xlfn.ISFORMULA(F!G117),_xlfn.FORMULATEXT(F!G117),F!G117),"""",""))&gt;LEN(IF(_xlfn.ISFORMULA('#_F'!G117),_xlfn.FORMULATEXT('#_F'!G117),'#_F'!G117))-LEN(SUBSTITUTE(IF(_xlfn.ISFORMULA('#_F'!G117),_xlfn.FORMULATEXT('#_F'!G117),'#_F'!G117),"""","")),TRUE,FALSE),"HardQuoteMsg",IF(LEN(IF(_xlfn.ISFORMULA(F!G117),_xlfn.FORMULATEXT(F!G117),F!G117))-LEN(SUBSTITUTE(IF(_xlfn.ISFORMULA(F!G117),_xlfn.FORMULATEXT(F!G117),F!G117),"$",""))&lt;LEN(IF(_xlfn.ISFORMULA('#_F'!G117),_xlfn.FORMULATEXT('#_F'!G117),'#_F'!G117))-LEN(SUBSTITUTE(IF(_xlfn.ISFORMULA('#_F'!G117),_xlfn.FORMULATEXT('#_F'!G117),'#_F'!G117),"$","")),TRUE,FALSE),"MissingAbsMsg",_xlfn.IFS(ISTEXT('#_F'!G117),FALSE,ISLOGICAL('#_F'!G117),FALSE,SUBSTITUTE(CELL("format",'#_F'!G117),"-","")=SUBSTITUTE(CELL("format",F!G117),"-",""),FALSE,CELL("format",'#_F'!G117)="G",FALSE,AND(CELL("format",'#_F'!G117)="F0",CELL("format",F!G117)="G"),FALSE,TRUE,IFERROR(IF(MATCH(CELL("format",'#_F'!G117),FormatCodes_SFX!$A$4:$A$53,0)&gt;0,TRUE),FALSE),TRUE,TRUE),"FormatMsg",TRUE,"PerfectMsg")</f>
        <v>PerfectMsg</v>
      </c>
      <c r="H117" s="170" t="str">
        <f ca="1">_xlfn.IFS(ISBLANK(F!H117),"",IF(NOT(ISNA('#_F'!H117)),IF(ISNA(F!H117),TRUE,FALSE),FALSE),"StuNAMsg",IF(AND(ISNA('#_F'!H117),ISNA(F!H117)),TRUE,FALSE),"PerfectMsg",IF(NOT(ISERROR('#_F'!H117)),IF(ISERROR(F!H117),TRUE,FALSE),FALSE),"StuErrorMsg",IF(TYPE('#_F'!H117)&lt;&gt;TYPE(F!H117),TRUE,FALSE),"WrongTypeMsg",IF(_xlfn.ISFORMULA('#_F'!H117),IF(NOT(_xlfn.ISFORMULA(F!H117)),TRUE),FALSE),"MissingFormulaMsg",IF(NOT(AND(ISNUMBER(FIND("[",_xlfn.FORMULATEXT('#_F'!H117))),ISNUMBER(FIND("!",_xlfn.FORMULATEXT('#_F'!H117))))),AND(ISNUMBER(FIND("[",_xlfn.FORMULATEXT(F!H117))),ISNUMBER(FIND("!",_xlfn.FORMULATEXT(F!H117)))),FALSE),"ExternalRefsMsg",IF(ISNUMBER('#_F'!H117),IF(ABS('#_F'!H117-F!H117)&gt;0.00001,TRUE,FALSE),IF('#_F'!H117&lt;&gt;F!H117,TRUE,FALSE)),IF(ISNUMBER('#_F'!H117),IF('#_F'!H117&gt;F!H117,"TooLow","TooHigh"),"WrongAnswer"),NOT(_xlfn.ISFORMULA('#_F'!H117)),IF(_xlfn.IFS(ISTEXT('#_F'!H117),FALSE,ISLOGICAL('#_F'!H117),FALSE,SUBSTITUTE(CELL("format",'#_F'!H117),"-","")=SUBSTITUTE(CELL("format",F!H117),"-",""),FALSE,CELL("format",'#_F'!H117)="G",FALSE,AND(CELL("format",'#_F'!H117)="F0",CELL("format",F!H117)="G"),FALSE,TRUE,IFERROR(IF(MATCH(CELL("format",'#_F'!H117)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117),_xlfn.FORMULATEXT(F!H117),F!H117),"9","#"),"8","#"),"7","#"),"6","#"),"5","#"),"4","#"),"3","#"),"2","#"),"1","#"),"0","#"),"$","")," ",""),",","@"),"&gt;","@"),"&lt;","@"),"=","@"),")","@"),"(","@"),"^","@"),"/","@"),"+","@"),"*","@"),"-","@"))-LEN(SUBSTITUTE(SUBSTITUTE(SUBSTITUTE(SUBSTITUTE(SUBSTITUTE(SUBSTITUTE(SUBSTITUTE(SUBSTITUTE(SUBSTITUTE(SUBSTITUTE(SUBSTITUTE(SUBSTITUTE(SUBSTITUTE(SUBSTITUTE(SUBSTITUTE(SUBSTITUTE(SUBSTITUTE(SUBSTITUTE(SUBSTITUTE(SUBSTITUTE(SUBSTITUTE(SUBSTITUTE(SUBSTITUTE(SUBSTITUTE(IF(_xlfn.ISFORMULA(F!H117),_xlfn.FORMULATEXT(F!H117),F!H117),"9","#"),"8","#"),"7","#"),"6","#"),"5","#"),"4","#"),"3","#"),"2","#"),"1","#"),"0","#"),"$","")," ",""),",","@"),"&gt;","@"),"&lt;","@"),"=","@"),")","@"),"(","@"),"^","@"),"/","@"),"+","@"),"*","@"),"-","@"),"@#","")))/2&gt;(LEN(SUBSTITUTE(SUBSTITUTE(SUBSTITUTE(SUBSTITUTE(SUBSTITUTE(SUBSTITUTE(SUBSTITUTE(SUBSTITUTE(SUBSTITUTE(SUBSTITUTE(SUBSTITUTE(SUBSTITUTE(SUBSTITUTE(SUBSTITUTE(SUBSTITUTE(SUBSTITUTE(SUBSTITUTE(SUBSTITUTE(SUBSTITUTE(SUBSTITUTE(SUBSTITUTE(SUBSTITUTE(SUBSTITUTE(IF(_xlfn.ISFORMULA('#_F'!H117),_xlfn.FORMULATEXT('#_F'!H117),'#_F'!H117),"9","#"),"8","#"),"7","#"),"6","#"),"5","#"),"4","#"),"3","#"),"2","#"),"1","#"),"0","#"),"$","")," ",""),",","@"),"&gt;","@"),"&lt;","@"),"=","@"),")","@"),"(","@"),"^","@"),"/","@"),"+","@"),"*","@"),"-","@"))-LEN(SUBSTITUTE(SUBSTITUTE(SUBSTITUTE(SUBSTITUTE(SUBSTITUTE(SUBSTITUTE(SUBSTITUTE(SUBSTITUTE(SUBSTITUTE(SUBSTITUTE(SUBSTITUTE(SUBSTITUTE(SUBSTITUTE(SUBSTITUTE(SUBSTITUTE(SUBSTITUTE(SUBSTITUTE(SUBSTITUTE(SUBSTITUTE(SUBSTITUTE(SUBSTITUTE(SUBSTITUTE(SUBSTITUTE(SUBSTITUTE(IF(_xlfn.ISFORMULA('#_F'!H117),_xlfn.FORMULATEXT('#_F'!H117),'#_F'!H117),"9","#"),"8","#"),"7","#"),"6","#"),"5","#"),"4","#"),"3","#"),"2","#"),"1","#"),"0","#"),"$","")," ",""),",","@"),"&gt;","@"),"&lt;","@"),"=","@"),")","@"),"(","@"),"^","@"),"/","@"),"+","@"),"*","@"),"-","@"),"@#","")))/2,TRUE,FALSE),"HardCodeMsg",IF(LEN(IF(_xlfn.ISFORMULA(F!H117),_xlfn.FORMULATEXT(F!H117),F!H117))-LEN(SUBSTITUTE(IF(_xlfn.ISFORMULA(F!H117),_xlfn.FORMULATEXT(F!H117),F!H117),"""",""))&gt;LEN(IF(_xlfn.ISFORMULA('#_F'!H117),_xlfn.FORMULATEXT('#_F'!H117),'#_F'!H117))-LEN(SUBSTITUTE(IF(_xlfn.ISFORMULA('#_F'!H117),_xlfn.FORMULATEXT('#_F'!H117),'#_F'!H117),"""","")),TRUE,FALSE),"HardQuoteMsg",IF(LEN(IF(_xlfn.ISFORMULA(F!H117),_xlfn.FORMULATEXT(F!H117),F!H117))-LEN(SUBSTITUTE(IF(_xlfn.ISFORMULA(F!H117),_xlfn.FORMULATEXT(F!H117),F!H117),"$",""))&lt;LEN(IF(_xlfn.ISFORMULA('#_F'!H117),_xlfn.FORMULATEXT('#_F'!H117),'#_F'!H117))-LEN(SUBSTITUTE(IF(_xlfn.ISFORMULA('#_F'!H117),_xlfn.FORMULATEXT('#_F'!H117),'#_F'!H117),"$","")),TRUE,FALSE),"MissingAbsMsg",_xlfn.IFS(ISTEXT('#_F'!H117),FALSE,ISLOGICAL('#_F'!H117),FALSE,SUBSTITUTE(CELL("format",'#_F'!H117),"-","")=SUBSTITUTE(CELL("format",F!H117),"-",""),FALSE,CELL("format",'#_F'!H117)="G",FALSE,AND(CELL("format",'#_F'!H117)="F0",CELL("format",F!H117)="G"),FALSE,TRUE,IFERROR(IF(MATCH(CELL("format",'#_F'!H117),FormatCodes_SFX!$A$4:$A$53,0)&gt;0,TRUE),FALSE),TRUE,TRUE),"FormatMsg",TRUE,"PerfectMsg")</f>
        <v>PerfectMsg</v>
      </c>
      <c r="I117" s="170" t="str">
        <f ca="1">_xlfn.IFS(ISBLANK(F!I117),"",IF(NOT(ISNA('#_F'!I117)),IF(ISNA(F!I117),TRUE,FALSE),FALSE),"StuNAMsg",IF(AND(ISNA('#_F'!I117),ISNA(F!I117)),TRUE,FALSE),"PerfectMsg",IF(NOT(ISERROR('#_F'!I117)),IF(ISERROR(F!I117),TRUE,FALSE),FALSE),"StuErrorMsg",IF(TYPE('#_F'!I117)&lt;&gt;TYPE(F!I117),TRUE,FALSE),"WrongTypeMsg",IF(_xlfn.ISFORMULA('#_F'!I117),IF(NOT(_xlfn.ISFORMULA(F!I117)),TRUE),FALSE),"MissingFormulaMsg",IF(NOT(AND(ISNUMBER(FIND("[",_xlfn.FORMULATEXT('#_F'!I117))),ISNUMBER(FIND("!",_xlfn.FORMULATEXT('#_F'!I117))))),AND(ISNUMBER(FIND("[",_xlfn.FORMULATEXT(F!I117))),ISNUMBER(FIND("!",_xlfn.FORMULATEXT(F!I117)))),FALSE),"ExternalRefsMsg",IF(ISNUMBER('#_F'!I117),IF(ABS('#_F'!I117-F!I117)&gt;0.00001,TRUE,FALSE),IF('#_F'!I117&lt;&gt;F!I117,TRUE,FALSE)),IF(ISNUMBER('#_F'!I117),IF('#_F'!I117&gt;F!I117,"TooLow","TooHigh"),"WrongAnswer"),NOT(_xlfn.ISFORMULA('#_F'!I117)),IF(_xlfn.IFS(ISTEXT('#_F'!I117),FALSE,ISLOGICAL('#_F'!I117),FALSE,SUBSTITUTE(CELL("format",'#_F'!I117),"-","")=SUBSTITUTE(CELL("format",F!I117),"-",""),FALSE,CELL("format",'#_F'!I117)="G",FALSE,AND(CELL("format",'#_F'!I117)="F0",CELL("format",F!I117)="G"),FALSE,TRUE,IFERROR(IF(MATCH(CELL("format",'#_F'!I117)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117),_xlfn.FORMULATEXT(F!I117),F!I117),"9","#"),"8","#"),"7","#"),"6","#"),"5","#"),"4","#"),"3","#"),"2","#"),"1","#"),"0","#"),"$","")," ",""),",","@"),"&gt;","@"),"&lt;","@"),"=","@"),")","@"),"(","@"),"^","@"),"/","@"),"+","@"),"*","@"),"-","@"))-LEN(SUBSTITUTE(SUBSTITUTE(SUBSTITUTE(SUBSTITUTE(SUBSTITUTE(SUBSTITUTE(SUBSTITUTE(SUBSTITUTE(SUBSTITUTE(SUBSTITUTE(SUBSTITUTE(SUBSTITUTE(SUBSTITUTE(SUBSTITUTE(SUBSTITUTE(SUBSTITUTE(SUBSTITUTE(SUBSTITUTE(SUBSTITUTE(SUBSTITUTE(SUBSTITUTE(SUBSTITUTE(SUBSTITUTE(SUBSTITUTE(IF(_xlfn.ISFORMULA(F!I117),_xlfn.FORMULATEXT(F!I117),F!I117),"9","#"),"8","#"),"7","#"),"6","#"),"5","#"),"4","#"),"3","#"),"2","#"),"1","#"),"0","#"),"$","")," ",""),",","@"),"&gt;","@"),"&lt;","@"),"=","@"),")","@"),"(","@"),"^","@"),"/","@"),"+","@"),"*","@"),"-","@"),"@#","")))/2&gt;(LEN(SUBSTITUTE(SUBSTITUTE(SUBSTITUTE(SUBSTITUTE(SUBSTITUTE(SUBSTITUTE(SUBSTITUTE(SUBSTITUTE(SUBSTITUTE(SUBSTITUTE(SUBSTITUTE(SUBSTITUTE(SUBSTITUTE(SUBSTITUTE(SUBSTITUTE(SUBSTITUTE(SUBSTITUTE(SUBSTITUTE(SUBSTITUTE(SUBSTITUTE(SUBSTITUTE(SUBSTITUTE(SUBSTITUTE(IF(_xlfn.ISFORMULA('#_F'!I117),_xlfn.FORMULATEXT('#_F'!I117),'#_F'!I117),"9","#"),"8","#"),"7","#"),"6","#"),"5","#"),"4","#"),"3","#"),"2","#"),"1","#"),"0","#"),"$","")," ",""),",","@"),"&gt;","@"),"&lt;","@"),"=","@"),")","@"),"(","@"),"^","@"),"/","@"),"+","@"),"*","@"),"-","@"))-LEN(SUBSTITUTE(SUBSTITUTE(SUBSTITUTE(SUBSTITUTE(SUBSTITUTE(SUBSTITUTE(SUBSTITUTE(SUBSTITUTE(SUBSTITUTE(SUBSTITUTE(SUBSTITUTE(SUBSTITUTE(SUBSTITUTE(SUBSTITUTE(SUBSTITUTE(SUBSTITUTE(SUBSTITUTE(SUBSTITUTE(SUBSTITUTE(SUBSTITUTE(SUBSTITUTE(SUBSTITUTE(SUBSTITUTE(SUBSTITUTE(IF(_xlfn.ISFORMULA('#_F'!I117),_xlfn.FORMULATEXT('#_F'!I117),'#_F'!I117),"9","#"),"8","#"),"7","#"),"6","#"),"5","#"),"4","#"),"3","#"),"2","#"),"1","#"),"0","#"),"$","")," ",""),",","@"),"&gt;","@"),"&lt;","@"),"=","@"),")","@"),"(","@"),"^","@"),"/","@"),"+","@"),"*","@"),"-","@"),"@#","")))/2,TRUE,FALSE),"HardCodeMsg",IF(LEN(IF(_xlfn.ISFORMULA(F!I117),_xlfn.FORMULATEXT(F!I117),F!I117))-LEN(SUBSTITUTE(IF(_xlfn.ISFORMULA(F!I117),_xlfn.FORMULATEXT(F!I117),F!I117),"""",""))&gt;LEN(IF(_xlfn.ISFORMULA('#_F'!I117),_xlfn.FORMULATEXT('#_F'!I117),'#_F'!I117))-LEN(SUBSTITUTE(IF(_xlfn.ISFORMULA('#_F'!I117),_xlfn.FORMULATEXT('#_F'!I117),'#_F'!I117),"""","")),TRUE,FALSE),"HardQuoteMsg",IF(LEN(IF(_xlfn.ISFORMULA(F!I117),_xlfn.FORMULATEXT(F!I117),F!I117))-LEN(SUBSTITUTE(IF(_xlfn.ISFORMULA(F!I117),_xlfn.FORMULATEXT(F!I117),F!I117),"$",""))&lt;LEN(IF(_xlfn.ISFORMULA('#_F'!I117),_xlfn.FORMULATEXT('#_F'!I117),'#_F'!I117))-LEN(SUBSTITUTE(IF(_xlfn.ISFORMULA('#_F'!I117),_xlfn.FORMULATEXT('#_F'!I117),'#_F'!I117),"$","")),TRUE,FALSE),"MissingAbsMsg",_xlfn.IFS(ISTEXT('#_F'!I117),FALSE,ISLOGICAL('#_F'!I117),FALSE,SUBSTITUTE(CELL("format",'#_F'!I117),"-","")=SUBSTITUTE(CELL("format",F!I117),"-",""),FALSE,CELL("format",'#_F'!I117)="G",FALSE,AND(CELL("format",'#_F'!I117)="F0",CELL("format",F!I117)="G"),FALSE,TRUE,IFERROR(IF(MATCH(CELL("format",'#_F'!I117),FormatCodes_SFX!$A$4:$A$53,0)&gt;0,TRUE),FALSE),TRUE,TRUE),"FormatMsg",TRUE,"PerfectMsg")</f>
        <v>PerfectMsg</v>
      </c>
      <c r="J117" s="170" t="str">
        <f ca="1">_xlfn.IFS(ISBLANK(F!J117),"",IF(NOT(ISNA('#_F'!J117)),IF(ISNA(F!J117),TRUE,FALSE),FALSE),"StuNAMsg",IF(AND(ISNA('#_F'!J117),ISNA(F!J117)),TRUE,FALSE),"PerfectMsg",IF(NOT(ISERROR('#_F'!J117)),IF(ISERROR(F!J117),TRUE,FALSE),FALSE),"StuErrorMsg",IF(TYPE('#_F'!J117)&lt;&gt;TYPE(F!J117),TRUE,FALSE),"WrongTypeMsg",IF(_xlfn.ISFORMULA('#_F'!J117),IF(NOT(_xlfn.ISFORMULA(F!J117)),TRUE),FALSE),"MissingFormulaMsg",IF(NOT(AND(ISNUMBER(FIND("[",_xlfn.FORMULATEXT('#_F'!J117))),ISNUMBER(FIND("!",_xlfn.FORMULATEXT('#_F'!J117))))),AND(ISNUMBER(FIND("[",_xlfn.FORMULATEXT(F!J117))),ISNUMBER(FIND("!",_xlfn.FORMULATEXT(F!J117)))),FALSE),"ExternalRefsMsg",IF(ISNUMBER('#_F'!J117),IF(ABS('#_F'!J117-F!J117)&gt;0.00001,TRUE,FALSE),IF('#_F'!J117&lt;&gt;F!J117,TRUE,FALSE)),IF(ISNUMBER('#_F'!J117),IF('#_F'!J117&gt;F!J117,"TooLow","TooHigh"),"WrongAnswer"),NOT(_xlfn.ISFORMULA('#_F'!J117)),IF(_xlfn.IFS(ISTEXT('#_F'!J117),FALSE,ISLOGICAL('#_F'!J117),FALSE,SUBSTITUTE(CELL("format",'#_F'!J117),"-","")=SUBSTITUTE(CELL("format",F!J117),"-",""),FALSE,CELL("format",'#_F'!J117)="G",FALSE,AND(CELL("format",'#_F'!J117)="F0",CELL("format",F!J117)="G"),FALSE,TRUE,IFERROR(IF(MATCH(CELL("format",'#_F'!J117)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117),_xlfn.FORMULATEXT(F!J117),F!J117),"9","#"),"8","#"),"7","#"),"6","#"),"5","#"),"4","#"),"3","#"),"2","#"),"1","#"),"0","#"),"$","")," ",""),",","@"),"&gt;","@"),"&lt;","@"),"=","@"),")","@"),"(","@"),"^","@"),"/","@"),"+","@"),"*","@"),"-","@"))-LEN(SUBSTITUTE(SUBSTITUTE(SUBSTITUTE(SUBSTITUTE(SUBSTITUTE(SUBSTITUTE(SUBSTITUTE(SUBSTITUTE(SUBSTITUTE(SUBSTITUTE(SUBSTITUTE(SUBSTITUTE(SUBSTITUTE(SUBSTITUTE(SUBSTITUTE(SUBSTITUTE(SUBSTITUTE(SUBSTITUTE(SUBSTITUTE(SUBSTITUTE(SUBSTITUTE(SUBSTITUTE(SUBSTITUTE(SUBSTITUTE(IF(_xlfn.ISFORMULA(F!J117),_xlfn.FORMULATEXT(F!J117),F!J117),"9","#"),"8","#"),"7","#"),"6","#"),"5","#"),"4","#"),"3","#"),"2","#"),"1","#"),"0","#"),"$","")," ",""),",","@"),"&gt;","@"),"&lt;","@"),"=","@"),")","@"),"(","@"),"^","@"),"/","@"),"+","@"),"*","@"),"-","@"),"@#","")))/2&gt;(LEN(SUBSTITUTE(SUBSTITUTE(SUBSTITUTE(SUBSTITUTE(SUBSTITUTE(SUBSTITUTE(SUBSTITUTE(SUBSTITUTE(SUBSTITUTE(SUBSTITUTE(SUBSTITUTE(SUBSTITUTE(SUBSTITUTE(SUBSTITUTE(SUBSTITUTE(SUBSTITUTE(SUBSTITUTE(SUBSTITUTE(SUBSTITUTE(SUBSTITUTE(SUBSTITUTE(SUBSTITUTE(SUBSTITUTE(IF(_xlfn.ISFORMULA('#_F'!J117),_xlfn.FORMULATEXT('#_F'!J117),'#_F'!J117),"9","#"),"8","#"),"7","#"),"6","#"),"5","#"),"4","#"),"3","#"),"2","#"),"1","#"),"0","#"),"$","")," ",""),",","@"),"&gt;","@"),"&lt;","@"),"=","@"),")","@"),"(","@"),"^","@"),"/","@"),"+","@"),"*","@"),"-","@"))-LEN(SUBSTITUTE(SUBSTITUTE(SUBSTITUTE(SUBSTITUTE(SUBSTITUTE(SUBSTITUTE(SUBSTITUTE(SUBSTITUTE(SUBSTITUTE(SUBSTITUTE(SUBSTITUTE(SUBSTITUTE(SUBSTITUTE(SUBSTITUTE(SUBSTITUTE(SUBSTITUTE(SUBSTITUTE(SUBSTITUTE(SUBSTITUTE(SUBSTITUTE(SUBSTITUTE(SUBSTITUTE(SUBSTITUTE(SUBSTITUTE(IF(_xlfn.ISFORMULA('#_F'!J117),_xlfn.FORMULATEXT('#_F'!J117),'#_F'!J117),"9","#"),"8","#"),"7","#"),"6","#"),"5","#"),"4","#"),"3","#"),"2","#"),"1","#"),"0","#"),"$","")," ",""),",","@"),"&gt;","@"),"&lt;","@"),"=","@"),")","@"),"(","@"),"^","@"),"/","@"),"+","@"),"*","@"),"-","@"),"@#","")))/2,TRUE,FALSE),"HardCodeMsg",IF(LEN(IF(_xlfn.ISFORMULA(F!J117),_xlfn.FORMULATEXT(F!J117),F!J117))-LEN(SUBSTITUTE(IF(_xlfn.ISFORMULA(F!J117),_xlfn.FORMULATEXT(F!J117),F!J117),"""",""))&gt;LEN(IF(_xlfn.ISFORMULA('#_F'!J117),_xlfn.FORMULATEXT('#_F'!J117),'#_F'!J117))-LEN(SUBSTITUTE(IF(_xlfn.ISFORMULA('#_F'!J117),_xlfn.FORMULATEXT('#_F'!J117),'#_F'!J117),"""","")),TRUE,FALSE),"HardQuoteMsg",IF(LEN(IF(_xlfn.ISFORMULA(F!J117),_xlfn.FORMULATEXT(F!J117),F!J117))-LEN(SUBSTITUTE(IF(_xlfn.ISFORMULA(F!J117),_xlfn.FORMULATEXT(F!J117),F!J117),"$",""))&lt;LEN(IF(_xlfn.ISFORMULA('#_F'!J117),_xlfn.FORMULATEXT('#_F'!J117),'#_F'!J117))-LEN(SUBSTITUTE(IF(_xlfn.ISFORMULA('#_F'!J117),_xlfn.FORMULATEXT('#_F'!J117),'#_F'!J117),"$","")),TRUE,FALSE),"MissingAbsMsg",_xlfn.IFS(ISTEXT('#_F'!J117),FALSE,ISLOGICAL('#_F'!J117),FALSE,SUBSTITUTE(CELL("format",'#_F'!J117),"-","")=SUBSTITUTE(CELL("format",F!J117),"-",""),FALSE,CELL("format",'#_F'!J117)="G",FALSE,AND(CELL("format",'#_F'!J117)="F0",CELL("format",F!J117)="G"),FALSE,TRUE,IFERROR(IF(MATCH(CELL("format",'#_F'!J117),FormatCodes_SFX!$A$4:$A$53,0)&gt;0,TRUE),FALSE),TRUE,TRUE),"FormatMsg",TRUE,"PerfectMsg")</f>
        <v>PerfectMsg</v>
      </c>
      <c r="K117" s="170" t="str">
        <f ca="1">_xlfn.IFS(ISBLANK(F!K117),"",IF(NOT(ISNA('#_F'!K117)),IF(ISNA(F!K117),TRUE,FALSE),FALSE),"StuNAMsg",IF(AND(ISNA('#_F'!K117),ISNA(F!K117)),TRUE,FALSE),"PerfectMsg",IF(NOT(ISERROR('#_F'!K117)),IF(ISERROR(F!K117),TRUE,FALSE),FALSE),"StuErrorMsg",IF(TYPE('#_F'!K117)&lt;&gt;TYPE(F!K117),TRUE,FALSE),"WrongTypeMsg",IF(_xlfn.ISFORMULA('#_F'!K117),IF(NOT(_xlfn.ISFORMULA(F!K117)),TRUE),FALSE),"MissingFormulaMsg",IF(NOT(AND(ISNUMBER(FIND("[",_xlfn.FORMULATEXT('#_F'!K117))),ISNUMBER(FIND("!",_xlfn.FORMULATEXT('#_F'!K117))))),AND(ISNUMBER(FIND("[",_xlfn.FORMULATEXT(F!K117))),ISNUMBER(FIND("!",_xlfn.FORMULATEXT(F!K117)))),FALSE),"ExternalRefsMsg",IF(ISNUMBER('#_F'!K117),IF(ABS('#_F'!K117-F!K117)&gt;0.00001,TRUE,FALSE),IF('#_F'!K117&lt;&gt;F!K117,TRUE,FALSE)),IF(ISNUMBER('#_F'!K117),IF('#_F'!K117&gt;F!K117,"TooLow","TooHigh"),"WrongAnswer"),NOT(_xlfn.ISFORMULA('#_F'!K117)),IF(_xlfn.IFS(ISTEXT('#_F'!K117),FALSE,ISLOGICAL('#_F'!K117),FALSE,SUBSTITUTE(CELL("format",'#_F'!K117),"-","")=SUBSTITUTE(CELL("format",F!K117),"-",""),FALSE,CELL("format",'#_F'!K117)="G",FALSE,AND(CELL("format",'#_F'!K117)="F0",CELL("format",F!K117)="G"),FALSE,TRUE,IFERROR(IF(MATCH(CELL("format",'#_F'!K117)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117),_xlfn.FORMULATEXT(F!K117),F!K117),"9","#"),"8","#"),"7","#"),"6","#"),"5","#"),"4","#"),"3","#"),"2","#"),"1","#"),"0","#"),"$","")," ",""),",","@"),"&gt;","@"),"&lt;","@"),"=","@"),")","@"),"(","@"),"^","@"),"/","@"),"+","@"),"*","@"),"-","@"))-LEN(SUBSTITUTE(SUBSTITUTE(SUBSTITUTE(SUBSTITUTE(SUBSTITUTE(SUBSTITUTE(SUBSTITUTE(SUBSTITUTE(SUBSTITUTE(SUBSTITUTE(SUBSTITUTE(SUBSTITUTE(SUBSTITUTE(SUBSTITUTE(SUBSTITUTE(SUBSTITUTE(SUBSTITUTE(SUBSTITUTE(SUBSTITUTE(SUBSTITUTE(SUBSTITUTE(SUBSTITUTE(SUBSTITUTE(SUBSTITUTE(IF(_xlfn.ISFORMULA(F!K117),_xlfn.FORMULATEXT(F!K117),F!K117),"9","#"),"8","#"),"7","#"),"6","#"),"5","#"),"4","#"),"3","#"),"2","#"),"1","#"),"0","#"),"$","")," ",""),",","@"),"&gt;","@"),"&lt;","@"),"=","@"),")","@"),"(","@"),"^","@"),"/","@"),"+","@"),"*","@"),"-","@"),"@#","")))/2&gt;(LEN(SUBSTITUTE(SUBSTITUTE(SUBSTITUTE(SUBSTITUTE(SUBSTITUTE(SUBSTITUTE(SUBSTITUTE(SUBSTITUTE(SUBSTITUTE(SUBSTITUTE(SUBSTITUTE(SUBSTITUTE(SUBSTITUTE(SUBSTITUTE(SUBSTITUTE(SUBSTITUTE(SUBSTITUTE(SUBSTITUTE(SUBSTITUTE(SUBSTITUTE(SUBSTITUTE(SUBSTITUTE(SUBSTITUTE(IF(_xlfn.ISFORMULA('#_F'!K117),_xlfn.FORMULATEXT('#_F'!K117),'#_F'!K117),"9","#"),"8","#"),"7","#"),"6","#"),"5","#"),"4","#"),"3","#"),"2","#"),"1","#"),"0","#"),"$","")," ",""),",","@"),"&gt;","@"),"&lt;","@"),"=","@"),")","@"),"(","@"),"^","@"),"/","@"),"+","@"),"*","@"),"-","@"))-LEN(SUBSTITUTE(SUBSTITUTE(SUBSTITUTE(SUBSTITUTE(SUBSTITUTE(SUBSTITUTE(SUBSTITUTE(SUBSTITUTE(SUBSTITUTE(SUBSTITUTE(SUBSTITUTE(SUBSTITUTE(SUBSTITUTE(SUBSTITUTE(SUBSTITUTE(SUBSTITUTE(SUBSTITUTE(SUBSTITUTE(SUBSTITUTE(SUBSTITUTE(SUBSTITUTE(SUBSTITUTE(SUBSTITUTE(SUBSTITUTE(IF(_xlfn.ISFORMULA('#_F'!K117),_xlfn.FORMULATEXT('#_F'!K117),'#_F'!K117),"9","#"),"8","#"),"7","#"),"6","#"),"5","#"),"4","#"),"3","#"),"2","#"),"1","#"),"0","#"),"$","")," ",""),",","@"),"&gt;","@"),"&lt;","@"),"=","@"),")","@"),"(","@"),"^","@"),"/","@"),"+","@"),"*","@"),"-","@"),"@#","")))/2,TRUE,FALSE),"HardCodeMsg",IF(LEN(IF(_xlfn.ISFORMULA(F!K117),_xlfn.FORMULATEXT(F!K117),F!K117))-LEN(SUBSTITUTE(IF(_xlfn.ISFORMULA(F!K117),_xlfn.FORMULATEXT(F!K117),F!K117),"""",""))&gt;LEN(IF(_xlfn.ISFORMULA('#_F'!K117),_xlfn.FORMULATEXT('#_F'!K117),'#_F'!K117))-LEN(SUBSTITUTE(IF(_xlfn.ISFORMULA('#_F'!K117),_xlfn.FORMULATEXT('#_F'!K117),'#_F'!K117),"""","")),TRUE,FALSE),"HardQuoteMsg",IF(LEN(IF(_xlfn.ISFORMULA(F!K117),_xlfn.FORMULATEXT(F!K117),F!K117))-LEN(SUBSTITUTE(IF(_xlfn.ISFORMULA(F!K117),_xlfn.FORMULATEXT(F!K117),F!K117),"$",""))&lt;LEN(IF(_xlfn.ISFORMULA('#_F'!K117),_xlfn.FORMULATEXT('#_F'!K117),'#_F'!K117))-LEN(SUBSTITUTE(IF(_xlfn.ISFORMULA('#_F'!K117),_xlfn.FORMULATEXT('#_F'!K117),'#_F'!K117),"$","")),TRUE,FALSE),"MissingAbsMsg",_xlfn.IFS(ISTEXT('#_F'!K117),FALSE,ISLOGICAL('#_F'!K117),FALSE,SUBSTITUTE(CELL("format",'#_F'!K117),"-","")=SUBSTITUTE(CELL("format",F!K117),"-",""),FALSE,CELL("format",'#_F'!K117)="G",FALSE,AND(CELL("format",'#_F'!K117)="F0",CELL("format",F!K117)="G"),FALSE,TRUE,IFERROR(IF(MATCH(CELL("format",'#_F'!K117),FormatCodes_SFX!$A$4:$A$53,0)&gt;0,TRUE),FALSE),TRUE,TRUE),"FormatMsg",TRUE,"PerfectMsg")</f>
        <v>PerfectMsg</v>
      </c>
      <c r="L117" s="231" t="str">
        <f ca="1">_xlfn.IFS(ISBLANK(F!L117),"",IF(NOT(ISNA('#_F'!L117)),IF(ISNA(F!L117),TRUE,FALSE),FALSE),"StuNAMsg",IF(AND(ISNA('#_F'!L117),ISNA(F!L117)),TRUE,FALSE),"PerfectMsg",IF(NOT(ISERROR('#_F'!L117)),IF(ISERROR(F!L117),TRUE,FALSE),FALSE),"StuErrorMsg",IF(TYPE('#_F'!L117)&lt;&gt;TYPE(F!L117),TRUE,FALSE),"WrongTypeMsg",IF(_xlfn.ISFORMULA('#_F'!L117),IF(NOT(_xlfn.ISFORMULA(F!L117)),TRUE),FALSE),"MissingFormulaMsg",IF(NOT(AND(ISNUMBER(FIND("[",_xlfn.FORMULATEXT('#_F'!L117))),ISNUMBER(FIND("!",_xlfn.FORMULATEXT('#_F'!L117))))),AND(ISNUMBER(FIND("[",_xlfn.FORMULATEXT(F!L117))),ISNUMBER(FIND("!",_xlfn.FORMULATEXT(F!L117)))),FALSE),"ExternalRefsMsg",IF(ISNUMBER('#_F'!L117),IF(ABS('#_F'!L117-F!L117)&gt;0.00001,TRUE,FALSE),IF('#_F'!L117&lt;&gt;F!L117,TRUE,FALSE)),IF(ISNUMBER('#_F'!L117),IF('#_F'!L117&gt;F!L117,"TooLow","TooHigh"),"WrongAnswer"),NOT(_xlfn.ISFORMULA('#_F'!L117)),IF(_xlfn.IFS(ISTEXT('#_F'!L117),FALSE,ISLOGICAL('#_F'!L117),FALSE,SUBSTITUTE(CELL("format",'#_F'!L117),"-","")=SUBSTITUTE(CELL("format",F!L117),"-",""),FALSE,CELL("format",'#_F'!L117)="G",FALSE,AND(CELL("format",'#_F'!L117)="F0",CELL("format",F!L117)="G"),FALSE,TRUE,IFERROR(IF(MATCH(CELL("format",'#_F'!L117)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117),_xlfn.FORMULATEXT(F!L117),F!L117),"9","#"),"8","#"),"7","#"),"6","#"),"5","#"),"4","#"),"3","#"),"2","#"),"1","#"),"0","#"),"$","")," ",""),",","@"),"&gt;","@"),"&lt;","@"),"=","@"),")","@"),"(","@"),"^","@"),"/","@"),"+","@"),"*","@"),"-","@"))-LEN(SUBSTITUTE(SUBSTITUTE(SUBSTITUTE(SUBSTITUTE(SUBSTITUTE(SUBSTITUTE(SUBSTITUTE(SUBSTITUTE(SUBSTITUTE(SUBSTITUTE(SUBSTITUTE(SUBSTITUTE(SUBSTITUTE(SUBSTITUTE(SUBSTITUTE(SUBSTITUTE(SUBSTITUTE(SUBSTITUTE(SUBSTITUTE(SUBSTITUTE(SUBSTITUTE(SUBSTITUTE(SUBSTITUTE(SUBSTITUTE(IF(_xlfn.ISFORMULA(F!L117),_xlfn.FORMULATEXT(F!L117),F!L117),"9","#"),"8","#"),"7","#"),"6","#"),"5","#"),"4","#"),"3","#"),"2","#"),"1","#"),"0","#"),"$","")," ",""),",","@"),"&gt;","@"),"&lt;","@"),"=","@"),")","@"),"(","@"),"^","@"),"/","@"),"+","@"),"*","@"),"-","@"),"@#","")))/2&gt;(LEN(SUBSTITUTE(SUBSTITUTE(SUBSTITUTE(SUBSTITUTE(SUBSTITUTE(SUBSTITUTE(SUBSTITUTE(SUBSTITUTE(SUBSTITUTE(SUBSTITUTE(SUBSTITUTE(SUBSTITUTE(SUBSTITUTE(SUBSTITUTE(SUBSTITUTE(SUBSTITUTE(SUBSTITUTE(SUBSTITUTE(SUBSTITUTE(SUBSTITUTE(SUBSTITUTE(SUBSTITUTE(SUBSTITUTE(IF(_xlfn.ISFORMULA('#_F'!L117),_xlfn.FORMULATEXT('#_F'!L117),'#_F'!L117),"9","#"),"8","#"),"7","#"),"6","#"),"5","#"),"4","#"),"3","#"),"2","#"),"1","#"),"0","#"),"$","")," ",""),",","@"),"&gt;","@"),"&lt;","@"),"=","@"),")","@"),"(","@"),"^","@"),"/","@"),"+","@"),"*","@"),"-","@"))-LEN(SUBSTITUTE(SUBSTITUTE(SUBSTITUTE(SUBSTITUTE(SUBSTITUTE(SUBSTITUTE(SUBSTITUTE(SUBSTITUTE(SUBSTITUTE(SUBSTITUTE(SUBSTITUTE(SUBSTITUTE(SUBSTITUTE(SUBSTITUTE(SUBSTITUTE(SUBSTITUTE(SUBSTITUTE(SUBSTITUTE(SUBSTITUTE(SUBSTITUTE(SUBSTITUTE(SUBSTITUTE(SUBSTITUTE(SUBSTITUTE(IF(_xlfn.ISFORMULA('#_F'!L117),_xlfn.FORMULATEXT('#_F'!L117),'#_F'!L117),"9","#"),"8","#"),"7","#"),"6","#"),"5","#"),"4","#"),"3","#"),"2","#"),"1","#"),"0","#"),"$","")," ",""),",","@"),"&gt;","@"),"&lt;","@"),"=","@"),")","@"),"(","@"),"^","@"),"/","@"),"+","@"),"*","@"),"-","@"),"@#","")))/2,TRUE,FALSE),"HardCodeMsg",IF(LEN(IF(_xlfn.ISFORMULA(F!L117),_xlfn.FORMULATEXT(F!L117),F!L117))-LEN(SUBSTITUTE(IF(_xlfn.ISFORMULA(F!L117),_xlfn.FORMULATEXT(F!L117),F!L117),"""",""))&gt;LEN(IF(_xlfn.ISFORMULA('#_F'!L117),_xlfn.FORMULATEXT('#_F'!L117),'#_F'!L117))-LEN(SUBSTITUTE(IF(_xlfn.ISFORMULA('#_F'!L117),_xlfn.FORMULATEXT('#_F'!L117),'#_F'!L117),"""","")),TRUE,FALSE),"HardQuoteMsg",IF(LEN(IF(_xlfn.ISFORMULA(F!L117),_xlfn.FORMULATEXT(F!L117),F!L117))-LEN(SUBSTITUTE(IF(_xlfn.ISFORMULA(F!L117),_xlfn.FORMULATEXT(F!L117),F!L117),"$",""))&lt;LEN(IF(_xlfn.ISFORMULA('#_F'!L117),_xlfn.FORMULATEXT('#_F'!L117),'#_F'!L117))-LEN(SUBSTITUTE(IF(_xlfn.ISFORMULA('#_F'!L117),_xlfn.FORMULATEXT('#_F'!L117),'#_F'!L117),"$","")),TRUE,FALSE),"MissingAbsMsg",_xlfn.IFS(ISTEXT('#_F'!L117),FALSE,ISLOGICAL('#_F'!L117),FALSE,SUBSTITUTE(CELL("format",'#_F'!L117),"-","")=SUBSTITUTE(CELL("format",F!L117),"-",""),FALSE,CELL("format",'#_F'!L117)="G",FALSE,AND(CELL("format",'#_F'!L117)="F0",CELL("format",F!L117)="G"),FALSE,TRUE,IFERROR(IF(MATCH(CELL("format",'#_F'!L117),FormatCodes_SFX!$A$4:$A$53,0)&gt;0,TRUE),FALSE),TRUE,TRUE),"FormatMsg",TRUE,"PerfectMsg")</f>
        <v>PerfectMsg</v>
      </c>
    </row>
    <row r="118" spans="3:12" x14ac:dyDescent="0.15">
      <c r="C118" s="233">
        <v>0</v>
      </c>
      <c r="D118" s="233">
        <v>0</v>
      </c>
      <c r="E118" s="233">
        <v>0</v>
      </c>
      <c r="F118" s="233">
        <v>0</v>
      </c>
      <c r="G118" s="170" t="str">
        <f ca="1">_xlfn.IFS(ISBLANK(F!G118),"",IF(NOT(ISNA('#_F'!G118)),IF(ISNA(F!G118),TRUE,FALSE),FALSE),"StuNAMsg",IF(AND(ISNA('#_F'!G118),ISNA(F!G118)),TRUE,FALSE),"PerfectMsg",IF(NOT(ISERROR('#_F'!G118)),IF(ISERROR(F!G118),TRUE,FALSE),FALSE),"StuErrorMsg",IF(TYPE('#_F'!G118)&lt;&gt;TYPE(F!G118),TRUE,FALSE),"WrongTypeMsg",IF(_xlfn.ISFORMULA('#_F'!G118),IF(NOT(_xlfn.ISFORMULA(F!G118)),TRUE),FALSE),"MissingFormulaMsg",IF(NOT(AND(ISNUMBER(FIND("[",_xlfn.FORMULATEXT('#_F'!G118))),ISNUMBER(FIND("!",_xlfn.FORMULATEXT('#_F'!G118))))),AND(ISNUMBER(FIND("[",_xlfn.FORMULATEXT(F!G118))),ISNUMBER(FIND("!",_xlfn.FORMULATEXT(F!G118)))),FALSE),"ExternalRefsMsg",IF(ISNUMBER('#_F'!G118),IF(ABS('#_F'!G118-F!G118)&gt;0.00001,TRUE,FALSE),IF('#_F'!G118&lt;&gt;F!G118,TRUE,FALSE)),IF(ISNUMBER('#_F'!G118),IF('#_F'!G118&gt;F!G118,"TooLow","TooHigh"),"WrongAnswer"),NOT(_xlfn.ISFORMULA('#_F'!G118)),IF(_xlfn.IFS(ISTEXT('#_F'!G118),FALSE,ISLOGICAL('#_F'!G118),FALSE,SUBSTITUTE(CELL("format",'#_F'!G118),"-","")=SUBSTITUTE(CELL("format",F!G118),"-",""),FALSE,CELL("format",'#_F'!G118)="G",FALSE,AND(CELL("format",'#_F'!G118)="F0",CELL("format",F!G118)="G"),FALSE,TRUE,IFERROR(IF(MATCH(CELL("format",'#_F'!G118)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118),_xlfn.FORMULATEXT(F!G118),F!G118),"9","#"),"8","#"),"7","#"),"6","#"),"5","#"),"4","#"),"3","#"),"2","#"),"1","#"),"0","#"),"$","")," ",""),",","@"),"&gt;","@"),"&lt;","@"),"=","@"),")","@"),"(","@"),"^","@"),"/","@"),"+","@"),"*","@"),"-","@"))-LEN(SUBSTITUTE(SUBSTITUTE(SUBSTITUTE(SUBSTITUTE(SUBSTITUTE(SUBSTITUTE(SUBSTITUTE(SUBSTITUTE(SUBSTITUTE(SUBSTITUTE(SUBSTITUTE(SUBSTITUTE(SUBSTITUTE(SUBSTITUTE(SUBSTITUTE(SUBSTITUTE(SUBSTITUTE(SUBSTITUTE(SUBSTITUTE(SUBSTITUTE(SUBSTITUTE(SUBSTITUTE(SUBSTITUTE(SUBSTITUTE(IF(_xlfn.ISFORMULA(F!G118),_xlfn.FORMULATEXT(F!G118),F!G118),"9","#"),"8","#"),"7","#"),"6","#"),"5","#"),"4","#"),"3","#"),"2","#"),"1","#"),"0","#"),"$","")," ",""),",","@"),"&gt;","@"),"&lt;","@"),"=","@"),")","@"),"(","@"),"^","@"),"/","@"),"+","@"),"*","@"),"-","@"),"@#","")))/2&gt;(LEN(SUBSTITUTE(SUBSTITUTE(SUBSTITUTE(SUBSTITUTE(SUBSTITUTE(SUBSTITUTE(SUBSTITUTE(SUBSTITUTE(SUBSTITUTE(SUBSTITUTE(SUBSTITUTE(SUBSTITUTE(SUBSTITUTE(SUBSTITUTE(SUBSTITUTE(SUBSTITUTE(SUBSTITUTE(SUBSTITUTE(SUBSTITUTE(SUBSTITUTE(SUBSTITUTE(SUBSTITUTE(SUBSTITUTE(IF(_xlfn.ISFORMULA('#_F'!G118),_xlfn.FORMULATEXT('#_F'!G118),'#_F'!G118),"9","#"),"8","#"),"7","#"),"6","#"),"5","#"),"4","#"),"3","#"),"2","#"),"1","#"),"0","#"),"$","")," ",""),",","@"),"&gt;","@"),"&lt;","@"),"=","@"),")","@"),"(","@"),"^","@"),"/","@"),"+","@"),"*","@"),"-","@"))-LEN(SUBSTITUTE(SUBSTITUTE(SUBSTITUTE(SUBSTITUTE(SUBSTITUTE(SUBSTITUTE(SUBSTITUTE(SUBSTITUTE(SUBSTITUTE(SUBSTITUTE(SUBSTITUTE(SUBSTITUTE(SUBSTITUTE(SUBSTITUTE(SUBSTITUTE(SUBSTITUTE(SUBSTITUTE(SUBSTITUTE(SUBSTITUTE(SUBSTITUTE(SUBSTITUTE(SUBSTITUTE(SUBSTITUTE(SUBSTITUTE(IF(_xlfn.ISFORMULA('#_F'!G118),_xlfn.FORMULATEXT('#_F'!G118),'#_F'!G118),"9","#"),"8","#"),"7","#"),"6","#"),"5","#"),"4","#"),"3","#"),"2","#"),"1","#"),"0","#"),"$","")," ",""),",","@"),"&gt;","@"),"&lt;","@"),"=","@"),")","@"),"(","@"),"^","@"),"/","@"),"+","@"),"*","@"),"-","@"),"@#","")))/2,TRUE,FALSE),"HardCodeMsg",IF(LEN(IF(_xlfn.ISFORMULA(F!G118),_xlfn.FORMULATEXT(F!G118),F!G118))-LEN(SUBSTITUTE(IF(_xlfn.ISFORMULA(F!G118),_xlfn.FORMULATEXT(F!G118),F!G118),"""",""))&gt;LEN(IF(_xlfn.ISFORMULA('#_F'!G118),_xlfn.FORMULATEXT('#_F'!G118),'#_F'!G118))-LEN(SUBSTITUTE(IF(_xlfn.ISFORMULA('#_F'!G118),_xlfn.FORMULATEXT('#_F'!G118),'#_F'!G118),"""","")),TRUE,FALSE),"HardQuoteMsg",IF(LEN(IF(_xlfn.ISFORMULA(F!G118),_xlfn.FORMULATEXT(F!G118),F!G118))-LEN(SUBSTITUTE(IF(_xlfn.ISFORMULA(F!G118),_xlfn.FORMULATEXT(F!G118),F!G118),"$",""))&lt;LEN(IF(_xlfn.ISFORMULA('#_F'!G118),_xlfn.FORMULATEXT('#_F'!G118),'#_F'!G118))-LEN(SUBSTITUTE(IF(_xlfn.ISFORMULA('#_F'!G118),_xlfn.FORMULATEXT('#_F'!G118),'#_F'!G118),"$","")),TRUE,FALSE),"MissingAbsMsg",_xlfn.IFS(ISTEXT('#_F'!G118),FALSE,ISLOGICAL('#_F'!G118),FALSE,SUBSTITUTE(CELL("format",'#_F'!G118),"-","")=SUBSTITUTE(CELL("format",F!G118),"-",""),FALSE,CELL("format",'#_F'!G118)="G",FALSE,AND(CELL("format",'#_F'!G118)="F0",CELL("format",F!G118)="G"),FALSE,TRUE,IFERROR(IF(MATCH(CELL("format",'#_F'!G118),FormatCodes_SFX!$A$4:$A$53,0)&gt;0,TRUE),FALSE),TRUE,TRUE),"FormatMsg",TRUE,"PerfectMsg")</f>
        <v>PerfectMsg</v>
      </c>
      <c r="H118" s="170" t="str">
        <f ca="1">_xlfn.IFS(ISBLANK(F!H118),"",IF(NOT(ISNA('#_F'!H118)),IF(ISNA(F!H118),TRUE,FALSE),FALSE),"StuNAMsg",IF(AND(ISNA('#_F'!H118),ISNA(F!H118)),TRUE,FALSE),"PerfectMsg",IF(NOT(ISERROR('#_F'!H118)),IF(ISERROR(F!H118),TRUE,FALSE),FALSE),"StuErrorMsg",IF(TYPE('#_F'!H118)&lt;&gt;TYPE(F!H118),TRUE,FALSE),"WrongTypeMsg",IF(_xlfn.ISFORMULA('#_F'!H118),IF(NOT(_xlfn.ISFORMULA(F!H118)),TRUE),FALSE),"MissingFormulaMsg",IF(NOT(AND(ISNUMBER(FIND("[",_xlfn.FORMULATEXT('#_F'!H118))),ISNUMBER(FIND("!",_xlfn.FORMULATEXT('#_F'!H118))))),AND(ISNUMBER(FIND("[",_xlfn.FORMULATEXT(F!H118))),ISNUMBER(FIND("!",_xlfn.FORMULATEXT(F!H118)))),FALSE),"ExternalRefsMsg",IF(ISNUMBER('#_F'!H118),IF(ABS('#_F'!H118-F!H118)&gt;0.00001,TRUE,FALSE),IF('#_F'!H118&lt;&gt;F!H118,TRUE,FALSE)),IF(ISNUMBER('#_F'!H118),IF('#_F'!H118&gt;F!H118,"TooLow","TooHigh"),"WrongAnswer"),NOT(_xlfn.ISFORMULA('#_F'!H118)),IF(_xlfn.IFS(ISTEXT('#_F'!H118),FALSE,ISLOGICAL('#_F'!H118),FALSE,SUBSTITUTE(CELL("format",'#_F'!H118),"-","")=SUBSTITUTE(CELL("format",F!H118),"-",""),FALSE,CELL("format",'#_F'!H118)="G",FALSE,AND(CELL("format",'#_F'!H118)="F0",CELL("format",F!H118)="G"),FALSE,TRUE,IFERROR(IF(MATCH(CELL("format",'#_F'!H118)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118),_xlfn.FORMULATEXT(F!H118),F!H118),"9","#"),"8","#"),"7","#"),"6","#"),"5","#"),"4","#"),"3","#"),"2","#"),"1","#"),"0","#"),"$","")," ",""),",","@"),"&gt;","@"),"&lt;","@"),"=","@"),")","@"),"(","@"),"^","@"),"/","@"),"+","@"),"*","@"),"-","@"))-LEN(SUBSTITUTE(SUBSTITUTE(SUBSTITUTE(SUBSTITUTE(SUBSTITUTE(SUBSTITUTE(SUBSTITUTE(SUBSTITUTE(SUBSTITUTE(SUBSTITUTE(SUBSTITUTE(SUBSTITUTE(SUBSTITUTE(SUBSTITUTE(SUBSTITUTE(SUBSTITUTE(SUBSTITUTE(SUBSTITUTE(SUBSTITUTE(SUBSTITUTE(SUBSTITUTE(SUBSTITUTE(SUBSTITUTE(SUBSTITUTE(IF(_xlfn.ISFORMULA(F!H118),_xlfn.FORMULATEXT(F!H118),F!H118),"9","#"),"8","#"),"7","#"),"6","#"),"5","#"),"4","#"),"3","#"),"2","#"),"1","#"),"0","#"),"$","")," ",""),",","@"),"&gt;","@"),"&lt;","@"),"=","@"),")","@"),"(","@"),"^","@"),"/","@"),"+","@"),"*","@"),"-","@"),"@#","")))/2&gt;(LEN(SUBSTITUTE(SUBSTITUTE(SUBSTITUTE(SUBSTITUTE(SUBSTITUTE(SUBSTITUTE(SUBSTITUTE(SUBSTITUTE(SUBSTITUTE(SUBSTITUTE(SUBSTITUTE(SUBSTITUTE(SUBSTITUTE(SUBSTITUTE(SUBSTITUTE(SUBSTITUTE(SUBSTITUTE(SUBSTITUTE(SUBSTITUTE(SUBSTITUTE(SUBSTITUTE(SUBSTITUTE(SUBSTITUTE(IF(_xlfn.ISFORMULA('#_F'!H118),_xlfn.FORMULATEXT('#_F'!H118),'#_F'!H118),"9","#"),"8","#"),"7","#"),"6","#"),"5","#"),"4","#"),"3","#"),"2","#"),"1","#"),"0","#"),"$","")," ",""),",","@"),"&gt;","@"),"&lt;","@"),"=","@"),")","@"),"(","@"),"^","@"),"/","@"),"+","@"),"*","@"),"-","@"))-LEN(SUBSTITUTE(SUBSTITUTE(SUBSTITUTE(SUBSTITUTE(SUBSTITUTE(SUBSTITUTE(SUBSTITUTE(SUBSTITUTE(SUBSTITUTE(SUBSTITUTE(SUBSTITUTE(SUBSTITUTE(SUBSTITUTE(SUBSTITUTE(SUBSTITUTE(SUBSTITUTE(SUBSTITUTE(SUBSTITUTE(SUBSTITUTE(SUBSTITUTE(SUBSTITUTE(SUBSTITUTE(SUBSTITUTE(SUBSTITUTE(IF(_xlfn.ISFORMULA('#_F'!H118),_xlfn.FORMULATEXT('#_F'!H118),'#_F'!H118),"9","#"),"8","#"),"7","#"),"6","#"),"5","#"),"4","#"),"3","#"),"2","#"),"1","#"),"0","#"),"$","")," ",""),",","@"),"&gt;","@"),"&lt;","@"),"=","@"),")","@"),"(","@"),"^","@"),"/","@"),"+","@"),"*","@"),"-","@"),"@#","")))/2,TRUE,FALSE),"HardCodeMsg",IF(LEN(IF(_xlfn.ISFORMULA(F!H118),_xlfn.FORMULATEXT(F!H118),F!H118))-LEN(SUBSTITUTE(IF(_xlfn.ISFORMULA(F!H118),_xlfn.FORMULATEXT(F!H118),F!H118),"""",""))&gt;LEN(IF(_xlfn.ISFORMULA('#_F'!H118),_xlfn.FORMULATEXT('#_F'!H118),'#_F'!H118))-LEN(SUBSTITUTE(IF(_xlfn.ISFORMULA('#_F'!H118),_xlfn.FORMULATEXT('#_F'!H118),'#_F'!H118),"""","")),TRUE,FALSE),"HardQuoteMsg",IF(LEN(IF(_xlfn.ISFORMULA(F!H118),_xlfn.FORMULATEXT(F!H118),F!H118))-LEN(SUBSTITUTE(IF(_xlfn.ISFORMULA(F!H118),_xlfn.FORMULATEXT(F!H118),F!H118),"$",""))&lt;LEN(IF(_xlfn.ISFORMULA('#_F'!H118),_xlfn.FORMULATEXT('#_F'!H118),'#_F'!H118))-LEN(SUBSTITUTE(IF(_xlfn.ISFORMULA('#_F'!H118),_xlfn.FORMULATEXT('#_F'!H118),'#_F'!H118),"$","")),TRUE,FALSE),"MissingAbsMsg",_xlfn.IFS(ISTEXT('#_F'!H118),FALSE,ISLOGICAL('#_F'!H118),FALSE,SUBSTITUTE(CELL("format",'#_F'!H118),"-","")=SUBSTITUTE(CELL("format",F!H118),"-",""),FALSE,CELL("format",'#_F'!H118)="G",FALSE,AND(CELL("format",'#_F'!H118)="F0",CELL("format",F!H118)="G"),FALSE,TRUE,IFERROR(IF(MATCH(CELL("format",'#_F'!H118),FormatCodes_SFX!$A$4:$A$53,0)&gt;0,TRUE),FALSE),TRUE,TRUE),"FormatMsg",TRUE,"PerfectMsg")</f>
        <v>PerfectMsg</v>
      </c>
      <c r="I118" s="170" t="str">
        <f ca="1">_xlfn.IFS(ISBLANK(F!I118),"",IF(NOT(ISNA('#_F'!I118)),IF(ISNA(F!I118),TRUE,FALSE),FALSE),"StuNAMsg",IF(AND(ISNA('#_F'!I118),ISNA(F!I118)),TRUE,FALSE),"PerfectMsg",IF(NOT(ISERROR('#_F'!I118)),IF(ISERROR(F!I118),TRUE,FALSE),FALSE),"StuErrorMsg",IF(TYPE('#_F'!I118)&lt;&gt;TYPE(F!I118),TRUE,FALSE),"WrongTypeMsg",IF(_xlfn.ISFORMULA('#_F'!I118),IF(NOT(_xlfn.ISFORMULA(F!I118)),TRUE),FALSE),"MissingFormulaMsg",IF(NOT(AND(ISNUMBER(FIND("[",_xlfn.FORMULATEXT('#_F'!I118))),ISNUMBER(FIND("!",_xlfn.FORMULATEXT('#_F'!I118))))),AND(ISNUMBER(FIND("[",_xlfn.FORMULATEXT(F!I118))),ISNUMBER(FIND("!",_xlfn.FORMULATEXT(F!I118)))),FALSE),"ExternalRefsMsg",IF(ISNUMBER('#_F'!I118),IF(ABS('#_F'!I118-F!I118)&gt;0.00001,TRUE,FALSE),IF('#_F'!I118&lt;&gt;F!I118,TRUE,FALSE)),IF(ISNUMBER('#_F'!I118),IF('#_F'!I118&gt;F!I118,"TooLow","TooHigh"),"WrongAnswer"),NOT(_xlfn.ISFORMULA('#_F'!I118)),IF(_xlfn.IFS(ISTEXT('#_F'!I118),FALSE,ISLOGICAL('#_F'!I118),FALSE,SUBSTITUTE(CELL("format",'#_F'!I118),"-","")=SUBSTITUTE(CELL("format",F!I118),"-",""),FALSE,CELL("format",'#_F'!I118)="G",FALSE,AND(CELL("format",'#_F'!I118)="F0",CELL("format",F!I118)="G"),FALSE,TRUE,IFERROR(IF(MATCH(CELL("format",'#_F'!I118)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118),_xlfn.FORMULATEXT(F!I118),F!I118),"9","#"),"8","#"),"7","#"),"6","#"),"5","#"),"4","#"),"3","#"),"2","#"),"1","#"),"0","#"),"$","")," ",""),",","@"),"&gt;","@"),"&lt;","@"),"=","@"),")","@"),"(","@"),"^","@"),"/","@"),"+","@"),"*","@"),"-","@"))-LEN(SUBSTITUTE(SUBSTITUTE(SUBSTITUTE(SUBSTITUTE(SUBSTITUTE(SUBSTITUTE(SUBSTITUTE(SUBSTITUTE(SUBSTITUTE(SUBSTITUTE(SUBSTITUTE(SUBSTITUTE(SUBSTITUTE(SUBSTITUTE(SUBSTITUTE(SUBSTITUTE(SUBSTITUTE(SUBSTITUTE(SUBSTITUTE(SUBSTITUTE(SUBSTITUTE(SUBSTITUTE(SUBSTITUTE(SUBSTITUTE(IF(_xlfn.ISFORMULA(F!I118),_xlfn.FORMULATEXT(F!I118),F!I118),"9","#"),"8","#"),"7","#"),"6","#"),"5","#"),"4","#"),"3","#"),"2","#"),"1","#"),"0","#"),"$","")," ",""),",","@"),"&gt;","@"),"&lt;","@"),"=","@"),")","@"),"(","@"),"^","@"),"/","@"),"+","@"),"*","@"),"-","@"),"@#","")))/2&gt;(LEN(SUBSTITUTE(SUBSTITUTE(SUBSTITUTE(SUBSTITUTE(SUBSTITUTE(SUBSTITUTE(SUBSTITUTE(SUBSTITUTE(SUBSTITUTE(SUBSTITUTE(SUBSTITUTE(SUBSTITUTE(SUBSTITUTE(SUBSTITUTE(SUBSTITUTE(SUBSTITUTE(SUBSTITUTE(SUBSTITUTE(SUBSTITUTE(SUBSTITUTE(SUBSTITUTE(SUBSTITUTE(SUBSTITUTE(IF(_xlfn.ISFORMULA('#_F'!I118),_xlfn.FORMULATEXT('#_F'!I118),'#_F'!I118),"9","#"),"8","#"),"7","#"),"6","#"),"5","#"),"4","#"),"3","#"),"2","#"),"1","#"),"0","#"),"$","")," ",""),",","@"),"&gt;","@"),"&lt;","@"),"=","@"),")","@"),"(","@"),"^","@"),"/","@"),"+","@"),"*","@"),"-","@"))-LEN(SUBSTITUTE(SUBSTITUTE(SUBSTITUTE(SUBSTITUTE(SUBSTITUTE(SUBSTITUTE(SUBSTITUTE(SUBSTITUTE(SUBSTITUTE(SUBSTITUTE(SUBSTITUTE(SUBSTITUTE(SUBSTITUTE(SUBSTITUTE(SUBSTITUTE(SUBSTITUTE(SUBSTITUTE(SUBSTITUTE(SUBSTITUTE(SUBSTITUTE(SUBSTITUTE(SUBSTITUTE(SUBSTITUTE(SUBSTITUTE(IF(_xlfn.ISFORMULA('#_F'!I118),_xlfn.FORMULATEXT('#_F'!I118),'#_F'!I118),"9","#"),"8","#"),"7","#"),"6","#"),"5","#"),"4","#"),"3","#"),"2","#"),"1","#"),"0","#"),"$","")," ",""),",","@"),"&gt;","@"),"&lt;","@"),"=","@"),")","@"),"(","@"),"^","@"),"/","@"),"+","@"),"*","@"),"-","@"),"@#","")))/2,TRUE,FALSE),"HardCodeMsg",IF(LEN(IF(_xlfn.ISFORMULA(F!I118),_xlfn.FORMULATEXT(F!I118),F!I118))-LEN(SUBSTITUTE(IF(_xlfn.ISFORMULA(F!I118),_xlfn.FORMULATEXT(F!I118),F!I118),"""",""))&gt;LEN(IF(_xlfn.ISFORMULA('#_F'!I118),_xlfn.FORMULATEXT('#_F'!I118),'#_F'!I118))-LEN(SUBSTITUTE(IF(_xlfn.ISFORMULA('#_F'!I118),_xlfn.FORMULATEXT('#_F'!I118),'#_F'!I118),"""","")),TRUE,FALSE),"HardQuoteMsg",IF(LEN(IF(_xlfn.ISFORMULA(F!I118),_xlfn.FORMULATEXT(F!I118),F!I118))-LEN(SUBSTITUTE(IF(_xlfn.ISFORMULA(F!I118),_xlfn.FORMULATEXT(F!I118),F!I118),"$",""))&lt;LEN(IF(_xlfn.ISFORMULA('#_F'!I118),_xlfn.FORMULATEXT('#_F'!I118),'#_F'!I118))-LEN(SUBSTITUTE(IF(_xlfn.ISFORMULA('#_F'!I118),_xlfn.FORMULATEXT('#_F'!I118),'#_F'!I118),"$","")),TRUE,FALSE),"MissingAbsMsg",_xlfn.IFS(ISTEXT('#_F'!I118),FALSE,ISLOGICAL('#_F'!I118),FALSE,SUBSTITUTE(CELL("format",'#_F'!I118),"-","")=SUBSTITUTE(CELL("format",F!I118),"-",""),FALSE,CELL("format",'#_F'!I118)="G",FALSE,AND(CELL("format",'#_F'!I118)="F0",CELL("format",F!I118)="G"),FALSE,TRUE,IFERROR(IF(MATCH(CELL("format",'#_F'!I118),FormatCodes_SFX!$A$4:$A$53,0)&gt;0,TRUE),FALSE),TRUE,TRUE),"FormatMsg",TRUE,"PerfectMsg")</f>
        <v>PerfectMsg</v>
      </c>
      <c r="J118" s="170" t="str">
        <f ca="1">_xlfn.IFS(ISBLANK(F!J118),"",IF(NOT(ISNA('#_F'!J118)),IF(ISNA(F!J118),TRUE,FALSE),FALSE),"StuNAMsg",IF(AND(ISNA('#_F'!J118),ISNA(F!J118)),TRUE,FALSE),"PerfectMsg",IF(NOT(ISERROR('#_F'!J118)),IF(ISERROR(F!J118),TRUE,FALSE),FALSE),"StuErrorMsg",IF(TYPE('#_F'!J118)&lt;&gt;TYPE(F!J118),TRUE,FALSE),"WrongTypeMsg",IF(_xlfn.ISFORMULA('#_F'!J118),IF(NOT(_xlfn.ISFORMULA(F!J118)),TRUE),FALSE),"MissingFormulaMsg",IF(NOT(AND(ISNUMBER(FIND("[",_xlfn.FORMULATEXT('#_F'!J118))),ISNUMBER(FIND("!",_xlfn.FORMULATEXT('#_F'!J118))))),AND(ISNUMBER(FIND("[",_xlfn.FORMULATEXT(F!J118))),ISNUMBER(FIND("!",_xlfn.FORMULATEXT(F!J118)))),FALSE),"ExternalRefsMsg",IF(ISNUMBER('#_F'!J118),IF(ABS('#_F'!J118-F!J118)&gt;0.00001,TRUE,FALSE),IF('#_F'!J118&lt;&gt;F!J118,TRUE,FALSE)),IF(ISNUMBER('#_F'!J118),IF('#_F'!J118&gt;F!J118,"TooLow","TooHigh"),"WrongAnswer"),NOT(_xlfn.ISFORMULA('#_F'!J118)),IF(_xlfn.IFS(ISTEXT('#_F'!J118),FALSE,ISLOGICAL('#_F'!J118),FALSE,SUBSTITUTE(CELL("format",'#_F'!J118),"-","")=SUBSTITUTE(CELL("format",F!J118),"-",""),FALSE,CELL("format",'#_F'!J118)="G",FALSE,AND(CELL("format",'#_F'!J118)="F0",CELL("format",F!J118)="G"),FALSE,TRUE,IFERROR(IF(MATCH(CELL("format",'#_F'!J118)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118),_xlfn.FORMULATEXT(F!J118),F!J118),"9","#"),"8","#"),"7","#"),"6","#"),"5","#"),"4","#"),"3","#"),"2","#"),"1","#"),"0","#"),"$","")," ",""),",","@"),"&gt;","@"),"&lt;","@"),"=","@"),")","@"),"(","@"),"^","@"),"/","@"),"+","@"),"*","@"),"-","@"))-LEN(SUBSTITUTE(SUBSTITUTE(SUBSTITUTE(SUBSTITUTE(SUBSTITUTE(SUBSTITUTE(SUBSTITUTE(SUBSTITUTE(SUBSTITUTE(SUBSTITUTE(SUBSTITUTE(SUBSTITUTE(SUBSTITUTE(SUBSTITUTE(SUBSTITUTE(SUBSTITUTE(SUBSTITUTE(SUBSTITUTE(SUBSTITUTE(SUBSTITUTE(SUBSTITUTE(SUBSTITUTE(SUBSTITUTE(SUBSTITUTE(IF(_xlfn.ISFORMULA(F!J118),_xlfn.FORMULATEXT(F!J118),F!J118),"9","#"),"8","#"),"7","#"),"6","#"),"5","#"),"4","#"),"3","#"),"2","#"),"1","#"),"0","#"),"$","")," ",""),",","@"),"&gt;","@"),"&lt;","@"),"=","@"),")","@"),"(","@"),"^","@"),"/","@"),"+","@"),"*","@"),"-","@"),"@#","")))/2&gt;(LEN(SUBSTITUTE(SUBSTITUTE(SUBSTITUTE(SUBSTITUTE(SUBSTITUTE(SUBSTITUTE(SUBSTITUTE(SUBSTITUTE(SUBSTITUTE(SUBSTITUTE(SUBSTITUTE(SUBSTITUTE(SUBSTITUTE(SUBSTITUTE(SUBSTITUTE(SUBSTITUTE(SUBSTITUTE(SUBSTITUTE(SUBSTITUTE(SUBSTITUTE(SUBSTITUTE(SUBSTITUTE(SUBSTITUTE(IF(_xlfn.ISFORMULA('#_F'!J118),_xlfn.FORMULATEXT('#_F'!J118),'#_F'!J118),"9","#"),"8","#"),"7","#"),"6","#"),"5","#"),"4","#"),"3","#"),"2","#"),"1","#"),"0","#"),"$","")," ",""),",","@"),"&gt;","@"),"&lt;","@"),"=","@"),")","@"),"(","@"),"^","@"),"/","@"),"+","@"),"*","@"),"-","@"))-LEN(SUBSTITUTE(SUBSTITUTE(SUBSTITUTE(SUBSTITUTE(SUBSTITUTE(SUBSTITUTE(SUBSTITUTE(SUBSTITUTE(SUBSTITUTE(SUBSTITUTE(SUBSTITUTE(SUBSTITUTE(SUBSTITUTE(SUBSTITUTE(SUBSTITUTE(SUBSTITUTE(SUBSTITUTE(SUBSTITUTE(SUBSTITUTE(SUBSTITUTE(SUBSTITUTE(SUBSTITUTE(SUBSTITUTE(SUBSTITUTE(IF(_xlfn.ISFORMULA('#_F'!J118),_xlfn.FORMULATEXT('#_F'!J118),'#_F'!J118),"9","#"),"8","#"),"7","#"),"6","#"),"5","#"),"4","#"),"3","#"),"2","#"),"1","#"),"0","#"),"$","")," ",""),",","@"),"&gt;","@"),"&lt;","@"),"=","@"),")","@"),"(","@"),"^","@"),"/","@"),"+","@"),"*","@"),"-","@"),"@#","")))/2,TRUE,FALSE),"HardCodeMsg",IF(LEN(IF(_xlfn.ISFORMULA(F!J118),_xlfn.FORMULATEXT(F!J118),F!J118))-LEN(SUBSTITUTE(IF(_xlfn.ISFORMULA(F!J118),_xlfn.FORMULATEXT(F!J118),F!J118),"""",""))&gt;LEN(IF(_xlfn.ISFORMULA('#_F'!J118),_xlfn.FORMULATEXT('#_F'!J118),'#_F'!J118))-LEN(SUBSTITUTE(IF(_xlfn.ISFORMULA('#_F'!J118),_xlfn.FORMULATEXT('#_F'!J118),'#_F'!J118),"""","")),TRUE,FALSE),"HardQuoteMsg",IF(LEN(IF(_xlfn.ISFORMULA(F!J118),_xlfn.FORMULATEXT(F!J118),F!J118))-LEN(SUBSTITUTE(IF(_xlfn.ISFORMULA(F!J118),_xlfn.FORMULATEXT(F!J118),F!J118),"$",""))&lt;LEN(IF(_xlfn.ISFORMULA('#_F'!J118),_xlfn.FORMULATEXT('#_F'!J118),'#_F'!J118))-LEN(SUBSTITUTE(IF(_xlfn.ISFORMULA('#_F'!J118),_xlfn.FORMULATEXT('#_F'!J118),'#_F'!J118),"$","")),TRUE,FALSE),"MissingAbsMsg",_xlfn.IFS(ISTEXT('#_F'!J118),FALSE,ISLOGICAL('#_F'!J118),FALSE,SUBSTITUTE(CELL("format",'#_F'!J118),"-","")=SUBSTITUTE(CELL("format",F!J118),"-",""),FALSE,CELL("format",'#_F'!J118)="G",FALSE,AND(CELL("format",'#_F'!J118)="F0",CELL("format",F!J118)="G"),FALSE,TRUE,IFERROR(IF(MATCH(CELL("format",'#_F'!J118),FormatCodes_SFX!$A$4:$A$53,0)&gt;0,TRUE),FALSE),TRUE,TRUE),"FormatMsg",TRUE,"PerfectMsg")</f>
        <v>PerfectMsg</v>
      </c>
      <c r="K118" s="170" t="str">
        <f ca="1">_xlfn.IFS(ISBLANK(F!K118),"",IF(NOT(ISNA('#_F'!K118)),IF(ISNA(F!K118),TRUE,FALSE),FALSE),"StuNAMsg",IF(AND(ISNA('#_F'!K118),ISNA(F!K118)),TRUE,FALSE),"PerfectMsg",IF(NOT(ISERROR('#_F'!K118)),IF(ISERROR(F!K118),TRUE,FALSE),FALSE),"StuErrorMsg",IF(TYPE('#_F'!K118)&lt;&gt;TYPE(F!K118),TRUE,FALSE),"WrongTypeMsg",IF(_xlfn.ISFORMULA('#_F'!K118),IF(NOT(_xlfn.ISFORMULA(F!K118)),TRUE),FALSE),"MissingFormulaMsg",IF(NOT(AND(ISNUMBER(FIND("[",_xlfn.FORMULATEXT('#_F'!K118))),ISNUMBER(FIND("!",_xlfn.FORMULATEXT('#_F'!K118))))),AND(ISNUMBER(FIND("[",_xlfn.FORMULATEXT(F!K118))),ISNUMBER(FIND("!",_xlfn.FORMULATEXT(F!K118)))),FALSE),"ExternalRefsMsg",IF(ISNUMBER('#_F'!K118),IF(ABS('#_F'!K118-F!K118)&gt;0.00001,TRUE,FALSE),IF('#_F'!K118&lt;&gt;F!K118,TRUE,FALSE)),IF(ISNUMBER('#_F'!K118),IF('#_F'!K118&gt;F!K118,"TooLow","TooHigh"),"WrongAnswer"),NOT(_xlfn.ISFORMULA('#_F'!K118)),IF(_xlfn.IFS(ISTEXT('#_F'!K118),FALSE,ISLOGICAL('#_F'!K118),FALSE,SUBSTITUTE(CELL("format",'#_F'!K118),"-","")=SUBSTITUTE(CELL("format",F!K118),"-",""),FALSE,CELL("format",'#_F'!K118)="G",FALSE,AND(CELL("format",'#_F'!K118)="F0",CELL("format",F!K118)="G"),FALSE,TRUE,IFERROR(IF(MATCH(CELL("format",'#_F'!K118)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118),_xlfn.FORMULATEXT(F!K118),F!K118),"9","#"),"8","#"),"7","#"),"6","#"),"5","#"),"4","#"),"3","#"),"2","#"),"1","#"),"0","#"),"$","")," ",""),",","@"),"&gt;","@"),"&lt;","@"),"=","@"),")","@"),"(","@"),"^","@"),"/","@"),"+","@"),"*","@"),"-","@"))-LEN(SUBSTITUTE(SUBSTITUTE(SUBSTITUTE(SUBSTITUTE(SUBSTITUTE(SUBSTITUTE(SUBSTITUTE(SUBSTITUTE(SUBSTITUTE(SUBSTITUTE(SUBSTITUTE(SUBSTITUTE(SUBSTITUTE(SUBSTITUTE(SUBSTITUTE(SUBSTITUTE(SUBSTITUTE(SUBSTITUTE(SUBSTITUTE(SUBSTITUTE(SUBSTITUTE(SUBSTITUTE(SUBSTITUTE(SUBSTITUTE(IF(_xlfn.ISFORMULA(F!K118),_xlfn.FORMULATEXT(F!K118),F!K118),"9","#"),"8","#"),"7","#"),"6","#"),"5","#"),"4","#"),"3","#"),"2","#"),"1","#"),"0","#"),"$","")," ",""),",","@"),"&gt;","@"),"&lt;","@"),"=","@"),")","@"),"(","@"),"^","@"),"/","@"),"+","@"),"*","@"),"-","@"),"@#","")))/2&gt;(LEN(SUBSTITUTE(SUBSTITUTE(SUBSTITUTE(SUBSTITUTE(SUBSTITUTE(SUBSTITUTE(SUBSTITUTE(SUBSTITUTE(SUBSTITUTE(SUBSTITUTE(SUBSTITUTE(SUBSTITUTE(SUBSTITUTE(SUBSTITUTE(SUBSTITUTE(SUBSTITUTE(SUBSTITUTE(SUBSTITUTE(SUBSTITUTE(SUBSTITUTE(SUBSTITUTE(SUBSTITUTE(SUBSTITUTE(IF(_xlfn.ISFORMULA('#_F'!K118),_xlfn.FORMULATEXT('#_F'!K118),'#_F'!K118),"9","#"),"8","#"),"7","#"),"6","#"),"5","#"),"4","#"),"3","#"),"2","#"),"1","#"),"0","#"),"$","")," ",""),",","@"),"&gt;","@"),"&lt;","@"),"=","@"),")","@"),"(","@"),"^","@"),"/","@"),"+","@"),"*","@"),"-","@"))-LEN(SUBSTITUTE(SUBSTITUTE(SUBSTITUTE(SUBSTITUTE(SUBSTITUTE(SUBSTITUTE(SUBSTITUTE(SUBSTITUTE(SUBSTITUTE(SUBSTITUTE(SUBSTITUTE(SUBSTITUTE(SUBSTITUTE(SUBSTITUTE(SUBSTITUTE(SUBSTITUTE(SUBSTITUTE(SUBSTITUTE(SUBSTITUTE(SUBSTITUTE(SUBSTITUTE(SUBSTITUTE(SUBSTITUTE(SUBSTITUTE(IF(_xlfn.ISFORMULA('#_F'!K118),_xlfn.FORMULATEXT('#_F'!K118),'#_F'!K118),"9","#"),"8","#"),"7","#"),"6","#"),"5","#"),"4","#"),"3","#"),"2","#"),"1","#"),"0","#"),"$","")," ",""),",","@"),"&gt;","@"),"&lt;","@"),"=","@"),")","@"),"(","@"),"^","@"),"/","@"),"+","@"),"*","@"),"-","@"),"@#","")))/2,TRUE,FALSE),"HardCodeMsg",IF(LEN(IF(_xlfn.ISFORMULA(F!K118),_xlfn.FORMULATEXT(F!K118),F!K118))-LEN(SUBSTITUTE(IF(_xlfn.ISFORMULA(F!K118),_xlfn.FORMULATEXT(F!K118),F!K118),"""",""))&gt;LEN(IF(_xlfn.ISFORMULA('#_F'!K118),_xlfn.FORMULATEXT('#_F'!K118),'#_F'!K118))-LEN(SUBSTITUTE(IF(_xlfn.ISFORMULA('#_F'!K118),_xlfn.FORMULATEXT('#_F'!K118),'#_F'!K118),"""","")),TRUE,FALSE),"HardQuoteMsg",IF(LEN(IF(_xlfn.ISFORMULA(F!K118),_xlfn.FORMULATEXT(F!K118),F!K118))-LEN(SUBSTITUTE(IF(_xlfn.ISFORMULA(F!K118),_xlfn.FORMULATEXT(F!K118),F!K118),"$",""))&lt;LEN(IF(_xlfn.ISFORMULA('#_F'!K118),_xlfn.FORMULATEXT('#_F'!K118),'#_F'!K118))-LEN(SUBSTITUTE(IF(_xlfn.ISFORMULA('#_F'!K118),_xlfn.FORMULATEXT('#_F'!K118),'#_F'!K118),"$","")),TRUE,FALSE),"MissingAbsMsg",_xlfn.IFS(ISTEXT('#_F'!K118),FALSE,ISLOGICAL('#_F'!K118),FALSE,SUBSTITUTE(CELL("format",'#_F'!K118),"-","")=SUBSTITUTE(CELL("format",F!K118),"-",""),FALSE,CELL("format",'#_F'!K118)="G",FALSE,AND(CELL("format",'#_F'!K118)="F0",CELL("format",F!K118)="G"),FALSE,TRUE,IFERROR(IF(MATCH(CELL("format",'#_F'!K118),FormatCodes_SFX!$A$4:$A$53,0)&gt;0,TRUE),FALSE),TRUE,TRUE),"FormatMsg",TRUE,"PerfectMsg")</f>
        <v>PerfectMsg</v>
      </c>
      <c r="L118" s="231" t="str">
        <f ca="1">_xlfn.IFS(ISBLANK(F!L118),"",IF(NOT(ISNA('#_F'!L118)),IF(ISNA(F!L118),TRUE,FALSE),FALSE),"StuNAMsg",IF(AND(ISNA('#_F'!L118),ISNA(F!L118)),TRUE,FALSE),"PerfectMsg",IF(NOT(ISERROR('#_F'!L118)),IF(ISERROR(F!L118),TRUE,FALSE),FALSE),"StuErrorMsg",IF(TYPE('#_F'!L118)&lt;&gt;TYPE(F!L118),TRUE,FALSE),"WrongTypeMsg",IF(_xlfn.ISFORMULA('#_F'!L118),IF(NOT(_xlfn.ISFORMULA(F!L118)),TRUE),FALSE),"MissingFormulaMsg",IF(NOT(AND(ISNUMBER(FIND("[",_xlfn.FORMULATEXT('#_F'!L118))),ISNUMBER(FIND("!",_xlfn.FORMULATEXT('#_F'!L118))))),AND(ISNUMBER(FIND("[",_xlfn.FORMULATEXT(F!L118))),ISNUMBER(FIND("!",_xlfn.FORMULATEXT(F!L118)))),FALSE),"ExternalRefsMsg",IF(ISNUMBER('#_F'!L118),IF(ABS('#_F'!L118-F!L118)&gt;0.00001,TRUE,FALSE),IF('#_F'!L118&lt;&gt;F!L118,TRUE,FALSE)),IF(ISNUMBER('#_F'!L118),IF('#_F'!L118&gt;F!L118,"TooLow","TooHigh"),"WrongAnswer"),NOT(_xlfn.ISFORMULA('#_F'!L118)),IF(_xlfn.IFS(ISTEXT('#_F'!L118),FALSE,ISLOGICAL('#_F'!L118),FALSE,SUBSTITUTE(CELL("format",'#_F'!L118),"-","")=SUBSTITUTE(CELL("format",F!L118),"-",""),FALSE,CELL("format",'#_F'!L118)="G",FALSE,AND(CELL("format",'#_F'!L118)="F0",CELL("format",F!L118)="G"),FALSE,TRUE,IFERROR(IF(MATCH(CELL("format",'#_F'!L118)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118),_xlfn.FORMULATEXT(F!L118),F!L118),"9","#"),"8","#"),"7","#"),"6","#"),"5","#"),"4","#"),"3","#"),"2","#"),"1","#"),"0","#"),"$","")," ",""),",","@"),"&gt;","@"),"&lt;","@"),"=","@"),")","@"),"(","@"),"^","@"),"/","@"),"+","@"),"*","@"),"-","@"))-LEN(SUBSTITUTE(SUBSTITUTE(SUBSTITUTE(SUBSTITUTE(SUBSTITUTE(SUBSTITUTE(SUBSTITUTE(SUBSTITUTE(SUBSTITUTE(SUBSTITUTE(SUBSTITUTE(SUBSTITUTE(SUBSTITUTE(SUBSTITUTE(SUBSTITUTE(SUBSTITUTE(SUBSTITUTE(SUBSTITUTE(SUBSTITUTE(SUBSTITUTE(SUBSTITUTE(SUBSTITUTE(SUBSTITUTE(SUBSTITUTE(IF(_xlfn.ISFORMULA(F!L118),_xlfn.FORMULATEXT(F!L118),F!L118),"9","#"),"8","#"),"7","#"),"6","#"),"5","#"),"4","#"),"3","#"),"2","#"),"1","#"),"0","#"),"$","")," ",""),",","@"),"&gt;","@"),"&lt;","@"),"=","@"),")","@"),"(","@"),"^","@"),"/","@"),"+","@"),"*","@"),"-","@"),"@#","")))/2&gt;(LEN(SUBSTITUTE(SUBSTITUTE(SUBSTITUTE(SUBSTITUTE(SUBSTITUTE(SUBSTITUTE(SUBSTITUTE(SUBSTITUTE(SUBSTITUTE(SUBSTITUTE(SUBSTITUTE(SUBSTITUTE(SUBSTITUTE(SUBSTITUTE(SUBSTITUTE(SUBSTITUTE(SUBSTITUTE(SUBSTITUTE(SUBSTITUTE(SUBSTITUTE(SUBSTITUTE(SUBSTITUTE(SUBSTITUTE(IF(_xlfn.ISFORMULA('#_F'!L118),_xlfn.FORMULATEXT('#_F'!L118),'#_F'!L118),"9","#"),"8","#"),"7","#"),"6","#"),"5","#"),"4","#"),"3","#"),"2","#"),"1","#"),"0","#"),"$","")," ",""),",","@"),"&gt;","@"),"&lt;","@"),"=","@"),")","@"),"(","@"),"^","@"),"/","@"),"+","@"),"*","@"),"-","@"))-LEN(SUBSTITUTE(SUBSTITUTE(SUBSTITUTE(SUBSTITUTE(SUBSTITUTE(SUBSTITUTE(SUBSTITUTE(SUBSTITUTE(SUBSTITUTE(SUBSTITUTE(SUBSTITUTE(SUBSTITUTE(SUBSTITUTE(SUBSTITUTE(SUBSTITUTE(SUBSTITUTE(SUBSTITUTE(SUBSTITUTE(SUBSTITUTE(SUBSTITUTE(SUBSTITUTE(SUBSTITUTE(SUBSTITUTE(SUBSTITUTE(IF(_xlfn.ISFORMULA('#_F'!L118),_xlfn.FORMULATEXT('#_F'!L118),'#_F'!L118),"9","#"),"8","#"),"7","#"),"6","#"),"5","#"),"4","#"),"3","#"),"2","#"),"1","#"),"0","#"),"$","")," ",""),",","@"),"&gt;","@"),"&lt;","@"),"=","@"),")","@"),"(","@"),"^","@"),"/","@"),"+","@"),"*","@"),"-","@"),"@#","")))/2,TRUE,FALSE),"HardCodeMsg",IF(LEN(IF(_xlfn.ISFORMULA(F!L118),_xlfn.FORMULATEXT(F!L118),F!L118))-LEN(SUBSTITUTE(IF(_xlfn.ISFORMULA(F!L118),_xlfn.FORMULATEXT(F!L118),F!L118),"""",""))&gt;LEN(IF(_xlfn.ISFORMULA('#_F'!L118),_xlfn.FORMULATEXT('#_F'!L118),'#_F'!L118))-LEN(SUBSTITUTE(IF(_xlfn.ISFORMULA('#_F'!L118),_xlfn.FORMULATEXT('#_F'!L118),'#_F'!L118),"""","")),TRUE,FALSE),"HardQuoteMsg",IF(LEN(IF(_xlfn.ISFORMULA(F!L118),_xlfn.FORMULATEXT(F!L118),F!L118))-LEN(SUBSTITUTE(IF(_xlfn.ISFORMULA(F!L118),_xlfn.FORMULATEXT(F!L118),F!L118),"$",""))&lt;LEN(IF(_xlfn.ISFORMULA('#_F'!L118),_xlfn.FORMULATEXT('#_F'!L118),'#_F'!L118))-LEN(SUBSTITUTE(IF(_xlfn.ISFORMULA('#_F'!L118),_xlfn.FORMULATEXT('#_F'!L118),'#_F'!L118),"$","")),TRUE,FALSE),"MissingAbsMsg",_xlfn.IFS(ISTEXT('#_F'!L118),FALSE,ISLOGICAL('#_F'!L118),FALSE,SUBSTITUTE(CELL("format",'#_F'!L118),"-","")=SUBSTITUTE(CELL("format",F!L118),"-",""),FALSE,CELL("format",'#_F'!L118)="G",FALSE,AND(CELL("format",'#_F'!L118)="F0",CELL("format",F!L118)="G"),FALSE,TRUE,IFERROR(IF(MATCH(CELL("format",'#_F'!L118),FormatCodes_SFX!$A$4:$A$53,0)&gt;0,TRUE),FALSE),TRUE,TRUE),"FormatMsg",TRUE,"PerfectMsg")</f>
        <v>PerfectMsg</v>
      </c>
    </row>
    <row r="119" spans="3:12" x14ac:dyDescent="0.15">
      <c r="C119" s="233">
        <v>0</v>
      </c>
      <c r="D119" s="233">
        <v>0</v>
      </c>
      <c r="E119" s="233">
        <v>0</v>
      </c>
      <c r="F119" s="233">
        <v>0</v>
      </c>
      <c r="G119" s="170" t="str">
        <f ca="1">_xlfn.IFS(ISBLANK(F!G119),"",IF(NOT(ISNA('#_F'!G119)),IF(ISNA(F!G119),TRUE,FALSE),FALSE),"StuNAMsg",IF(AND(ISNA('#_F'!G119),ISNA(F!G119)),TRUE,FALSE),"PerfectMsg",IF(NOT(ISERROR('#_F'!G119)),IF(ISERROR(F!G119),TRUE,FALSE),FALSE),"StuErrorMsg",IF(TYPE('#_F'!G119)&lt;&gt;TYPE(F!G119),TRUE,FALSE),"WrongTypeMsg",IF(_xlfn.ISFORMULA('#_F'!G119),IF(NOT(_xlfn.ISFORMULA(F!G119)),TRUE),FALSE),"MissingFormulaMsg",IF(NOT(AND(ISNUMBER(FIND("[",_xlfn.FORMULATEXT('#_F'!G119))),ISNUMBER(FIND("!",_xlfn.FORMULATEXT('#_F'!G119))))),AND(ISNUMBER(FIND("[",_xlfn.FORMULATEXT(F!G119))),ISNUMBER(FIND("!",_xlfn.FORMULATEXT(F!G119)))),FALSE),"ExternalRefsMsg",IF(ISNUMBER('#_F'!G119),IF(ABS('#_F'!G119-F!G119)&gt;0.00001,TRUE,FALSE),IF('#_F'!G119&lt;&gt;F!G119,TRUE,FALSE)),IF(ISNUMBER('#_F'!G119),IF('#_F'!G119&gt;F!G119,"TooLow","TooHigh"),"WrongAnswer"),NOT(_xlfn.ISFORMULA('#_F'!G119)),IF(_xlfn.IFS(ISTEXT('#_F'!G119),FALSE,ISLOGICAL('#_F'!G119),FALSE,SUBSTITUTE(CELL("format",'#_F'!G119),"-","")=SUBSTITUTE(CELL("format",F!G119),"-",""),FALSE,CELL("format",'#_F'!G119)="G",FALSE,AND(CELL("format",'#_F'!G119)="F0",CELL("format",F!G119)="G"),FALSE,TRUE,IFERROR(IF(MATCH(CELL("format",'#_F'!G119)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119),_xlfn.FORMULATEXT(F!G119),F!G119),"9","#"),"8","#"),"7","#"),"6","#"),"5","#"),"4","#"),"3","#"),"2","#"),"1","#"),"0","#"),"$","")," ",""),",","@"),"&gt;","@"),"&lt;","@"),"=","@"),")","@"),"(","@"),"^","@"),"/","@"),"+","@"),"*","@"),"-","@"))-LEN(SUBSTITUTE(SUBSTITUTE(SUBSTITUTE(SUBSTITUTE(SUBSTITUTE(SUBSTITUTE(SUBSTITUTE(SUBSTITUTE(SUBSTITUTE(SUBSTITUTE(SUBSTITUTE(SUBSTITUTE(SUBSTITUTE(SUBSTITUTE(SUBSTITUTE(SUBSTITUTE(SUBSTITUTE(SUBSTITUTE(SUBSTITUTE(SUBSTITUTE(SUBSTITUTE(SUBSTITUTE(SUBSTITUTE(SUBSTITUTE(IF(_xlfn.ISFORMULA(F!G119),_xlfn.FORMULATEXT(F!G119),F!G119),"9","#"),"8","#"),"7","#"),"6","#"),"5","#"),"4","#"),"3","#"),"2","#"),"1","#"),"0","#"),"$","")," ",""),",","@"),"&gt;","@"),"&lt;","@"),"=","@"),")","@"),"(","@"),"^","@"),"/","@"),"+","@"),"*","@"),"-","@"),"@#","")))/2&gt;(LEN(SUBSTITUTE(SUBSTITUTE(SUBSTITUTE(SUBSTITUTE(SUBSTITUTE(SUBSTITUTE(SUBSTITUTE(SUBSTITUTE(SUBSTITUTE(SUBSTITUTE(SUBSTITUTE(SUBSTITUTE(SUBSTITUTE(SUBSTITUTE(SUBSTITUTE(SUBSTITUTE(SUBSTITUTE(SUBSTITUTE(SUBSTITUTE(SUBSTITUTE(SUBSTITUTE(SUBSTITUTE(SUBSTITUTE(IF(_xlfn.ISFORMULA('#_F'!G119),_xlfn.FORMULATEXT('#_F'!G119),'#_F'!G119),"9","#"),"8","#"),"7","#"),"6","#"),"5","#"),"4","#"),"3","#"),"2","#"),"1","#"),"0","#"),"$","")," ",""),",","@"),"&gt;","@"),"&lt;","@"),"=","@"),")","@"),"(","@"),"^","@"),"/","@"),"+","@"),"*","@"),"-","@"))-LEN(SUBSTITUTE(SUBSTITUTE(SUBSTITUTE(SUBSTITUTE(SUBSTITUTE(SUBSTITUTE(SUBSTITUTE(SUBSTITUTE(SUBSTITUTE(SUBSTITUTE(SUBSTITUTE(SUBSTITUTE(SUBSTITUTE(SUBSTITUTE(SUBSTITUTE(SUBSTITUTE(SUBSTITUTE(SUBSTITUTE(SUBSTITUTE(SUBSTITUTE(SUBSTITUTE(SUBSTITUTE(SUBSTITUTE(SUBSTITUTE(IF(_xlfn.ISFORMULA('#_F'!G119),_xlfn.FORMULATEXT('#_F'!G119),'#_F'!G119),"9","#"),"8","#"),"7","#"),"6","#"),"5","#"),"4","#"),"3","#"),"2","#"),"1","#"),"0","#"),"$","")," ",""),",","@"),"&gt;","@"),"&lt;","@"),"=","@"),")","@"),"(","@"),"^","@"),"/","@"),"+","@"),"*","@"),"-","@"),"@#","")))/2,TRUE,FALSE),"HardCodeMsg",IF(LEN(IF(_xlfn.ISFORMULA(F!G119),_xlfn.FORMULATEXT(F!G119),F!G119))-LEN(SUBSTITUTE(IF(_xlfn.ISFORMULA(F!G119),_xlfn.FORMULATEXT(F!G119),F!G119),"""",""))&gt;LEN(IF(_xlfn.ISFORMULA('#_F'!G119),_xlfn.FORMULATEXT('#_F'!G119),'#_F'!G119))-LEN(SUBSTITUTE(IF(_xlfn.ISFORMULA('#_F'!G119),_xlfn.FORMULATEXT('#_F'!G119),'#_F'!G119),"""","")),TRUE,FALSE),"HardQuoteMsg",IF(LEN(IF(_xlfn.ISFORMULA(F!G119),_xlfn.FORMULATEXT(F!G119),F!G119))-LEN(SUBSTITUTE(IF(_xlfn.ISFORMULA(F!G119),_xlfn.FORMULATEXT(F!G119),F!G119),"$",""))&lt;LEN(IF(_xlfn.ISFORMULA('#_F'!G119),_xlfn.FORMULATEXT('#_F'!G119),'#_F'!G119))-LEN(SUBSTITUTE(IF(_xlfn.ISFORMULA('#_F'!G119),_xlfn.FORMULATEXT('#_F'!G119),'#_F'!G119),"$","")),TRUE,FALSE),"MissingAbsMsg",_xlfn.IFS(ISTEXT('#_F'!G119),FALSE,ISLOGICAL('#_F'!G119),FALSE,SUBSTITUTE(CELL("format",'#_F'!G119),"-","")=SUBSTITUTE(CELL("format",F!G119),"-",""),FALSE,CELL("format",'#_F'!G119)="G",FALSE,AND(CELL("format",'#_F'!G119)="F0",CELL("format",F!G119)="G"),FALSE,TRUE,IFERROR(IF(MATCH(CELL("format",'#_F'!G119),FormatCodes_SFX!$A$4:$A$53,0)&gt;0,TRUE),FALSE),TRUE,TRUE),"FormatMsg",TRUE,"PerfectMsg")</f>
        <v>PerfectMsg</v>
      </c>
      <c r="H119" s="170" t="str">
        <f ca="1">_xlfn.IFS(ISBLANK(F!H119),"",IF(NOT(ISNA('#_F'!H119)),IF(ISNA(F!H119),TRUE,FALSE),FALSE),"StuNAMsg",IF(AND(ISNA('#_F'!H119),ISNA(F!H119)),TRUE,FALSE),"PerfectMsg",IF(NOT(ISERROR('#_F'!H119)),IF(ISERROR(F!H119),TRUE,FALSE),FALSE),"StuErrorMsg",IF(TYPE('#_F'!H119)&lt;&gt;TYPE(F!H119),TRUE,FALSE),"WrongTypeMsg",IF(_xlfn.ISFORMULA('#_F'!H119),IF(NOT(_xlfn.ISFORMULA(F!H119)),TRUE),FALSE),"MissingFormulaMsg",IF(NOT(AND(ISNUMBER(FIND("[",_xlfn.FORMULATEXT('#_F'!H119))),ISNUMBER(FIND("!",_xlfn.FORMULATEXT('#_F'!H119))))),AND(ISNUMBER(FIND("[",_xlfn.FORMULATEXT(F!H119))),ISNUMBER(FIND("!",_xlfn.FORMULATEXT(F!H119)))),FALSE),"ExternalRefsMsg",IF(ISNUMBER('#_F'!H119),IF(ABS('#_F'!H119-F!H119)&gt;0.00001,TRUE,FALSE),IF('#_F'!H119&lt;&gt;F!H119,TRUE,FALSE)),IF(ISNUMBER('#_F'!H119),IF('#_F'!H119&gt;F!H119,"TooLow","TooHigh"),"WrongAnswer"),NOT(_xlfn.ISFORMULA('#_F'!H119)),IF(_xlfn.IFS(ISTEXT('#_F'!H119),FALSE,ISLOGICAL('#_F'!H119),FALSE,SUBSTITUTE(CELL("format",'#_F'!H119),"-","")=SUBSTITUTE(CELL("format",F!H119),"-",""),FALSE,CELL("format",'#_F'!H119)="G",FALSE,AND(CELL("format",'#_F'!H119)="F0",CELL("format",F!H119)="G"),FALSE,TRUE,IFERROR(IF(MATCH(CELL("format",'#_F'!H119)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119),_xlfn.FORMULATEXT(F!H119),F!H119),"9","#"),"8","#"),"7","#"),"6","#"),"5","#"),"4","#"),"3","#"),"2","#"),"1","#"),"0","#"),"$","")," ",""),",","@"),"&gt;","@"),"&lt;","@"),"=","@"),")","@"),"(","@"),"^","@"),"/","@"),"+","@"),"*","@"),"-","@"))-LEN(SUBSTITUTE(SUBSTITUTE(SUBSTITUTE(SUBSTITUTE(SUBSTITUTE(SUBSTITUTE(SUBSTITUTE(SUBSTITUTE(SUBSTITUTE(SUBSTITUTE(SUBSTITUTE(SUBSTITUTE(SUBSTITUTE(SUBSTITUTE(SUBSTITUTE(SUBSTITUTE(SUBSTITUTE(SUBSTITUTE(SUBSTITUTE(SUBSTITUTE(SUBSTITUTE(SUBSTITUTE(SUBSTITUTE(SUBSTITUTE(IF(_xlfn.ISFORMULA(F!H119),_xlfn.FORMULATEXT(F!H119),F!H119),"9","#"),"8","#"),"7","#"),"6","#"),"5","#"),"4","#"),"3","#"),"2","#"),"1","#"),"0","#"),"$","")," ",""),",","@"),"&gt;","@"),"&lt;","@"),"=","@"),")","@"),"(","@"),"^","@"),"/","@"),"+","@"),"*","@"),"-","@"),"@#","")))/2&gt;(LEN(SUBSTITUTE(SUBSTITUTE(SUBSTITUTE(SUBSTITUTE(SUBSTITUTE(SUBSTITUTE(SUBSTITUTE(SUBSTITUTE(SUBSTITUTE(SUBSTITUTE(SUBSTITUTE(SUBSTITUTE(SUBSTITUTE(SUBSTITUTE(SUBSTITUTE(SUBSTITUTE(SUBSTITUTE(SUBSTITUTE(SUBSTITUTE(SUBSTITUTE(SUBSTITUTE(SUBSTITUTE(SUBSTITUTE(IF(_xlfn.ISFORMULA('#_F'!H119),_xlfn.FORMULATEXT('#_F'!H119),'#_F'!H119),"9","#"),"8","#"),"7","#"),"6","#"),"5","#"),"4","#"),"3","#"),"2","#"),"1","#"),"0","#"),"$","")," ",""),",","@"),"&gt;","@"),"&lt;","@"),"=","@"),")","@"),"(","@"),"^","@"),"/","@"),"+","@"),"*","@"),"-","@"))-LEN(SUBSTITUTE(SUBSTITUTE(SUBSTITUTE(SUBSTITUTE(SUBSTITUTE(SUBSTITUTE(SUBSTITUTE(SUBSTITUTE(SUBSTITUTE(SUBSTITUTE(SUBSTITUTE(SUBSTITUTE(SUBSTITUTE(SUBSTITUTE(SUBSTITUTE(SUBSTITUTE(SUBSTITUTE(SUBSTITUTE(SUBSTITUTE(SUBSTITUTE(SUBSTITUTE(SUBSTITUTE(SUBSTITUTE(SUBSTITUTE(IF(_xlfn.ISFORMULA('#_F'!H119),_xlfn.FORMULATEXT('#_F'!H119),'#_F'!H119),"9","#"),"8","#"),"7","#"),"6","#"),"5","#"),"4","#"),"3","#"),"2","#"),"1","#"),"0","#"),"$","")," ",""),",","@"),"&gt;","@"),"&lt;","@"),"=","@"),")","@"),"(","@"),"^","@"),"/","@"),"+","@"),"*","@"),"-","@"),"@#","")))/2,TRUE,FALSE),"HardCodeMsg",IF(LEN(IF(_xlfn.ISFORMULA(F!H119),_xlfn.FORMULATEXT(F!H119),F!H119))-LEN(SUBSTITUTE(IF(_xlfn.ISFORMULA(F!H119),_xlfn.FORMULATEXT(F!H119),F!H119),"""",""))&gt;LEN(IF(_xlfn.ISFORMULA('#_F'!H119),_xlfn.FORMULATEXT('#_F'!H119),'#_F'!H119))-LEN(SUBSTITUTE(IF(_xlfn.ISFORMULA('#_F'!H119),_xlfn.FORMULATEXT('#_F'!H119),'#_F'!H119),"""","")),TRUE,FALSE),"HardQuoteMsg",IF(LEN(IF(_xlfn.ISFORMULA(F!H119),_xlfn.FORMULATEXT(F!H119),F!H119))-LEN(SUBSTITUTE(IF(_xlfn.ISFORMULA(F!H119),_xlfn.FORMULATEXT(F!H119),F!H119),"$",""))&lt;LEN(IF(_xlfn.ISFORMULA('#_F'!H119),_xlfn.FORMULATEXT('#_F'!H119),'#_F'!H119))-LEN(SUBSTITUTE(IF(_xlfn.ISFORMULA('#_F'!H119),_xlfn.FORMULATEXT('#_F'!H119),'#_F'!H119),"$","")),TRUE,FALSE),"MissingAbsMsg",_xlfn.IFS(ISTEXT('#_F'!H119),FALSE,ISLOGICAL('#_F'!H119),FALSE,SUBSTITUTE(CELL("format",'#_F'!H119),"-","")=SUBSTITUTE(CELL("format",F!H119),"-",""),FALSE,CELL("format",'#_F'!H119)="G",FALSE,AND(CELL("format",'#_F'!H119)="F0",CELL("format",F!H119)="G"),FALSE,TRUE,IFERROR(IF(MATCH(CELL("format",'#_F'!H119),FormatCodes_SFX!$A$4:$A$53,0)&gt;0,TRUE),FALSE),TRUE,TRUE),"FormatMsg",TRUE,"PerfectMsg")</f>
        <v>PerfectMsg</v>
      </c>
      <c r="I119" s="170" t="str">
        <f ca="1">_xlfn.IFS(ISBLANK(F!I119),"",IF(NOT(ISNA('#_F'!I119)),IF(ISNA(F!I119),TRUE,FALSE),FALSE),"StuNAMsg",IF(AND(ISNA('#_F'!I119),ISNA(F!I119)),TRUE,FALSE),"PerfectMsg",IF(NOT(ISERROR('#_F'!I119)),IF(ISERROR(F!I119),TRUE,FALSE),FALSE),"StuErrorMsg",IF(TYPE('#_F'!I119)&lt;&gt;TYPE(F!I119),TRUE,FALSE),"WrongTypeMsg",IF(_xlfn.ISFORMULA('#_F'!I119),IF(NOT(_xlfn.ISFORMULA(F!I119)),TRUE),FALSE),"MissingFormulaMsg",IF(NOT(AND(ISNUMBER(FIND("[",_xlfn.FORMULATEXT('#_F'!I119))),ISNUMBER(FIND("!",_xlfn.FORMULATEXT('#_F'!I119))))),AND(ISNUMBER(FIND("[",_xlfn.FORMULATEXT(F!I119))),ISNUMBER(FIND("!",_xlfn.FORMULATEXT(F!I119)))),FALSE),"ExternalRefsMsg",IF(ISNUMBER('#_F'!I119),IF(ABS('#_F'!I119-F!I119)&gt;0.00001,TRUE,FALSE),IF('#_F'!I119&lt;&gt;F!I119,TRUE,FALSE)),IF(ISNUMBER('#_F'!I119),IF('#_F'!I119&gt;F!I119,"TooLow","TooHigh"),"WrongAnswer"),NOT(_xlfn.ISFORMULA('#_F'!I119)),IF(_xlfn.IFS(ISTEXT('#_F'!I119),FALSE,ISLOGICAL('#_F'!I119),FALSE,SUBSTITUTE(CELL("format",'#_F'!I119),"-","")=SUBSTITUTE(CELL("format",F!I119),"-",""),FALSE,CELL("format",'#_F'!I119)="G",FALSE,AND(CELL("format",'#_F'!I119)="F0",CELL("format",F!I119)="G"),FALSE,TRUE,IFERROR(IF(MATCH(CELL("format",'#_F'!I119)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119),_xlfn.FORMULATEXT(F!I119),F!I119),"9","#"),"8","#"),"7","#"),"6","#"),"5","#"),"4","#"),"3","#"),"2","#"),"1","#"),"0","#"),"$","")," ",""),",","@"),"&gt;","@"),"&lt;","@"),"=","@"),")","@"),"(","@"),"^","@"),"/","@"),"+","@"),"*","@"),"-","@"))-LEN(SUBSTITUTE(SUBSTITUTE(SUBSTITUTE(SUBSTITUTE(SUBSTITUTE(SUBSTITUTE(SUBSTITUTE(SUBSTITUTE(SUBSTITUTE(SUBSTITUTE(SUBSTITUTE(SUBSTITUTE(SUBSTITUTE(SUBSTITUTE(SUBSTITUTE(SUBSTITUTE(SUBSTITUTE(SUBSTITUTE(SUBSTITUTE(SUBSTITUTE(SUBSTITUTE(SUBSTITUTE(SUBSTITUTE(SUBSTITUTE(IF(_xlfn.ISFORMULA(F!I119),_xlfn.FORMULATEXT(F!I119),F!I119),"9","#"),"8","#"),"7","#"),"6","#"),"5","#"),"4","#"),"3","#"),"2","#"),"1","#"),"0","#"),"$","")," ",""),",","@"),"&gt;","@"),"&lt;","@"),"=","@"),")","@"),"(","@"),"^","@"),"/","@"),"+","@"),"*","@"),"-","@"),"@#","")))/2&gt;(LEN(SUBSTITUTE(SUBSTITUTE(SUBSTITUTE(SUBSTITUTE(SUBSTITUTE(SUBSTITUTE(SUBSTITUTE(SUBSTITUTE(SUBSTITUTE(SUBSTITUTE(SUBSTITUTE(SUBSTITUTE(SUBSTITUTE(SUBSTITUTE(SUBSTITUTE(SUBSTITUTE(SUBSTITUTE(SUBSTITUTE(SUBSTITUTE(SUBSTITUTE(SUBSTITUTE(SUBSTITUTE(SUBSTITUTE(IF(_xlfn.ISFORMULA('#_F'!I119),_xlfn.FORMULATEXT('#_F'!I119),'#_F'!I119),"9","#"),"8","#"),"7","#"),"6","#"),"5","#"),"4","#"),"3","#"),"2","#"),"1","#"),"0","#"),"$","")," ",""),",","@"),"&gt;","@"),"&lt;","@"),"=","@"),")","@"),"(","@"),"^","@"),"/","@"),"+","@"),"*","@"),"-","@"))-LEN(SUBSTITUTE(SUBSTITUTE(SUBSTITUTE(SUBSTITUTE(SUBSTITUTE(SUBSTITUTE(SUBSTITUTE(SUBSTITUTE(SUBSTITUTE(SUBSTITUTE(SUBSTITUTE(SUBSTITUTE(SUBSTITUTE(SUBSTITUTE(SUBSTITUTE(SUBSTITUTE(SUBSTITUTE(SUBSTITUTE(SUBSTITUTE(SUBSTITUTE(SUBSTITUTE(SUBSTITUTE(SUBSTITUTE(SUBSTITUTE(IF(_xlfn.ISFORMULA('#_F'!I119),_xlfn.FORMULATEXT('#_F'!I119),'#_F'!I119),"9","#"),"8","#"),"7","#"),"6","#"),"5","#"),"4","#"),"3","#"),"2","#"),"1","#"),"0","#"),"$","")," ",""),",","@"),"&gt;","@"),"&lt;","@"),"=","@"),")","@"),"(","@"),"^","@"),"/","@"),"+","@"),"*","@"),"-","@"),"@#","")))/2,TRUE,FALSE),"HardCodeMsg",IF(LEN(IF(_xlfn.ISFORMULA(F!I119),_xlfn.FORMULATEXT(F!I119),F!I119))-LEN(SUBSTITUTE(IF(_xlfn.ISFORMULA(F!I119),_xlfn.FORMULATEXT(F!I119),F!I119),"""",""))&gt;LEN(IF(_xlfn.ISFORMULA('#_F'!I119),_xlfn.FORMULATEXT('#_F'!I119),'#_F'!I119))-LEN(SUBSTITUTE(IF(_xlfn.ISFORMULA('#_F'!I119),_xlfn.FORMULATEXT('#_F'!I119),'#_F'!I119),"""","")),TRUE,FALSE),"HardQuoteMsg",IF(LEN(IF(_xlfn.ISFORMULA(F!I119),_xlfn.FORMULATEXT(F!I119),F!I119))-LEN(SUBSTITUTE(IF(_xlfn.ISFORMULA(F!I119),_xlfn.FORMULATEXT(F!I119),F!I119),"$",""))&lt;LEN(IF(_xlfn.ISFORMULA('#_F'!I119),_xlfn.FORMULATEXT('#_F'!I119),'#_F'!I119))-LEN(SUBSTITUTE(IF(_xlfn.ISFORMULA('#_F'!I119),_xlfn.FORMULATEXT('#_F'!I119),'#_F'!I119),"$","")),TRUE,FALSE),"MissingAbsMsg",_xlfn.IFS(ISTEXT('#_F'!I119),FALSE,ISLOGICAL('#_F'!I119),FALSE,SUBSTITUTE(CELL("format",'#_F'!I119),"-","")=SUBSTITUTE(CELL("format",F!I119),"-",""),FALSE,CELL("format",'#_F'!I119)="G",FALSE,AND(CELL("format",'#_F'!I119)="F0",CELL("format",F!I119)="G"),FALSE,TRUE,IFERROR(IF(MATCH(CELL("format",'#_F'!I119),FormatCodes_SFX!$A$4:$A$53,0)&gt;0,TRUE),FALSE),TRUE,TRUE),"FormatMsg",TRUE,"PerfectMsg")</f>
        <v>PerfectMsg</v>
      </c>
      <c r="J119" s="170" t="str">
        <f ca="1">_xlfn.IFS(ISBLANK(F!J119),"",IF(NOT(ISNA('#_F'!J119)),IF(ISNA(F!J119),TRUE,FALSE),FALSE),"StuNAMsg",IF(AND(ISNA('#_F'!J119),ISNA(F!J119)),TRUE,FALSE),"PerfectMsg",IF(NOT(ISERROR('#_F'!J119)),IF(ISERROR(F!J119),TRUE,FALSE),FALSE),"StuErrorMsg",IF(TYPE('#_F'!J119)&lt;&gt;TYPE(F!J119),TRUE,FALSE),"WrongTypeMsg",IF(_xlfn.ISFORMULA('#_F'!J119),IF(NOT(_xlfn.ISFORMULA(F!J119)),TRUE),FALSE),"MissingFormulaMsg",IF(NOT(AND(ISNUMBER(FIND("[",_xlfn.FORMULATEXT('#_F'!J119))),ISNUMBER(FIND("!",_xlfn.FORMULATEXT('#_F'!J119))))),AND(ISNUMBER(FIND("[",_xlfn.FORMULATEXT(F!J119))),ISNUMBER(FIND("!",_xlfn.FORMULATEXT(F!J119)))),FALSE),"ExternalRefsMsg",IF(ISNUMBER('#_F'!J119),IF(ABS('#_F'!J119-F!J119)&gt;0.00001,TRUE,FALSE),IF('#_F'!J119&lt;&gt;F!J119,TRUE,FALSE)),IF(ISNUMBER('#_F'!J119),IF('#_F'!J119&gt;F!J119,"TooLow","TooHigh"),"WrongAnswer"),NOT(_xlfn.ISFORMULA('#_F'!J119)),IF(_xlfn.IFS(ISTEXT('#_F'!J119),FALSE,ISLOGICAL('#_F'!J119),FALSE,SUBSTITUTE(CELL("format",'#_F'!J119),"-","")=SUBSTITUTE(CELL("format",F!J119),"-",""),FALSE,CELL("format",'#_F'!J119)="G",FALSE,AND(CELL("format",'#_F'!J119)="F0",CELL("format",F!J119)="G"),FALSE,TRUE,IFERROR(IF(MATCH(CELL("format",'#_F'!J119)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119),_xlfn.FORMULATEXT(F!J119),F!J119),"9","#"),"8","#"),"7","#"),"6","#"),"5","#"),"4","#"),"3","#"),"2","#"),"1","#"),"0","#"),"$","")," ",""),",","@"),"&gt;","@"),"&lt;","@"),"=","@"),")","@"),"(","@"),"^","@"),"/","@"),"+","@"),"*","@"),"-","@"))-LEN(SUBSTITUTE(SUBSTITUTE(SUBSTITUTE(SUBSTITUTE(SUBSTITUTE(SUBSTITUTE(SUBSTITUTE(SUBSTITUTE(SUBSTITUTE(SUBSTITUTE(SUBSTITUTE(SUBSTITUTE(SUBSTITUTE(SUBSTITUTE(SUBSTITUTE(SUBSTITUTE(SUBSTITUTE(SUBSTITUTE(SUBSTITUTE(SUBSTITUTE(SUBSTITUTE(SUBSTITUTE(SUBSTITUTE(SUBSTITUTE(IF(_xlfn.ISFORMULA(F!J119),_xlfn.FORMULATEXT(F!J119),F!J119),"9","#"),"8","#"),"7","#"),"6","#"),"5","#"),"4","#"),"3","#"),"2","#"),"1","#"),"0","#"),"$","")," ",""),",","@"),"&gt;","@"),"&lt;","@"),"=","@"),")","@"),"(","@"),"^","@"),"/","@"),"+","@"),"*","@"),"-","@"),"@#","")))/2&gt;(LEN(SUBSTITUTE(SUBSTITUTE(SUBSTITUTE(SUBSTITUTE(SUBSTITUTE(SUBSTITUTE(SUBSTITUTE(SUBSTITUTE(SUBSTITUTE(SUBSTITUTE(SUBSTITUTE(SUBSTITUTE(SUBSTITUTE(SUBSTITUTE(SUBSTITUTE(SUBSTITUTE(SUBSTITUTE(SUBSTITUTE(SUBSTITUTE(SUBSTITUTE(SUBSTITUTE(SUBSTITUTE(SUBSTITUTE(IF(_xlfn.ISFORMULA('#_F'!J119),_xlfn.FORMULATEXT('#_F'!J119),'#_F'!J119),"9","#"),"8","#"),"7","#"),"6","#"),"5","#"),"4","#"),"3","#"),"2","#"),"1","#"),"0","#"),"$","")," ",""),",","@"),"&gt;","@"),"&lt;","@"),"=","@"),")","@"),"(","@"),"^","@"),"/","@"),"+","@"),"*","@"),"-","@"))-LEN(SUBSTITUTE(SUBSTITUTE(SUBSTITUTE(SUBSTITUTE(SUBSTITUTE(SUBSTITUTE(SUBSTITUTE(SUBSTITUTE(SUBSTITUTE(SUBSTITUTE(SUBSTITUTE(SUBSTITUTE(SUBSTITUTE(SUBSTITUTE(SUBSTITUTE(SUBSTITUTE(SUBSTITUTE(SUBSTITUTE(SUBSTITUTE(SUBSTITUTE(SUBSTITUTE(SUBSTITUTE(SUBSTITUTE(SUBSTITUTE(IF(_xlfn.ISFORMULA('#_F'!J119),_xlfn.FORMULATEXT('#_F'!J119),'#_F'!J119),"9","#"),"8","#"),"7","#"),"6","#"),"5","#"),"4","#"),"3","#"),"2","#"),"1","#"),"0","#"),"$","")," ",""),",","@"),"&gt;","@"),"&lt;","@"),"=","@"),")","@"),"(","@"),"^","@"),"/","@"),"+","@"),"*","@"),"-","@"),"@#","")))/2,TRUE,FALSE),"HardCodeMsg",IF(LEN(IF(_xlfn.ISFORMULA(F!J119),_xlfn.FORMULATEXT(F!J119),F!J119))-LEN(SUBSTITUTE(IF(_xlfn.ISFORMULA(F!J119),_xlfn.FORMULATEXT(F!J119),F!J119),"""",""))&gt;LEN(IF(_xlfn.ISFORMULA('#_F'!J119),_xlfn.FORMULATEXT('#_F'!J119),'#_F'!J119))-LEN(SUBSTITUTE(IF(_xlfn.ISFORMULA('#_F'!J119),_xlfn.FORMULATEXT('#_F'!J119),'#_F'!J119),"""","")),TRUE,FALSE),"HardQuoteMsg",IF(LEN(IF(_xlfn.ISFORMULA(F!J119),_xlfn.FORMULATEXT(F!J119),F!J119))-LEN(SUBSTITUTE(IF(_xlfn.ISFORMULA(F!J119),_xlfn.FORMULATEXT(F!J119),F!J119),"$",""))&lt;LEN(IF(_xlfn.ISFORMULA('#_F'!J119),_xlfn.FORMULATEXT('#_F'!J119),'#_F'!J119))-LEN(SUBSTITUTE(IF(_xlfn.ISFORMULA('#_F'!J119),_xlfn.FORMULATEXT('#_F'!J119),'#_F'!J119),"$","")),TRUE,FALSE),"MissingAbsMsg",_xlfn.IFS(ISTEXT('#_F'!J119),FALSE,ISLOGICAL('#_F'!J119),FALSE,SUBSTITUTE(CELL("format",'#_F'!J119),"-","")=SUBSTITUTE(CELL("format",F!J119),"-",""),FALSE,CELL("format",'#_F'!J119)="G",FALSE,AND(CELL("format",'#_F'!J119)="F0",CELL("format",F!J119)="G"),FALSE,TRUE,IFERROR(IF(MATCH(CELL("format",'#_F'!J119),FormatCodes_SFX!$A$4:$A$53,0)&gt;0,TRUE),FALSE),TRUE,TRUE),"FormatMsg",TRUE,"PerfectMsg")</f>
        <v>PerfectMsg</v>
      </c>
      <c r="K119" s="170" t="str">
        <f ca="1">_xlfn.IFS(ISBLANK(F!K119),"",IF(NOT(ISNA('#_F'!K119)),IF(ISNA(F!K119),TRUE,FALSE),FALSE),"StuNAMsg",IF(AND(ISNA('#_F'!K119),ISNA(F!K119)),TRUE,FALSE),"PerfectMsg",IF(NOT(ISERROR('#_F'!K119)),IF(ISERROR(F!K119),TRUE,FALSE),FALSE),"StuErrorMsg",IF(TYPE('#_F'!K119)&lt;&gt;TYPE(F!K119),TRUE,FALSE),"WrongTypeMsg",IF(_xlfn.ISFORMULA('#_F'!K119),IF(NOT(_xlfn.ISFORMULA(F!K119)),TRUE),FALSE),"MissingFormulaMsg",IF(NOT(AND(ISNUMBER(FIND("[",_xlfn.FORMULATEXT('#_F'!K119))),ISNUMBER(FIND("!",_xlfn.FORMULATEXT('#_F'!K119))))),AND(ISNUMBER(FIND("[",_xlfn.FORMULATEXT(F!K119))),ISNUMBER(FIND("!",_xlfn.FORMULATEXT(F!K119)))),FALSE),"ExternalRefsMsg",IF(ISNUMBER('#_F'!K119),IF(ABS('#_F'!K119-F!K119)&gt;0.00001,TRUE,FALSE),IF('#_F'!K119&lt;&gt;F!K119,TRUE,FALSE)),IF(ISNUMBER('#_F'!K119),IF('#_F'!K119&gt;F!K119,"TooLow","TooHigh"),"WrongAnswer"),NOT(_xlfn.ISFORMULA('#_F'!K119)),IF(_xlfn.IFS(ISTEXT('#_F'!K119),FALSE,ISLOGICAL('#_F'!K119),FALSE,SUBSTITUTE(CELL("format",'#_F'!K119),"-","")=SUBSTITUTE(CELL("format",F!K119),"-",""),FALSE,CELL("format",'#_F'!K119)="G",FALSE,AND(CELL("format",'#_F'!K119)="F0",CELL("format",F!K119)="G"),FALSE,TRUE,IFERROR(IF(MATCH(CELL("format",'#_F'!K119)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119),_xlfn.FORMULATEXT(F!K119),F!K119),"9","#"),"8","#"),"7","#"),"6","#"),"5","#"),"4","#"),"3","#"),"2","#"),"1","#"),"0","#"),"$","")," ",""),",","@"),"&gt;","@"),"&lt;","@"),"=","@"),")","@"),"(","@"),"^","@"),"/","@"),"+","@"),"*","@"),"-","@"))-LEN(SUBSTITUTE(SUBSTITUTE(SUBSTITUTE(SUBSTITUTE(SUBSTITUTE(SUBSTITUTE(SUBSTITUTE(SUBSTITUTE(SUBSTITUTE(SUBSTITUTE(SUBSTITUTE(SUBSTITUTE(SUBSTITUTE(SUBSTITUTE(SUBSTITUTE(SUBSTITUTE(SUBSTITUTE(SUBSTITUTE(SUBSTITUTE(SUBSTITUTE(SUBSTITUTE(SUBSTITUTE(SUBSTITUTE(SUBSTITUTE(IF(_xlfn.ISFORMULA(F!K119),_xlfn.FORMULATEXT(F!K119),F!K119),"9","#"),"8","#"),"7","#"),"6","#"),"5","#"),"4","#"),"3","#"),"2","#"),"1","#"),"0","#"),"$","")," ",""),",","@"),"&gt;","@"),"&lt;","@"),"=","@"),")","@"),"(","@"),"^","@"),"/","@"),"+","@"),"*","@"),"-","@"),"@#","")))/2&gt;(LEN(SUBSTITUTE(SUBSTITUTE(SUBSTITUTE(SUBSTITUTE(SUBSTITUTE(SUBSTITUTE(SUBSTITUTE(SUBSTITUTE(SUBSTITUTE(SUBSTITUTE(SUBSTITUTE(SUBSTITUTE(SUBSTITUTE(SUBSTITUTE(SUBSTITUTE(SUBSTITUTE(SUBSTITUTE(SUBSTITUTE(SUBSTITUTE(SUBSTITUTE(SUBSTITUTE(SUBSTITUTE(SUBSTITUTE(IF(_xlfn.ISFORMULA('#_F'!K119),_xlfn.FORMULATEXT('#_F'!K119),'#_F'!K119),"9","#"),"8","#"),"7","#"),"6","#"),"5","#"),"4","#"),"3","#"),"2","#"),"1","#"),"0","#"),"$","")," ",""),",","@"),"&gt;","@"),"&lt;","@"),"=","@"),")","@"),"(","@"),"^","@"),"/","@"),"+","@"),"*","@"),"-","@"))-LEN(SUBSTITUTE(SUBSTITUTE(SUBSTITUTE(SUBSTITUTE(SUBSTITUTE(SUBSTITUTE(SUBSTITUTE(SUBSTITUTE(SUBSTITUTE(SUBSTITUTE(SUBSTITUTE(SUBSTITUTE(SUBSTITUTE(SUBSTITUTE(SUBSTITUTE(SUBSTITUTE(SUBSTITUTE(SUBSTITUTE(SUBSTITUTE(SUBSTITUTE(SUBSTITUTE(SUBSTITUTE(SUBSTITUTE(SUBSTITUTE(IF(_xlfn.ISFORMULA('#_F'!K119),_xlfn.FORMULATEXT('#_F'!K119),'#_F'!K119),"9","#"),"8","#"),"7","#"),"6","#"),"5","#"),"4","#"),"3","#"),"2","#"),"1","#"),"0","#"),"$","")," ",""),",","@"),"&gt;","@"),"&lt;","@"),"=","@"),")","@"),"(","@"),"^","@"),"/","@"),"+","@"),"*","@"),"-","@"),"@#","")))/2,TRUE,FALSE),"HardCodeMsg",IF(LEN(IF(_xlfn.ISFORMULA(F!K119),_xlfn.FORMULATEXT(F!K119),F!K119))-LEN(SUBSTITUTE(IF(_xlfn.ISFORMULA(F!K119),_xlfn.FORMULATEXT(F!K119),F!K119),"""",""))&gt;LEN(IF(_xlfn.ISFORMULA('#_F'!K119),_xlfn.FORMULATEXT('#_F'!K119),'#_F'!K119))-LEN(SUBSTITUTE(IF(_xlfn.ISFORMULA('#_F'!K119),_xlfn.FORMULATEXT('#_F'!K119),'#_F'!K119),"""","")),TRUE,FALSE),"HardQuoteMsg",IF(LEN(IF(_xlfn.ISFORMULA(F!K119),_xlfn.FORMULATEXT(F!K119),F!K119))-LEN(SUBSTITUTE(IF(_xlfn.ISFORMULA(F!K119),_xlfn.FORMULATEXT(F!K119),F!K119),"$",""))&lt;LEN(IF(_xlfn.ISFORMULA('#_F'!K119),_xlfn.FORMULATEXT('#_F'!K119),'#_F'!K119))-LEN(SUBSTITUTE(IF(_xlfn.ISFORMULA('#_F'!K119),_xlfn.FORMULATEXT('#_F'!K119),'#_F'!K119),"$","")),TRUE,FALSE),"MissingAbsMsg",_xlfn.IFS(ISTEXT('#_F'!K119),FALSE,ISLOGICAL('#_F'!K119),FALSE,SUBSTITUTE(CELL("format",'#_F'!K119),"-","")=SUBSTITUTE(CELL("format",F!K119),"-",""),FALSE,CELL("format",'#_F'!K119)="G",FALSE,AND(CELL("format",'#_F'!K119)="F0",CELL("format",F!K119)="G"),FALSE,TRUE,IFERROR(IF(MATCH(CELL("format",'#_F'!K119),FormatCodes_SFX!$A$4:$A$53,0)&gt;0,TRUE),FALSE),TRUE,TRUE),"FormatMsg",TRUE,"PerfectMsg")</f>
        <v>PerfectMsg</v>
      </c>
      <c r="L119" s="231" t="str">
        <f ca="1">_xlfn.IFS(ISBLANK(F!L119),"",IF(NOT(ISNA('#_F'!L119)),IF(ISNA(F!L119),TRUE,FALSE),FALSE),"StuNAMsg",IF(AND(ISNA('#_F'!L119),ISNA(F!L119)),TRUE,FALSE),"PerfectMsg",IF(NOT(ISERROR('#_F'!L119)),IF(ISERROR(F!L119),TRUE,FALSE),FALSE),"StuErrorMsg",IF(TYPE('#_F'!L119)&lt;&gt;TYPE(F!L119),TRUE,FALSE),"WrongTypeMsg",IF(_xlfn.ISFORMULA('#_F'!L119),IF(NOT(_xlfn.ISFORMULA(F!L119)),TRUE),FALSE),"MissingFormulaMsg",IF(NOT(AND(ISNUMBER(FIND("[",_xlfn.FORMULATEXT('#_F'!L119))),ISNUMBER(FIND("!",_xlfn.FORMULATEXT('#_F'!L119))))),AND(ISNUMBER(FIND("[",_xlfn.FORMULATEXT(F!L119))),ISNUMBER(FIND("!",_xlfn.FORMULATEXT(F!L119)))),FALSE),"ExternalRefsMsg",IF(ISNUMBER('#_F'!L119),IF(ABS('#_F'!L119-F!L119)&gt;0.00001,TRUE,FALSE),IF('#_F'!L119&lt;&gt;F!L119,TRUE,FALSE)),IF(ISNUMBER('#_F'!L119),IF('#_F'!L119&gt;F!L119,"TooLow","TooHigh"),"WrongAnswer"),NOT(_xlfn.ISFORMULA('#_F'!L119)),IF(_xlfn.IFS(ISTEXT('#_F'!L119),FALSE,ISLOGICAL('#_F'!L119),FALSE,SUBSTITUTE(CELL("format",'#_F'!L119),"-","")=SUBSTITUTE(CELL("format",F!L119),"-",""),FALSE,CELL("format",'#_F'!L119)="G",FALSE,AND(CELL("format",'#_F'!L119)="F0",CELL("format",F!L119)="G"),FALSE,TRUE,IFERROR(IF(MATCH(CELL("format",'#_F'!L119)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119),_xlfn.FORMULATEXT(F!L119),F!L119),"9","#"),"8","#"),"7","#"),"6","#"),"5","#"),"4","#"),"3","#"),"2","#"),"1","#"),"0","#"),"$","")," ",""),",","@"),"&gt;","@"),"&lt;","@"),"=","@"),")","@"),"(","@"),"^","@"),"/","@"),"+","@"),"*","@"),"-","@"))-LEN(SUBSTITUTE(SUBSTITUTE(SUBSTITUTE(SUBSTITUTE(SUBSTITUTE(SUBSTITUTE(SUBSTITUTE(SUBSTITUTE(SUBSTITUTE(SUBSTITUTE(SUBSTITUTE(SUBSTITUTE(SUBSTITUTE(SUBSTITUTE(SUBSTITUTE(SUBSTITUTE(SUBSTITUTE(SUBSTITUTE(SUBSTITUTE(SUBSTITUTE(SUBSTITUTE(SUBSTITUTE(SUBSTITUTE(SUBSTITUTE(IF(_xlfn.ISFORMULA(F!L119),_xlfn.FORMULATEXT(F!L119),F!L119),"9","#"),"8","#"),"7","#"),"6","#"),"5","#"),"4","#"),"3","#"),"2","#"),"1","#"),"0","#"),"$","")," ",""),",","@"),"&gt;","@"),"&lt;","@"),"=","@"),")","@"),"(","@"),"^","@"),"/","@"),"+","@"),"*","@"),"-","@"),"@#","")))/2&gt;(LEN(SUBSTITUTE(SUBSTITUTE(SUBSTITUTE(SUBSTITUTE(SUBSTITUTE(SUBSTITUTE(SUBSTITUTE(SUBSTITUTE(SUBSTITUTE(SUBSTITUTE(SUBSTITUTE(SUBSTITUTE(SUBSTITUTE(SUBSTITUTE(SUBSTITUTE(SUBSTITUTE(SUBSTITUTE(SUBSTITUTE(SUBSTITUTE(SUBSTITUTE(SUBSTITUTE(SUBSTITUTE(SUBSTITUTE(IF(_xlfn.ISFORMULA('#_F'!L119),_xlfn.FORMULATEXT('#_F'!L119),'#_F'!L119),"9","#"),"8","#"),"7","#"),"6","#"),"5","#"),"4","#"),"3","#"),"2","#"),"1","#"),"0","#"),"$","")," ",""),",","@"),"&gt;","@"),"&lt;","@"),"=","@"),")","@"),"(","@"),"^","@"),"/","@"),"+","@"),"*","@"),"-","@"))-LEN(SUBSTITUTE(SUBSTITUTE(SUBSTITUTE(SUBSTITUTE(SUBSTITUTE(SUBSTITUTE(SUBSTITUTE(SUBSTITUTE(SUBSTITUTE(SUBSTITUTE(SUBSTITUTE(SUBSTITUTE(SUBSTITUTE(SUBSTITUTE(SUBSTITUTE(SUBSTITUTE(SUBSTITUTE(SUBSTITUTE(SUBSTITUTE(SUBSTITUTE(SUBSTITUTE(SUBSTITUTE(SUBSTITUTE(SUBSTITUTE(IF(_xlfn.ISFORMULA('#_F'!L119),_xlfn.FORMULATEXT('#_F'!L119),'#_F'!L119),"9","#"),"8","#"),"7","#"),"6","#"),"5","#"),"4","#"),"3","#"),"2","#"),"1","#"),"0","#"),"$","")," ",""),",","@"),"&gt;","@"),"&lt;","@"),"=","@"),")","@"),"(","@"),"^","@"),"/","@"),"+","@"),"*","@"),"-","@"),"@#","")))/2,TRUE,FALSE),"HardCodeMsg",IF(LEN(IF(_xlfn.ISFORMULA(F!L119),_xlfn.FORMULATEXT(F!L119),F!L119))-LEN(SUBSTITUTE(IF(_xlfn.ISFORMULA(F!L119),_xlfn.FORMULATEXT(F!L119),F!L119),"""",""))&gt;LEN(IF(_xlfn.ISFORMULA('#_F'!L119),_xlfn.FORMULATEXT('#_F'!L119),'#_F'!L119))-LEN(SUBSTITUTE(IF(_xlfn.ISFORMULA('#_F'!L119),_xlfn.FORMULATEXT('#_F'!L119),'#_F'!L119),"""","")),TRUE,FALSE),"HardQuoteMsg",IF(LEN(IF(_xlfn.ISFORMULA(F!L119),_xlfn.FORMULATEXT(F!L119),F!L119))-LEN(SUBSTITUTE(IF(_xlfn.ISFORMULA(F!L119),_xlfn.FORMULATEXT(F!L119),F!L119),"$",""))&lt;LEN(IF(_xlfn.ISFORMULA('#_F'!L119),_xlfn.FORMULATEXT('#_F'!L119),'#_F'!L119))-LEN(SUBSTITUTE(IF(_xlfn.ISFORMULA('#_F'!L119),_xlfn.FORMULATEXT('#_F'!L119),'#_F'!L119),"$","")),TRUE,FALSE),"MissingAbsMsg",_xlfn.IFS(ISTEXT('#_F'!L119),FALSE,ISLOGICAL('#_F'!L119),FALSE,SUBSTITUTE(CELL("format",'#_F'!L119),"-","")=SUBSTITUTE(CELL("format",F!L119),"-",""),FALSE,CELL("format",'#_F'!L119)="G",FALSE,AND(CELL("format",'#_F'!L119)="F0",CELL("format",F!L119)="G"),FALSE,TRUE,IFERROR(IF(MATCH(CELL("format",'#_F'!L119),FormatCodes_SFX!$A$4:$A$53,0)&gt;0,TRUE),FALSE),TRUE,TRUE),"FormatMsg",TRUE,"PerfectMsg")</f>
        <v>PerfectMsg</v>
      </c>
    </row>
    <row r="120" spans="3:12" x14ac:dyDescent="0.15">
      <c r="C120" s="233">
        <v>0</v>
      </c>
      <c r="D120" s="233">
        <v>0</v>
      </c>
      <c r="E120" s="233">
        <v>0</v>
      </c>
      <c r="F120" s="233">
        <v>0</v>
      </c>
      <c r="G120" s="170" t="str">
        <f ca="1">_xlfn.IFS(ISBLANK(F!G120),"",IF(NOT(ISNA('#_F'!G120)),IF(ISNA(F!G120),TRUE,FALSE),FALSE),"StuNAMsg",IF(AND(ISNA('#_F'!G120),ISNA(F!G120)),TRUE,FALSE),"PerfectMsg",IF(NOT(ISERROR('#_F'!G120)),IF(ISERROR(F!G120),TRUE,FALSE),FALSE),"StuErrorMsg",IF(TYPE('#_F'!G120)&lt;&gt;TYPE(F!G120),TRUE,FALSE),"WrongTypeMsg",IF(_xlfn.ISFORMULA('#_F'!G120),IF(NOT(_xlfn.ISFORMULA(F!G120)),TRUE),FALSE),"MissingFormulaMsg",IF(NOT(AND(ISNUMBER(FIND("[",_xlfn.FORMULATEXT('#_F'!G120))),ISNUMBER(FIND("!",_xlfn.FORMULATEXT('#_F'!G120))))),AND(ISNUMBER(FIND("[",_xlfn.FORMULATEXT(F!G120))),ISNUMBER(FIND("!",_xlfn.FORMULATEXT(F!G120)))),FALSE),"ExternalRefsMsg",IF(ISNUMBER('#_F'!G120),IF(ABS('#_F'!G120-F!G120)&gt;0.00001,TRUE,FALSE),IF('#_F'!G120&lt;&gt;F!G120,TRUE,FALSE)),IF(ISNUMBER('#_F'!G120),IF('#_F'!G120&gt;F!G120,"TooLow","TooHigh"),"WrongAnswer"),NOT(_xlfn.ISFORMULA('#_F'!G120)),IF(_xlfn.IFS(ISTEXT('#_F'!G120),FALSE,ISLOGICAL('#_F'!G120),FALSE,SUBSTITUTE(CELL("format",'#_F'!G120),"-","")=SUBSTITUTE(CELL("format",F!G120),"-",""),FALSE,CELL("format",'#_F'!G120)="G",FALSE,AND(CELL("format",'#_F'!G120)="F0",CELL("format",F!G120)="G"),FALSE,TRUE,IFERROR(IF(MATCH(CELL("format",'#_F'!G120)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120),_xlfn.FORMULATEXT(F!G120),F!G120),"9","#"),"8","#"),"7","#"),"6","#"),"5","#"),"4","#"),"3","#"),"2","#"),"1","#"),"0","#"),"$","")," ",""),",","@"),"&gt;","@"),"&lt;","@"),"=","@"),")","@"),"(","@"),"^","@"),"/","@"),"+","@"),"*","@"),"-","@"))-LEN(SUBSTITUTE(SUBSTITUTE(SUBSTITUTE(SUBSTITUTE(SUBSTITUTE(SUBSTITUTE(SUBSTITUTE(SUBSTITUTE(SUBSTITUTE(SUBSTITUTE(SUBSTITUTE(SUBSTITUTE(SUBSTITUTE(SUBSTITUTE(SUBSTITUTE(SUBSTITUTE(SUBSTITUTE(SUBSTITUTE(SUBSTITUTE(SUBSTITUTE(SUBSTITUTE(SUBSTITUTE(SUBSTITUTE(SUBSTITUTE(IF(_xlfn.ISFORMULA(F!G120),_xlfn.FORMULATEXT(F!G120),F!G120),"9","#"),"8","#"),"7","#"),"6","#"),"5","#"),"4","#"),"3","#"),"2","#"),"1","#"),"0","#"),"$","")," ",""),",","@"),"&gt;","@"),"&lt;","@"),"=","@"),")","@"),"(","@"),"^","@"),"/","@"),"+","@"),"*","@"),"-","@"),"@#","")))/2&gt;(LEN(SUBSTITUTE(SUBSTITUTE(SUBSTITUTE(SUBSTITUTE(SUBSTITUTE(SUBSTITUTE(SUBSTITUTE(SUBSTITUTE(SUBSTITUTE(SUBSTITUTE(SUBSTITUTE(SUBSTITUTE(SUBSTITUTE(SUBSTITUTE(SUBSTITUTE(SUBSTITUTE(SUBSTITUTE(SUBSTITUTE(SUBSTITUTE(SUBSTITUTE(SUBSTITUTE(SUBSTITUTE(SUBSTITUTE(IF(_xlfn.ISFORMULA('#_F'!G120),_xlfn.FORMULATEXT('#_F'!G120),'#_F'!G120),"9","#"),"8","#"),"7","#"),"6","#"),"5","#"),"4","#"),"3","#"),"2","#"),"1","#"),"0","#"),"$","")," ",""),",","@"),"&gt;","@"),"&lt;","@"),"=","@"),")","@"),"(","@"),"^","@"),"/","@"),"+","@"),"*","@"),"-","@"))-LEN(SUBSTITUTE(SUBSTITUTE(SUBSTITUTE(SUBSTITUTE(SUBSTITUTE(SUBSTITUTE(SUBSTITUTE(SUBSTITUTE(SUBSTITUTE(SUBSTITUTE(SUBSTITUTE(SUBSTITUTE(SUBSTITUTE(SUBSTITUTE(SUBSTITUTE(SUBSTITUTE(SUBSTITUTE(SUBSTITUTE(SUBSTITUTE(SUBSTITUTE(SUBSTITUTE(SUBSTITUTE(SUBSTITUTE(SUBSTITUTE(IF(_xlfn.ISFORMULA('#_F'!G120),_xlfn.FORMULATEXT('#_F'!G120),'#_F'!G120),"9","#"),"8","#"),"7","#"),"6","#"),"5","#"),"4","#"),"3","#"),"2","#"),"1","#"),"0","#"),"$","")," ",""),",","@"),"&gt;","@"),"&lt;","@"),"=","@"),")","@"),"(","@"),"^","@"),"/","@"),"+","@"),"*","@"),"-","@"),"@#","")))/2,TRUE,FALSE),"HardCodeMsg",IF(LEN(IF(_xlfn.ISFORMULA(F!G120),_xlfn.FORMULATEXT(F!G120),F!G120))-LEN(SUBSTITUTE(IF(_xlfn.ISFORMULA(F!G120),_xlfn.FORMULATEXT(F!G120),F!G120),"""",""))&gt;LEN(IF(_xlfn.ISFORMULA('#_F'!G120),_xlfn.FORMULATEXT('#_F'!G120),'#_F'!G120))-LEN(SUBSTITUTE(IF(_xlfn.ISFORMULA('#_F'!G120),_xlfn.FORMULATEXT('#_F'!G120),'#_F'!G120),"""","")),TRUE,FALSE),"HardQuoteMsg",IF(LEN(IF(_xlfn.ISFORMULA(F!G120),_xlfn.FORMULATEXT(F!G120),F!G120))-LEN(SUBSTITUTE(IF(_xlfn.ISFORMULA(F!G120),_xlfn.FORMULATEXT(F!G120),F!G120),"$",""))&lt;LEN(IF(_xlfn.ISFORMULA('#_F'!G120),_xlfn.FORMULATEXT('#_F'!G120),'#_F'!G120))-LEN(SUBSTITUTE(IF(_xlfn.ISFORMULA('#_F'!G120),_xlfn.FORMULATEXT('#_F'!G120),'#_F'!G120),"$","")),TRUE,FALSE),"MissingAbsMsg",_xlfn.IFS(ISTEXT('#_F'!G120),FALSE,ISLOGICAL('#_F'!G120),FALSE,SUBSTITUTE(CELL("format",'#_F'!G120),"-","")=SUBSTITUTE(CELL("format",F!G120),"-",""),FALSE,CELL("format",'#_F'!G120)="G",FALSE,AND(CELL("format",'#_F'!G120)="F0",CELL("format",F!G120)="G"),FALSE,TRUE,IFERROR(IF(MATCH(CELL("format",'#_F'!G120),FormatCodes_SFX!$A$4:$A$53,0)&gt;0,TRUE),FALSE),TRUE,TRUE),"FormatMsg",TRUE,"PerfectMsg")</f>
        <v>PerfectMsg</v>
      </c>
      <c r="H120" s="170" t="str">
        <f ca="1">_xlfn.IFS(ISBLANK(F!H120),"",IF(NOT(ISNA('#_F'!H120)),IF(ISNA(F!H120),TRUE,FALSE),FALSE),"StuNAMsg",IF(AND(ISNA('#_F'!H120),ISNA(F!H120)),TRUE,FALSE),"PerfectMsg",IF(NOT(ISERROR('#_F'!H120)),IF(ISERROR(F!H120),TRUE,FALSE),FALSE),"StuErrorMsg",IF(TYPE('#_F'!H120)&lt;&gt;TYPE(F!H120),TRUE,FALSE),"WrongTypeMsg",IF(_xlfn.ISFORMULA('#_F'!H120),IF(NOT(_xlfn.ISFORMULA(F!H120)),TRUE),FALSE),"MissingFormulaMsg",IF(NOT(AND(ISNUMBER(FIND("[",_xlfn.FORMULATEXT('#_F'!H120))),ISNUMBER(FIND("!",_xlfn.FORMULATEXT('#_F'!H120))))),AND(ISNUMBER(FIND("[",_xlfn.FORMULATEXT(F!H120))),ISNUMBER(FIND("!",_xlfn.FORMULATEXT(F!H120)))),FALSE),"ExternalRefsMsg",IF(ISNUMBER('#_F'!H120),IF(ABS('#_F'!H120-F!H120)&gt;0.00001,TRUE,FALSE),IF('#_F'!H120&lt;&gt;F!H120,TRUE,FALSE)),IF(ISNUMBER('#_F'!H120),IF('#_F'!H120&gt;F!H120,"TooLow","TooHigh"),"WrongAnswer"),NOT(_xlfn.ISFORMULA('#_F'!H120)),IF(_xlfn.IFS(ISTEXT('#_F'!H120),FALSE,ISLOGICAL('#_F'!H120),FALSE,SUBSTITUTE(CELL("format",'#_F'!H120),"-","")=SUBSTITUTE(CELL("format",F!H120),"-",""),FALSE,CELL("format",'#_F'!H120)="G",FALSE,AND(CELL("format",'#_F'!H120)="F0",CELL("format",F!H120)="G"),FALSE,TRUE,IFERROR(IF(MATCH(CELL("format",'#_F'!H120)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120),_xlfn.FORMULATEXT(F!H120),F!H120),"9","#"),"8","#"),"7","#"),"6","#"),"5","#"),"4","#"),"3","#"),"2","#"),"1","#"),"0","#"),"$","")," ",""),",","@"),"&gt;","@"),"&lt;","@"),"=","@"),")","@"),"(","@"),"^","@"),"/","@"),"+","@"),"*","@"),"-","@"))-LEN(SUBSTITUTE(SUBSTITUTE(SUBSTITUTE(SUBSTITUTE(SUBSTITUTE(SUBSTITUTE(SUBSTITUTE(SUBSTITUTE(SUBSTITUTE(SUBSTITUTE(SUBSTITUTE(SUBSTITUTE(SUBSTITUTE(SUBSTITUTE(SUBSTITUTE(SUBSTITUTE(SUBSTITUTE(SUBSTITUTE(SUBSTITUTE(SUBSTITUTE(SUBSTITUTE(SUBSTITUTE(SUBSTITUTE(SUBSTITUTE(IF(_xlfn.ISFORMULA(F!H120),_xlfn.FORMULATEXT(F!H120),F!H120),"9","#"),"8","#"),"7","#"),"6","#"),"5","#"),"4","#"),"3","#"),"2","#"),"1","#"),"0","#"),"$","")," ",""),",","@"),"&gt;","@"),"&lt;","@"),"=","@"),")","@"),"(","@"),"^","@"),"/","@"),"+","@"),"*","@"),"-","@"),"@#","")))/2&gt;(LEN(SUBSTITUTE(SUBSTITUTE(SUBSTITUTE(SUBSTITUTE(SUBSTITUTE(SUBSTITUTE(SUBSTITUTE(SUBSTITUTE(SUBSTITUTE(SUBSTITUTE(SUBSTITUTE(SUBSTITUTE(SUBSTITUTE(SUBSTITUTE(SUBSTITUTE(SUBSTITUTE(SUBSTITUTE(SUBSTITUTE(SUBSTITUTE(SUBSTITUTE(SUBSTITUTE(SUBSTITUTE(SUBSTITUTE(IF(_xlfn.ISFORMULA('#_F'!H120),_xlfn.FORMULATEXT('#_F'!H120),'#_F'!H120),"9","#"),"8","#"),"7","#"),"6","#"),"5","#"),"4","#"),"3","#"),"2","#"),"1","#"),"0","#"),"$","")," ",""),",","@"),"&gt;","@"),"&lt;","@"),"=","@"),")","@"),"(","@"),"^","@"),"/","@"),"+","@"),"*","@"),"-","@"))-LEN(SUBSTITUTE(SUBSTITUTE(SUBSTITUTE(SUBSTITUTE(SUBSTITUTE(SUBSTITUTE(SUBSTITUTE(SUBSTITUTE(SUBSTITUTE(SUBSTITUTE(SUBSTITUTE(SUBSTITUTE(SUBSTITUTE(SUBSTITUTE(SUBSTITUTE(SUBSTITUTE(SUBSTITUTE(SUBSTITUTE(SUBSTITUTE(SUBSTITUTE(SUBSTITUTE(SUBSTITUTE(SUBSTITUTE(SUBSTITUTE(IF(_xlfn.ISFORMULA('#_F'!H120),_xlfn.FORMULATEXT('#_F'!H120),'#_F'!H120),"9","#"),"8","#"),"7","#"),"6","#"),"5","#"),"4","#"),"3","#"),"2","#"),"1","#"),"0","#"),"$","")," ",""),",","@"),"&gt;","@"),"&lt;","@"),"=","@"),")","@"),"(","@"),"^","@"),"/","@"),"+","@"),"*","@"),"-","@"),"@#","")))/2,TRUE,FALSE),"HardCodeMsg",IF(LEN(IF(_xlfn.ISFORMULA(F!H120),_xlfn.FORMULATEXT(F!H120),F!H120))-LEN(SUBSTITUTE(IF(_xlfn.ISFORMULA(F!H120),_xlfn.FORMULATEXT(F!H120),F!H120),"""",""))&gt;LEN(IF(_xlfn.ISFORMULA('#_F'!H120),_xlfn.FORMULATEXT('#_F'!H120),'#_F'!H120))-LEN(SUBSTITUTE(IF(_xlfn.ISFORMULA('#_F'!H120),_xlfn.FORMULATEXT('#_F'!H120),'#_F'!H120),"""","")),TRUE,FALSE),"HardQuoteMsg",IF(LEN(IF(_xlfn.ISFORMULA(F!H120),_xlfn.FORMULATEXT(F!H120),F!H120))-LEN(SUBSTITUTE(IF(_xlfn.ISFORMULA(F!H120),_xlfn.FORMULATEXT(F!H120),F!H120),"$",""))&lt;LEN(IF(_xlfn.ISFORMULA('#_F'!H120),_xlfn.FORMULATEXT('#_F'!H120),'#_F'!H120))-LEN(SUBSTITUTE(IF(_xlfn.ISFORMULA('#_F'!H120),_xlfn.FORMULATEXT('#_F'!H120),'#_F'!H120),"$","")),TRUE,FALSE),"MissingAbsMsg",_xlfn.IFS(ISTEXT('#_F'!H120),FALSE,ISLOGICAL('#_F'!H120),FALSE,SUBSTITUTE(CELL("format",'#_F'!H120),"-","")=SUBSTITUTE(CELL("format",F!H120),"-",""),FALSE,CELL("format",'#_F'!H120)="G",FALSE,AND(CELL("format",'#_F'!H120)="F0",CELL("format",F!H120)="G"),FALSE,TRUE,IFERROR(IF(MATCH(CELL("format",'#_F'!H120),FormatCodes_SFX!$A$4:$A$53,0)&gt;0,TRUE),FALSE),TRUE,TRUE),"FormatMsg",TRUE,"PerfectMsg")</f>
        <v>PerfectMsg</v>
      </c>
      <c r="I120" s="170" t="str">
        <f ca="1">_xlfn.IFS(ISBLANK(F!I120),"",IF(NOT(ISNA('#_F'!I120)),IF(ISNA(F!I120),TRUE,FALSE),FALSE),"StuNAMsg",IF(AND(ISNA('#_F'!I120),ISNA(F!I120)),TRUE,FALSE),"PerfectMsg",IF(NOT(ISERROR('#_F'!I120)),IF(ISERROR(F!I120),TRUE,FALSE),FALSE),"StuErrorMsg",IF(TYPE('#_F'!I120)&lt;&gt;TYPE(F!I120),TRUE,FALSE),"WrongTypeMsg",IF(_xlfn.ISFORMULA('#_F'!I120),IF(NOT(_xlfn.ISFORMULA(F!I120)),TRUE),FALSE),"MissingFormulaMsg",IF(NOT(AND(ISNUMBER(FIND("[",_xlfn.FORMULATEXT('#_F'!I120))),ISNUMBER(FIND("!",_xlfn.FORMULATEXT('#_F'!I120))))),AND(ISNUMBER(FIND("[",_xlfn.FORMULATEXT(F!I120))),ISNUMBER(FIND("!",_xlfn.FORMULATEXT(F!I120)))),FALSE),"ExternalRefsMsg",IF(ISNUMBER('#_F'!I120),IF(ABS('#_F'!I120-F!I120)&gt;0.00001,TRUE,FALSE),IF('#_F'!I120&lt;&gt;F!I120,TRUE,FALSE)),IF(ISNUMBER('#_F'!I120),IF('#_F'!I120&gt;F!I120,"TooLow","TooHigh"),"WrongAnswer"),NOT(_xlfn.ISFORMULA('#_F'!I120)),IF(_xlfn.IFS(ISTEXT('#_F'!I120),FALSE,ISLOGICAL('#_F'!I120),FALSE,SUBSTITUTE(CELL("format",'#_F'!I120),"-","")=SUBSTITUTE(CELL("format",F!I120),"-",""),FALSE,CELL("format",'#_F'!I120)="G",FALSE,AND(CELL("format",'#_F'!I120)="F0",CELL("format",F!I120)="G"),FALSE,TRUE,IFERROR(IF(MATCH(CELL("format",'#_F'!I120)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120),_xlfn.FORMULATEXT(F!I120),F!I120),"9","#"),"8","#"),"7","#"),"6","#"),"5","#"),"4","#"),"3","#"),"2","#"),"1","#"),"0","#"),"$","")," ",""),",","@"),"&gt;","@"),"&lt;","@"),"=","@"),")","@"),"(","@"),"^","@"),"/","@"),"+","@"),"*","@"),"-","@"))-LEN(SUBSTITUTE(SUBSTITUTE(SUBSTITUTE(SUBSTITUTE(SUBSTITUTE(SUBSTITUTE(SUBSTITUTE(SUBSTITUTE(SUBSTITUTE(SUBSTITUTE(SUBSTITUTE(SUBSTITUTE(SUBSTITUTE(SUBSTITUTE(SUBSTITUTE(SUBSTITUTE(SUBSTITUTE(SUBSTITUTE(SUBSTITUTE(SUBSTITUTE(SUBSTITUTE(SUBSTITUTE(SUBSTITUTE(SUBSTITUTE(IF(_xlfn.ISFORMULA(F!I120),_xlfn.FORMULATEXT(F!I120),F!I120),"9","#"),"8","#"),"7","#"),"6","#"),"5","#"),"4","#"),"3","#"),"2","#"),"1","#"),"0","#"),"$","")," ",""),",","@"),"&gt;","@"),"&lt;","@"),"=","@"),")","@"),"(","@"),"^","@"),"/","@"),"+","@"),"*","@"),"-","@"),"@#","")))/2&gt;(LEN(SUBSTITUTE(SUBSTITUTE(SUBSTITUTE(SUBSTITUTE(SUBSTITUTE(SUBSTITUTE(SUBSTITUTE(SUBSTITUTE(SUBSTITUTE(SUBSTITUTE(SUBSTITUTE(SUBSTITUTE(SUBSTITUTE(SUBSTITUTE(SUBSTITUTE(SUBSTITUTE(SUBSTITUTE(SUBSTITUTE(SUBSTITUTE(SUBSTITUTE(SUBSTITUTE(SUBSTITUTE(SUBSTITUTE(IF(_xlfn.ISFORMULA('#_F'!I120),_xlfn.FORMULATEXT('#_F'!I120),'#_F'!I120),"9","#"),"8","#"),"7","#"),"6","#"),"5","#"),"4","#"),"3","#"),"2","#"),"1","#"),"0","#"),"$","")," ",""),",","@"),"&gt;","@"),"&lt;","@"),"=","@"),")","@"),"(","@"),"^","@"),"/","@"),"+","@"),"*","@"),"-","@"))-LEN(SUBSTITUTE(SUBSTITUTE(SUBSTITUTE(SUBSTITUTE(SUBSTITUTE(SUBSTITUTE(SUBSTITUTE(SUBSTITUTE(SUBSTITUTE(SUBSTITUTE(SUBSTITUTE(SUBSTITUTE(SUBSTITUTE(SUBSTITUTE(SUBSTITUTE(SUBSTITUTE(SUBSTITUTE(SUBSTITUTE(SUBSTITUTE(SUBSTITUTE(SUBSTITUTE(SUBSTITUTE(SUBSTITUTE(SUBSTITUTE(IF(_xlfn.ISFORMULA('#_F'!I120),_xlfn.FORMULATEXT('#_F'!I120),'#_F'!I120),"9","#"),"8","#"),"7","#"),"6","#"),"5","#"),"4","#"),"3","#"),"2","#"),"1","#"),"0","#"),"$","")," ",""),",","@"),"&gt;","@"),"&lt;","@"),"=","@"),")","@"),"(","@"),"^","@"),"/","@"),"+","@"),"*","@"),"-","@"),"@#","")))/2,TRUE,FALSE),"HardCodeMsg",IF(LEN(IF(_xlfn.ISFORMULA(F!I120),_xlfn.FORMULATEXT(F!I120),F!I120))-LEN(SUBSTITUTE(IF(_xlfn.ISFORMULA(F!I120),_xlfn.FORMULATEXT(F!I120),F!I120),"""",""))&gt;LEN(IF(_xlfn.ISFORMULA('#_F'!I120),_xlfn.FORMULATEXT('#_F'!I120),'#_F'!I120))-LEN(SUBSTITUTE(IF(_xlfn.ISFORMULA('#_F'!I120),_xlfn.FORMULATEXT('#_F'!I120),'#_F'!I120),"""","")),TRUE,FALSE),"HardQuoteMsg",IF(LEN(IF(_xlfn.ISFORMULA(F!I120),_xlfn.FORMULATEXT(F!I120),F!I120))-LEN(SUBSTITUTE(IF(_xlfn.ISFORMULA(F!I120),_xlfn.FORMULATEXT(F!I120),F!I120),"$",""))&lt;LEN(IF(_xlfn.ISFORMULA('#_F'!I120),_xlfn.FORMULATEXT('#_F'!I120),'#_F'!I120))-LEN(SUBSTITUTE(IF(_xlfn.ISFORMULA('#_F'!I120),_xlfn.FORMULATEXT('#_F'!I120),'#_F'!I120),"$","")),TRUE,FALSE),"MissingAbsMsg",_xlfn.IFS(ISTEXT('#_F'!I120),FALSE,ISLOGICAL('#_F'!I120),FALSE,SUBSTITUTE(CELL("format",'#_F'!I120),"-","")=SUBSTITUTE(CELL("format",F!I120),"-",""),FALSE,CELL("format",'#_F'!I120)="G",FALSE,AND(CELL("format",'#_F'!I120)="F0",CELL("format",F!I120)="G"),FALSE,TRUE,IFERROR(IF(MATCH(CELL("format",'#_F'!I120),FormatCodes_SFX!$A$4:$A$53,0)&gt;0,TRUE),FALSE),TRUE,TRUE),"FormatMsg",TRUE,"PerfectMsg")</f>
        <v>PerfectMsg</v>
      </c>
      <c r="J120" s="170" t="str">
        <f ca="1">_xlfn.IFS(ISBLANK(F!J120),"",IF(NOT(ISNA('#_F'!J120)),IF(ISNA(F!J120),TRUE,FALSE),FALSE),"StuNAMsg",IF(AND(ISNA('#_F'!J120),ISNA(F!J120)),TRUE,FALSE),"PerfectMsg",IF(NOT(ISERROR('#_F'!J120)),IF(ISERROR(F!J120),TRUE,FALSE),FALSE),"StuErrorMsg",IF(TYPE('#_F'!J120)&lt;&gt;TYPE(F!J120),TRUE,FALSE),"WrongTypeMsg",IF(_xlfn.ISFORMULA('#_F'!J120),IF(NOT(_xlfn.ISFORMULA(F!J120)),TRUE),FALSE),"MissingFormulaMsg",IF(NOT(AND(ISNUMBER(FIND("[",_xlfn.FORMULATEXT('#_F'!J120))),ISNUMBER(FIND("!",_xlfn.FORMULATEXT('#_F'!J120))))),AND(ISNUMBER(FIND("[",_xlfn.FORMULATEXT(F!J120))),ISNUMBER(FIND("!",_xlfn.FORMULATEXT(F!J120)))),FALSE),"ExternalRefsMsg",IF(ISNUMBER('#_F'!J120),IF(ABS('#_F'!J120-F!J120)&gt;0.00001,TRUE,FALSE),IF('#_F'!J120&lt;&gt;F!J120,TRUE,FALSE)),IF(ISNUMBER('#_F'!J120),IF('#_F'!J120&gt;F!J120,"TooLow","TooHigh"),"WrongAnswer"),NOT(_xlfn.ISFORMULA('#_F'!J120)),IF(_xlfn.IFS(ISTEXT('#_F'!J120),FALSE,ISLOGICAL('#_F'!J120),FALSE,SUBSTITUTE(CELL("format",'#_F'!J120),"-","")=SUBSTITUTE(CELL("format",F!J120),"-",""),FALSE,CELL("format",'#_F'!J120)="G",FALSE,AND(CELL("format",'#_F'!J120)="F0",CELL("format",F!J120)="G"),FALSE,TRUE,IFERROR(IF(MATCH(CELL("format",'#_F'!J120)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120),_xlfn.FORMULATEXT(F!J120),F!J120),"9","#"),"8","#"),"7","#"),"6","#"),"5","#"),"4","#"),"3","#"),"2","#"),"1","#"),"0","#"),"$","")," ",""),",","@"),"&gt;","@"),"&lt;","@"),"=","@"),")","@"),"(","@"),"^","@"),"/","@"),"+","@"),"*","@"),"-","@"))-LEN(SUBSTITUTE(SUBSTITUTE(SUBSTITUTE(SUBSTITUTE(SUBSTITUTE(SUBSTITUTE(SUBSTITUTE(SUBSTITUTE(SUBSTITUTE(SUBSTITUTE(SUBSTITUTE(SUBSTITUTE(SUBSTITUTE(SUBSTITUTE(SUBSTITUTE(SUBSTITUTE(SUBSTITUTE(SUBSTITUTE(SUBSTITUTE(SUBSTITUTE(SUBSTITUTE(SUBSTITUTE(SUBSTITUTE(SUBSTITUTE(IF(_xlfn.ISFORMULA(F!J120),_xlfn.FORMULATEXT(F!J120),F!J120),"9","#"),"8","#"),"7","#"),"6","#"),"5","#"),"4","#"),"3","#"),"2","#"),"1","#"),"0","#"),"$","")," ",""),",","@"),"&gt;","@"),"&lt;","@"),"=","@"),")","@"),"(","@"),"^","@"),"/","@"),"+","@"),"*","@"),"-","@"),"@#","")))/2&gt;(LEN(SUBSTITUTE(SUBSTITUTE(SUBSTITUTE(SUBSTITUTE(SUBSTITUTE(SUBSTITUTE(SUBSTITUTE(SUBSTITUTE(SUBSTITUTE(SUBSTITUTE(SUBSTITUTE(SUBSTITUTE(SUBSTITUTE(SUBSTITUTE(SUBSTITUTE(SUBSTITUTE(SUBSTITUTE(SUBSTITUTE(SUBSTITUTE(SUBSTITUTE(SUBSTITUTE(SUBSTITUTE(SUBSTITUTE(IF(_xlfn.ISFORMULA('#_F'!J120),_xlfn.FORMULATEXT('#_F'!J120),'#_F'!J120),"9","#"),"8","#"),"7","#"),"6","#"),"5","#"),"4","#"),"3","#"),"2","#"),"1","#"),"0","#"),"$","")," ",""),",","@"),"&gt;","@"),"&lt;","@"),"=","@"),")","@"),"(","@"),"^","@"),"/","@"),"+","@"),"*","@"),"-","@"))-LEN(SUBSTITUTE(SUBSTITUTE(SUBSTITUTE(SUBSTITUTE(SUBSTITUTE(SUBSTITUTE(SUBSTITUTE(SUBSTITUTE(SUBSTITUTE(SUBSTITUTE(SUBSTITUTE(SUBSTITUTE(SUBSTITUTE(SUBSTITUTE(SUBSTITUTE(SUBSTITUTE(SUBSTITUTE(SUBSTITUTE(SUBSTITUTE(SUBSTITUTE(SUBSTITUTE(SUBSTITUTE(SUBSTITUTE(SUBSTITUTE(IF(_xlfn.ISFORMULA('#_F'!J120),_xlfn.FORMULATEXT('#_F'!J120),'#_F'!J120),"9","#"),"8","#"),"7","#"),"6","#"),"5","#"),"4","#"),"3","#"),"2","#"),"1","#"),"0","#"),"$","")," ",""),",","@"),"&gt;","@"),"&lt;","@"),"=","@"),")","@"),"(","@"),"^","@"),"/","@"),"+","@"),"*","@"),"-","@"),"@#","")))/2,TRUE,FALSE),"HardCodeMsg",IF(LEN(IF(_xlfn.ISFORMULA(F!J120),_xlfn.FORMULATEXT(F!J120),F!J120))-LEN(SUBSTITUTE(IF(_xlfn.ISFORMULA(F!J120),_xlfn.FORMULATEXT(F!J120),F!J120),"""",""))&gt;LEN(IF(_xlfn.ISFORMULA('#_F'!J120),_xlfn.FORMULATEXT('#_F'!J120),'#_F'!J120))-LEN(SUBSTITUTE(IF(_xlfn.ISFORMULA('#_F'!J120),_xlfn.FORMULATEXT('#_F'!J120),'#_F'!J120),"""","")),TRUE,FALSE),"HardQuoteMsg",IF(LEN(IF(_xlfn.ISFORMULA(F!J120),_xlfn.FORMULATEXT(F!J120),F!J120))-LEN(SUBSTITUTE(IF(_xlfn.ISFORMULA(F!J120),_xlfn.FORMULATEXT(F!J120),F!J120),"$",""))&lt;LEN(IF(_xlfn.ISFORMULA('#_F'!J120),_xlfn.FORMULATEXT('#_F'!J120),'#_F'!J120))-LEN(SUBSTITUTE(IF(_xlfn.ISFORMULA('#_F'!J120),_xlfn.FORMULATEXT('#_F'!J120),'#_F'!J120),"$","")),TRUE,FALSE),"MissingAbsMsg",_xlfn.IFS(ISTEXT('#_F'!J120),FALSE,ISLOGICAL('#_F'!J120),FALSE,SUBSTITUTE(CELL("format",'#_F'!J120),"-","")=SUBSTITUTE(CELL("format",F!J120),"-",""),FALSE,CELL("format",'#_F'!J120)="G",FALSE,AND(CELL("format",'#_F'!J120)="F0",CELL("format",F!J120)="G"),FALSE,TRUE,IFERROR(IF(MATCH(CELL("format",'#_F'!J120),FormatCodes_SFX!$A$4:$A$53,0)&gt;0,TRUE),FALSE),TRUE,TRUE),"FormatMsg",TRUE,"PerfectMsg")</f>
        <v>PerfectMsg</v>
      </c>
      <c r="K120" s="170" t="str">
        <f ca="1">_xlfn.IFS(ISBLANK(F!K120),"",IF(NOT(ISNA('#_F'!K120)),IF(ISNA(F!K120),TRUE,FALSE),FALSE),"StuNAMsg",IF(AND(ISNA('#_F'!K120),ISNA(F!K120)),TRUE,FALSE),"PerfectMsg",IF(NOT(ISERROR('#_F'!K120)),IF(ISERROR(F!K120),TRUE,FALSE),FALSE),"StuErrorMsg",IF(TYPE('#_F'!K120)&lt;&gt;TYPE(F!K120),TRUE,FALSE),"WrongTypeMsg",IF(_xlfn.ISFORMULA('#_F'!K120),IF(NOT(_xlfn.ISFORMULA(F!K120)),TRUE),FALSE),"MissingFormulaMsg",IF(NOT(AND(ISNUMBER(FIND("[",_xlfn.FORMULATEXT('#_F'!K120))),ISNUMBER(FIND("!",_xlfn.FORMULATEXT('#_F'!K120))))),AND(ISNUMBER(FIND("[",_xlfn.FORMULATEXT(F!K120))),ISNUMBER(FIND("!",_xlfn.FORMULATEXT(F!K120)))),FALSE),"ExternalRefsMsg",IF(ISNUMBER('#_F'!K120),IF(ABS('#_F'!K120-F!K120)&gt;0.00001,TRUE,FALSE),IF('#_F'!K120&lt;&gt;F!K120,TRUE,FALSE)),IF(ISNUMBER('#_F'!K120),IF('#_F'!K120&gt;F!K120,"TooLow","TooHigh"),"WrongAnswer"),NOT(_xlfn.ISFORMULA('#_F'!K120)),IF(_xlfn.IFS(ISTEXT('#_F'!K120),FALSE,ISLOGICAL('#_F'!K120),FALSE,SUBSTITUTE(CELL("format",'#_F'!K120),"-","")=SUBSTITUTE(CELL("format",F!K120),"-",""),FALSE,CELL("format",'#_F'!K120)="G",FALSE,AND(CELL("format",'#_F'!K120)="F0",CELL("format",F!K120)="G"),FALSE,TRUE,IFERROR(IF(MATCH(CELL("format",'#_F'!K120)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120),_xlfn.FORMULATEXT(F!K120),F!K120),"9","#"),"8","#"),"7","#"),"6","#"),"5","#"),"4","#"),"3","#"),"2","#"),"1","#"),"0","#"),"$","")," ",""),",","@"),"&gt;","@"),"&lt;","@"),"=","@"),")","@"),"(","@"),"^","@"),"/","@"),"+","@"),"*","@"),"-","@"))-LEN(SUBSTITUTE(SUBSTITUTE(SUBSTITUTE(SUBSTITUTE(SUBSTITUTE(SUBSTITUTE(SUBSTITUTE(SUBSTITUTE(SUBSTITUTE(SUBSTITUTE(SUBSTITUTE(SUBSTITUTE(SUBSTITUTE(SUBSTITUTE(SUBSTITUTE(SUBSTITUTE(SUBSTITUTE(SUBSTITUTE(SUBSTITUTE(SUBSTITUTE(SUBSTITUTE(SUBSTITUTE(SUBSTITUTE(SUBSTITUTE(IF(_xlfn.ISFORMULA(F!K120),_xlfn.FORMULATEXT(F!K120),F!K120),"9","#"),"8","#"),"7","#"),"6","#"),"5","#"),"4","#"),"3","#"),"2","#"),"1","#"),"0","#"),"$","")," ",""),",","@"),"&gt;","@"),"&lt;","@"),"=","@"),")","@"),"(","@"),"^","@"),"/","@"),"+","@"),"*","@"),"-","@"),"@#","")))/2&gt;(LEN(SUBSTITUTE(SUBSTITUTE(SUBSTITUTE(SUBSTITUTE(SUBSTITUTE(SUBSTITUTE(SUBSTITUTE(SUBSTITUTE(SUBSTITUTE(SUBSTITUTE(SUBSTITUTE(SUBSTITUTE(SUBSTITUTE(SUBSTITUTE(SUBSTITUTE(SUBSTITUTE(SUBSTITUTE(SUBSTITUTE(SUBSTITUTE(SUBSTITUTE(SUBSTITUTE(SUBSTITUTE(SUBSTITUTE(IF(_xlfn.ISFORMULA('#_F'!K120),_xlfn.FORMULATEXT('#_F'!K120),'#_F'!K120),"9","#"),"8","#"),"7","#"),"6","#"),"5","#"),"4","#"),"3","#"),"2","#"),"1","#"),"0","#"),"$","")," ",""),",","@"),"&gt;","@"),"&lt;","@"),"=","@"),")","@"),"(","@"),"^","@"),"/","@"),"+","@"),"*","@"),"-","@"))-LEN(SUBSTITUTE(SUBSTITUTE(SUBSTITUTE(SUBSTITUTE(SUBSTITUTE(SUBSTITUTE(SUBSTITUTE(SUBSTITUTE(SUBSTITUTE(SUBSTITUTE(SUBSTITUTE(SUBSTITUTE(SUBSTITUTE(SUBSTITUTE(SUBSTITUTE(SUBSTITUTE(SUBSTITUTE(SUBSTITUTE(SUBSTITUTE(SUBSTITUTE(SUBSTITUTE(SUBSTITUTE(SUBSTITUTE(SUBSTITUTE(IF(_xlfn.ISFORMULA('#_F'!K120),_xlfn.FORMULATEXT('#_F'!K120),'#_F'!K120),"9","#"),"8","#"),"7","#"),"6","#"),"5","#"),"4","#"),"3","#"),"2","#"),"1","#"),"0","#"),"$","")," ",""),",","@"),"&gt;","@"),"&lt;","@"),"=","@"),")","@"),"(","@"),"^","@"),"/","@"),"+","@"),"*","@"),"-","@"),"@#","")))/2,TRUE,FALSE),"HardCodeMsg",IF(LEN(IF(_xlfn.ISFORMULA(F!K120),_xlfn.FORMULATEXT(F!K120),F!K120))-LEN(SUBSTITUTE(IF(_xlfn.ISFORMULA(F!K120),_xlfn.FORMULATEXT(F!K120),F!K120),"""",""))&gt;LEN(IF(_xlfn.ISFORMULA('#_F'!K120),_xlfn.FORMULATEXT('#_F'!K120),'#_F'!K120))-LEN(SUBSTITUTE(IF(_xlfn.ISFORMULA('#_F'!K120),_xlfn.FORMULATEXT('#_F'!K120),'#_F'!K120),"""","")),TRUE,FALSE),"HardQuoteMsg",IF(LEN(IF(_xlfn.ISFORMULA(F!K120),_xlfn.FORMULATEXT(F!K120),F!K120))-LEN(SUBSTITUTE(IF(_xlfn.ISFORMULA(F!K120),_xlfn.FORMULATEXT(F!K120),F!K120),"$",""))&lt;LEN(IF(_xlfn.ISFORMULA('#_F'!K120),_xlfn.FORMULATEXT('#_F'!K120),'#_F'!K120))-LEN(SUBSTITUTE(IF(_xlfn.ISFORMULA('#_F'!K120),_xlfn.FORMULATEXT('#_F'!K120),'#_F'!K120),"$","")),TRUE,FALSE),"MissingAbsMsg",_xlfn.IFS(ISTEXT('#_F'!K120),FALSE,ISLOGICAL('#_F'!K120),FALSE,SUBSTITUTE(CELL("format",'#_F'!K120),"-","")=SUBSTITUTE(CELL("format",F!K120),"-",""),FALSE,CELL("format",'#_F'!K120)="G",FALSE,AND(CELL("format",'#_F'!K120)="F0",CELL("format",F!K120)="G"),FALSE,TRUE,IFERROR(IF(MATCH(CELL("format",'#_F'!K120),FormatCodes_SFX!$A$4:$A$53,0)&gt;0,TRUE),FALSE),TRUE,TRUE),"FormatMsg",TRUE,"PerfectMsg")</f>
        <v>PerfectMsg</v>
      </c>
      <c r="L120" s="231" t="str">
        <f ca="1">_xlfn.IFS(ISBLANK(F!L120),"",IF(NOT(ISNA('#_F'!L120)),IF(ISNA(F!L120),TRUE,FALSE),FALSE),"StuNAMsg",IF(AND(ISNA('#_F'!L120),ISNA(F!L120)),TRUE,FALSE),"PerfectMsg",IF(NOT(ISERROR('#_F'!L120)),IF(ISERROR(F!L120),TRUE,FALSE),FALSE),"StuErrorMsg",IF(TYPE('#_F'!L120)&lt;&gt;TYPE(F!L120),TRUE,FALSE),"WrongTypeMsg",IF(_xlfn.ISFORMULA('#_F'!L120),IF(NOT(_xlfn.ISFORMULA(F!L120)),TRUE),FALSE),"MissingFormulaMsg",IF(NOT(AND(ISNUMBER(FIND("[",_xlfn.FORMULATEXT('#_F'!L120))),ISNUMBER(FIND("!",_xlfn.FORMULATEXT('#_F'!L120))))),AND(ISNUMBER(FIND("[",_xlfn.FORMULATEXT(F!L120))),ISNUMBER(FIND("!",_xlfn.FORMULATEXT(F!L120)))),FALSE),"ExternalRefsMsg",IF(ISNUMBER('#_F'!L120),IF(ABS('#_F'!L120-F!L120)&gt;0.00001,TRUE,FALSE),IF('#_F'!L120&lt;&gt;F!L120,TRUE,FALSE)),IF(ISNUMBER('#_F'!L120),IF('#_F'!L120&gt;F!L120,"TooLow","TooHigh"),"WrongAnswer"),NOT(_xlfn.ISFORMULA('#_F'!L120)),IF(_xlfn.IFS(ISTEXT('#_F'!L120),FALSE,ISLOGICAL('#_F'!L120),FALSE,SUBSTITUTE(CELL("format",'#_F'!L120),"-","")=SUBSTITUTE(CELL("format",F!L120),"-",""),FALSE,CELL("format",'#_F'!L120)="G",FALSE,AND(CELL("format",'#_F'!L120)="F0",CELL("format",F!L120)="G"),FALSE,TRUE,IFERROR(IF(MATCH(CELL("format",'#_F'!L120)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120),_xlfn.FORMULATEXT(F!L120),F!L120),"9","#"),"8","#"),"7","#"),"6","#"),"5","#"),"4","#"),"3","#"),"2","#"),"1","#"),"0","#"),"$","")," ",""),",","@"),"&gt;","@"),"&lt;","@"),"=","@"),")","@"),"(","@"),"^","@"),"/","@"),"+","@"),"*","@"),"-","@"))-LEN(SUBSTITUTE(SUBSTITUTE(SUBSTITUTE(SUBSTITUTE(SUBSTITUTE(SUBSTITUTE(SUBSTITUTE(SUBSTITUTE(SUBSTITUTE(SUBSTITUTE(SUBSTITUTE(SUBSTITUTE(SUBSTITUTE(SUBSTITUTE(SUBSTITUTE(SUBSTITUTE(SUBSTITUTE(SUBSTITUTE(SUBSTITUTE(SUBSTITUTE(SUBSTITUTE(SUBSTITUTE(SUBSTITUTE(SUBSTITUTE(IF(_xlfn.ISFORMULA(F!L120),_xlfn.FORMULATEXT(F!L120),F!L120),"9","#"),"8","#"),"7","#"),"6","#"),"5","#"),"4","#"),"3","#"),"2","#"),"1","#"),"0","#"),"$","")," ",""),",","@"),"&gt;","@"),"&lt;","@"),"=","@"),")","@"),"(","@"),"^","@"),"/","@"),"+","@"),"*","@"),"-","@"),"@#","")))/2&gt;(LEN(SUBSTITUTE(SUBSTITUTE(SUBSTITUTE(SUBSTITUTE(SUBSTITUTE(SUBSTITUTE(SUBSTITUTE(SUBSTITUTE(SUBSTITUTE(SUBSTITUTE(SUBSTITUTE(SUBSTITUTE(SUBSTITUTE(SUBSTITUTE(SUBSTITUTE(SUBSTITUTE(SUBSTITUTE(SUBSTITUTE(SUBSTITUTE(SUBSTITUTE(SUBSTITUTE(SUBSTITUTE(SUBSTITUTE(IF(_xlfn.ISFORMULA('#_F'!L120),_xlfn.FORMULATEXT('#_F'!L120),'#_F'!L120),"9","#"),"8","#"),"7","#"),"6","#"),"5","#"),"4","#"),"3","#"),"2","#"),"1","#"),"0","#"),"$","")," ",""),",","@"),"&gt;","@"),"&lt;","@"),"=","@"),")","@"),"(","@"),"^","@"),"/","@"),"+","@"),"*","@"),"-","@"))-LEN(SUBSTITUTE(SUBSTITUTE(SUBSTITUTE(SUBSTITUTE(SUBSTITUTE(SUBSTITUTE(SUBSTITUTE(SUBSTITUTE(SUBSTITUTE(SUBSTITUTE(SUBSTITUTE(SUBSTITUTE(SUBSTITUTE(SUBSTITUTE(SUBSTITUTE(SUBSTITUTE(SUBSTITUTE(SUBSTITUTE(SUBSTITUTE(SUBSTITUTE(SUBSTITUTE(SUBSTITUTE(SUBSTITUTE(SUBSTITUTE(IF(_xlfn.ISFORMULA('#_F'!L120),_xlfn.FORMULATEXT('#_F'!L120),'#_F'!L120),"9","#"),"8","#"),"7","#"),"6","#"),"5","#"),"4","#"),"3","#"),"2","#"),"1","#"),"0","#"),"$","")," ",""),",","@"),"&gt;","@"),"&lt;","@"),"=","@"),")","@"),"(","@"),"^","@"),"/","@"),"+","@"),"*","@"),"-","@"),"@#","")))/2,TRUE,FALSE),"HardCodeMsg",IF(LEN(IF(_xlfn.ISFORMULA(F!L120),_xlfn.FORMULATEXT(F!L120),F!L120))-LEN(SUBSTITUTE(IF(_xlfn.ISFORMULA(F!L120),_xlfn.FORMULATEXT(F!L120),F!L120),"""",""))&gt;LEN(IF(_xlfn.ISFORMULA('#_F'!L120),_xlfn.FORMULATEXT('#_F'!L120),'#_F'!L120))-LEN(SUBSTITUTE(IF(_xlfn.ISFORMULA('#_F'!L120),_xlfn.FORMULATEXT('#_F'!L120),'#_F'!L120),"""","")),TRUE,FALSE),"HardQuoteMsg",IF(LEN(IF(_xlfn.ISFORMULA(F!L120),_xlfn.FORMULATEXT(F!L120),F!L120))-LEN(SUBSTITUTE(IF(_xlfn.ISFORMULA(F!L120),_xlfn.FORMULATEXT(F!L120),F!L120),"$",""))&lt;LEN(IF(_xlfn.ISFORMULA('#_F'!L120),_xlfn.FORMULATEXT('#_F'!L120),'#_F'!L120))-LEN(SUBSTITUTE(IF(_xlfn.ISFORMULA('#_F'!L120),_xlfn.FORMULATEXT('#_F'!L120),'#_F'!L120),"$","")),TRUE,FALSE),"MissingAbsMsg",_xlfn.IFS(ISTEXT('#_F'!L120),FALSE,ISLOGICAL('#_F'!L120),FALSE,SUBSTITUTE(CELL("format",'#_F'!L120),"-","")=SUBSTITUTE(CELL("format",F!L120),"-",""),FALSE,CELL("format",'#_F'!L120)="G",FALSE,AND(CELL("format",'#_F'!L120)="F0",CELL("format",F!L120)="G"),FALSE,TRUE,IFERROR(IF(MATCH(CELL("format",'#_F'!L120),FormatCodes_SFX!$A$4:$A$53,0)&gt;0,TRUE),FALSE),TRUE,TRUE),"FormatMsg",TRUE,"PerfectMsg")</f>
        <v>PerfectMsg</v>
      </c>
    </row>
    <row r="121" spans="3:12" x14ac:dyDescent="0.15">
      <c r="C121" s="233">
        <v>0</v>
      </c>
      <c r="D121" s="233">
        <v>0</v>
      </c>
      <c r="E121" s="233">
        <v>0</v>
      </c>
      <c r="F121" s="233">
        <v>0</v>
      </c>
      <c r="G121" s="170" t="str">
        <f ca="1">_xlfn.IFS(ISBLANK(F!G121),"",IF(NOT(ISNA('#_F'!G121)),IF(ISNA(F!G121),TRUE,FALSE),FALSE),"StuNAMsg",IF(AND(ISNA('#_F'!G121),ISNA(F!G121)),TRUE,FALSE),"PerfectMsg",IF(NOT(ISERROR('#_F'!G121)),IF(ISERROR(F!G121),TRUE,FALSE),FALSE),"StuErrorMsg",IF(TYPE('#_F'!G121)&lt;&gt;TYPE(F!G121),TRUE,FALSE),"WrongTypeMsg",IF(_xlfn.ISFORMULA('#_F'!G121),IF(NOT(_xlfn.ISFORMULA(F!G121)),TRUE),FALSE),"MissingFormulaMsg",IF(NOT(AND(ISNUMBER(FIND("[",_xlfn.FORMULATEXT('#_F'!G121))),ISNUMBER(FIND("!",_xlfn.FORMULATEXT('#_F'!G121))))),AND(ISNUMBER(FIND("[",_xlfn.FORMULATEXT(F!G121))),ISNUMBER(FIND("!",_xlfn.FORMULATEXT(F!G121)))),FALSE),"ExternalRefsMsg",IF(ISNUMBER('#_F'!G121),IF(ABS('#_F'!G121-F!G121)&gt;0.00001,TRUE,FALSE),IF('#_F'!G121&lt;&gt;F!G121,TRUE,FALSE)),IF(ISNUMBER('#_F'!G121),IF('#_F'!G121&gt;F!G121,"TooLow","TooHigh"),"WrongAnswer"),NOT(_xlfn.ISFORMULA('#_F'!G121)),IF(_xlfn.IFS(ISTEXT('#_F'!G121),FALSE,ISLOGICAL('#_F'!G121),FALSE,SUBSTITUTE(CELL("format",'#_F'!G121),"-","")=SUBSTITUTE(CELL("format",F!G121),"-",""),FALSE,CELL("format",'#_F'!G121)="G",FALSE,AND(CELL("format",'#_F'!G121)="F0",CELL("format",F!G121)="G"),FALSE,TRUE,IFERROR(IF(MATCH(CELL("format",'#_F'!G121)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121),_xlfn.FORMULATEXT(F!G121),F!G121),"9","#"),"8","#"),"7","#"),"6","#"),"5","#"),"4","#"),"3","#"),"2","#"),"1","#"),"0","#"),"$","")," ",""),",","@"),"&gt;","@"),"&lt;","@"),"=","@"),")","@"),"(","@"),"^","@"),"/","@"),"+","@"),"*","@"),"-","@"))-LEN(SUBSTITUTE(SUBSTITUTE(SUBSTITUTE(SUBSTITUTE(SUBSTITUTE(SUBSTITUTE(SUBSTITUTE(SUBSTITUTE(SUBSTITUTE(SUBSTITUTE(SUBSTITUTE(SUBSTITUTE(SUBSTITUTE(SUBSTITUTE(SUBSTITUTE(SUBSTITUTE(SUBSTITUTE(SUBSTITUTE(SUBSTITUTE(SUBSTITUTE(SUBSTITUTE(SUBSTITUTE(SUBSTITUTE(SUBSTITUTE(IF(_xlfn.ISFORMULA(F!G121),_xlfn.FORMULATEXT(F!G121),F!G121),"9","#"),"8","#"),"7","#"),"6","#"),"5","#"),"4","#"),"3","#"),"2","#"),"1","#"),"0","#"),"$","")," ",""),",","@"),"&gt;","@"),"&lt;","@"),"=","@"),")","@"),"(","@"),"^","@"),"/","@"),"+","@"),"*","@"),"-","@"),"@#","")))/2&gt;(LEN(SUBSTITUTE(SUBSTITUTE(SUBSTITUTE(SUBSTITUTE(SUBSTITUTE(SUBSTITUTE(SUBSTITUTE(SUBSTITUTE(SUBSTITUTE(SUBSTITUTE(SUBSTITUTE(SUBSTITUTE(SUBSTITUTE(SUBSTITUTE(SUBSTITUTE(SUBSTITUTE(SUBSTITUTE(SUBSTITUTE(SUBSTITUTE(SUBSTITUTE(SUBSTITUTE(SUBSTITUTE(SUBSTITUTE(IF(_xlfn.ISFORMULA('#_F'!G121),_xlfn.FORMULATEXT('#_F'!G121),'#_F'!G121),"9","#"),"8","#"),"7","#"),"6","#"),"5","#"),"4","#"),"3","#"),"2","#"),"1","#"),"0","#"),"$","")," ",""),",","@"),"&gt;","@"),"&lt;","@"),"=","@"),")","@"),"(","@"),"^","@"),"/","@"),"+","@"),"*","@"),"-","@"))-LEN(SUBSTITUTE(SUBSTITUTE(SUBSTITUTE(SUBSTITUTE(SUBSTITUTE(SUBSTITUTE(SUBSTITUTE(SUBSTITUTE(SUBSTITUTE(SUBSTITUTE(SUBSTITUTE(SUBSTITUTE(SUBSTITUTE(SUBSTITUTE(SUBSTITUTE(SUBSTITUTE(SUBSTITUTE(SUBSTITUTE(SUBSTITUTE(SUBSTITUTE(SUBSTITUTE(SUBSTITUTE(SUBSTITUTE(SUBSTITUTE(IF(_xlfn.ISFORMULA('#_F'!G121),_xlfn.FORMULATEXT('#_F'!G121),'#_F'!G121),"9","#"),"8","#"),"7","#"),"6","#"),"5","#"),"4","#"),"3","#"),"2","#"),"1","#"),"0","#"),"$","")," ",""),",","@"),"&gt;","@"),"&lt;","@"),"=","@"),")","@"),"(","@"),"^","@"),"/","@"),"+","@"),"*","@"),"-","@"),"@#","")))/2,TRUE,FALSE),"HardCodeMsg",IF(LEN(IF(_xlfn.ISFORMULA(F!G121),_xlfn.FORMULATEXT(F!G121),F!G121))-LEN(SUBSTITUTE(IF(_xlfn.ISFORMULA(F!G121),_xlfn.FORMULATEXT(F!G121),F!G121),"""",""))&gt;LEN(IF(_xlfn.ISFORMULA('#_F'!G121),_xlfn.FORMULATEXT('#_F'!G121),'#_F'!G121))-LEN(SUBSTITUTE(IF(_xlfn.ISFORMULA('#_F'!G121),_xlfn.FORMULATEXT('#_F'!G121),'#_F'!G121),"""","")),TRUE,FALSE),"HardQuoteMsg",IF(LEN(IF(_xlfn.ISFORMULA(F!G121),_xlfn.FORMULATEXT(F!G121),F!G121))-LEN(SUBSTITUTE(IF(_xlfn.ISFORMULA(F!G121),_xlfn.FORMULATEXT(F!G121),F!G121),"$",""))&lt;LEN(IF(_xlfn.ISFORMULA('#_F'!G121),_xlfn.FORMULATEXT('#_F'!G121),'#_F'!G121))-LEN(SUBSTITUTE(IF(_xlfn.ISFORMULA('#_F'!G121),_xlfn.FORMULATEXT('#_F'!G121),'#_F'!G121),"$","")),TRUE,FALSE),"MissingAbsMsg",_xlfn.IFS(ISTEXT('#_F'!G121),FALSE,ISLOGICAL('#_F'!G121),FALSE,SUBSTITUTE(CELL("format",'#_F'!G121),"-","")=SUBSTITUTE(CELL("format",F!G121),"-",""),FALSE,CELL("format",'#_F'!G121)="G",FALSE,AND(CELL("format",'#_F'!G121)="F0",CELL("format",F!G121)="G"),FALSE,TRUE,IFERROR(IF(MATCH(CELL("format",'#_F'!G121),FormatCodes_SFX!$A$4:$A$53,0)&gt;0,TRUE),FALSE),TRUE,TRUE),"FormatMsg",TRUE,"PerfectMsg")</f>
        <v>PerfectMsg</v>
      </c>
      <c r="H121" s="170" t="str">
        <f ca="1">_xlfn.IFS(ISBLANK(F!H121),"",IF(NOT(ISNA('#_F'!H121)),IF(ISNA(F!H121),TRUE,FALSE),FALSE),"StuNAMsg",IF(AND(ISNA('#_F'!H121),ISNA(F!H121)),TRUE,FALSE),"PerfectMsg",IF(NOT(ISERROR('#_F'!H121)),IF(ISERROR(F!H121),TRUE,FALSE),FALSE),"StuErrorMsg",IF(TYPE('#_F'!H121)&lt;&gt;TYPE(F!H121),TRUE,FALSE),"WrongTypeMsg",IF(_xlfn.ISFORMULA('#_F'!H121),IF(NOT(_xlfn.ISFORMULA(F!H121)),TRUE),FALSE),"MissingFormulaMsg",IF(NOT(AND(ISNUMBER(FIND("[",_xlfn.FORMULATEXT('#_F'!H121))),ISNUMBER(FIND("!",_xlfn.FORMULATEXT('#_F'!H121))))),AND(ISNUMBER(FIND("[",_xlfn.FORMULATEXT(F!H121))),ISNUMBER(FIND("!",_xlfn.FORMULATEXT(F!H121)))),FALSE),"ExternalRefsMsg",IF(ISNUMBER('#_F'!H121),IF(ABS('#_F'!H121-F!H121)&gt;0.00001,TRUE,FALSE),IF('#_F'!H121&lt;&gt;F!H121,TRUE,FALSE)),IF(ISNUMBER('#_F'!H121),IF('#_F'!H121&gt;F!H121,"TooLow","TooHigh"),"WrongAnswer"),NOT(_xlfn.ISFORMULA('#_F'!H121)),IF(_xlfn.IFS(ISTEXT('#_F'!H121),FALSE,ISLOGICAL('#_F'!H121),FALSE,SUBSTITUTE(CELL("format",'#_F'!H121),"-","")=SUBSTITUTE(CELL("format",F!H121),"-",""),FALSE,CELL("format",'#_F'!H121)="G",FALSE,AND(CELL("format",'#_F'!H121)="F0",CELL("format",F!H121)="G"),FALSE,TRUE,IFERROR(IF(MATCH(CELL("format",'#_F'!H121)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121),_xlfn.FORMULATEXT(F!H121),F!H121),"9","#"),"8","#"),"7","#"),"6","#"),"5","#"),"4","#"),"3","#"),"2","#"),"1","#"),"0","#"),"$","")," ",""),",","@"),"&gt;","@"),"&lt;","@"),"=","@"),")","@"),"(","@"),"^","@"),"/","@"),"+","@"),"*","@"),"-","@"))-LEN(SUBSTITUTE(SUBSTITUTE(SUBSTITUTE(SUBSTITUTE(SUBSTITUTE(SUBSTITUTE(SUBSTITUTE(SUBSTITUTE(SUBSTITUTE(SUBSTITUTE(SUBSTITUTE(SUBSTITUTE(SUBSTITUTE(SUBSTITUTE(SUBSTITUTE(SUBSTITUTE(SUBSTITUTE(SUBSTITUTE(SUBSTITUTE(SUBSTITUTE(SUBSTITUTE(SUBSTITUTE(SUBSTITUTE(SUBSTITUTE(IF(_xlfn.ISFORMULA(F!H121),_xlfn.FORMULATEXT(F!H121),F!H121),"9","#"),"8","#"),"7","#"),"6","#"),"5","#"),"4","#"),"3","#"),"2","#"),"1","#"),"0","#"),"$","")," ",""),",","@"),"&gt;","@"),"&lt;","@"),"=","@"),")","@"),"(","@"),"^","@"),"/","@"),"+","@"),"*","@"),"-","@"),"@#","")))/2&gt;(LEN(SUBSTITUTE(SUBSTITUTE(SUBSTITUTE(SUBSTITUTE(SUBSTITUTE(SUBSTITUTE(SUBSTITUTE(SUBSTITUTE(SUBSTITUTE(SUBSTITUTE(SUBSTITUTE(SUBSTITUTE(SUBSTITUTE(SUBSTITUTE(SUBSTITUTE(SUBSTITUTE(SUBSTITUTE(SUBSTITUTE(SUBSTITUTE(SUBSTITUTE(SUBSTITUTE(SUBSTITUTE(SUBSTITUTE(IF(_xlfn.ISFORMULA('#_F'!H121),_xlfn.FORMULATEXT('#_F'!H121),'#_F'!H121),"9","#"),"8","#"),"7","#"),"6","#"),"5","#"),"4","#"),"3","#"),"2","#"),"1","#"),"0","#"),"$","")," ",""),",","@"),"&gt;","@"),"&lt;","@"),"=","@"),")","@"),"(","@"),"^","@"),"/","@"),"+","@"),"*","@"),"-","@"))-LEN(SUBSTITUTE(SUBSTITUTE(SUBSTITUTE(SUBSTITUTE(SUBSTITUTE(SUBSTITUTE(SUBSTITUTE(SUBSTITUTE(SUBSTITUTE(SUBSTITUTE(SUBSTITUTE(SUBSTITUTE(SUBSTITUTE(SUBSTITUTE(SUBSTITUTE(SUBSTITUTE(SUBSTITUTE(SUBSTITUTE(SUBSTITUTE(SUBSTITUTE(SUBSTITUTE(SUBSTITUTE(SUBSTITUTE(SUBSTITUTE(IF(_xlfn.ISFORMULA('#_F'!H121),_xlfn.FORMULATEXT('#_F'!H121),'#_F'!H121),"9","#"),"8","#"),"7","#"),"6","#"),"5","#"),"4","#"),"3","#"),"2","#"),"1","#"),"0","#"),"$","")," ",""),",","@"),"&gt;","@"),"&lt;","@"),"=","@"),")","@"),"(","@"),"^","@"),"/","@"),"+","@"),"*","@"),"-","@"),"@#","")))/2,TRUE,FALSE),"HardCodeMsg",IF(LEN(IF(_xlfn.ISFORMULA(F!H121),_xlfn.FORMULATEXT(F!H121),F!H121))-LEN(SUBSTITUTE(IF(_xlfn.ISFORMULA(F!H121),_xlfn.FORMULATEXT(F!H121),F!H121),"""",""))&gt;LEN(IF(_xlfn.ISFORMULA('#_F'!H121),_xlfn.FORMULATEXT('#_F'!H121),'#_F'!H121))-LEN(SUBSTITUTE(IF(_xlfn.ISFORMULA('#_F'!H121),_xlfn.FORMULATEXT('#_F'!H121),'#_F'!H121),"""","")),TRUE,FALSE),"HardQuoteMsg",IF(LEN(IF(_xlfn.ISFORMULA(F!H121),_xlfn.FORMULATEXT(F!H121),F!H121))-LEN(SUBSTITUTE(IF(_xlfn.ISFORMULA(F!H121),_xlfn.FORMULATEXT(F!H121),F!H121),"$",""))&lt;LEN(IF(_xlfn.ISFORMULA('#_F'!H121),_xlfn.FORMULATEXT('#_F'!H121),'#_F'!H121))-LEN(SUBSTITUTE(IF(_xlfn.ISFORMULA('#_F'!H121),_xlfn.FORMULATEXT('#_F'!H121),'#_F'!H121),"$","")),TRUE,FALSE),"MissingAbsMsg",_xlfn.IFS(ISTEXT('#_F'!H121),FALSE,ISLOGICAL('#_F'!H121),FALSE,SUBSTITUTE(CELL("format",'#_F'!H121),"-","")=SUBSTITUTE(CELL("format",F!H121),"-",""),FALSE,CELL("format",'#_F'!H121)="G",FALSE,AND(CELL("format",'#_F'!H121)="F0",CELL("format",F!H121)="G"),FALSE,TRUE,IFERROR(IF(MATCH(CELL("format",'#_F'!H121),FormatCodes_SFX!$A$4:$A$53,0)&gt;0,TRUE),FALSE),TRUE,TRUE),"FormatMsg",TRUE,"PerfectMsg")</f>
        <v>PerfectMsg</v>
      </c>
      <c r="I121" s="170" t="str">
        <f ca="1">_xlfn.IFS(ISBLANK(F!I121),"",IF(NOT(ISNA('#_F'!I121)),IF(ISNA(F!I121),TRUE,FALSE),FALSE),"StuNAMsg",IF(AND(ISNA('#_F'!I121),ISNA(F!I121)),TRUE,FALSE),"PerfectMsg",IF(NOT(ISERROR('#_F'!I121)),IF(ISERROR(F!I121),TRUE,FALSE),FALSE),"StuErrorMsg",IF(TYPE('#_F'!I121)&lt;&gt;TYPE(F!I121),TRUE,FALSE),"WrongTypeMsg",IF(_xlfn.ISFORMULA('#_F'!I121),IF(NOT(_xlfn.ISFORMULA(F!I121)),TRUE),FALSE),"MissingFormulaMsg",IF(NOT(AND(ISNUMBER(FIND("[",_xlfn.FORMULATEXT('#_F'!I121))),ISNUMBER(FIND("!",_xlfn.FORMULATEXT('#_F'!I121))))),AND(ISNUMBER(FIND("[",_xlfn.FORMULATEXT(F!I121))),ISNUMBER(FIND("!",_xlfn.FORMULATEXT(F!I121)))),FALSE),"ExternalRefsMsg",IF(ISNUMBER('#_F'!I121),IF(ABS('#_F'!I121-F!I121)&gt;0.00001,TRUE,FALSE),IF('#_F'!I121&lt;&gt;F!I121,TRUE,FALSE)),IF(ISNUMBER('#_F'!I121),IF('#_F'!I121&gt;F!I121,"TooLow","TooHigh"),"WrongAnswer"),NOT(_xlfn.ISFORMULA('#_F'!I121)),IF(_xlfn.IFS(ISTEXT('#_F'!I121),FALSE,ISLOGICAL('#_F'!I121),FALSE,SUBSTITUTE(CELL("format",'#_F'!I121),"-","")=SUBSTITUTE(CELL("format",F!I121),"-",""),FALSE,CELL("format",'#_F'!I121)="G",FALSE,AND(CELL("format",'#_F'!I121)="F0",CELL("format",F!I121)="G"),FALSE,TRUE,IFERROR(IF(MATCH(CELL("format",'#_F'!I121)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121),_xlfn.FORMULATEXT(F!I121),F!I121),"9","#"),"8","#"),"7","#"),"6","#"),"5","#"),"4","#"),"3","#"),"2","#"),"1","#"),"0","#"),"$","")," ",""),",","@"),"&gt;","@"),"&lt;","@"),"=","@"),")","@"),"(","@"),"^","@"),"/","@"),"+","@"),"*","@"),"-","@"))-LEN(SUBSTITUTE(SUBSTITUTE(SUBSTITUTE(SUBSTITUTE(SUBSTITUTE(SUBSTITUTE(SUBSTITUTE(SUBSTITUTE(SUBSTITUTE(SUBSTITUTE(SUBSTITUTE(SUBSTITUTE(SUBSTITUTE(SUBSTITUTE(SUBSTITUTE(SUBSTITUTE(SUBSTITUTE(SUBSTITUTE(SUBSTITUTE(SUBSTITUTE(SUBSTITUTE(SUBSTITUTE(SUBSTITUTE(SUBSTITUTE(IF(_xlfn.ISFORMULA(F!I121),_xlfn.FORMULATEXT(F!I121),F!I121),"9","#"),"8","#"),"7","#"),"6","#"),"5","#"),"4","#"),"3","#"),"2","#"),"1","#"),"0","#"),"$","")," ",""),",","@"),"&gt;","@"),"&lt;","@"),"=","@"),")","@"),"(","@"),"^","@"),"/","@"),"+","@"),"*","@"),"-","@"),"@#","")))/2&gt;(LEN(SUBSTITUTE(SUBSTITUTE(SUBSTITUTE(SUBSTITUTE(SUBSTITUTE(SUBSTITUTE(SUBSTITUTE(SUBSTITUTE(SUBSTITUTE(SUBSTITUTE(SUBSTITUTE(SUBSTITUTE(SUBSTITUTE(SUBSTITUTE(SUBSTITUTE(SUBSTITUTE(SUBSTITUTE(SUBSTITUTE(SUBSTITUTE(SUBSTITUTE(SUBSTITUTE(SUBSTITUTE(SUBSTITUTE(IF(_xlfn.ISFORMULA('#_F'!I121),_xlfn.FORMULATEXT('#_F'!I121),'#_F'!I121),"9","#"),"8","#"),"7","#"),"6","#"),"5","#"),"4","#"),"3","#"),"2","#"),"1","#"),"0","#"),"$","")," ",""),",","@"),"&gt;","@"),"&lt;","@"),"=","@"),")","@"),"(","@"),"^","@"),"/","@"),"+","@"),"*","@"),"-","@"))-LEN(SUBSTITUTE(SUBSTITUTE(SUBSTITUTE(SUBSTITUTE(SUBSTITUTE(SUBSTITUTE(SUBSTITUTE(SUBSTITUTE(SUBSTITUTE(SUBSTITUTE(SUBSTITUTE(SUBSTITUTE(SUBSTITUTE(SUBSTITUTE(SUBSTITUTE(SUBSTITUTE(SUBSTITUTE(SUBSTITUTE(SUBSTITUTE(SUBSTITUTE(SUBSTITUTE(SUBSTITUTE(SUBSTITUTE(SUBSTITUTE(IF(_xlfn.ISFORMULA('#_F'!I121),_xlfn.FORMULATEXT('#_F'!I121),'#_F'!I121),"9","#"),"8","#"),"7","#"),"6","#"),"5","#"),"4","#"),"3","#"),"2","#"),"1","#"),"0","#"),"$","")," ",""),",","@"),"&gt;","@"),"&lt;","@"),"=","@"),")","@"),"(","@"),"^","@"),"/","@"),"+","@"),"*","@"),"-","@"),"@#","")))/2,TRUE,FALSE),"HardCodeMsg",IF(LEN(IF(_xlfn.ISFORMULA(F!I121),_xlfn.FORMULATEXT(F!I121),F!I121))-LEN(SUBSTITUTE(IF(_xlfn.ISFORMULA(F!I121),_xlfn.FORMULATEXT(F!I121),F!I121),"""",""))&gt;LEN(IF(_xlfn.ISFORMULA('#_F'!I121),_xlfn.FORMULATEXT('#_F'!I121),'#_F'!I121))-LEN(SUBSTITUTE(IF(_xlfn.ISFORMULA('#_F'!I121),_xlfn.FORMULATEXT('#_F'!I121),'#_F'!I121),"""","")),TRUE,FALSE),"HardQuoteMsg",IF(LEN(IF(_xlfn.ISFORMULA(F!I121),_xlfn.FORMULATEXT(F!I121),F!I121))-LEN(SUBSTITUTE(IF(_xlfn.ISFORMULA(F!I121),_xlfn.FORMULATEXT(F!I121),F!I121),"$",""))&lt;LEN(IF(_xlfn.ISFORMULA('#_F'!I121),_xlfn.FORMULATEXT('#_F'!I121),'#_F'!I121))-LEN(SUBSTITUTE(IF(_xlfn.ISFORMULA('#_F'!I121),_xlfn.FORMULATEXT('#_F'!I121),'#_F'!I121),"$","")),TRUE,FALSE),"MissingAbsMsg",_xlfn.IFS(ISTEXT('#_F'!I121),FALSE,ISLOGICAL('#_F'!I121),FALSE,SUBSTITUTE(CELL("format",'#_F'!I121),"-","")=SUBSTITUTE(CELL("format",F!I121),"-",""),FALSE,CELL("format",'#_F'!I121)="G",FALSE,AND(CELL("format",'#_F'!I121)="F0",CELL("format",F!I121)="G"),FALSE,TRUE,IFERROR(IF(MATCH(CELL("format",'#_F'!I121),FormatCodes_SFX!$A$4:$A$53,0)&gt;0,TRUE),FALSE),TRUE,TRUE),"FormatMsg",TRUE,"PerfectMsg")</f>
        <v>PerfectMsg</v>
      </c>
      <c r="J121" s="170" t="str">
        <f ca="1">_xlfn.IFS(ISBLANK(F!J121),"",IF(NOT(ISNA('#_F'!J121)),IF(ISNA(F!J121),TRUE,FALSE),FALSE),"StuNAMsg",IF(AND(ISNA('#_F'!J121),ISNA(F!J121)),TRUE,FALSE),"PerfectMsg",IF(NOT(ISERROR('#_F'!J121)),IF(ISERROR(F!J121),TRUE,FALSE),FALSE),"StuErrorMsg",IF(TYPE('#_F'!J121)&lt;&gt;TYPE(F!J121),TRUE,FALSE),"WrongTypeMsg",IF(_xlfn.ISFORMULA('#_F'!J121),IF(NOT(_xlfn.ISFORMULA(F!J121)),TRUE),FALSE),"MissingFormulaMsg",IF(NOT(AND(ISNUMBER(FIND("[",_xlfn.FORMULATEXT('#_F'!J121))),ISNUMBER(FIND("!",_xlfn.FORMULATEXT('#_F'!J121))))),AND(ISNUMBER(FIND("[",_xlfn.FORMULATEXT(F!J121))),ISNUMBER(FIND("!",_xlfn.FORMULATEXT(F!J121)))),FALSE),"ExternalRefsMsg",IF(ISNUMBER('#_F'!J121),IF(ABS('#_F'!J121-F!J121)&gt;0.00001,TRUE,FALSE),IF('#_F'!J121&lt;&gt;F!J121,TRUE,FALSE)),IF(ISNUMBER('#_F'!J121),IF('#_F'!J121&gt;F!J121,"TooLow","TooHigh"),"WrongAnswer"),NOT(_xlfn.ISFORMULA('#_F'!J121)),IF(_xlfn.IFS(ISTEXT('#_F'!J121),FALSE,ISLOGICAL('#_F'!J121),FALSE,SUBSTITUTE(CELL("format",'#_F'!J121),"-","")=SUBSTITUTE(CELL("format",F!J121),"-",""),FALSE,CELL("format",'#_F'!J121)="G",FALSE,AND(CELL("format",'#_F'!J121)="F0",CELL("format",F!J121)="G"),FALSE,TRUE,IFERROR(IF(MATCH(CELL("format",'#_F'!J121)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121),_xlfn.FORMULATEXT(F!J121),F!J121),"9","#"),"8","#"),"7","#"),"6","#"),"5","#"),"4","#"),"3","#"),"2","#"),"1","#"),"0","#"),"$","")," ",""),",","@"),"&gt;","@"),"&lt;","@"),"=","@"),")","@"),"(","@"),"^","@"),"/","@"),"+","@"),"*","@"),"-","@"))-LEN(SUBSTITUTE(SUBSTITUTE(SUBSTITUTE(SUBSTITUTE(SUBSTITUTE(SUBSTITUTE(SUBSTITUTE(SUBSTITUTE(SUBSTITUTE(SUBSTITUTE(SUBSTITUTE(SUBSTITUTE(SUBSTITUTE(SUBSTITUTE(SUBSTITUTE(SUBSTITUTE(SUBSTITUTE(SUBSTITUTE(SUBSTITUTE(SUBSTITUTE(SUBSTITUTE(SUBSTITUTE(SUBSTITUTE(SUBSTITUTE(IF(_xlfn.ISFORMULA(F!J121),_xlfn.FORMULATEXT(F!J121),F!J121),"9","#"),"8","#"),"7","#"),"6","#"),"5","#"),"4","#"),"3","#"),"2","#"),"1","#"),"0","#"),"$","")," ",""),",","@"),"&gt;","@"),"&lt;","@"),"=","@"),")","@"),"(","@"),"^","@"),"/","@"),"+","@"),"*","@"),"-","@"),"@#","")))/2&gt;(LEN(SUBSTITUTE(SUBSTITUTE(SUBSTITUTE(SUBSTITUTE(SUBSTITUTE(SUBSTITUTE(SUBSTITUTE(SUBSTITUTE(SUBSTITUTE(SUBSTITUTE(SUBSTITUTE(SUBSTITUTE(SUBSTITUTE(SUBSTITUTE(SUBSTITUTE(SUBSTITUTE(SUBSTITUTE(SUBSTITUTE(SUBSTITUTE(SUBSTITUTE(SUBSTITUTE(SUBSTITUTE(SUBSTITUTE(IF(_xlfn.ISFORMULA('#_F'!J121),_xlfn.FORMULATEXT('#_F'!J121),'#_F'!J121),"9","#"),"8","#"),"7","#"),"6","#"),"5","#"),"4","#"),"3","#"),"2","#"),"1","#"),"0","#"),"$","")," ",""),",","@"),"&gt;","@"),"&lt;","@"),"=","@"),")","@"),"(","@"),"^","@"),"/","@"),"+","@"),"*","@"),"-","@"))-LEN(SUBSTITUTE(SUBSTITUTE(SUBSTITUTE(SUBSTITUTE(SUBSTITUTE(SUBSTITUTE(SUBSTITUTE(SUBSTITUTE(SUBSTITUTE(SUBSTITUTE(SUBSTITUTE(SUBSTITUTE(SUBSTITUTE(SUBSTITUTE(SUBSTITUTE(SUBSTITUTE(SUBSTITUTE(SUBSTITUTE(SUBSTITUTE(SUBSTITUTE(SUBSTITUTE(SUBSTITUTE(SUBSTITUTE(SUBSTITUTE(IF(_xlfn.ISFORMULA('#_F'!J121),_xlfn.FORMULATEXT('#_F'!J121),'#_F'!J121),"9","#"),"8","#"),"7","#"),"6","#"),"5","#"),"4","#"),"3","#"),"2","#"),"1","#"),"0","#"),"$","")," ",""),",","@"),"&gt;","@"),"&lt;","@"),"=","@"),")","@"),"(","@"),"^","@"),"/","@"),"+","@"),"*","@"),"-","@"),"@#","")))/2,TRUE,FALSE),"HardCodeMsg",IF(LEN(IF(_xlfn.ISFORMULA(F!J121),_xlfn.FORMULATEXT(F!J121),F!J121))-LEN(SUBSTITUTE(IF(_xlfn.ISFORMULA(F!J121),_xlfn.FORMULATEXT(F!J121),F!J121),"""",""))&gt;LEN(IF(_xlfn.ISFORMULA('#_F'!J121),_xlfn.FORMULATEXT('#_F'!J121),'#_F'!J121))-LEN(SUBSTITUTE(IF(_xlfn.ISFORMULA('#_F'!J121),_xlfn.FORMULATEXT('#_F'!J121),'#_F'!J121),"""","")),TRUE,FALSE),"HardQuoteMsg",IF(LEN(IF(_xlfn.ISFORMULA(F!J121),_xlfn.FORMULATEXT(F!J121),F!J121))-LEN(SUBSTITUTE(IF(_xlfn.ISFORMULA(F!J121),_xlfn.FORMULATEXT(F!J121),F!J121),"$",""))&lt;LEN(IF(_xlfn.ISFORMULA('#_F'!J121),_xlfn.FORMULATEXT('#_F'!J121),'#_F'!J121))-LEN(SUBSTITUTE(IF(_xlfn.ISFORMULA('#_F'!J121),_xlfn.FORMULATEXT('#_F'!J121),'#_F'!J121),"$","")),TRUE,FALSE),"MissingAbsMsg",_xlfn.IFS(ISTEXT('#_F'!J121),FALSE,ISLOGICAL('#_F'!J121),FALSE,SUBSTITUTE(CELL("format",'#_F'!J121),"-","")=SUBSTITUTE(CELL("format",F!J121),"-",""),FALSE,CELL("format",'#_F'!J121)="G",FALSE,AND(CELL("format",'#_F'!J121)="F0",CELL("format",F!J121)="G"),FALSE,TRUE,IFERROR(IF(MATCH(CELL("format",'#_F'!J121),FormatCodes_SFX!$A$4:$A$53,0)&gt;0,TRUE),FALSE),TRUE,TRUE),"FormatMsg",TRUE,"PerfectMsg")</f>
        <v>PerfectMsg</v>
      </c>
      <c r="K121" s="170" t="str">
        <f ca="1">_xlfn.IFS(ISBLANK(F!K121),"",IF(NOT(ISNA('#_F'!K121)),IF(ISNA(F!K121),TRUE,FALSE),FALSE),"StuNAMsg",IF(AND(ISNA('#_F'!K121),ISNA(F!K121)),TRUE,FALSE),"PerfectMsg",IF(NOT(ISERROR('#_F'!K121)),IF(ISERROR(F!K121),TRUE,FALSE),FALSE),"StuErrorMsg",IF(TYPE('#_F'!K121)&lt;&gt;TYPE(F!K121),TRUE,FALSE),"WrongTypeMsg",IF(_xlfn.ISFORMULA('#_F'!K121),IF(NOT(_xlfn.ISFORMULA(F!K121)),TRUE),FALSE),"MissingFormulaMsg",IF(NOT(AND(ISNUMBER(FIND("[",_xlfn.FORMULATEXT('#_F'!K121))),ISNUMBER(FIND("!",_xlfn.FORMULATEXT('#_F'!K121))))),AND(ISNUMBER(FIND("[",_xlfn.FORMULATEXT(F!K121))),ISNUMBER(FIND("!",_xlfn.FORMULATEXT(F!K121)))),FALSE),"ExternalRefsMsg",IF(ISNUMBER('#_F'!K121),IF(ABS('#_F'!K121-F!K121)&gt;0.00001,TRUE,FALSE),IF('#_F'!K121&lt;&gt;F!K121,TRUE,FALSE)),IF(ISNUMBER('#_F'!K121),IF('#_F'!K121&gt;F!K121,"TooLow","TooHigh"),"WrongAnswer"),NOT(_xlfn.ISFORMULA('#_F'!K121)),IF(_xlfn.IFS(ISTEXT('#_F'!K121),FALSE,ISLOGICAL('#_F'!K121),FALSE,SUBSTITUTE(CELL("format",'#_F'!K121),"-","")=SUBSTITUTE(CELL("format",F!K121),"-",""),FALSE,CELL("format",'#_F'!K121)="G",FALSE,AND(CELL("format",'#_F'!K121)="F0",CELL("format",F!K121)="G"),FALSE,TRUE,IFERROR(IF(MATCH(CELL("format",'#_F'!K121)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121),_xlfn.FORMULATEXT(F!K121),F!K121),"9","#"),"8","#"),"7","#"),"6","#"),"5","#"),"4","#"),"3","#"),"2","#"),"1","#"),"0","#"),"$","")," ",""),",","@"),"&gt;","@"),"&lt;","@"),"=","@"),")","@"),"(","@"),"^","@"),"/","@"),"+","@"),"*","@"),"-","@"))-LEN(SUBSTITUTE(SUBSTITUTE(SUBSTITUTE(SUBSTITUTE(SUBSTITUTE(SUBSTITUTE(SUBSTITUTE(SUBSTITUTE(SUBSTITUTE(SUBSTITUTE(SUBSTITUTE(SUBSTITUTE(SUBSTITUTE(SUBSTITUTE(SUBSTITUTE(SUBSTITUTE(SUBSTITUTE(SUBSTITUTE(SUBSTITUTE(SUBSTITUTE(SUBSTITUTE(SUBSTITUTE(SUBSTITUTE(SUBSTITUTE(IF(_xlfn.ISFORMULA(F!K121),_xlfn.FORMULATEXT(F!K121),F!K121),"9","#"),"8","#"),"7","#"),"6","#"),"5","#"),"4","#"),"3","#"),"2","#"),"1","#"),"0","#"),"$","")," ",""),",","@"),"&gt;","@"),"&lt;","@"),"=","@"),")","@"),"(","@"),"^","@"),"/","@"),"+","@"),"*","@"),"-","@"),"@#","")))/2&gt;(LEN(SUBSTITUTE(SUBSTITUTE(SUBSTITUTE(SUBSTITUTE(SUBSTITUTE(SUBSTITUTE(SUBSTITUTE(SUBSTITUTE(SUBSTITUTE(SUBSTITUTE(SUBSTITUTE(SUBSTITUTE(SUBSTITUTE(SUBSTITUTE(SUBSTITUTE(SUBSTITUTE(SUBSTITUTE(SUBSTITUTE(SUBSTITUTE(SUBSTITUTE(SUBSTITUTE(SUBSTITUTE(SUBSTITUTE(IF(_xlfn.ISFORMULA('#_F'!K121),_xlfn.FORMULATEXT('#_F'!K121),'#_F'!K121),"9","#"),"8","#"),"7","#"),"6","#"),"5","#"),"4","#"),"3","#"),"2","#"),"1","#"),"0","#"),"$","")," ",""),",","@"),"&gt;","@"),"&lt;","@"),"=","@"),")","@"),"(","@"),"^","@"),"/","@"),"+","@"),"*","@"),"-","@"))-LEN(SUBSTITUTE(SUBSTITUTE(SUBSTITUTE(SUBSTITUTE(SUBSTITUTE(SUBSTITUTE(SUBSTITUTE(SUBSTITUTE(SUBSTITUTE(SUBSTITUTE(SUBSTITUTE(SUBSTITUTE(SUBSTITUTE(SUBSTITUTE(SUBSTITUTE(SUBSTITUTE(SUBSTITUTE(SUBSTITUTE(SUBSTITUTE(SUBSTITUTE(SUBSTITUTE(SUBSTITUTE(SUBSTITUTE(SUBSTITUTE(IF(_xlfn.ISFORMULA('#_F'!K121),_xlfn.FORMULATEXT('#_F'!K121),'#_F'!K121),"9","#"),"8","#"),"7","#"),"6","#"),"5","#"),"4","#"),"3","#"),"2","#"),"1","#"),"0","#"),"$","")," ",""),",","@"),"&gt;","@"),"&lt;","@"),"=","@"),")","@"),"(","@"),"^","@"),"/","@"),"+","@"),"*","@"),"-","@"),"@#","")))/2,TRUE,FALSE),"HardCodeMsg",IF(LEN(IF(_xlfn.ISFORMULA(F!K121),_xlfn.FORMULATEXT(F!K121),F!K121))-LEN(SUBSTITUTE(IF(_xlfn.ISFORMULA(F!K121),_xlfn.FORMULATEXT(F!K121),F!K121),"""",""))&gt;LEN(IF(_xlfn.ISFORMULA('#_F'!K121),_xlfn.FORMULATEXT('#_F'!K121),'#_F'!K121))-LEN(SUBSTITUTE(IF(_xlfn.ISFORMULA('#_F'!K121),_xlfn.FORMULATEXT('#_F'!K121),'#_F'!K121),"""","")),TRUE,FALSE),"HardQuoteMsg",IF(LEN(IF(_xlfn.ISFORMULA(F!K121),_xlfn.FORMULATEXT(F!K121),F!K121))-LEN(SUBSTITUTE(IF(_xlfn.ISFORMULA(F!K121),_xlfn.FORMULATEXT(F!K121),F!K121),"$",""))&lt;LEN(IF(_xlfn.ISFORMULA('#_F'!K121),_xlfn.FORMULATEXT('#_F'!K121),'#_F'!K121))-LEN(SUBSTITUTE(IF(_xlfn.ISFORMULA('#_F'!K121),_xlfn.FORMULATEXT('#_F'!K121),'#_F'!K121),"$","")),TRUE,FALSE),"MissingAbsMsg",_xlfn.IFS(ISTEXT('#_F'!K121),FALSE,ISLOGICAL('#_F'!K121),FALSE,SUBSTITUTE(CELL("format",'#_F'!K121),"-","")=SUBSTITUTE(CELL("format",F!K121),"-",""),FALSE,CELL("format",'#_F'!K121)="G",FALSE,AND(CELL("format",'#_F'!K121)="F0",CELL("format",F!K121)="G"),FALSE,TRUE,IFERROR(IF(MATCH(CELL("format",'#_F'!K121),FormatCodes_SFX!$A$4:$A$53,0)&gt;0,TRUE),FALSE),TRUE,TRUE),"FormatMsg",TRUE,"PerfectMsg")</f>
        <v>PerfectMsg</v>
      </c>
      <c r="L121" s="231" t="str">
        <f ca="1">_xlfn.IFS(ISBLANK(F!L121),"",IF(NOT(ISNA('#_F'!L121)),IF(ISNA(F!L121),TRUE,FALSE),FALSE),"StuNAMsg",IF(AND(ISNA('#_F'!L121),ISNA(F!L121)),TRUE,FALSE),"PerfectMsg",IF(NOT(ISERROR('#_F'!L121)),IF(ISERROR(F!L121),TRUE,FALSE),FALSE),"StuErrorMsg",IF(TYPE('#_F'!L121)&lt;&gt;TYPE(F!L121),TRUE,FALSE),"WrongTypeMsg",IF(_xlfn.ISFORMULA('#_F'!L121),IF(NOT(_xlfn.ISFORMULA(F!L121)),TRUE),FALSE),"MissingFormulaMsg",IF(NOT(AND(ISNUMBER(FIND("[",_xlfn.FORMULATEXT('#_F'!L121))),ISNUMBER(FIND("!",_xlfn.FORMULATEXT('#_F'!L121))))),AND(ISNUMBER(FIND("[",_xlfn.FORMULATEXT(F!L121))),ISNUMBER(FIND("!",_xlfn.FORMULATEXT(F!L121)))),FALSE),"ExternalRefsMsg",IF(ISNUMBER('#_F'!L121),IF(ABS('#_F'!L121-F!L121)&gt;0.00001,TRUE,FALSE),IF('#_F'!L121&lt;&gt;F!L121,TRUE,FALSE)),IF(ISNUMBER('#_F'!L121),IF('#_F'!L121&gt;F!L121,"TooLow","TooHigh"),"WrongAnswer"),NOT(_xlfn.ISFORMULA('#_F'!L121)),IF(_xlfn.IFS(ISTEXT('#_F'!L121),FALSE,ISLOGICAL('#_F'!L121),FALSE,SUBSTITUTE(CELL("format",'#_F'!L121),"-","")=SUBSTITUTE(CELL("format",F!L121),"-",""),FALSE,CELL("format",'#_F'!L121)="G",FALSE,AND(CELL("format",'#_F'!L121)="F0",CELL("format",F!L121)="G"),FALSE,TRUE,IFERROR(IF(MATCH(CELL("format",'#_F'!L121)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121),_xlfn.FORMULATEXT(F!L121),F!L121),"9","#"),"8","#"),"7","#"),"6","#"),"5","#"),"4","#"),"3","#"),"2","#"),"1","#"),"0","#"),"$","")," ",""),",","@"),"&gt;","@"),"&lt;","@"),"=","@"),")","@"),"(","@"),"^","@"),"/","@"),"+","@"),"*","@"),"-","@"))-LEN(SUBSTITUTE(SUBSTITUTE(SUBSTITUTE(SUBSTITUTE(SUBSTITUTE(SUBSTITUTE(SUBSTITUTE(SUBSTITUTE(SUBSTITUTE(SUBSTITUTE(SUBSTITUTE(SUBSTITUTE(SUBSTITUTE(SUBSTITUTE(SUBSTITUTE(SUBSTITUTE(SUBSTITUTE(SUBSTITUTE(SUBSTITUTE(SUBSTITUTE(SUBSTITUTE(SUBSTITUTE(SUBSTITUTE(SUBSTITUTE(IF(_xlfn.ISFORMULA(F!L121),_xlfn.FORMULATEXT(F!L121),F!L121),"9","#"),"8","#"),"7","#"),"6","#"),"5","#"),"4","#"),"3","#"),"2","#"),"1","#"),"0","#"),"$","")," ",""),",","@"),"&gt;","@"),"&lt;","@"),"=","@"),")","@"),"(","@"),"^","@"),"/","@"),"+","@"),"*","@"),"-","@"),"@#","")))/2&gt;(LEN(SUBSTITUTE(SUBSTITUTE(SUBSTITUTE(SUBSTITUTE(SUBSTITUTE(SUBSTITUTE(SUBSTITUTE(SUBSTITUTE(SUBSTITUTE(SUBSTITUTE(SUBSTITUTE(SUBSTITUTE(SUBSTITUTE(SUBSTITUTE(SUBSTITUTE(SUBSTITUTE(SUBSTITUTE(SUBSTITUTE(SUBSTITUTE(SUBSTITUTE(SUBSTITUTE(SUBSTITUTE(SUBSTITUTE(IF(_xlfn.ISFORMULA('#_F'!L121),_xlfn.FORMULATEXT('#_F'!L121),'#_F'!L121),"9","#"),"8","#"),"7","#"),"6","#"),"5","#"),"4","#"),"3","#"),"2","#"),"1","#"),"0","#"),"$","")," ",""),",","@"),"&gt;","@"),"&lt;","@"),"=","@"),")","@"),"(","@"),"^","@"),"/","@"),"+","@"),"*","@"),"-","@"))-LEN(SUBSTITUTE(SUBSTITUTE(SUBSTITUTE(SUBSTITUTE(SUBSTITUTE(SUBSTITUTE(SUBSTITUTE(SUBSTITUTE(SUBSTITUTE(SUBSTITUTE(SUBSTITUTE(SUBSTITUTE(SUBSTITUTE(SUBSTITUTE(SUBSTITUTE(SUBSTITUTE(SUBSTITUTE(SUBSTITUTE(SUBSTITUTE(SUBSTITUTE(SUBSTITUTE(SUBSTITUTE(SUBSTITUTE(SUBSTITUTE(IF(_xlfn.ISFORMULA('#_F'!L121),_xlfn.FORMULATEXT('#_F'!L121),'#_F'!L121),"9","#"),"8","#"),"7","#"),"6","#"),"5","#"),"4","#"),"3","#"),"2","#"),"1","#"),"0","#"),"$","")," ",""),",","@"),"&gt;","@"),"&lt;","@"),"=","@"),")","@"),"(","@"),"^","@"),"/","@"),"+","@"),"*","@"),"-","@"),"@#","")))/2,TRUE,FALSE),"HardCodeMsg",IF(LEN(IF(_xlfn.ISFORMULA(F!L121),_xlfn.FORMULATEXT(F!L121),F!L121))-LEN(SUBSTITUTE(IF(_xlfn.ISFORMULA(F!L121),_xlfn.FORMULATEXT(F!L121),F!L121),"""",""))&gt;LEN(IF(_xlfn.ISFORMULA('#_F'!L121),_xlfn.FORMULATEXT('#_F'!L121),'#_F'!L121))-LEN(SUBSTITUTE(IF(_xlfn.ISFORMULA('#_F'!L121),_xlfn.FORMULATEXT('#_F'!L121),'#_F'!L121),"""","")),TRUE,FALSE),"HardQuoteMsg",IF(LEN(IF(_xlfn.ISFORMULA(F!L121),_xlfn.FORMULATEXT(F!L121),F!L121))-LEN(SUBSTITUTE(IF(_xlfn.ISFORMULA(F!L121),_xlfn.FORMULATEXT(F!L121),F!L121),"$",""))&lt;LEN(IF(_xlfn.ISFORMULA('#_F'!L121),_xlfn.FORMULATEXT('#_F'!L121),'#_F'!L121))-LEN(SUBSTITUTE(IF(_xlfn.ISFORMULA('#_F'!L121),_xlfn.FORMULATEXT('#_F'!L121),'#_F'!L121),"$","")),TRUE,FALSE),"MissingAbsMsg",_xlfn.IFS(ISTEXT('#_F'!L121),FALSE,ISLOGICAL('#_F'!L121),FALSE,SUBSTITUTE(CELL("format",'#_F'!L121),"-","")=SUBSTITUTE(CELL("format",F!L121),"-",""),FALSE,CELL("format",'#_F'!L121)="G",FALSE,AND(CELL("format",'#_F'!L121)="F0",CELL("format",F!L121)="G"),FALSE,TRUE,IFERROR(IF(MATCH(CELL("format",'#_F'!L121),FormatCodes_SFX!$A$4:$A$53,0)&gt;0,TRUE),FALSE),TRUE,TRUE),"FormatMsg",TRUE,"PerfectMsg")</f>
        <v>PerfectMsg</v>
      </c>
    </row>
    <row r="122" spans="3:12" x14ac:dyDescent="0.15">
      <c r="C122" s="233">
        <v>0</v>
      </c>
      <c r="D122" s="233">
        <v>0</v>
      </c>
      <c r="E122" s="233">
        <v>0</v>
      </c>
      <c r="F122" s="233">
        <v>0</v>
      </c>
      <c r="G122" s="170" t="str">
        <f ca="1">_xlfn.IFS(ISBLANK(F!G122),"",IF(NOT(ISNA('#_F'!G122)),IF(ISNA(F!G122),TRUE,FALSE),FALSE),"StuNAMsg",IF(AND(ISNA('#_F'!G122),ISNA(F!G122)),TRUE,FALSE),"PerfectMsg",IF(NOT(ISERROR('#_F'!G122)),IF(ISERROR(F!G122),TRUE,FALSE),FALSE),"StuErrorMsg",IF(TYPE('#_F'!G122)&lt;&gt;TYPE(F!G122),TRUE,FALSE),"WrongTypeMsg",IF(_xlfn.ISFORMULA('#_F'!G122),IF(NOT(_xlfn.ISFORMULA(F!G122)),TRUE),FALSE),"MissingFormulaMsg",IF(NOT(AND(ISNUMBER(FIND("[",_xlfn.FORMULATEXT('#_F'!G122))),ISNUMBER(FIND("!",_xlfn.FORMULATEXT('#_F'!G122))))),AND(ISNUMBER(FIND("[",_xlfn.FORMULATEXT(F!G122))),ISNUMBER(FIND("!",_xlfn.FORMULATEXT(F!G122)))),FALSE),"ExternalRefsMsg",IF(ISNUMBER('#_F'!G122),IF(ABS('#_F'!G122-F!G122)&gt;0.00001,TRUE,FALSE),IF('#_F'!G122&lt;&gt;F!G122,TRUE,FALSE)),IF(ISNUMBER('#_F'!G122),IF('#_F'!G122&gt;F!G122,"TooLow","TooHigh"),"WrongAnswer"),NOT(_xlfn.ISFORMULA('#_F'!G122)),IF(_xlfn.IFS(ISTEXT('#_F'!G122),FALSE,ISLOGICAL('#_F'!G122),FALSE,SUBSTITUTE(CELL("format",'#_F'!G122),"-","")=SUBSTITUTE(CELL("format",F!G122),"-",""),FALSE,CELL("format",'#_F'!G122)="G",FALSE,AND(CELL("format",'#_F'!G122)="F0",CELL("format",F!G122)="G"),FALSE,TRUE,IFERROR(IF(MATCH(CELL("format",'#_F'!G122)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122),_xlfn.FORMULATEXT(F!G122),F!G122),"9","#"),"8","#"),"7","#"),"6","#"),"5","#"),"4","#"),"3","#"),"2","#"),"1","#"),"0","#"),"$","")," ",""),",","@"),"&gt;","@"),"&lt;","@"),"=","@"),")","@"),"(","@"),"^","@"),"/","@"),"+","@"),"*","@"),"-","@"))-LEN(SUBSTITUTE(SUBSTITUTE(SUBSTITUTE(SUBSTITUTE(SUBSTITUTE(SUBSTITUTE(SUBSTITUTE(SUBSTITUTE(SUBSTITUTE(SUBSTITUTE(SUBSTITUTE(SUBSTITUTE(SUBSTITUTE(SUBSTITUTE(SUBSTITUTE(SUBSTITUTE(SUBSTITUTE(SUBSTITUTE(SUBSTITUTE(SUBSTITUTE(SUBSTITUTE(SUBSTITUTE(SUBSTITUTE(SUBSTITUTE(IF(_xlfn.ISFORMULA(F!G122),_xlfn.FORMULATEXT(F!G122),F!G122),"9","#"),"8","#"),"7","#"),"6","#"),"5","#"),"4","#"),"3","#"),"2","#"),"1","#"),"0","#"),"$","")," ",""),",","@"),"&gt;","@"),"&lt;","@"),"=","@"),")","@"),"(","@"),"^","@"),"/","@"),"+","@"),"*","@"),"-","@"),"@#","")))/2&gt;(LEN(SUBSTITUTE(SUBSTITUTE(SUBSTITUTE(SUBSTITUTE(SUBSTITUTE(SUBSTITUTE(SUBSTITUTE(SUBSTITUTE(SUBSTITUTE(SUBSTITUTE(SUBSTITUTE(SUBSTITUTE(SUBSTITUTE(SUBSTITUTE(SUBSTITUTE(SUBSTITUTE(SUBSTITUTE(SUBSTITUTE(SUBSTITUTE(SUBSTITUTE(SUBSTITUTE(SUBSTITUTE(SUBSTITUTE(IF(_xlfn.ISFORMULA('#_F'!G122),_xlfn.FORMULATEXT('#_F'!G122),'#_F'!G122),"9","#"),"8","#"),"7","#"),"6","#"),"5","#"),"4","#"),"3","#"),"2","#"),"1","#"),"0","#"),"$","")," ",""),",","@"),"&gt;","@"),"&lt;","@"),"=","@"),")","@"),"(","@"),"^","@"),"/","@"),"+","@"),"*","@"),"-","@"))-LEN(SUBSTITUTE(SUBSTITUTE(SUBSTITUTE(SUBSTITUTE(SUBSTITUTE(SUBSTITUTE(SUBSTITUTE(SUBSTITUTE(SUBSTITUTE(SUBSTITUTE(SUBSTITUTE(SUBSTITUTE(SUBSTITUTE(SUBSTITUTE(SUBSTITUTE(SUBSTITUTE(SUBSTITUTE(SUBSTITUTE(SUBSTITUTE(SUBSTITUTE(SUBSTITUTE(SUBSTITUTE(SUBSTITUTE(SUBSTITUTE(IF(_xlfn.ISFORMULA('#_F'!G122),_xlfn.FORMULATEXT('#_F'!G122),'#_F'!G122),"9","#"),"8","#"),"7","#"),"6","#"),"5","#"),"4","#"),"3","#"),"2","#"),"1","#"),"0","#"),"$","")," ",""),",","@"),"&gt;","@"),"&lt;","@"),"=","@"),")","@"),"(","@"),"^","@"),"/","@"),"+","@"),"*","@"),"-","@"),"@#","")))/2,TRUE,FALSE),"HardCodeMsg",IF(LEN(IF(_xlfn.ISFORMULA(F!G122),_xlfn.FORMULATEXT(F!G122),F!G122))-LEN(SUBSTITUTE(IF(_xlfn.ISFORMULA(F!G122),_xlfn.FORMULATEXT(F!G122),F!G122),"""",""))&gt;LEN(IF(_xlfn.ISFORMULA('#_F'!G122),_xlfn.FORMULATEXT('#_F'!G122),'#_F'!G122))-LEN(SUBSTITUTE(IF(_xlfn.ISFORMULA('#_F'!G122),_xlfn.FORMULATEXT('#_F'!G122),'#_F'!G122),"""","")),TRUE,FALSE),"HardQuoteMsg",IF(LEN(IF(_xlfn.ISFORMULA(F!G122),_xlfn.FORMULATEXT(F!G122),F!G122))-LEN(SUBSTITUTE(IF(_xlfn.ISFORMULA(F!G122),_xlfn.FORMULATEXT(F!G122),F!G122),"$",""))&lt;LEN(IF(_xlfn.ISFORMULA('#_F'!G122),_xlfn.FORMULATEXT('#_F'!G122),'#_F'!G122))-LEN(SUBSTITUTE(IF(_xlfn.ISFORMULA('#_F'!G122),_xlfn.FORMULATEXT('#_F'!G122),'#_F'!G122),"$","")),TRUE,FALSE),"MissingAbsMsg",_xlfn.IFS(ISTEXT('#_F'!G122),FALSE,ISLOGICAL('#_F'!G122),FALSE,SUBSTITUTE(CELL("format",'#_F'!G122),"-","")=SUBSTITUTE(CELL("format",F!G122),"-",""),FALSE,CELL("format",'#_F'!G122)="G",FALSE,AND(CELL("format",'#_F'!G122)="F0",CELL("format",F!G122)="G"),FALSE,TRUE,IFERROR(IF(MATCH(CELL("format",'#_F'!G122),FormatCodes_SFX!$A$4:$A$53,0)&gt;0,TRUE),FALSE),TRUE,TRUE),"FormatMsg",TRUE,"PerfectMsg")</f>
        <v>PerfectMsg</v>
      </c>
      <c r="H122" s="170" t="str">
        <f ca="1">_xlfn.IFS(ISBLANK(F!H122),"",IF(NOT(ISNA('#_F'!H122)),IF(ISNA(F!H122),TRUE,FALSE),FALSE),"StuNAMsg",IF(AND(ISNA('#_F'!H122),ISNA(F!H122)),TRUE,FALSE),"PerfectMsg",IF(NOT(ISERROR('#_F'!H122)),IF(ISERROR(F!H122),TRUE,FALSE),FALSE),"StuErrorMsg",IF(TYPE('#_F'!H122)&lt;&gt;TYPE(F!H122),TRUE,FALSE),"WrongTypeMsg",IF(_xlfn.ISFORMULA('#_F'!H122),IF(NOT(_xlfn.ISFORMULA(F!H122)),TRUE),FALSE),"MissingFormulaMsg",IF(NOT(AND(ISNUMBER(FIND("[",_xlfn.FORMULATEXT('#_F'!H122))),ISNUMBER(FIND("!",_xlfn.FORMULATEXT('#_F'!H122))))),AND(ISNUMBER(FIND("[",_xlfn.FORMULATEXT(F!H122))),ISNUMBER(FIND("!",_xlfn.FORMULATEXT(F!H122)))),FALSE),"ExternalRefsMsg",IF(ISNUMBER('#_F'!H122),IF(ABS('#_F'!H122-F!H122)&gt;0.00001,TRUE,FALSE),IF('#_F'!H122&lt;&gt;F!H122,TRUE,FALSE)),IF(ISNUMBER('#_F'!H122),IF('#_F'!H122&gt;F!H122,"TooLow","TooHigh"),"WrongAnswer"),NOT(_xlfn.ISFORMULA('#_F'!H122)),IF(_xlfn.IFS(ISTEXT('#_F'!H122),FALSE,ISLOGICAL('#_F'!H122),FALSE,SUBSTITUTE(CELL("format",'#_F'!H122),"-","")=SUBSTITUTE(CELL("format",F!H122),"-",""),FALSE,CELL("format",'#_F'!H122)="G",FALSE,AND(CELL("format",'#_F'!H122)="F0",CELL("format",F!H122)="G"),FALSE,TRUE,IFERROR(IF(MATCH(CELL("format",'#_F'!H122)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122),_xlfn.FORMULATEXT(F!H122),F!H122),"9","#"),"8","#"),"7","#"),"6","#"),"5","#"),"4","#"),"3","#"),"2","#"),"1","#"),"0","#"),"$","")," ",""),",","@"),"&gt;","@"),"&lt;","@"),"=","@"),")","@"),"(","@"),"^","@"),"/","@"),"+","@"),"*","@"),"-","@"))-LEN(SUBSTITUTE(SUBSTITUTE(SUBSTITUTE(SUBSTITUTE(SUBSTITUTE(SUBSTITUTE(SUBSTITUTE(SUBSTITUTE(SUBSTITUTE(SUBSTITUTE(SUBSTITUTE(SUBSTITUTE(SUBSTITUTE(SUBSTITUTE(SUBSTITUTE(SUBSTITUTE(SUBSTITUTE(SUBSTITUTE(SUBSTITUTE(SUBSTITUTE(SUBSTITUTE(SUBSTITUTE(SUBSTITUTE(SUBSTITUTE(IF(_xlfn.ISFORMULA(F!H122),_xlfn.FORMULATEXT(F!H122),F!H122),"9","#"),"8","#"),"7","#"),"6","#"),"5","#"),"4","#"),"3","#"),"2","#"),"1","#"),"0","#"),"$","")," ",""),",","@"),"&gt;","@"),"&lt;","@"),"=","@"),")","@"),"(","@"),"^","@"),"/","@"),"+","@"),"*","@"),"-","@"),"@#","")))/2&gt;(LEN(SUBSTITUTE(SUBSTITUTE(SUBSTITUTE(SUBSTITUTE(SUBSTITUTE(SUBSTITUTE(SUBSTITUTE(SUBSTITUTE(SUBSTITUTE(SUBSTITUTE(SUBSTITUTE(SUBSTITUTE(SUBSTITUTE(SUBSTITUTE(SUBSTITUTE(SUBSTITUTE(SUBSTITUTE(SUBSTITUTE(SUBSTITUTE(SUBSTITUTE(SUBSTITUTE(SUBSTITUTE(SUBSTITUTE(IF(_xlfn.ISFORMULA('#_F'!H122),_xlfn.FORMULATEXT('#_F'!H122),'#_F'!H122),"9","#"),"8","#"),"7","#"),"6","#"),"5","#"),"4","#"),"3","#"),"2","#"),"1","#"),"0","#"),"$","")," ",""),",","@"),"&gt;","@"),"&lt;","@"),"=","@"),")","@"),"(","@"),"^","@"),"/","@"),"+","@"),"*","@"),"-","@"))-LEN(SUBSTITUTE(SUBSTITUTE(SUBSTITUTE(SUBSTITUTE(SUBSTITUTE(SUBSTITUTE(SUBSTITUTE(SUBSTITUTE(SUBSTITUTE(SUBSTITUTE(SUBSTITUTE(SUBSTITUTE(SUBSTITUTE(SUBSTITUTE(SUBSTITUTE(SUBSTITUTE(SUBSTITUTE(SUBSTITUTE(SUBSTITUTE(SUBSTITUTE(SUBSTITUTE(SUBSTITUTE(SUBSTITUTE(SUBSTITUTE(IF(_xlfn.ISFORMULA('#_F'!H122),_xlfn.FORMULATEXT('#_F'!H122),'#_F'!H122),"9","#"),"8","#"),"7","#"),"6","#"),"5","#"),"4","#"),"3","#"),"2","#"),"1","#"),"0","#"),"$","")," ",""),",","@"),"&gt;","@"),"&lt;","@"),"=","@"),")","@"),"(","@"),"^","@"),"/","@"),"+","@"),"*","@"),"-","@"),"@#","")))/2,TRUE,FALSE),"HardCodeMsg",IF(LEN(IF(_xlfn.ISFORMULA(F!H122),_xlfn.FORMULATEXT(F!H122),F!H122))-LEN(SUBSTITUTE(IF(_xlfn.ISFORMULA(F!H122),_xlfn.FORMULATEXT(F!H122),F!H122),"""",""))&gt;LEN(IF(_xlfn.ISFORMULA('#_F'!H122),_xlfn.FORMULATEXT('#_F'!H122),'#_F'!H122))-LEN(SUBSTITUTE(IF(_xlfn.ISFORMULA('#_F'!H122),_xlfn.FORMULATEXT('#_F'!H122),'#_F'!H122),"""","")),TRUE,FALSE),"HardQuoteMsg",IF(LEN(IF(_xlfn.ISFORMULA(F!H122),_xlfn.FORMULATEXT(F!H122),F!H122))-LEN(SUBSTITUTE(IF(_xlfn.ISFORMULA(F!H122),_xlfn.FORMULATEXT(F!H122),F!H122),"$",""))&lt;LEN(IF(_xlfn.ISFORMULA('#_F'!H122),_xlfn.FORMULATEXT('#_F'!H122),'#_F'!H122))-LEN(SUBSTITUTE(IF(_xlfn.ISFORMULA('#_F'!H122),_xlfn.FORMULATEXT('#_F'!H122),'#_F'!H122),"$","")),TRUE,FALSE),"MissingAbsMsg",_xlfn.IFS(ISTEXT('#_F'!H122),FALSE,ISLOGICAL('#_F'!H122),FALSE,SUBSTITUTE(CELL("format",'#_F'!H122),"-","")=SUBSTITUTE(CELL("format",F!H122),"-",""),FALSE,CELL("format",'#_F'!H122)="G",FALSE,AND(CELL("format",'#_F'!H122)="F0",CELL("format",F!H122)="G"),FALSE,TRUE,IFERROR(IF(MATCH(CELL("format",'#_F'!H122),FormatCodes_SFX!$A$4:$A$53,0)&gt;0,TRUE),FALSE),TRUE,TRUE),"FormatMsg",TRUE,"PerfectMsg")</f>
        <v>PerfectMsg</v>
      </c>
      <c r="I122" s="170" t="str">
        <f ca="1">_xlfn.IFS(ISBLANK(F!I122),"",IF(NOT(ISNA('#_F'!I122)),IF(ISNA(F!I122),TRUE,FALSE),FALSE),"StuNAMsg",IF(AND(ISNA('#_F'!I122),ISNA(F!I122)),TRUE,FALSE),"PerfectMsg",IF(NOT(ISERROR('#_F'!I122)),IF(ISERROR(F!I122),TRUE,FALSE),FALSE),"StuErrorMsg",IF(TYPE('#_F'!I122)&lt;&gt;TYPE(F!I122),TRUE,FALSE),"WrongTypeMsg",IF(_xlfn.ISFORMULA('#_F'!I122),IF(NOT(_xlfn.ISFORMULA(F!I122)),TRUE),FALSE),"MissingFormulaMsg",IF(NOT(AND(ISNUMBER(FIND("[",_xlfn.FORMULATEXT('#_F'!I122))),ISNUMBER(FIND("!",_xlfn.FORMULATEXT('#_F'!I122))))),AND(ISNUMBER(FIND("[",_xlfn.FORMULATEXT(F!I122))),ISNUMBER(FIND("!",_xlfn.FORMULATEXT(F!I122)))),FALSE),"ExternalRefsMsg",IF(ISNUMBER('#_F'!I122),IF(ABS('#_F'!I122-F!I122)&gt;0.00001,TRUE,FALSE),IF('#_F'!I122&lt;&gt;F!I122,TRUE,FALSE)),IF(ISNUMBER('#_F'!I122),IF('#_F'!I122&gt;F!I122,"TooLow","TooHigh"),"WrongAnswer"),NOT(_xlfn.ISFORMULA('#_F'!I122)),IF(_xlfn.IFS(ISTEXT('#_F'!I122),FALSE,ISLOGICAL('#_F'!I122),FALSE,SUBSTITUTE(CELL("format",'#_F'!I122),"-","")=SUBSTITUTE(CELL("format",F!I122),"-",""),FALSE,CELL("format",'#_F'!I122)="G",FALSE,AND(CELL("format",'#_F'!I122)="F0",CELL("format",F!I122)="G"),FALSE,TRUE,IFERROR(IF(MATCH(CELL("format",'#_F'!I122)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122),_xlfn.FORMULATEXT(F!I122),F!I122),"9","#"),"8","#"),"7","#"),"6","#"),"5","#"),"4","#"),"3","#"),"2","#"),"1","#"),"0","#"),"$","")," ",""),",","@"),"&gt;","@"),"&lt;","@"),"=","@"),")","@"),"(","@"),"^","@"),"/","@"),"+","@"),"*","@"),"-","@"))-LEN(SUBSTITUTE(SUBSTITUTE(SUBSTITUTE(SUBSTITUTE(SUBSTITUTE(SUBSTITUTE(SUBSTITUTE(SUBSTITUTE(SUBSTITUTE(SUBSTITUTE(SUBSTITUTE(SUBSTITUTE(SUBSTITUTE(SUBSTITUTE(SUBSTITUTE(SUBSTITUTE(SUBSTITUTE(SUBSTITUTE(SUBSTITUTE(SUBSTITUTE(SUBSTITUTE(SUBSTITUTE(SUBSTITUTE(SUBSTITUTE(IF(_xlfn.ISFORMULA(F!I122),_xlfn.FORMULATEXT(F!I122),F!I122),"9","#"),"8","#"),"7","#"),"6","#"),"5","#"),"4","#"),"3","#"),"2","#"),"1","#"),"0","#"),"$","")," ",""),",","@"),"&gt;","@"),"&lt;","@"),"=","@"),")","@"),"(","@"),"^","@"),"/","@"),"+","@"),"*","@"),"-","@"),"@#","")))/2&gt;(LEN(SUBSTITUTE(SUBSTITUTE(SUBSTITUTE(SUBSTITUTE(SUBSTITUTE(SUBSTITUTE(SUBSTITUTE(SUBSTITUTE(SUBSTITUTE(SUBSTITUTE(SUBSTITUTE(SUBSTITUTE(SUBSTITUTE(SUBSTITUTE(SUBSTITUTE(SUBSTITUTE(SUBSTITUTE(SUBSTITUTE(SUBSTITUTE(SUBSTITUTE(SUBSTITUTE(SUBSTITUTE(SUBSTITUTE(IF(_xlfn.ISFORMULA('#_F'!I122),_xlfn.FORMULATEXT('#_F'!I122),'#_F'!I122),"9","#"),"8","#"),"7","#"),"6","#"),"5","#"),"4","#"),"3","#"),"2","#"),"1","#"),"0","#"),"$","")," ",""),",","@"),"&gt;","@"),"&lt;","@"),"=","@"),")","@"),"(","@"),"^","@"),"/","@"),"+","@"),"*","@"),"-","@"))-LEN(SUBSTITUTE(SUBSTITUTE(SUBSTITUTE(SUBSTITUTE(SUBSTITUTE(SUBSTITUTE(SUBSTITUTE(SUBSTITUTE(SUBSTITUTE(SUBSTITUTE(SUBSTITUTE(SUBSTITUTE(SUBSTITUTE(SUBSTITUTE(SUBSTITUTE(SUBSTITUTE(SUBSTITUTE(SUBSTITUTE(SUBSTITUTE(SUBSTITUTE(SUBSTITUTE(SUBSTITUTE(SUBSTITUTE(SUBSTITUTE(IF(_xlfn.ISFORMULA('#_F'!I122),_xlfn.FORMULATEXT('#_F'!I122),'#_F'!I122),"9","#"),"8","#"),"7","#"),"6","#"),"5","#"),"4","#"),"3","#"),"2","#"),"1","#"),"0","#"),"$","")," ",""),",","@"),"&gt;","@"),"&lt;","@"),"=","@"),")","@"),"(","@"),"^","@"),"/","@"),"+","@"),"*","@"),"-","@"),"@#","")))/2,TRUE,FALSE),"HardCodeMsg",IF(LEN(IF(_xlfn.ISFORMULA(F!I122),_xlfn.FORMULATEXT(F!I122),F!I122))-LEN(SUBSTITUTE(IF(_xlfn.ISFORMULA(F!I122),_xlfn.FORMULATEXT(F!I122),F!I122),"""",""))&gt;LEN(IF(_xlfn.ISFORMULA('#_F'!I122),_xlfn.FORMULATEXT('#_F'!I122),'#_F'!I122))-LEN(SUBSTITUTE(IF(_xlfn.ISFORMULA('#_F'!I122),_xlfn.FORMULATEXT('#_F'!I122),'#_F'!I122),"""","")),TRUE,FALSE),"HardQuoteMsg",IF(LEN(IF(_xlfn.ISFORMULA(F!I122),_xlfn.FORMULATEXT(F!I122),F!I122))-LEN(SUBSTITUTE(IF(_xlfn.ISFORMULA(F!I122),_xlfn.FORMULATEXT(F!I122),F!I122),"$",""))&lt;LEN(IF(_xlfn.ISFORMULA('#_F'!I122),_xlfn.FORMULATEXT('#_F'!I122),'#_F'!I122))-LEN(SUBSTITUTE(IF(_xlfn.ISFORMULA('#_F'!I122),_xlfn.FORMULATEXT('#_F'!I122),'#_F'!I122),"$","")),TRUE,FALSE),"MissingAbsMsg",_xlfn.IFS(ISTEXT('#_F'!I122),FALSE,ISLOGICAL('#_F'!I122),FALSE,SUBSTITUTE(CELL("format",'#_F'!I122),"-","")=SUBSTITUTE(CELL("format",F!I122),"-",""),FALSE,CELL("format",'#_F'!I122)="G",FALSE,AND(CELL("format",'#_F'!I122)="F0",CELL("format",F!I122)="G"),FALSE,TRUE,IFERROR(IF(MATCH(CELL("format",'#_F'!I122),FormatCodes_SFX!$A$4:$A$53,0)&gt;0,TRUE),FALSE),TRUE,TRUE),"FormatMsg",TRUE,"PerfectMsg")</f>
        <v>PerfectMsg</v>
      </c>
      <c r="J122" s="170" t="str">
        <f ca="1">_xlfn.IFS(ISBLANK(F!J122),"",IF(NOT(ISNA('#_F'!J122)),IF(ISNA(F!J122),TRUE,FALSE),FALSE),"StuNAMsg",IF(AND(ISNA('#_F'!J122),ISNA(F!J122)),TRUE,FALSE),"PerfectMsg",IF(NOT(ISERROR('#_F'!J122)),IF(ISERROR(F!J122),TRUE,FALSE),FALSE),"StuErrorMsg",IF(TYPE('#_F'!J122)&lt;&gt;TYPE(F!J122),TRUE,FALSE),"WrongTypeMsg",IF(_xlfn.ISFORMULA('#_F'!J122),IF(NOT(_xlfn.ISFORMULA(F!J122)),TRUE),FALSE),"MissingFormulaMsg",IF(NOT(AND(ISNUMBER(FIND("[",_xlfn.FORMULATEXT('#_F'!J122))),ISNUMBER(FIND("!",_xlfn.FORMULATEXT('#_F'!J122))))),AND(ISNUMBER(FIND("[",_xlfn.FORMULATEXT(F!J122))),ISNUMBER(FIND("!",_xlfn.FORMULATEXT(F!J122)))),FALSE),"ExternalRefsMsg",IF(ISNUMBER('#_F'!J122),IF(ABS('#_F'!J122-F!J122)&gt;0.00001,TRUE,FALSE),IF('#_F'!J122&lt;&gt;F!J122,TRUE,FALSE)),IF(ISNUMBER('#_F'!J122),IF('#_F'!J122&gt;F!J122,"TooLow","TooHigh"),"WrongAnswer"),NOT(_xlfn.ISFORMULA('#_F'!J122)),IF(_xlfn.IFS(ISTEXT('#_F'!J122),FALSE,ISLOGICAL('#_F'!J122),FALSE,SUBSTITUTE(CELL("format",'#_F'!J122),"-","")=SUBSTITUTE(CELL("format",F!J122),"-",""),FALSE,CELL("format",'#_F'!J122)="G",FALSE,AND(CELL("format",'#_F'!J122)="F0",CELL("format",F!J122)="G"),FALSE,TRUE,IFERROR(IF(MATCH(CELL("format",'#_F'!J122)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122),_xlfn.FORMULATEXT(F!J122),F!J122),"9","#"),"8","#"),"7","#"),"6","#"),"5","#"),"4","#"),"3","#"),"2","#"),"1","#"),"0","#"),"$","")," ",""),",","@"),"&gt;","@"),"&lt;","@"),"=","@"),")","@"),"(","@"),"^","@"),"/","@"),"+","@"),"*","@"),"-","@"))-LEN(SUBSTITUTE(SUBSTITUTE(SUBSTITUTE(SUBSTITUTE(SUBSTITUTE(SUBSTITUTE(SUBSTITUTE(SUBSTITUTE(SUBSTITUTE(SUBSTITUTE(SUBSTITUTE(SUBSTITUTE(SUBSTITUTE(SUBSTITUTE(SUBSTITUTE(SUBSTITUTE(SUBSTITUTE(SUBSTITUTE(SUBSTITUTE(SUBSTITUTE(SUBSTITUTE(SUBSTITUTE(SUBSTITUTE(SUBSTITUTE(IF(_xlfn.ISFORMULA(F!J122),_xlfn.FORMULATEXT(F!J122),F!J122),"9","#"),"8","#"),"7","#"),"6","#"),"5","#"),"4","#"),"3","#"),"2","#"),"1","#"),"0","#"),"$","")," ",""),",","@"),"&gt;","@"),"&lt;","@"),"=","@"),")","@"),"(","@"),"^","@"),"/","@"),"+","@"),"*","@"),"-","@"),"@#","")))/2&gt;(LEN(SUBSTITUTE(SUBSTITUTE(SUBSTITUTE(SUBSTITUTE(SUBSTITUTE(SUBSTITUTE(SUBSTITUTE(SUBSTITUTE(SUBSTITUTE(SUBSTITUTE(SUBSTITUTE(SUBSTITUTE(SUBSTITUTE(SUBSTITUTE(SUBSTITUTE(SUBSTITUTE(SUBSTITUTE(SUBSTITUTE(SUBSTITUTE(SUBSTITUTE(SUBSTITUTE(SUBSTITUTE(SUBSTITUTE(IF(_xlfn.ISFORMULA('#_F'!J122),_xlfn.FORMULATEXT('#_F'!J122),'#_F'!J122),"9","#"),"8","#"),"7","#"),"6","#"),"5","#"),"4","#"),"3","#"),"2","#"),"1","#"),"0","#"),"$","")," ",""),",","@"),"&gt;","@"),"&lt;","@"),"=","@"),")","@"),"(","@"),"^","@"),"/","@"),"+","@"),"*","@"),"-","@"))-LEN(SUBSTITUTE(SUBSTITUTE(SUBSTITUTE(SUBSTITUTE(SUBSTITUTE(SUBSTITUTE(SUBSTITUTE(SUBSTITUTE(SUBSTITUTE(SUBSTITUTE(SUBSTITUTE(SUBSTITUTE(SUBSTITUTE(SUBSTITUTE(SUBSTITUTE(SUBSTITUTE(SUBSTITUTE(SUBSTITUTE(SUBSTITUTE(SUBSTITUTE(SUBSTITUTE(SUBSTITUTE(SUBSTITUTE(SUBSTITUTE(IF(_xlfn.ISFORMULA('#_F'!J122),_xlfn.FORMULATEXT('#_F'!J122),'#_F'!J122),"9","#"),"8","#"),"7","#"),"6","#"),"5","#"),"4","#"),"3","#"),"2","#"),"1","#"),"0","#"),"$","")," ",""),",","@"),"&gt;","@"),"&lt;","@"),"=","@"),")","@"),"(","@"),"^","@"),"/","@"),"+","@"),"*","@"),"-","@"),"@#","")))/2,TRUE,FALSE),"HardCodeMsg",IF(LEN(IF(_xlfn.ISFORMULA(F!J122),_xlfn.FORMULATEXT(F!J122),F!J122))-LEN(SUBSTITUTE(IF(_xlfn.ISFORMULA(F!J122),_xlfn.FORMULATEXT(F!J122),F!J122),"""",""))&gt;LEN(IF(_xlfn.ISFORMULA('#_F'!J122),_xlfn.FORMULATEXT('#_F'!J122),'#_F'!J122))-LEN(SUBSTITUTE(IF(_xlfn.ISFORMULA('#_F'!J122),_xlfn.FORMULATEXT('#_F'!J122),'#_F'!J122),"""","")),TRUE,FALSE),"HardQuoteMsg",IF(LEN(IF(_xlfn.ISFORMULA(F!J122),_xlfn.FORMULATEXT(F!J122),F!J122))-LEN(SUBSTITUTE(IF(_xlfn.ISFORMULA(F!J122),_xlfn.FORMULATEXT(F!J122),F!J122),"$",""))&lt;LEN(IF(_xlfn.ISFORMULA('#_F'!J122),_xlfn.FORMULATEXT('#_F'!J122),'#_F'!J122))-LEN(SUBSTITUTE(IF(_xlfn.ISFORMULA('#_F'!J122),_xlfn.FORMULATEXT('#_F'!J122),'#_F'!J122),"$","")),TRUE,FALSE),"MissingAbsMsg",_xlfn.IFS(ISTEXT('#_F'!J122),FALSE,ISLOGICAL('#_F'!J122),FALSE,SUBSTITUTE(CELL("format",'#_F'!J122),"-","")=SUBSTITUTE(CELL("format",F!J122),"-",""),FALSE,CELL("format",'#_F'!J122)="G",FALSE,AND(CELL("format",'#_F'!J122)="F0",CELL("format",F!J122)="G"),FALSE,TRUE,IFERROR(IF(MATCH(CELL("format",'#_F'!J122),FormatCodes_SFX!$A$4:$A$53,0)&gt;0,TRUE),FALSE),TRUE,TRUE),"FormatMsg",TRUE,"PerfectMsg")</f>
        <v>PerfectMsg</v>
      </c>
      <c r="K122" s="170" t="str">
        <f ca="1">_xlfn.IFS(ISBLANK(F!K122),"",IF(NOT(ISNA('#_F'!K122)),IF(ISNA(F!K122),TRUE,FALSE),FALSE),"StuNAMsg",IF(AND(ISNA('#_F'!K122),ISNA(F!K122)),TRUE,FALSE),"PerfectMsg",IF(NOT(ISERROR('#_F'!K122)),IF(ISERROR(F!K122),TRUE,FALSE),FALSE),"StuErrorMsg",IF(TYPE('#_F'!K122)&lt;&gt;TYPE(F!K122),TRUE,FALSE),"WrongTypeMsg",IF(_xlfn.ISFORMULA('#_F'!K122),IF(NOT(_xlfn.ISFORMULA(F!K122)),TRUE),FALSE),"MissingFormulaMsg",IF(NOT(AND(ISNUMBER(FIND("[",_xlfn.FORMULATEXT('#_F'!K122))),ISNUMBER(FIND("!",_xlfn.FORMULATEXT('#_F'!K122))))),AND(ISNUMBER(FIND("[",_xlfn.FORMULATEXT(F!K122))),ISNUMBER(FIND("!",_xlfn.FORMULATEXT(F!K122)))),FALSE),"ExternalRefsMsg",IF(ISNUMBER('#_F'!K122),IF(ABS('#_F'!K122-F!K122)&gt;0.00001,TRUE,FALSE),IF('#_F'!K122&lt;&gt;F!K122,TRUE,FALSE)),IF(ISNUMBER('#_F'!K122),IF('#_F'!K122&gt;F!K122,"TooLow","TooHigh"),"WrongAnswer"),NOT(_xlfn.ISFORMULA('#_F'!K122)),IF(_xlfn.IFS(ISTEXT('#_F'!K122),FALSE,ISLOGICAL('#_F'!K122),FALSE,SUBSTITUTE(CELL("format",'#_F'!K122),"-","")=SUBSTITUTE(CELL("format",F!K122),"-",""),FALSE,CELL("format",'#_F'!K122)="G",FALSE,AND(CELL("format",'#_F'!K122)="F0",CELL("format",F!K122)="G"),FALSE,TRUE,IFERROR(IF(MATCH(CELL("format",'#_F'!K122)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122),_xlfn.FORMULATEXT(F!K122),F!K122),"9","#"),"8","#"),"7","#"),"6","#"),"5","#"),"4","#"),"3","#"),"2","#"),"1","#"),"0","#"),"$","")," ",""),",","@"),"&gt;","@"),"&lt;","@"),"=","@"),")","@"),"(","@"),"^","@"),"/","@"),"+","@"),"*","@"),"-","@"))-LEN(SUBSTITUTE(SUBSTITUTE(SUBSTITUTE(SUBSTITUTE(SUBSTITUTE(SUBSTITUTE(SUBSTITUTE(SUBSTITUTE(SUBSTITUTE(SUBSTITUTE(SUBSTITUTE(SUBSTITUTE(SUBSTITUTE(SUBSTITUTE(SUBSTITUTE(SUBSTITUTE(SUBSTITUTE(SUBSTITUTE(SUBSTITUTE(SUBSTITUTE(SUBSTITUTE(SUBSTITUTE(SUBSTITUTE(SUBSTITUTE(IF(_xlfn.ISFORMULA(F!K122),_xlfn.FORMULATEXT(F!K122),F!K122),"9","#"),"8","#"),"7","#"),"6","#"),"5","#"),"4","#"),"3","#"),"2","#"),"1","#"),"0","#"),"$","")," ",""),",","@"),"&gt;","@"),"&lt;","@"),"=","@"),")","@"),"(","@"),"^","@"),"/","@"),"+","@"),"*","@"),"-","@"),"@#","")))/2&gt;(LEN(SUBSTITUTE(SUBSTITUTE(SUBSTITUTE(SUBSTITUTE(SUBSTITUTE(SUBSTITUTE(SUBSTITUTE(SUBSTITUTE(SUBSTITUTE(SUBSTITUTE(SUBSTITUTE(SUBSTITUTE(SUBSTITUTE(SUBSTITUTE(SUBSTITUTE(SUBSTITUTE(SUBSTITUTE(SUBSTITUTE(SUBSTITUTE(SUBSTITUTE(SUBSTITUTE(SUBSTITUTE(SUBSTITUTE(IF(_xlfn.ISFORMULA('#_F'!K122),_xlfn.FORMULATEXT('#_F'!K122),'#_F'!K122),"9","#"),"8","#"),"7","#"),"6","#"),"5","#"),"4","#"),"3","#"),"2","#"),"1","#"),"0","#"),"$","")," ",""),",","@"),"&gt;","@"),"&lt;","@"),"=","@"),")","@"),"(","@"),"^","@"),"/","@"),"+","@"),"*","@"),"-","@"))-LEN(SUBSTITUTE(SUBSTITUTE(SUBSTITUTE(SUBSTITUTE(SUBSTITUTE(SUBSTITUTE(SUBSTITUTE(SUBSTITUTE(SUBSTITUTE(SUBSTITUTE(SUBSTITUTE(SUBSTITUTE(SUBSTITUTE(SUBSTITUTE(SUBSTITUTE(SUBSTITUTE(SUBSTITUTE(SUBSTITUTE(SUBSTITUTE(SUBSTITUTE(SUBSTITUTE(SUBSTITUTE(SUBSTITUTE(SUBSTITUTE(IF(_xlfn.ISFORMULA('#_F'!K122),_xlfn.FORMULATEXT('#_F'!K122),'#_F'!K122),"9","#"),"8","#"),"7","#"),"6","#"),"5","#"),"4","#"),"3","#"),"2","#"),"1","#"),"0","#"),"$","")," ",""),",","@"),"&gt;","@"),"&lt;","@"),"=","@"),")","@"),"(","@"),"^","@"),"/","@"),"+","@"),"*","@"),"-","@"),"@#","")))/2,TRUE,FALSE),"HardCodeMsg",IF(LEN(IF(_xlfn.ISFORMULA(F!K122),_xlfn.FORMULATEXT(F!K122),F!K122))-LEN(SUBSTITUTE(IF(_xlfn.ISFORMULA(F!K122),_xlfn.FORMULATEXT(F!K122),F!K122),"""",""))&gt;LEN(IF(_xlfn.ISFORMULA('#_F'!K122),_xlfn.FORMULATEXT('#_F'!K122),'#_F'!K122))-LEN(SUBSTITUTE(IF(_xlfn.ISFORMULA('#_F'!K122),_xlfn.FORMULATEXT('#_F'!K122),'#_F'!K122),"""","")),TRUE,FALSE),"HardQuoteMsg",IF(LEN(IF(_xlfn.ISFORMULA(F!K122),_xlfn.FORMULATEXT(F!K122),F!K122))-LEN(SUBSTITUTE(IF(_xlfn.ISFORMULA(F!K122),_xlfn.FORMULATEXT(F!K122),F!K122),"$",""))&lt;LEN(IF(_xlfn.ISFORMULA('#_F'!K122),_xlfn.FORMULATEXT('#_F'!K122),'#_F'!K122))-LEN(SUBSTITUTE(IF(_xlfn.ISFORMULA('#_F'!K122),_xlfn.FORMULATEXT('#_F'!K122),'#_F'!K122),"$","")),TRUE,FALSE),"MissingAbsMsg",_xlfn.IFS(ISTEXT('#_F'!K122),FALSE,ISLOGICAL('#_F'!K122),FALSE,SUBSTITUTE(CELL("format",'#_F'!K122),"-","")=SUBSTITUTE(CELL("format",F!K122),"-",""),FALSE,CELL("format",'#_F'!K122)="G",FALSE,AND(CELL("format",'#_F'!K122)="F0",CELL("format",F!K122)="G"),FALSE,TRUE,IFERROR(IF(MATCH(CELL("format",'#_F'!K122),FormatCodes_SFX!$A$4:$A$53,0)&gt;0,TRUE),FALSE),TRUE,TRUE),"FormatMsg",TRUE,"PerfectMsg")</f>
        <v>PerfectMsg</v>
      </c>
      <c r="L122" s="231" t="str">
        <f ca="1">_xlfn.IFS(ISBLANK(F!L122),"",IF(NOT(ISNA('#_F'!L122)),IF(ISNA(F!L122),TRUE,FALSE),FALSE),"StuNAMsg",IF(AND(ISNA('#_F'!L122),ISNA(F!L122)),TRUE,FALSE),"PerfectMsg",IF(NOT(ISERROR('#_F'!L122)),IF(ISERROR(F!L122),TRUE,FALSE),FALSE),"StuErrorMsg",IF(TYPE('#_F'!L122)&lt;&gt;TYPE(F!L122),TRUE,FALSE),"WrongTypeMsg",IF(_xlfn.ISFORMULA('#_F'!L122),IF(NOT(_xlfn.ISFORMULA(F!L122)),TRUE),FALSE),"MissingFormulaMsg",IF(NOT(AND(ISNUMBER(FIND("[",_xlfn.FORMULATEXT('#_F'!L122))),ISNUMBER(FIND("!",_xlfn.FORMULATEXT('#_F'!L122))))),AND(ISNUMBER(FIND("[",_xlfn.FORMULATEXT(F!L122))),ISNUMBER(FIND("!",_xlfn.FORMULATEXT(F!L122)))),FALSE),"ExternalRefsMsg",IF(ISNUMBER('#_F'!L122),IF(ABS('#_F'!L122-F!L122)&gt;0.00001,TRUE,FALSE),IF('#_F'!L122&lt;&gt;F!L122,TRUE,FALSE)),IF(ISNUMBER('#_F'!L122),IF('#_F'!L122&gt;F!L122,"TooLow","TooHigh"),"WrongAnswer"),NOT(_xlfn.ISFORMULA('#_F'!L122)),IF(_xlfn.IFS(ISTEXT('#_F'!L122),FALSE,ISLOGICAL('#_F'!L122),FALSE,SUBSTITUTE(CELL("format",'#_F'!L122),"-","")=SUBSTITUTE(CELL("format",F!L122),"-",""),FALSE,CELL("format",'#_F'!L122)="G",FALSE,AND(CELL("format",'#_F'!L122)="F0",CELL("format",F!L122)="G"),FALSE,TRUE,IFERROR(IF(MATCH(CELL("format",'#_F'!L122)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122),_xlfn.FORMULATEXT(F!L122),F!L122),"9","#"),"8","#"),"7","#"),"6","#"),"5","#"),"4","#"),"3","#"),"2","#"),"1","#"),"0","#"),"$","")," ",""),",","@"),"&gt;","@"),"&lt;","@"),"=","@"),")","@"),"(","@"),"^","@"),"/","@"),"+","@"),"*","@"),"-","@"))-LEN(SUBSTITUTE(SUBSTITUTE(SUBSTITUTE(SUBSTITUTE(SUBSTITUTE(SUBSTITUTE(SUBSTITUTE(SUBSTITUTE(SUBSTITUTE(SUBSTITUTE(SUBSTITUTE(SUBSTITUTE(SUBSTITUTE(SUBSTITUTE(SUBSTITUTE(SUBSTITUTE(SUBSTITUTE(SUBSTITUTE(SUBSTITUTE(SUBSTITUTE(SUBSTITUTE(SUBSTITUTE(SUBSTITUTE(SUBSTITUTE(IF(_xlfn.ISFORMULA(F!L122),_xlfn.FORMULATEXT(F!L122),F!L122),"9","#"),"8","#"),"7","#"),"6","#"),"5","#"),"4","#"),"3","#"),"2","#"),"1","#"),"0","#"),"$","")," ",""),",","@"),"&gt;","@"),"&lt;","@"),"=","@"),")","@"),"(","@"),"^","@"),"/","@"),"+","@"),"*","@"),"-","@"),"@#","")))/2&gt;(LEN(SUBSTITUTE(SUBSTITUTE(SUBSTITUTE(SUBSTITUTE(SUBSTITUTE(SUBSTITUTE(SUBSTITUTE(SUBSTITUTE(SUBSTITUTE(SUBSTITUTE(SUBSTITUTE(SUBSTITUTE(SUBSTITUTE(SUBSTITUTE(SUBSTITUTE(SUBSTITUTE(SUBSTITUTE(SUBSTITUTE(SUBSTITUTE(SUBSTITUTE(SUBSTITUTE(SUBSTITUTE(SUBSTITUTE(IF(_xlfn.ISFORMULA('#_F'!L122),_xlfn.FORMULATEXT('#_F'!L122),'#_F'!L122),"9","#"),"8","#"),"7","#"),"6","#"),"5","#"),"4","#"),"3","#"),"2","#"),"1","#"),"0","#"),"$","")," ",""),",","@"),"&gt;","@"),"&lt;","@"),"=","@"),")","@"),"(","@"),"^","@"),"/","@"),"+","@"),"*","@"),"-","@"))-LEN(SUBSTITUTE(SUBSTITUTE(SUBSTITUTE(SUBSTITUTE(SUBSTITUTE(SUBSTITUTE(SUBSTITUTE(SUBSTITUTE(SUBSTITUTE(SUBSTITUTE(SUBSTITUTE(SUBSTITUTE(SUBSTITUTE(SUBSTITUTE(SUBSTITUTE(SUBSTITUTE(SUBSTITUTE(SUBSTITUTE(SUBSTITUTE(SUBSTITUTE(SUBSTITUTE(SUBSTITUTE(SUBSTITUTE(SUBSTITUTE(IF(_xlfn.ISFORMULA('#_F'!L122),_xlfn.FORMULATEXT('#_F'!L122),'#_F'!L122),"9","#"),"8","#"),"7","#"),"6","#"),"5","#"),"4","#"),"3","#"),"2","#"),"1","#"),"0","#"),"$","")," ",""),",","@"),"&gt;","@"),"&lt;","@"),"=","@"),")","@"),"(","@"),"^","@"),"/","@"),"+","@"),"*","@"),"-","@"),"@#","")))/2,TRUE,FALSE),"HardCodeMsg",IF(LEN(IF(_xlfn.ISFORMULA(F!L122),_xlfn.FORMULATEXT(F!L122),F!L122))-LEN(SUBSTITUTE(IF(_xlfn.ISFORMULA(F!L122),_xlfn.FORMULATEXT(F!L122),F!L122),"""",""))&gt;LEN(IF(_xlfn.ISFORMULA('#_F'!L122),_xlfn.FORMULATEXT('#_F'!L122),'#_F'!L122))-LEN(SUBSTITUTE(IF(_xlfn.ISFORMULA('#_F'!L122),_xlfn.FORMULATEXT('#_F'!L122),'#_F'!L122),"""","")),TRUE,FALSE),"HardQuoteMsg",IF(LEN(IF(_xlfn.ISFORMULA(F!L122),_xlfn.FORMULATEXT(F!L122),F!L122))-LEN(SUBSTITUTE(IF(_xlfn.ISFORMULA(F!L122),_xlfn.FORMULATEXT(F!L122),F!L122),"$",""))&lt;LEN(IF(_xlfn.ISFORMULA('#_F'!L122),_xlfn.FORMULATEXT('#_F'!L122),'#_F'!L122))-LEN(SUBSTITUTE(IF(_xlfn.ISFORMULA('#_F'!L122),_xlfn.FORMULATEXT('#_F'!L122),'#_F'!L122),"$","")),TRUE,FALSE),"MissingAbsMsg",_xlfn.IFS(ISTEXT('#_F'!L122),FALSE,ISLOGICAL('#_F'!L122),FALSE,SUBSTITUTE(CELL("format",'#_F'!L122),"-","")=SUBSTITUTE(CELL("format",F!L122),"-",""),FALSE,CELL("format",'#_F'!L122)="G",FALSE,AND(CELL("format",'#_F'!L122)="F0",CELL("format",F!L122)="G"),FALSE,TRUE,IFERROR(IF(MATCH(CELL("format",'#_F'!L122),FormatCodes_SFX!$A$4:$A$53,0)&gt;0,TRUE),FALSE),TRUE,TRUE),"FormatMsg",TRUE,"PerfectMsg")</f>
        <v>PerfectMsg</v>
      </c>
    </row>
    <row r="123" spans="3:12" x14ac:dyDescent="0.15">
      <c r="C123" s="233">
        <v>0</v>
      </c>
      <c r="D123" s="233">
        <v>0</v>
      </c>
      <c r="E123" s="233">
        <v>0</v>
      </c>
      <c r="F123" s="233">
        <v>0</v>
      </c>
      <c r="G123" s="170" t="str">
        <f ca="1">_xlfn.IFS(ISBLANK(F!G123),"",IF(NOT(ISNA('#_F'!G123)),IF(ISNA(F!G123),TRUE,FALSE),FALSE),"StuNAMsg",IF(AND(ISNA('#_F'!G123),ISNA(F!G123)),TRUE,FALSE),"PerfectMsg",IF(NOT(ISERROR('#_F'!G123)),IF(ISERROR(F!G123),TRUE,FALSE),FALSE),"StuErrorMsg",IF(TYPE('#_F'!G123)&lt;&gt;TYPE(F!G123),TRUE,FALSE),"WrongTypeMsg",IF(_xlfn.ISFORMULA('#_F'!G123),IF(NOT(_xlfn.ISFORMULA(F!G123)),TRUE),FALSE),"MissingFormulaMsg",IF(NOT(AND(ISNUMBER(FIND("[",_xlfn.FORMULATEXT('#_F'!G123))),ISNUMBER(FIND("!",_xlfn.FORMULATEXT('#_F'!G123))))),AND(ISNUMBER(FIND("[",_xlfn.FORMULATEXT(F!G123))),ISNUMBER(FIND("!",_xlfn.FORMULATEXT(F!G123)))),FALSE),"ExternalRefsMsg",IF(ISNUMBER('#_F'!G123),IF(ABS('#_F'!G123-F!G123)&gt;0.00001,TRUE,FALSE),IF('#_F'!G123&lt;&gt;F!G123,TRUE,FALSE)),IF(ISNUMBER('#_F'!G123),IF('#_F'!G123&gt;F!G123,"TooLow","TooHigh"),"WrongAnswer"),NOT(_xlfn.ISFORMULA('#_F'!G123)),IF(_xlfn.IFS(ISTEXT('#_F'!G123),FALSE,ISLOGICAL('#_F'!G123),FALSE,SUBSTITUTE(CELL("format",'#_F'!G123),"-","")=SUBSTITUTE(CELL("format",F!G123),"-",""),FALSE,CELL("format",'#_F'!G123)="G",FALSE,AND(CELL("format",'#_F'!G123)="F0",CELL("format",F!G123)="G"),FALSE,TRUE,IFERROR(IF(MATCH(CELL("format",'#_F'!G123)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123),_xlfn.FORMULATEXT(F!G123),F!G123),"9","#"),"8","#"),"7","#"),"6","#"),"5","#"),"4","#"),"3","#"),"2","#"),"1","#"),"0","#"),"$","")," ",""),",","@"),"&gt;","@"),"&lt;","@"),"=","@"),")","@"),"(","@"),"^","@"),"/","@"),"+","@"),"*","@"),"-","@"))-LEN(SUBSTITUTE(SUBSTITUTE(SUBSTITUTE(SUBSTITUTE(SUBSTITUTE(SUBSTITUTE(SUBSTITUTE(SUBSTITUTE(SUBSTITUTE(SUBSTITUTE(SUBSTITUTE(SUBSTITUTE(SUBSTITUTE(SUBSTITUTE(SUBSTITUTE(SUBSTITUTE(SUBSTITUTE(SUBSTITUTE(SUBSTITUTE(SUBSTITUTE(SUBSTITUTE(SUBSTITUTE(SUBSTITUTE(SUBSTITUTE(IF(_xlfn.ISFORMULA(F!G123),_xlfn.FORMULATEXT(F!G123),F!G123),"9","#"),"8","#"),"7","#"),"6","#"),"5","#"),"4","#"),"3","#"),"2","#"),"1","#"),"0","#"),"$","")," ",""),",","@"),"&gt;","@"),"&lt;","@"),"=","@"),")","@"),"(","@"),"^","@"),"/","@"),"+","@"),"*","@"),"-","@"),"@#","")))/2&gt;(LEN(SUBSTITUTE(SUBSTITUTE(SUBSTITUTE(SUBSTITUTE(SUBSTITUTE(SUBSTITUTE(SUBSTITUTE(SUBSTITUTE(SUBSTITUTE(SUBSTITUTE(SUBSTITUTE(SUBSTITUTE(SUBSTITUTE(SUBSTITUTE(SUBSTITUTE(SUBSTITUTE(SUBSTITUTE(SUBSTITUTE(SUBSTITUTE(SUBSTITUTE(SUBSTITUTE(SUBSTITUTE(SUBSTITUTE(IF(_xlfn.ISFORMULA('#_F'!G123),_xlfn.FORMULATEXT('#_F'!G123),'#_F'!G123),"9","#"),"8","#"),"7","#"),"6","#"),"5","#"),"4","#"),"3","#"),"2","#"),"1","#"),"0","#"),"$","")," ",""),",","@"),"&gt;","@"),"&lt;","@"),"=","@"),")","@"),"(","@"),"^","@"),"/","@"),"+","@"),"*","@"),"-","@"))-LEN(SUBSTITUTE(SUBSTITUTE(SUBSTITUTE(SUBSTITUTE(SUBSTITUTE(SUBSTITUTE(SUBSTITUTE(SUBSTITUTE(SUBSTITUTE(SUBSTITUTE(SUBSTITUTE(SUBSTITUTE(SUBSTITUTE(SUBSTITUTE(SUBSTITUTE(SUBSTITUTE(SUBSTITUTE(SUBSTITUTE(SUBSTITUTE(SUBSTITUTE(SUBSTITUTE(SUBSTITUTE(SUBSTITUTE(SUBSTITUTE(IF(_xlfn.ISFORMULA('#_F'!G123),_xlfn.FORMULATEXT('#_F'!G123),'#_F'!G123),"9","#"),"8","#"),"7","#"),"6","#"),"5","#"),"4","#"),"3","#"),"2","#"),"1","#"),"0","#"),"$","")," ",""),",","@"),"&gt;","@"),"&lt;","@"),"=","@"),")","@"),"(","@"),"^","@"),"/","@"),"+","@"),"*","@"),"-","@"),"@#","")))/2,TRUE,FALSE),"HardCodeMsg",IF(LEN(IF(_xlfn.ISFORMULA(F!G123),_xlfn.FORMULATEXT(F!G123),F!G123))-LEN(SUBSTITUTE(IF(_xlfn.ISFORMULA(F!G123),_xlfn.FORMULATEXT(F!G123),F!G123),"""",""))&gt;LEN(IF(_xlfn.ISFORMULA('#_F'!G123),_xlfn.FORMULATEXT('#_F'!G123),'#_F'!G123))-LEN(SUBSTITUTE(IF(_xlfn.ISFORMULA('#_F'!G123),_xlfn.FORMULATEXT('#_F'!G123),'#_F'!G123),"""","")),TRUE,FALSE),"HardQuoteMsg",IF(LEN(IF(_xlfn.ISFORMULA(F!G123),_xlfn.FORMULATEXT(F!G123),F!G123))-LEN(SUBSTITUTE(IF(_xlfn.ISFORMULA(F!G123),_xlfn.FORMULATEXT(F!G123),F!G123),"$",""))&lt;LEN(IF(_xlfn.ISFORMULA('#_F'!G123),_xlfn.FORMULATEXT('#_F'!G123),'#_F'!G123))-LEN(SUBSTITUTE(IF(_xlfn.ISFORMULA('#_F'!G123),_xlfn.FORMULATEXT('#_F'!G123),'#_F'!G123),"$","")),TRUE,FALSE),"MissingAbsMsg",_xlfn.IFS(ISTEXT('#_F'!G123),FALSE,ISLOGICAL('#_F'!G123),FALSE,SUBSTITUTE(CELL("format",'#_F'!G123),"-","")=SUBSTITUTE(CELL("format",F!G123),"-",""),FALSE,CELL("format",'#_F'!G123)="G",FALSE,AND(CELL("format",'#_F'!G123)="F0",CELL("format",F!G123)="G"),FALSE,TRUE,IFERROR(IF(MATCH(CELL("format",'#_F'!G123),FormatCodes_SFX!$A$4:$A$53,0)&gt;0,TRUE),FALSE),TRUE,TRUE),"FormatMsg",TRUE,"PerfectMsg")</f>
        <v>PerfectMsg</v>
      </c>
      <c r="H123" s="170" t="str">
        <f ca="1">_xlfn.IFS(ISBLANK(F!H123),"",IF(NOT(ISNA('#_F'!H123)),IF(ISNA(F!H123),TRUE,FALSE),FALSE),"StuNAMsg",IF(AND(ISNA('#_F'!H123),ISNA(F!H123)),TRUE,FALSE),"PerfectMsg",IF(NOT(ISERROR('#_F'!H123)),IF(ISERROR(F!H123),TRUE,FALSE),FALSE),"StuErrorMsg",IF(TYPE('#_F'!H123)&lt;&gt;TYPE(F!H123),TRUE,FALSE),"WrongTypeMsg",IF(_xlfn.ISFORMULA('#_F'!H123),IF(NOT(_xlfn.ISFORMULA(F!H123)),TRUE),FALSE),"MissingFormulaMsg",IF(NOT(AND(ISNUMBER(FIND("[",_xlfn.FORMULATEXT('#_F'!H123))),ISNUMBER(FIND("!",_xlfn.FORMULATEXT('#_F'!H123))))),AND(ISNUMBER(FIND("[",_xlfn.FORMULATEXT(F!H123))),ISNUMBER(FIND("!",_xlfn.FORMULATEXT(F!H123)))),FALSE),"ExternalRefsMsg",IF(ISNUMBER('#_F'!H123),IF(ABS('#_F'!H123-F!H123)&gt;0.00001,TRUE,FALSE),IF('#_F'!H123&lt;&gt;F!H123,TRUE,FALSE)),IF(ISNUMBER('#_F'!H123),IF('#_F'!H123&gt;F!H123,"TooLow","TooHigh"),"WrongAnswer"),NOT(_xlfn.ISFORMULA('#_F'!H123)),IF(_xlfn.IFS(ISTEXT('#_F'!H123),FALSE,ISLOGICAL('#_F'!H123),FALSE,SUBSTITUTE(CELL("format",'#_F'!H123),"-","")=SUBSTITUTE(CELL("format",F!H123),"-",""),FALSE,CELL("format",'#_F'!H123)="G",FALSE,AND(CELL("format",'#_F'!H123)="F0",CELL("format",F!H123)="G"),FALSE,TRUE,IFERROR(IF(MATCH(CELL("format",'#_F'!H123)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123),_xlfn.FORMULATEXT(F!H123),F!H123),"9","#"),"8","#"),"7","#"),"6","#"),"5","#"),"4","#"),"3","#"),"2","#"),"1","#"),"0","#"),"$","")," ",""),",","@"),"&gt;","@"),"&lt;","@"),"=","@"),")","@"),"(","@"),"^","@"),"/","@"),"+","@"),"*","@"),"-","@"))-LEN(SUBSTITUTE(SUBSTITUTE(SUBSTITUTE(SUBSTITUTE(SUBSTITUTE(SUBSTITUTE(SUBSTITUTE(SUBSTITUTE(SUBSTITUTE(SUBSTITUTE(SUBSTITUTE(SUBSTITUTE(SUBSTITUTE(SUBSTITUTE(SUBSTITUTE(SUBSTITUTE(SUBSTITUTE(SUBSTITUTE(SUBSTITUTE(SUBSTITUTE(SUBSTITUTE(SUBSTITUTE(SUBSTITUTE(SUBSTITUTE(IF(_xlfn.ISFORMULA(F!H123),_xlfn.FORMULATEXT(F!H123),F!H123),"9","#"),"8","#"),"7","#"),"6","#"),"5","#"),"4","#"),"3","#"),"2","#"),"1","#"),"0","#"),"$","")," ",""),",","@"),"&gt;","@"),"&lt;","@"),"=","@"),")","@"),"(","@"),"^","@"),"/","@"),"+","@"),"*","@"),"-","@"),"@#","")))/2&gt;(LEN(SUBSTITUTE(SUBSTITUTE(SUBSTITUTE(SUBSTITUTE(SUBSTITUTE(SUBSTITUTE(SUBSTITUTE(SUBSTITUTE(SUBSTITUTE(SUBSTITUTE(SUBSTITUTE(SUBSTITUTE(SUBSTITUTE(SUBSTITUTE(SUBSTITUTE(SUBSTITUTE(SUBSTITUTE(SUBSTITUTE(SUBSTITUTE(SUBSTITUTE(SUBSTITUTE(SUBSTITUTE(SUBSTITUTE(IF(_xlfn.ISFORMULA('#_F'!H123),_xlfn.FORMULATEXT('#_F'!H123),'#_F'!H123),"9","#"),"8","#"),"7","#"),"6","#"),"5","#"),"4","#"),"3","#"),"2","#"),"1","#"),"0","#"),"$","")," ",""),",","@"),"&gt;","@"),"&lt;","@"),"=","@"),")","@"),"(","@"),"^","@"),"/","@"),"+","@"),"*","@"),"-","@"))-LEN(SUBSTITUTE(SUBSTITUTE(SUBSTITUTE(SUBSTITUTE(SUBSTITUTE(SUBSTITUTE(SUBSTITUTE(SUBSTITUTE(SUBSTITUTE(SUBSTITUTE(SUBSTITUTE(SUBSTITUTE(SUBSTITUTE(SUBSTITUTE(SUBSTITUTE(SUBSTITUTE(SUBSTITUTE(SUBSTITUTE(SUBSTITUTE(SUBSTITUTE(SUBSTITUTE(SUBSTITUTE(SUBSTITUTE(SUBSTITUTE(IF(_xlfn.ISFORMULA('#_F'!H123),_xlfn.FORMULATEXT('#_F'!H123),'#_F'!H123),"9","#"),"8","#"),"7","#"),"6","#"),"5","#"),"4","#"),"3","#"),"2","#"),"1","#"),"0","#"),"$","")," ",""),",","@"),"&gt;","@"),"&lt;","@"),"=","@"),")","@"),"(","@"),"^","@"),"/","@"),"+","@"),"*","@"),"-","@"),"@#","")))/2,TRUE,FALSE),"HardCodeMsg",IF(LEN(IF(_xlfn.ISFORMULA(F!H123),_xlfn.FORMULATEXT(F!H123),F!H123))-LEN(SUBSTITUTE(IF(_xlfn.ISFORMULA(F!H123),_xlfn.FORMULATEXT(F!H123),F!H123),"""",""))&gt;LEN(IF(_xlfn.ISFORMULA('#_F'!H123),_xlfn.FORMULATEXT('#_F'!H123),'#_F'!H123))-LEN(SUBSTITUTE(IF(_xlfn.ISFORMULA('#_F'!H123),_xlfn.FORMULATEXT('#_F'!H123),'#_F'!H123),"""","")),TRUE,FALSE),"HardQuoteMsg",IF(LEN(IF(_xlfn.ISFORMULA(F!H123),_xlfn.FORMULATEXT(F!H123),F!H123))-LEN(SUBSTITUTE(IF(_xlfn.ISFORMULA(F!H123),_xlfn.FORMULATEXT(F!H123),F!H123),"$",""))&lt;LEN(IF(_xlfn.ISFORMULA('#_F'!H123),_xlfn.FORMULATEXT('#_F'!H123),'#_F'!H123))-LEN(SUBSTITUTE(IF(_xlfn.ISFORMULA('#_F'!H123),_xlfn.FORMULATEXT('#_F'!H123),'#_F'!H123),"$","")),TRUE,FALSE),"MissingAbsMsg",_xlfn.IFS(ISTEXT('#_F'!H123),FALSE,ISLOGICAL('#_F'!H123),FALSE,SUBSTITUTE(CELL("format",'#_F'!H123),"-","")=SUBSTITUTE(CELL("format",F!H123),"-",""),FALSE,CELL("format",'#_F'!H123)="G",FALSE,AND(CELL("format",'#_F'!H123)="F0",CELL("format",F!H123)="G"),FALSE,TRUE,IFERROR(IF(MATCH(CELL("format",'#_F'!H123),FormatCodes_SFX!$A$4:$A$53,0)&gt;0,TRUE),FALSE),TRUE,TRUE),"FormatMsg",TRUE,"PerfectMsg")</f>
        <v>PerfectMsg</v>
      </c>
      <c r="I123" s="170" t="str">
        <f ca="1">_xlfn.IFS(ISBLANK(F!I123),"",IF(NOT(ISNA('#_F'!I123)),IF(ISNA(F!I123),TRUE,FALSE),FALSE),"StuNAMsg",IF(AND(ISNA('#_F'!I123),ISNA(F!I123)),TRUE,FALSE),"PerfectMsg",IF(NOT(ISERROR('#_F'!I123)),IF(ISERROR(F!I123),TRUE,FALSE),FALSE),"StuErrorMsg",IF(TYPE('#_F'!I123)&lt;&gt;TYPE(F!I123),TRUE,FALSE),"WrongTypeMsg",IF(_xlfn.ISFORMULA('#_F'!I123),IF(NOT(_xlfn.ISFORMULA(F!I123)),TRUE),FALSE),"MissingFormulaMsg",IF(NOT(AND(ISNUMBER(FIND("[",_xlfn.FORMULATEXT('#_F'!I123))),ISNUMBER(FIND("!",_xlfn.FORMULATEXT('#_F'!I123))))),AND(ISNUMBER(FIND("[",_xlfn.FORMULATEXT(F!I123))),ISNUMBER(FIND("!",_xlfn.FORMULATEXT(F!I123)))),FALSE),"ExternalRefsMsg",IF(ISNUMBER('#_F'!I123),IF(ABS('#_F'!I123-F!I123)&gt;0.00001,TRUE,FALSE),IF('#_F'!I123&lt;&gt;F!I123,TRUE,FALSE)),IF(ISNUMBER('#_F'!I123),IF('#_F'!I123&gt;F!I123,"TooLow","TooHigh"),"WrongAnswer"),NOT(_xlfn.ISFORMULA('#_F'!I123)),IF(_xlfn.IFS(ISTEXT('#_F'!I123),FALSE,ISLOGICAL('#_F'!I123),FALSE,SUBSTITUTE(CELL("format",'#_F'!I123),"-","")=SUBSTITUTE(CELL("format",F!I123),"-",""),FALSE,CELL("format",'#_F'!I123)="G",FALSE,AND(CELL("format",'#_F'!I123)="F0",CELL("format",F!I123)="G"),FALSE,TRUE,IFERROR(IF(MATCH(CELL("format",'#_F'!I123)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123),_xlfn.FORMULATEXT(F!I123),F!I123),"9","#"),"8","#"),"7","#"),"6","#"),"5","#"),"4","#"),"3","#"),"2","#"),"1","#"),"0","#"),"$","")," ",""),",","@"),"&gt;","@"),"&lt;","@"),"=","@"),")","@"),"(","@"),"^","@"),"/","@"),"+","@"),"*","@"),"-","@"))-LEN(SUBSTITUTE(SUBSTITUTE(SUBSTITUTE(SUBSTITUTE(SUBSTITUTE(SUBSTITUTE(SUBSTITUTE(SUBSTITUTE(SUBSTITUTE(SUBSTITUTE(SUBSTITUTE(SUBSTITUTE(SUBSTITUTE(SUBSTITUTE(SUBSTITUTE(SUBSTITUTE(SUBSTITUTE(SUBSTITUTE(SUBSTITUTE(SUBSTITUTE(SUBSTITUTE(SUBSTITUTE(SUBSTITUTE(SUBSTITUTE(IF(_xlfn.ISFORMULA(F!I123),_xlfn.FORMULATEXT(F!I123),F!I123),"9","#"),"8","#"),"7","#"),"6","#"),"5","#"),"4","#"),"3","#"),"2","#"),"1","#"),"0","#"),"$","")," ",""),",","@"),"&gt;","@"),"&lt;","@"),"=","@"),")","@"),"(","@"),"^","@"),"/","@"),"+","@"),"*","@"),"-","@"),"@#","")))/2&gt;(LEN(SUBSTITUTE(SUBSTITUTE(SUBSTITUTE(SUBSTITUTE(SUBSTITUTE(SUBSTITUTE(SUBSTITUTE(SUBSTITUTE(SUBSTITUTE(SUBSTITUTE(SUBSTITUTE(SUBSTITUTE(SUBSTITUTE(SUBSTITUTE(SUBSTITUTE(SUBSTITUTE(SUBSTITUTE(SUBSTITUTE(SUBSTITUTE(SUBSTITUTE(SUBSTITUTE(SUBSTITUTE(SUBSTITUTE(IF(_xlfn.ISFORMULA('#_F'!I123),_xlfn.FORMULATEXT('#_F'!I123),'#_F'!I123),"9","#"),"8","#"),"7","#"),"6","#"),"5","#"),"4","#"),"3","#"),"2","#"),"1","#"),"0","#"),"$","")," ",""),",","@"),"&gt;","@"),"&lt;","@"),"=","@"),")","@"),"(","@"),"^","@"),"/","@"),"+","@"),"*","@"),"-","@"))-LEN(SUBSTITUTE(SUBSTITUTE(SUBSTITUTE(SUBSTITUTE(SUBSTITUTE(SUBSTITUTE(SUBSTITUTE(SUBSTITUTE(SUBSTITUTE(SUBSTITUTE(SUBSTITUTE(SUBSTITUTE(SUBSTITUTE(SUBSTITUTE(SUBSTITUTE(SUBSTITUTE(SUBSTITUTE(SUBSTITUTE(SUBSTITUTE(SUBSTITUTE(SUBSTITUTE(SUBSTITUTE(SUBSTITUTE(SUBSTITUTE(IF(_xlfn.ISFORMULA('#_F'!I123),_xlfn.FORMULATEXT('#_F'!I123),'#_F'!I123),"9","#"),"8","#"),"7","#"),"6","#"),"5","#"),"4","#"),"3","#"),"2","#"),"1","#"),"0","#"),"$","")," ",""),",","@"),"&gt;","@"),"&lt;","@"),"=","@"),")","@"),"(","@"),"^","@"),"/","@"),"+","@"),"*","@"),"-","@"),"@#","")))/2,TRUE,FALSE),"HardCodeMsg",IF(LEN(IF(_xlfn.ISFORMULA(F!I123),_xlfn.FORMULATEXT(F!I123),F!I123))-LEN(SUBSTITUTE(IF(_xlfn.ISFORMULA(F!I123),_xlfn.FORMULATEXT(F!I123),F!I123),"""",""))&gt;LEN(IF(_xlfn.ISFORMULA('#_F'!I123),_xlfn.FORMULATEXT('#_F'!I123),'#_F'!I123))-LEN(SUBSTITUTE(IF(_xlfn.ISFORMULA('#_F'!I123),_xlfn.FORMULATEXT('#_F'!I123),'#_F'!I123),"""","")),TRUE,FALSE),"HardQuoteMsg",IF(LEN(IF(_xlfn.ISFORMULA(F!I123),_xlfn.FORMULATEXT(F!I123),F!I123))-LEN(SUBSTITUTE(IF(_xlfn.ISFORMULA(F!I123),_xlfn.FORMULATEXT(F!I123),F!I123),"$",""))&lt;LEN(IF(_xlfn.ISFORMULA('#_F'!I123),_xlfn.FORMULATEXT('#_F'!I123),'#_F'!I123))-LEN(SUBSTITUTE(IF(_xlfn.ISFORMULA('#_F'!I123),_xlfn.FORMULATEXT('#_F'!I123),'#_F'!I123),"$","")),TRUE,FALSE),"MissingAbsMsg",_xlfn.IFS(ISTEXT('#_F'!I123),FALSE,ISLOGICAL('#_F'!I123),FALSE,SUBSTITUTE(CELL("format",'#_F'!I123),"-","")=SUBSTITUTE(CELL("format",F!I123),"-",""),FALSE,CELL("format",'#_F'!I123)="G",FALSE,AND(CELL("format",'#_F'!I123)="F0",CELL("format",F!I123)="G"),FALSE,TRUE,IFERROR(IF(MATCH(CELL("format",'#_F'!I123),FormatCodes_SFX!$A$4:$A$53,0)&gt;0,TRUE),FALSE),TRUE,TRUE),"FormatMsg",TRUE,"PerfectMsg")</f>
        <v>PerfectMsg</v>
      </c>
      <c r="J123" s="170" t="str">
        <f ca="1">_xlfn.IFS(ISBLANK(F!J123),"",IF(NOT(ISNA('#_F'!J123)),IF(ISNA(F!J123),TRUE,FALSE),FALSE),"StuNAMsg",IF(AND(ISNA('#_F'!J123),ISNA(F!J123)),TRUE,FALSE),"PerfectMsg",IF(NOT(ISERROR('#_F'!J123)),IF(ISERROR(F!J123),TRUE,FALSE),FALSE),"StuErrorMsg",IF(TYPE('#_F'!J123)&lt;&gt;TYPE(F!J123),TRUE,FALSE),"WrongTypeMsg",IF(_xlfn.ISFORMULA('#_F'!J123),IF(NOT(_xlfn.ISFORMULA(F!J123)),TRUE),FALSE),"MissingFormulaMsg",IF(NOT(AND(ISNUMBER(FIND("[",_xlfn.FORMULATEXT('#_F'!J123))),ISNUMBER(FIND("!",_xlfn.FORMULATEXT('#_F'!J123))))),AND(ISNUMBER(FIND("[",_xlfn.FORMULATEXT(F!J123))),ISNUMBER(FIND("!",_xlfn.FORMULATEXT(F!J123)))),FALSE),"ExternalRefsMsg",IF(ISNUMBER('#_F'!J123),IF(ABS('#_F'!J123-F!J123)&gt;0.00001,TRUE,FALSE),IF('#_F'!J123&lt;&gt;F!J123,TRUE,FALSE)),IF(ISNUMBER('#_F'!J123),IF('#_F'!J123&gt;F!J123,"TooLow","TooHigh"),"WrongAnswer"),NOT(_xlfn.ISFORMULA('#_F'!J123)),IF(_xlfn.IFS(ISTEXT('#_F'!J123),FALSE,ISLOGICAL('#_F'!J123),FALSE,SUBSTITUTE(CELL("format",'#_F'!J123),"-","")=SUBSTITUTE(CELL("format",F!J123),"-",""),FALSE,CELL("format",'#_F'!J123)="G",FALSE,AND(CELL("format",'#_F'!J123)="F0",CELL("format",F!J123)="G"),FALSE,TRUE,IFERROR(IF(MATCH(CELL("format",'#_F'!J123)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123),_xlfn.FORMULATEXT(F!J123),F!J123),"9","#"),"8","#"),"7","#"),"6","#"),"5","#"),"4","#"),"3","#"),"2","#"),"1","#"),"0","#"),"$","")," ",""),",","@"),"&gt;","@"),"&lt;","@"),"=","@"),")","@"),"(","@"),"^","@"),"/","@"),"+","@"),"*","@"),"-","@"))-LEN(SUBSTITUTE(SUBSTITUTE(SUBSTITUTE(SUBSTITUTE(SUBSTITUTE(SUBSTITUTE(SUBSTITUTE(SUBSTITUTE(SUBSTITUTE(SUBSTITUTE(SUBSTITUTE(SUBSTITUTE(SUBSTITUTE(SUBSTITUTE(SUBSTITUTE(SUBSTITUTE(SUBSTITUTE(SUBSTITUTE(SUBSTITUTE(SUBSTITUTE(SUBSTITUTE(SUBSTITUTE(SUBSTITUTE(SUBSTITUTE(IF(_xlfn.ISFORMULA(F!J123),_xlfn.FORMULATEXT(F!J123),F!J123),"9","#"),"8","#"),"7","#"),"6","#"),"5","#"),"4","#"),"3","#"),"2","#"),"1","#"),"0","#"),"$","")," ",""),",","@"),"&gt;","@"),"&lt;","@"),"=","@"),")","@"),"(","@"),"^","@"),"/","@"),"+","@"),"*","@"),"-","@"),"@#","")))/2&gt;(LEN(SUBSTITUTE(SUBSTITUTE(SUBSTITUTE(SUBSTITUTE(SUBSTITUTE(SUBSTITUTE(SUBSTITUTE(SUBSTITUTE(SUBSTITUTE(SUBSTITUTE(SUBSTITUTE(SUBSTITUTE(SUBSTITUTE(SUBSTITUTE(SUBSTITUTE(SUBSTITUTE(SUBSTITUTE(SUBSTITUTE(SUBSTITUTE(SUBSTITUTE(SUBSTITUTE(SUBSTITUTE(SUBSTITUTE(IF(_xlfn.ISFORMULA('#_F'!J123),_xlfn.FORMULATEXT('#_F'!J123),'#_F'!J123),"9","#"),"8","#"),"7","#"),"6","#"),"5","#"),"4","#"),"3","#"),"2","#"),"1","#"),"0","#"),"$","")," ",""),",","@"),"&gt;","@"),"&lt;","@"),"=","@"),")","@"),"(","@"),"^","@"),"/","@"),"+","@"),"*","@"),"-","@"))-LEN(SUBSTITUTE(SUBSTITUTE(SUBSTITUTE(SUBSTITUTE(SUBSTITUTE(SUBSTITUTE(SUBSTITUTE(SUBSTITUTE(SUBSTITUTE(SUBSTITUTE(SUBSTITUTE(SUBSTITUTE(SUBSTITUTE(SUBSTITUTE(SUBSTITUTE(SUBSTITUTE(SUBSTITUTE(SUBSTITUTE(SUBSTITUTE(SUBSTITUTE(SUBSTITUTE(SUBSTITUTE(SUBSTITUTE(SUBSTITUTE(IF(_xlfn.ISFORMULA('#_F'!J123),_xlfn.FORMULATEXT('#_F'!J123),'#_F'!J123),"9","#"),"8","#"),"7","#"),"6","#"),"5","#"),"4","#"),"3","#"),"2","#"),"1","#"),"0","#"),"$","")," ",""),",","@"),"&gt;","@"),"&lt;","@"),"=","@"),")","@"),"(","@"),"^","@"),"/","@"),"+","@"),"*","@"),"-","@"),"@#","")))/2,TRUE,FALSE),"HardCodeMsg",IF(LEN(IF(_xlfn.ISFORMULA(F!J123),_xlfn.FORMULATEXT(F!J123),F!J123))-LEN(SUBSTITUTE(IF(_xlfn.ISFORMULA(F!J123),_xlfn.FORMULATEXT(F!J123),F!J123),"""",""))&gt;LEN(IF(_xlfn.ISFORMULA('#_F'!J123),_xlfn.FORMULATEXT('#_F'!J123),'#_F'!J123))-LEN(SUBSTITUTE(IF(_xlfn.ISFORMULA('#_F'!J123),_xlfn.FORMULATEXT('#_F'!J123),'#_F'!J123),"""","")),TRUE,FALSE),"HardQuoteMsg",IF(LEN(IF(_xlfn.ISFORMULA(F!J123),_xlfn.FORMULATEXT(F!J123),F!J123))-LEN(SUBSTITUTE(IF(_xlfn.ISFORMULA(F!J123),_xlfn.FORMULATEXT(F!J123),F!J123),"$",""))&lt;LEN(IF(_xlfn.ISFORMULA('#_F'!J123),_xlfn.FORMULATEXT('#_F'!J123),'#_F'!J123))-LEN(SUBSTITUTE(IF(_xlfn.ISFORMULA('#_F'!J123),_xlfn.FORMULATEXT('#_F'!J123),'#_F'!J123),"$","")),TRUE,FALSE),"MissingAbsMsg",_xlfn.IFS(ISTEXT('#_F'!J123),FALSE,ISLOGICAL('#_F'!J123),FALSE,SUBSTITUTE(CELL("format",'#_F'!J123),"-","")=SUBSTITUTE(CELL("format",F!J123),"-",""),FALSE,CELL("format",'#_F'!J123)="G",FALSE,AND(CELL("format",'#_F'!J123)="F0",CELL("format",F!J123)="G"),FALSE,TRUE,IFERROR(IF(MATCH(CELL("format",'#_F'!J123),FormatCodes_SFX!$A$4:$A$53,0)&gt;0,TRUE),FALSE),TRUE,TRUE),"FormatMsg",TRUE,"PerfectMsg")</f>
        <v>PerfectMsg</v>
      </c>
      <c r="K123" s="170" t="str">
        <f ca="1">_xlfn.IFS(ISBLANK(F!K123),"",IF(NOT(ISNA('#_F'!K123)),IF(ISNA(F!K123),TRUE,FALSE),FALSE),"StuNAMsg",IF(AND(ISNA('#_F'!K123),ISNA(F!K123)),TRUE,FALSE),"PerfectMsg",IF(NOT(ISERROR('#_F'!K123)),IF(ISERROR(F!K123),TRUE,FALSE),FALSE),"StuErrorMsg",IF(TYPE('#_F'!K123)&lt;&gt;TYPE(F!K123),TRUE,FALSE),"WrongTypeMsg",IF(_xlfn.ISFORMULA('#_F'!K123),IF(NOT(_xlfn.ISFORMULA(F!K123)),TRUE),FALSE),"MissingFormulaMsg",IF(NOT(AND(ISNUMBER(FIND("[",_xlfn.FORMULATEXT('#_F'!K123))),ISNUMBER(FIND("!",_xlfn.FORMULATEXT('#_F'!K123))))),AND(ISNUMBER(FIND("[",_xlfn.FORMULATEXT(F!K123))),ISNUMBER(FIND("!",_xlfn.FORMULATEXT(F!K123)))),FALSE),"ExternalRefsMsg",IF(ISNUMBER('#_F'!K123),IF(ABS('#_F'!K123-F!K123)&gt;0.00001,TRUE,FALSE),IF('#_F'!K123&lt;&gt;F!K123,TRUE,FALSE)),IF(ISNUMBER('#_F'!K123),IF('#_F'!K123&gt;F!K123,"TooLow","TooHigh"),"WrongAnswer"),NOT(_xlfn.ISFORMULA('#_F'!K123)),IF(_xlfn.IFS(ISTEXT('#_F'!K123),FALSE,ISLOGICAL('#_F'!K123),FALSE,SUBSTITUTE(CELL("format",'#_F'!K123),"-","")=SUBSTITUTE(CELL("format",F!K123),"-",""),FALSE,CELL("format",'#_F'!K123)="G",FALSE,AND(CELL("format",'#_F'!K123)="F0",CELL("format",F!K123)="G"),FALSE,TRUE,IFERROR(IF(MATCH(CELL("format",'#_F'!K123)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123),_xlfn.FORMULATEXT(F!K123),F!K123),"9","#"),"8","#"),"7","#"),"6","#"),"5","#"),"4","#"),"3","#"),"2","#"),"1","#"),"0","#"),"$","")," ",""),",","@"),"&gt;","@"),"&lt;","@"),"=","@"),")","@"),"(","@"),"^","@"),"/","@"),"+","@"),"*","@"),"-","@"))-LEN(SUBSTITUTE(SUBSTITUTE(SUBSTITUTE(SUBSTITUTE(SUBSTITUTE(SUBSTITUTE(SUBSTITUTE(SUBSTITUTE(SUBSTITUTE(SUBSTITUTE(SUBSTITUTE(SUBSTITUTE(SUBSTITUTE(SUBSTITUTE(SUBSTITUTE(SUBSTITUTE(SUBSTITUTE(SUBSTITUTE(SUBSTITUTE(SUBSTITUTE(SUBSTITUTE(SUBSTITUTE(SUBSTITUTE(SUBSTITUTE(IF(_xlfn.ISFORMULA(F!K123),_xlfn.FORMULATEXT(F!K123),F!K123),"9","#"),"8","#"),"7","#"),"6","#"),"5","#"),"4","#"),"3","#"),"2","#"),"1","#"),"0","#"),"$","")," ",""),",","@"),"&gt;","@"),"&lt;","@"),"=","@"),")","@"),"(","@"),"^","@"),"/","@"),"+","@"),"*","@"),"-","@"),"@#","")))/2&gt;(LEN(SUBSTITUTE(SUBSTITUTE(SUBSTITUTE(SUBSTITUTE(SUBSTITUTE(SUBSTITUTE(SUBSTITUTE(SUBSTITUTE(SUBSTITUTE(SUBSTITUTE(SUBSTITUTE(SUBSTITUTE(SUBSTITUTE(SUBSTITUTE(SUBSTITUTE(SUBSTITUTE(SUBSTITUTE(SUBSTITUTE(SUBSTITUTE(SUBSTITUTE(SUBSTITUTE(SUBSTITUTE(SUBSTITUTE(IF(_xlfn.ISFORMULA('#_F'!K123),_xlfn.FORMULATEXT('#_F'!K123),'#_F'!K123),"9","#"),"8","#"),"7","#"),"6","#"),"5","#"),"4","#"),"3","#"),"2","#"),"1","#"),"0","#"),"$","")," ",""),",","@"),"&gt;","@"),"&lt;","@"),"=","@"),")","@"),"(","@"),"^","@"),"/","@"),"+","@"),"*","@"),"-","@"))-LEN(SUBSTITUTE(SUBSTITUTE(SUBSTITUTE(SUBSTITUTE(SUBSTITUTE(SUBSTITUTE(SUBSTITUTE(SUBSTITUTE(SUBSTITUTE(SUBSTITUTE(SUBSTITUTE(SUBSTITUTE(SUBSTITUTE(SUBSTITUTE(SUBSTITUTE(SUBSTITUTE(SUBSTITUTE(SUBSTITUTE(SUBSTITUTE(SUBSTITUTE(SUBSTITUTE(SUBSTITUTE(SUBSTITUTE(SUBSTITUTE(IF(_xlfn.ISFORMULA('#_F'!K123),_xlfn.FORMULATEXT('#_F'!K123),'#_F'!K123),"9","#"),"8","#"),"7","#"),"6","#"),"5","#"),"4","#"),"3","#"),"2","#"),"1","#"),"0","#"),"$","")," ",""),",","@"),"&gt;","@"),"&lt;","@"),"=","@"),")","@"),"(","@"),"^","@"),"/","@"),"+","@"),"*","@"),"-","@"),"@#","")))/2,TRUE,FALSE),"HardCodeMsg",IF(LEN(IF(_xlfn.ISFORMULA(F!K123),_xlfn.FORMULATEXT(F!K123),F!K123))-LEN(SUBSTITUTE(IF(_xlfn.ISFORMULA(F!K123),_xlfn.FORMULATEXT(F!K123),F!K123),"""",""))&gt;LEN(IF(_xlfn.ISFORMULA('#_F'!K123),_xlfn.FORMULATEXT('#_F'!K123),'#_F'!K123))-LEN(SUBSTITUTE(IF(_xlfn.ISFORMULA('#_F'!K123),_xlfn.FORMULATEXT('#_F'!K123),'#_F'!K123),"""","")),TRUE,FALSE),"HardQuoteMsg",IF(LEN(IF(_xlfn.ISFORMULA(F!K123),_xlfn.FORMULATEXT(F!K123),F!K123))-LEN(SUBSTITUTE(IF(_xlfn.ISFORMULA(F!K123),_xlfn.FORMULATEXT(F!K123),F!K123),"$",""))&lt;LEN(IF(_xlfn.ISFORMULA('#_F'!K123),_xlfn.FORMULATEXT('#_F'!K123),'#_F'!K123))-LEN(SUBSTITUTE(IF(_xlfn.ISFORMULA('#_F'!K123),_xlfn.FORMULATEXT('#_F'!K123),'#_F'!K123),"$","")),TRUE,FALSE),"MissingAbsMsg",_xlfn.IFS(ISTEXT('#_F'!K123),FALSE,ISLOGICAL('#_F'!K123),FALSE,SUBSTITUTE(CELL("format",'#_F'!K123),"-","")=SUBSTITUTE(CELL("format",F!K123),"-",""),FALSE,CELL("format",'#_F'!K123)="G",FALSE,AND(CELL("format",'#_F'!K123)="F0",CELL("format",F!K123)="G"),FALSE,TRUE,IFERROR(IF(MATCH(CELL("format",'#_F'!K123),FormatCodes_SFX!$A$4:$A$53,0)&gt;0,TRUE),FALSE),TRUE,TRUE),"FormatMsg",TRUE,"PerfectMsg")</f>
        <v>PerfectMsg</v>
      </c>
      <c r="L123" s="231" t="str">
        <f ca="1">_xlfn.IFS(ISBLANK(F!L123),"",IF(NOT(ISNA('#_F'!L123)),IF(ISNA(F!L123),TRUE,FALSE),FALSE),"StuNAMsg",IF(AND(ISNA('#_F'!L123),ISNA(F!L123)),TRUE,FALSE),"PerfectMsg",IF(NOT(ISERROR('#_F'!L123)),IF(ISERROR(F!L123),TRUE,FALSE),FALSE),"StuErrorMsg",IF(TYPE('#_F'!L123)&lt;&gt;TYPE(F!L123),TRUE,FALSE),"WrongTypeMsg",IF(_xlfn.ISFORMULA('#_F'!L123),IF(NOT(_xlfn.ISFORMULA(F!L123)),TRUE),FALSE),"MissingFormulaMsg",IF(NOT(AND(ISNUMBER(FIND("[",_xlfn.FORMULATEXT('#_F'!L123))),ISNUMBER(FIND("!",_xlfn.FORMULATEXT('#_F'!L123))))),AND(ISNUMBER(FIND("[",_xlfn.FORMULATEXT(F!L123))),ISNUMBER(FIND("!",_xlfn.FORMULATEXT(F!L123)))),FALSE),"ExternalRefsMsg",IF(ISNUMBER('#_F'!L123),IF(ABS('#_F'!L123-F!L123)&gt;0.00001,TRUE,FALSE),IF('#_F'!L123&lt;&gt;F!L123,TRUE,FALSE)),IF(ISNUMBER('#_F'!L123),IF('#_F'!L123&gt;F!L123,"TooLow","TooHigh"),"WrongAnswer"),NOT(_xlfn.ISFORMULA('#_F'!L123)),IF(_xlfn.IFS(ISTEXT('#_F'!L123),FALSE,ISLOGICAL('#_F'!L123),FALSE,SUBSTITUTE(CELL("format",'#_F'!L123),"-","")=SUBSTITUTE(CELL("format",F!L123),"-",""),FALSE,CELL("format",'#_F'!L123)="G",FALSE,AND(CELL("format",'#_F'!L123)="F0",CELL("format",F!L123)="G"),FALSE,TRUE,IFERROR(IF(MATCH(CELL("format",'#_F'!L123)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123),_xlfn.FORMULATEXT(F!L123),F!L123),"9","#"),"8","#"),"7","#"),"6","#"),"5","#"),"4","#"),"3","#"),"2","#"),"1","#"),"0","#"),"$","")," ",""),",","@"),"&gt;","@"),"&lt;","@"),"=","@"),")","@"),"(","@"),"^","@"),"/","@"),"+","@"),"*","@"),"-","@"))-LEN(SUBSTITUTE(SUBSTITUTE(SUBSTITUTE(SUBSTITUTE(SUBSTITUTE(SUBSTITUTE(SUBSTITUTE(SUBSTITUTE(SUBSTITUTE(SUBSTITUTE(SUBSTITUTE(SUBSTITUTE(SUBSTITUTE(SUBSTITUTE(SUBSTITUTE(SUBSTITUTE(SUBSTITUTE(SUBSTITUTE(SUBSTITUTE(SUBSTITUTE(SUBSTITUTE(SUBSTITUTE(SUBSTITUTE(SUBSTITUTE(IF(_xlfn.ISFORMULA(F!L123),_xlfn.FORMULATEXT(F!L123),F!L123),"9","#"),"8","#"),"7","#"),"6","#"),"5","#"),"4","#"),"3","#"),"2","#"),"1","#"),"0","#"),"$","")," ",""),",","@"),"&gt;","@"),"&lt;","@"),"=","@"),")","@"),"(","@"),"^","@"),"/","@"),"+","@"),"*","@"),"-","@"),"@#","")))/2&gt;(LEN(SUBSTITUTE(SUBSTITUTE(SUBSTITUTE(SUBSTITUTE(SUBSTITUTE(SUBSTITUTE(SUBSTITUTE(SUBSTITUTE(SUBSTITUTE(SUBSTITUTE(SUBSTITUTE(SUBSTITUTE(SUBSTITUTE(SUBSTITUTE(SUBSTITUTE(SUBSTITUTE(SUBSTITUTE(SUBSTITUTE(SUBSTITUTE(SUBSTITUTE(SUBSTITUTE(SUBSTITUTE(SUBSTITUTE(IF(_xlfn.ISFORMULA('#_F'!L123),_xlfn.FORMULATEXT('#_F'!L123),'#_F'!L123),"9","#"),"8","#"),"7","#"),"6","#"),"5","#"),"4","#"),"3","#"),"2","#"),"1","#"),"0","#"),"$","")," ",""),",","@"),"&gt;","@"),"&lt;","@"),"=","@"),")","@"),"(","@"),"^","@"),"/","@"),"+","@"),"*","@"),"-","@"))-LEN(SUBSTITUTE(SUBSTITUTE(SUBSTITUTE(SUBSTITUTE(SUBSTITUTE(SUBSTITUTE(SUBSTITUTE(SUBSTITUTE(SUBSTITUTE(SUBSTITUTE(SUBSTITUTE(SUBSTITUTE(SUBSTITUTE(SUBSTITUTE(SUBSTITUTE(SUBSTITUTE(SUBSTITUTE(SUBSTITUTE(SUBSTITUTE(SUBSTITUTE(SUBSTITUTE(SUBSTITUTE(SUBSTITUTE(SUBSTITUTE(IF(_xlfn.ISFORMULA('#_F'!L123),_xlfn.FORMULATEXT('#_F'!L123),'#_F'!L123),"9","#"),"8","#"),"7","#"),"6","#"),"5","#"),"4","#"),"3","#"),"2","#"),"1","#"),"0","#"),"$","")," ",""),",","@"),"&gt;","@"),"&lt;","@"),"=","@"),")","@"),"(","@"),"^","@"),"/","@"),"+","@"),"*","@"),"-","@"),"@#","")))/2,TRUE,FALSE),"HardCodeMsg",IF(LEN(IF(_xlfn.ISFORMULA(F!L123),_xlfn.FORMULATEXT(F!L123),F!L123))-LEN(SUBSTITUTE(IF(_xlfn.ISFORMULA(F!L123),_xlfn.FORMULATEXT(F!L123),F!L123),"""",""))&gt;LEN(IF(_xlfn.ISFORMULA('#_F'!L123),_xlfn.FORMULATEXT('#_F'!L123),'#_F'!L123))-LEN(SUBSTITUTE(IF(_xlfn.ISFORMULA('#_F'!L123),_xlfn.FORMULATEXT('#_F'!L123),'#_F'!L123),"""","")),TRUE,FALSE),"HardQuoteMsg",IF(LEN(IF(_xlfn.ISFORMULA(F!L123),_xlfn.FORMULATEXT(F!L123),F!L123))-LEN(SUBSTITUTE(IF(_xlfn.ISFORMULA(F!L123),_xlfn.FORMULATEXT(F!L123),F!L123),"$",""))&lt;LEN(IF(_xlfn.ISFORMULA('#_F'!L123),_xlfn.FORMULATEXT('#_F'!L123),'#_F'!L123))-LEN(SUBSTITUTE(IF(_xlfn.ISFORMULA('#_F'!L123),_xlfn.FORMULATEXT('#_F'!L123),'#_F'!L123),"$","")),TRUE,FALSE),"MissingAbsMsg",_xlfn.IFS(ISTEXT('#_F'!L123),FALSE,ISLOGICAL('#_F'!L123),FALSE,SUBSTITUTE(CELL("format",'#_F'!L123),"-","")=SUBSTITUTE(CELL("format",F!L123),"-",""),FALSE,CELL("format",'#_F'!L123)="G",FALSE,AND(CELL("format",'#_F'!L123)="F0",CELL("format",F!L123)="G"),FALSE,TRUE,IFERROR(IF(MATCH(CELL("format",'#_F'!L123),FormatCodes_SFX!$A$4:$A$53,0)&gt;0,TRUE),FALSE),TRUE,TRUE),"FormatMsg",TRUE,"PerfectMsg")</f>
        <v>PerfectMsg</v>
      </c>
    </row>
    <row r="124" spans="3:12" x14ac:dyDescent="0.15">
      <c r="C124" s="233">
        <v>0</v>
      </c>
      <c r="D124" s="233">
        <v>0</v>
      </c>
      <c r="E124" s="233">
        <v>0</v>
      </c>
      <c r="F124" s="233">
        <v>0</v>
      </c>
      <c r="G124" s="170" t="str">
        <f ca="1">_xlfn.IFS(ISBLANK(F!G124),"",IF(NOT(ISNA('#_F'!G124)),IF(ISNA(F!G124),TRUE,FALSE),FALSE),"StuNAMsg",IF(AND(ISNA('#_F'!G124),ISNA(F!G124)),TRUE,FALSE),"PerfectMsg",IF(NOT(ISERROR('#_F'!G124)),IF(ISERROR(F!G124),TRUE,FALSE),FALSE),"StuErrorMsg",IF(TYPE('#_F'!G124)&lt;&gt;TYPE(F!G124),TRUE,FALSE),"WrongTypeMsg",IF(_xlfn.ISFORMULA('#_F'!G124),IF(NOT(_xlfn.ISFORMULA(F!G124)),TRUE),FALSE),"MissingFormulaMsg",IF(NOT(AND(ISNUMBER(FIND("[",_xlfn.FORMULATEXT('#_F'!G124))),ISNUMBER(FIND("!",_xlfn.FORMULATEXT('#_F'!G124))))),AND(ISNUMBER(FIND("[",_xlfn.FORMULATEXT(F!G124))),ISNUMBER(FIND("!",_xlfn.FORMULATEXT(F!G124)))),FALSE),"ExternalRefsMsg",IF(ISNUMBER('#_F'!G124),IF(ABS('#_F'!G124-F!G124)&gt;0.00001,TRUE,FALSE),IF('#_F'!G124&lt;&gt;F!G124,TRUE,FALSE)),IF(ISNUMBER('#_F'!G124),IF('#_F'!G124&gt;F!G124,"TooLow","TooHigh"),"WrongAnswer"),NOT(_xlfn.ISFORMULA('#_F'!G124)),IF(_xlfn.IFS(ISTEXT('#_F'!G124),FALSE,ISLOGICAL('#_F'!G124),FALSE,SUBSTITUTE(CELL("format",'#_F'!G124),"-","")=SUBSTITUTE(CELL("format",F!G124),"-",""),FALSE,CELL("format",'#_F'!G124)="G",FALSE,AND(CELL("format",'#_F'!G124)="F0",CELL("format",F!G124)="G"),FALSE,TRUE,IFERROR(IF(MATCH(CELL("format",'#_F'!G124)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124),_xlfn.FORMULATEXT(F!G124),F!G124),"9","#"),"8","#"),"7","#"),"6","#"),"5","#"),"4","#"),"3","#"),"2","#"),"1","#"),"0","#"),"$","")," ",""),",","@"),"&gt;","@"),"&lt;","@"),"=","@"),")","@"),"(","@"),"^","@"),"/","@"),"+","@"),"*","@"),"-","@"))-LEN(SUBSTITUTE(SUBSTITUTE(SUBSTITUTE(SUBSTITUTE(SUBSTITUTE(SUBSTITUTE(SUBSTITUTE(SUBSTITUTE(SUBSTITUTE(SUBSTITUTE(SUBSTITUTE(SUBSTITUTE(SUBSTITUTE(SUBSTITUTE(SUBSTITUTE(SUBSTITUTE(SUBSTITUTE(SUBSTITUTE(SUBSTITUTE(SUBSTITUTE(SUBSTITUTE(SUBSTITUTE(SUBSTITUTE(SUBSTITUTE(IF(_xlfn.ISFORMULA(F!G124),_xlfn.FORMULATEXT(F!G124),F!G124),"9","#"),"8","#"),"7","#"),"6","#"),"5","#"),"4","#"),"3","#"),"2","#"),"1","#"),"0","#"),"$","")," ",""),",","@"),"&gt;","@"),"&lt;","@"),"=","@"),")","@"),"(","@"),"^","@"),"/","@"),"+","@"),"*","@"),"-","@"),"@#","")))/2&gt;(LEN(SUBSTITUTE(SUBSTITUTE(SUBSTITUTE(SUBSTITUTE(SUBSTITUTE(SUBSTITUTE(SUBSTITUTE(SUBSTITUTE(SUBSTITUTE(SUBSTITUTE(SUBSTITUTE(SUBSTITUTE(SUBSTITUTE(SUBSTITUTE(SUBSTITUTE(SUBSTITUTE(SUBSTITUTE(SUBSTITUTE(SUBSTITUTE(SUBSTITUTE(SUBSTITUTE(SUBSTITUTE(SUBSTITUTE(IF(_xlfn.ISFORMULA('#_F'!G124),_xlfn.FORMULATEXT('#_F'!G124),'#_F'!G124),"9","#"),"8","#"),"7","#"),"6","#"),"5","#"),"4","#"),"3","#"),"2","#"),"1","#"),"0","#"),"$","")," ",""),",","@"),"&gt;","@"),"&lt;","@"),"=","@"),")","@"),"(","@"),"^","@"),"/","@"),"+","@"),"*","@"),"-","@"))-LEN(SUBSTITUTE(SUBSTITUTE(SUBSTITUTE(SUBSTITUTE(SUBSTITUTE(SUBSTITUTE(SUBSTITUTE(SUBSTITUTE(SUBSTITUTE(SUBSTITUTE(SUBSTITUTE(SUBSTITUTE(SUBSTITUTE(SUBSTITUTE(SUBSTITUTE(SUBSTITUTE(SUBSTITUTE(SUBSTITUTE(SUBSTITUTE(SUBSTITUTE(SUBSTITUTE(SUBSTITUTE(SUBSTITUTE(SUBSTITUTE(IF(_xlfn.ISFORMULA('#_F'!G124),_xlfn.FORMULATEXT('#_F'!G124),'#_F'!G124),"9","#"),"8","#"),"7","#"),"6","#"),"5","#"),"4","#"),"3","#"),"2","#"),"1","#"),"0","#"),"$","")," ",""),",","@"),"&gt;","@"),"&lt;","@"),"=","@"),")","@"),"(","@"),"^","@"),"/","@"),"+","@"),"*","@"),"-","@"),"@#","")))/2,TRUE,FALSE),"HardCodeMsg",IF(LEN(IF(_xlfn.ISFORMULA(F!G124),_xlfn.FORMULATEXT(F!G124),F!G124))-LEN(SUBSTITUTE(IF(_xlfn.ISFORMULA(F!G124),_xlfn.FORMULATEXT(F!G124),F!G124),"""",""))&gt;LEN(IF(_xlfn.ISFORMULA('#_F'!G124),_xlfn.FORMULATEXT('#_F'!G124),'#_F'!G124))-LEN(SUBSTITUTE(IF(_xlfn.ISFORMULA('#_F'!G124),_xlfn.FORMULATEXT('#_F'!G124),'#_F'!G124),"""","")),TRUE,FALSE),"HardQuoteMsg",IF(LEN(IF(_xlfn.ISFORMULA(F!G124),_xlfn.FORMULATEXT(F!G124),F!G124))-LEN(SUBSTITUTE(IF(_xlfn.ISFORMULA(F!G124),_xlfn.FORMULATEXT(F!G124),F!G124),"$",""))&lt;LEN(IF(_xlfn.ISFORMULA('#_F'!G124),_xlfn.FORMULATEXT('#_F'!G124),'#_F'!G124))-LEN(SUBSTITUTE(IF(_xlfn.ISFORMULA('#_F'!G124),_xlfn.FORMULATEXT('#_F'!G124),'#_F'!G124),"$","")),TRUE,FALSE),"MissingAbsMsg",_xlfn.IFS(ISTEXT('#_F'!G124),FALSE,ISLOGICAL('#_F'!G124),FALSE,SUBSTITUTE(CELL("format",'#_F'!G124),"-","")=SUBSTITUTE(CELL("format",F!G124),"-",""),FALSE,CELL("format",'#_F'!G124)="G",FALSE,AND(CELL("format",'#_F'!G124)="F0",CELL("format",F!G124)="G"),FALSE,TRUE,IFERROR(IF(MATCH(CELL("format",'#_F'!G124),FormatCodes_SFX!$A$4:$A$53,0)&gt;0,TRUE),FALSE),TRUE,TRUE),"FormatMsg",TRUE,"PerfectMsg")</f>
        <v>PerfectMsg</v>
      </c>
      <c r="H124" s="170" t="str">
        <f ca="1">_xlfn.IFS(ISBLANK(F!H124),"",IF(NOT(ISNA('#_F'!H124)),IF(ISNA(F!H124),TRUE,FALSE),FALSE),"StuNAMsg",IF(AND(ISNA('#_F'!H124),ISNA(F!H124)),TRUE,FALSE),"PerfectMsg",IF(NOT(ISERROR('#_F'!H124)),IF(ISERROR(F!H124),TRUE,FALSE),FALSE),"StuErrorMsg",IF(TYPE('#_F'!H124)&lt;&gt;TYPE(F!H124),TRUE,FALSE),"WrongTypeMsg",IF(_xlfn.ISFORMULA('#_F'!H124),IF(NOT(_xlfn.ISFORMULA(F!H124)),TRUE),FALSE),"MissingFormulaMsg",IF(NOT(AND(ISNUMBER(FIND("[",_xlfn.FORMULATEXT('#_F'!H124))),ISNUMBER(FIND("!",_xlfn.FORMULATEXT('#_F'!H124))))),AND(ISNUMBER(FIND("[",_xlfn.FORMULATEXT(F!H124))),ISNUMBER(FIND("!",_xlfn.FORMULATEXT(F!H124)))),FALSE),"ExternalRefsMsg",IF(ISNUMBER('#_F'!H124),IF(ABS('#_F'!H124-F!H124)&gt;0.00001,TRUE,FALSE),IF('#_F'!H124&lt;&gt;F!H124,TRUE,FALSE)),IF(ISNUMBER('#_F'!H124),IF('#_F'!H124&gt;F!H124,"TooLow","TooHigh"),"WrongAnswer"),NOT(_xlfn.ISFORMULA('#_F'!H124)),IF(_xlfn.IFS(ISTEXT('#_F'!H124),FALSE,ISLOGICAL('#_F'!H124),FALSE,SUBSTITUTE(CELL("format",'#_F'!H124),"-","")=SUBSTITUTE(CELL("format",F!H124),"-",""),FALSE,CELL("format",'#_F'!H124)="G",FALSE,AND(CELL("format",'#_F'!H124)="F0",CELL("format",F!H124)="G"),FALSE,TRUE,IFERROR(IF(MATCH(CELL("format",'#_F'!H124)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124),_xlfn.FORMULATEXT(F!H124),F!H124),"9","#"),"8","#"),"7","#"),"6","#"),"5","#"),"4","#"),"3","#"),"2","#"),"1","#"),"0","#"),"$","")," ",""),",","@"),"&gt;","@"),"&lt;","@"),"=","@"),")","@"),"(","@"),"^","@"),"/","@"),"+","@"),"*","@"),"-","@"))-LEN(SUBSTITUTE(SUBSTITUTE(SUBSTITUTE(SUBSTITUTE(SUBSTITUTE(SUBSTITUTE(SUBSTITUTE(SUBSTITUTE(SUBSTITUTE(SUBSTITUTE(SUBSTITUTE(SUBSTITUTE(SUBSTITUTE(SUBSTITUTE(SUBSTITUTE(SUBSTITUTE(SUBSTITUTE(SUBSTITUTE(SUBSTITUTE(SUBSTITUTE(SUBSTITUTE(SUBSTITUTE(SUBSTITUTE(SUBSTITUTE(IF(_xlfn.ISFORMULA(F!H124),_xlfn.FORMULATEXT(F!H124),F!H124),"9","#"),"8","#"),"7","#"),"6","#"),"5","#"),"4","#"),"3","#"),"2","#"),"1","#"),"0","#"),"$","")," ",""),",","@"),"&gt;","@"),"&lt;","@"),"=","@"),")","@"),"(","@"),"^","@"),"/","@"),"+","@"),"*","@"),"-","@"),"@#","")))/2&gt;(LEN(SUBSTITUTE(SUBSTITUTE(SUBSTITUTE(SUBSTITUTE(SUBSTITUTE(SUBSTITUTE(SUBSTITUTE(SUBSTITUTE(SUBSTITUTE(SUBSTITUTE(SUBSTITUTE(SUBSTITUTE(SUBSTITUTE(SUBSTITUTE(SUBSTITUTE(SUBSTITUTE(SUBSTITUTE(SUBSTITUTE(SUBSTITUTE(SUBSTITUTE(SUBSTITUTE(SUBSTITUTE(SUBSTITUTE(IF(_xlfn.ISFORMULA('#_F'!H124),_xlfn.FORMULATEXT('#_F'!H124),'#_F'!H124),"9","#"),"8","#"),"7","#"),"6","#"),"5","#"),"4","#"),"3","#"),"2","#"),"1","#"),"0","#"),"$","")," ",""),",","@"),"&gt;","@"),"&lt;","@"),"=","@"),")","@"),"(","@"),"^","@"),"/","@"),"+","@"),"*","@"),"-","@"))-LEN(SUBSTITUTE(SUBSTITUTE(SUBSTITUTE(SUBSTITUTE(SUBSTITUTE(SUBSTITUTE(SUBSTITUTE(SUBSTITUTE(SUBSTITUTE(SUBSTITUTE(SUBSTITUTE(SUBSTITUTE(SUBSTITUTE(SUBSTITUTE(SUBSTITUTE(SUBSTITUTE(SUBSTITUTE(SUBSTITUTE(SUBSTITUTE(SUBSTITUTE(SUBSTITUTE(SUBSTITUTE(SUBSTITUTE(SUBSTITUTE(IF(_xlfn.ISFORMULA('#_F'!H124),_xlfn.FORMULATEXT('#_F'!H124),'#_F'!H124),"9","#"),"8","#"),"7","#"),"6","#"),"5","#"),"4","#"),"3","#"),"2","#"),"1","#"),"0","#"),"$","")," ",""),",","@"),"&gt;","@"),"&lt;","@"),"=","@"),")","@"),"(","@"),"^","@"),"/","@"),"+","@"),"*","@"),"-","@"),"@#","")))/2,TRUE,FALSE),"HardCodeMsg",IF(LEN(IF(_xlfn.ISFORMULA(F!H124),_xlfn.FORMULATEXT(F!H124),F!H124))-LEN(SUBSTITUTE(IF(_xlfn.ISFORMULA(F!H124),_xlfn.FORMULATEXT(F!H124),F!H124),"""",""))&gt;LEN(IF(_xlfn.ISFORMULA('#_F'!H124),_xlfn.FORMULATEXT('#_F'!H124),'#_F'!H124))-LEN(SUBSTITUTE(IF(_xlfn.ISFORMULA('#_F'!H124),_xlfn.FORMULATEXT('#_F'!H124),'#_F'!H124),"""","")),TRUE,FALSE),"HardQuoteMsg",IF(LEN(IF(_xlfn.ISFORMULA(F!H124),_xlfn.FORMULATEXT(F!H124),F!H124))-LEN(SUBSTITUTE(IF(_xlfn.ISFORMULA(F!H124),_xlfn.FORMULATEXT(F!H124),F!H124),"$",""))&lt;LEN(IF(_xlfn.ISFORMULA('#_F'!H124),_xlfn.FORMULATEXT('#_F'!H124),'#_F'!H124))-LEN(SUBSTITUTE(IF(_xlfn.ISFORMULA('#_F'!H124),_xlfn.FORMULATEXT('#_F'!H124),'#_F'!H124),"$","")),TRUE,FALSE),"MissingAbsMsg",_xlfn.IFS(ISTEXT('#_F'!H124),FALSE,ISLOGICAL('#_F'!H124),FALSE,SUBSTITUTE(CELL("format",'#_F'!H124),"-","")=SUBSTITUTE(CELL("format",F!H124),"-",""),FALSE,CELL("format",'#_F'!H124)="G",FALSE,AND(CELL("format",'#_F'!H124)="F0",CELL("format",F!H124)="G"),FALSE,TRUE,IFERROR(IF(MATCH(CELL("format",'#_F'!H124),FormatCodes_SFX!$A$4:$A$53,0)&gt;0,TRUE),FALSE),TRUE,TRUE),"FormatMsg",TRUE,"PerfectMsg")</f>
        <v>PerfectMsg</v>
      </c>
      <c r="I124" s="170" t="str">
        <f ca="1">_xlfn.IFS(ISBLANK(F!I124),"",IF(NOT(ISNA('#_F'!I124)),IF(ISNA(F!I124),TRUE,FALSE),FALSE),"StuNAMsg",IF(AND(ISNA('#_F'!I124),ISNA(F!I124)),TRUE,FALSE),"PerfectMsg",IF(NOT(ISERROR('#_F'!I124)),IF(ISERROR(F!I124),TRUE,FALSE),FALSE),"StuErrorMsg",IF(TYPE('#_F'!I124)&lt;&gt;TYPE(F!I124),TRUE,FALSE),"WrongTypeMsg",IF(_xlfn.ISFORMULA('#_F'!I124),IF(NOT(_xlfn.ISFORMULA(F!I124)),TRUE),FALSE),"MissingFormulaMsg",IF(NOT(AND(ISNUMBER(FIND("[",_xlfn.FORMULATEXT('#_F'!I124))),ISNUMBER(FIND("!",_xlfn.FORMULATEXT('#_F'!I124))))),AND(ISNUMBER(FIND("[",_xlfn.FORMULATEXT(F!I124))),ISNUMBER(FIND("!",_xlfn.FORMULATEXT(F!I124)))),FALSE),"ExternalRefsMsg",IF(ISNUMBER('#_F'!I124),IF(ABS('#_F'!I124-F!I124)&gt;0.00001,TRUE,FALSE),IF('#_F'!I124&lt;&gt;F!I124,TRUE,FALSE)),IF(ISNUMBER('#_F'!I124),IF('#_F'!I124&gt;F!I124,"TooLow","TooHigh"),"WrongAnswer"),NOT(_xlfn.ISFORMULA('#_F'!I124)),IF(_xlfn.IFS(ISTEXT('#_F'!I124),FALSE,ISLOGICAL('#_F'!I124),FALSE,SUBSTITUTE(CELL("format",'#_F'!I124),"-","")=SUBSTITUTE(CELL("format",F!I124),"-",""),FALSE,CELL("format",'#_F'!I124)="G",FALSE,AND(CELL("format",'#_F'!I124)="F0",CELL("format",F!I124)="G"),FALSE,TRUE,IFERROR(IF(MATCH(CELL("format",'#_F'!I124)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124),_xlfn.FORMULATEXT(F!I124),F!I124),"9","#"),"8","#"),"7","#"),"6","#"),"5","#"),"4","#"),"3","#"),"2","#"),"1","#"),"0","#"),"$","")," ",""),",","@"),"&gt;","@"),"&lt;","@"),"=","@"),")","@"),"(","@"),"^","@"),"/","@"),"+","@"),"*","@"),"-","@"))-LEN(SUBSTITUTE(SUBSTITUTE(SUBSTITUTE(SUBSTITUTE(SUBSTITUTE(SUBSTITUTE(SUBSTITUTE(SUBSTITUTE(SUBSTITUTE(SUBSTITUTE(SUBSTITUTE(SUBSTITUTE(SUBSTITUTE(SUBSTITUTE(SUBSTITUTE(SUBSTITUTE(SUBSTITUTE(SUBSTITUTE(SUBSTITUTE(SUBSTITUTE(SUBSTITUTE(SUBSTITUTE(SUBSTITUTE(SUBSTITUTE(IF(_xlfn.ISFORMULA(F!I124),_xlfn.FORMULATEXT(F!I124),F!I124),"9","#"),"8","#"),"7","#"),"6","#"),"5","#"),"4","#"),"3","#"),"2","#"),"1","#"),"0","#"),"$","")," ",""),",","@"),"&gt;","@"),"&lt;","@"),"=","@"),")","@"),"(","@"),"^","@"),"/","@"),"+","@"),"*","@"),"-","@"),"@#","")))/2&gt;(LEN(SUBSTITUTE(SUBSTITUTE(SUBSTITUTE(SUBSTITUTE(SUBSTITUTE(SUBSTITUTE(SUBSTITUTE(SUBSTITUTE(SUBSTITUTE(SUBSTITUTE(SUBSTITUTE(SUBSTITUTE(SUBSTITUTE(SUBSTITUTE(SUBSTITUTE(SUBSTITUTE(SUBSTITUTE(SUBSTITUTE(SUBSTITUTE(SUBSTITUTE(SUBSTITUTE(SUBSTITUTE(SUBSTITUTE(IF(_xlfn.ISFORMULA('#_F'!I124),_xlfn.FORMULATEXT('#_F'!I124),'#_F'!I124),"9","#"),"8","#"),"7","#"),"6","#"),"5","#"),"4","#"),"3","#"),"2","#"),"1","#"),"0","#"),"$","")," ",""),",","@"),"&gt;","@"),"&lt;","@"),"=","@"),")","@"),"(","@"),"^","@"),"/","@"),"+","@"),"*","@"),"-","@"))-LEN(SUBSTITUTE(SUBSTITUTE(SUBSTITUTE(SUBSTITUTE(SUBSTITUTE(SUBSTITUTE(SUBSTITUTE(SUBSTITUTE(SUBSTITUTE(SUBSTITUTE(SUBSTITUTE(SUBSTITUTE(SUBSTITUTE(SUBSTITUTE(SUBSTITUTE(SUBSTITUTE(SUBSTITUTE(SUBSTITUTE(SUBSTITUTE(SUBSTITUTE(SUBSTITUTE(SUBSTITUTE(SUBSTITUTE(SUBSTITUTE(IF(_xlfn.ISFORMULA('#_F'!I124),_xlfn.FORMULATEXT('#_F'!I124),'#_F'!I124),"9","#"),"8","#"),"7","#"),"6","#"),"5","#"),"4","#"),"3","#"),"2","#"),"1","#"),"0","#"),"$","")," ",""),",","@"),"&gt;","@"),"&lt;","@"),"=","@"),")","@"),"(","@"),"^","@"),"/","@"),"+","@"),"*","@"),"-","@"),"@#","")))/2,TRUE,FALSE),"HardCodeMsg",IF(LEN(IF(_xlfn.ISFORMULA(F!I124),_xlfn.FORMULATEXT(F!I124),F!I124))-LEN(SUBSTITUTE(IF(_xlfn.ISFORMULA(F!I124),_xlfn.FORMULATEXT(F!I124),F!I124),"""",""))&gt;LEN(IF(_xlfn.ISFORMULA('#_F'!I124),_xlfn.FORMULATEXT('#_F'!I124),'#_F'!I124))-LEN(SUBSTITUTE(IF(_xlfn.ISFORMULA('#_F'!I124),_xlfn.FORMULATEXT('#_F'!I124),'#_F'!I124),"""","")),TRUE,FALSE),"HardQuoteMsg",IF(LEN(IF(_xlfn.ISFORMULA(F!I124),_xlfn.FORMULATEXT(F!I124),F!I124))-LEN(SUBSTITUTE(IF(_xlfn.ISFORMULA(F!I124),_xlfn.FORMULATEXT(F!I124),F!I124),"$",""))&lt;LEN(IF(_xlfn.ISFORMULA('#_F'!I124),_xlfn.FORMULATEXT('#_F'!I124),'#_F'!I124))-LEN(SUBSTITUTE(IF(_xlfn.ISFORMULA('#_F'!I124),_xlfn.FORMULATEXT('#_F'!I124),'#_F'!I124),"$","")),TRUE,FALSE),"MissingAbsMsg",_xlfn.IFS(ISTEXT('#_F'!I124),FALSE,ISLOGICAL('#_F'!I124),FALSE,SUBSTITUTE(CELL("format",'#_F'!I124),"-","")=SUBSTITUTE(CELL("format",F!I124),"-",""),FALSE,CELL("format",'#_F'!I124)="G",FALSE,AND(CELL("format",'#_F'!I124)="F0",CELL("format",F!I124)="G"),FALSE,TRUE,IFERROR(IF(MATCH(CELL("format",'#_F'!I124),FormatCodes_SFX!$A$4:$A$53,0)&gt;0,TRUE),FALSE),TRUE,TRUE),"FormatMsg",TRUE,"PerfectMsg")</f>
        <v>PerfectMsg</v>
      </c>
      <c r="J124" s="170" t="str">
        <f ca="1">_xlfn.IFS(ISBLANK(F!J124),"",IF(NOT(ISNA('#_F'!J124)),IF(ISNA(F!J124),TRUE,FALSE),FALSE),"StuNAMsg",IF(AND(ISNA('#_F'!J124),ISNA(F!J124)),TRUE,FALSE),"PerfectMsg",IF(NOT(ISERROR('#_F'!J124)),IF(ISERROR(F!J124),TRUE,FALSE),FALSE),"StuErrorMsg",IF(TYPE('#_F'!J124)&lt;&gt;TYPE(F!J124),TRUE,FALSE),"WrongTypeMsg",IF(_xlfn.ISFORMULA('#_F'!J124),IF(NOT(_xlfn.ISFORMULA(F!J124)),TRUE),FALSE),"MissingFormulaMsg",IF(NOT(AND(ISNUMBER(FIND("[",_xlfn.FORMULATEXT('#_F'!J124))),ISNUMBER(FIND("!",_xlfn.FORMULATEXT('#_F'!J124))))),AND(ISNUMBER(FIND("[",_xlfn.FORMULATEXT(F!J124))),ISNUMBER(FIND("!",_xlfn.FORMULATEXT(F!J124)))),FALSE),"ExternalRefsMsg",IF(ISNUMBER('#_F'!J124),IF(ABS('#_F'!J124-F!J124)&gt;0.00001,TRUE,FALSE),IF('#_F'!J124&lt;&gt;F!J124,TRUE,FALSE)),IF(ISNUMBER('#_F'!J124),IF('#_F'!J124&gt;F!J124,"TooLow","TooHigh"),"WrongAnswer"),NOT(_xlfn.ISFORMULA('#_F'!J124)),IF(_xlfn.IFS(ISTEXT('#_F'!J124),FALSE,ISLOGICAL('#_F'!J124),FALSE,SUBSTITUTE(CELL("format",'#_F'!J124),"-","")=SUBSTITUTE(CELL("format",F!J124),"-",""),FALSE,CELL("format",'#_F'!J124)="G",FALSE,AND(CELL("format",'#_F'!J124)="F0",CELL("format",F!J124)="G"),FALSE,TRUE,IFERROR(IF(MATCH(CELL("format",'#_F'!J124)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124),_xlfn.FORMULATEXT(F!J124),F!J124),"9","#"),"8","#"),"7","#"),"6","#"),"5","#"),"4","#"),"3","#"),"2","#"),"1","#"),"0","#"),"$","")," ",""),",","@"),"&gt;","@"),"&lt;","@"),"=","@"),")","@"),"(","@"),"^","@"),"/","@"),"+","@"),"*","@"),"-","@"))-LEN(SUBSTITUTE(SUBSTITUTE(SUBSTITUTE(SUBSTITUTE(SUBSTITUTE(SUBSTITUTE(SUBSTITUTE(SUBSTITUTE(SUBSTITUTE(SUBSTITUTE(SUBSTITUTE(SUBSTITUTE(SUBSTITUTE(SUBSTITUTE(SUBSTITUTE(SUBSTITUTE(SUBSTITUTE(SUBSTITUTE(SUBSTITUTE(SUBSTITUTE(SUBSTITUTE(SUBSTITUTE(SUBSTITUTE(SUBSTITUTE(IF(_xlfn.ISFORMULA(F!J124),_xlfn.FORMULATEXT(F!J124),F!J124),"9","#"),"8","#"),"7","#"),"6","#"),"5","#"),"4","#"),"3","#"),"2","#"),"1","#"),"0","#"),"$","")," ",""),",","@"),"&gt;","@"),"&lt;","@"),"=","@"),")","@"),"(","@"),"^","@"),"/","@"),"+","@"),"*","@"),"-","@"),"@#","")))/2&gt;(LEN(SUBSTITUTE(SUBSTITUTE(SUBSTITUTE(SUBSTITUTE(SUBSTITUTE(SUBSTITUTE(SUBSTITUTE(SUBSTITUTE(SUBSTITUTE(SUBSTITUTE(SUBSTITUTE(SUBSTITUTE(SUBSTITUTE(SUBSTITUTE(SUBSTITUTE(SUBSTITUTE(SUBSTITUTE(SUBSTITUTE(SUBSTITUTE(SUBSTITUTE(SUBSTITUTE(SUBSTITUTE(SUBSTITUTE(IF(_xlfn.ISFORMULA('#_F'!J124),_xlfn.FORMULATEXT('#_F'!J124),'#_F'!J124),"9","#"),"8","#"),"7","#"),"6","#"),"5","#"),"4","#"),"3","#"),"2","#"),"1","#"),"0","#"),"$","")," ",""),",","@"),"&gt;","@"),"&lt;","@"),"=","@"),")","@"),"(","@"),"^","@"),"/","@"),"+","@"),"*","@"),"-","@"))-LEN(SUBSTITUTE(SUBSTITUTE(SUBSTITUTE(SUBSTITUTE(SUBSTITUTE(SUBSTITUTE(SUBSTITUTE(SUBSTITUTE(SUBSTITUTE(SUBSTITUTE(SUBSTITUTE(SUBSTITUTE(SUBSTITUTE(SUBSTITUTE(SUBSTITUTE(SUBSTITUTE(SUBSTITUTE(SUBSTITUTE(SUBSTITUTE(SUBSTITUTE(SUBSTITUTE(SUBSTITUTE(SUBSTITUTE(SUBSTITUTE(IF(_xlfn.ISFORMULA('#_F'!J124),_xlfn.FORMULATEXT('#_F'!J124),'#_F'!J124),"9","#"),"8","#"),"7","#"),"6","#"),"5","#"),"4","#"),"3","#"),"2","#"),"1","#"),"0","#"),"$","")," ",""),",","@"),"&gt;","@"),"&lt;","@"),"=","@"),")","@"),"(","@"),"^","@"),"/","@"),"+","@"),"*","@"),"-","@"),"@#","")))/2,TRUE,FALSE),"HardCodeMsg",IF(LEN(IF(_xlfn.ISFORMULA(F!J124),_xlfn.FORMULATEXT(F!J124),F!J124))-LEN(SUBSTITUTE(IF(_xlfn.ISFORMULA(F!J124),_xlfn.FORMULATEXT(F!J124),F!J124),"""",""))&gt;LEN(IF(_xlfn.ISFORMULA('#_F'!J124),_xlfn.FORMULATEXT('#_F'!J124),'#_F'!J124))-LEN(SUBSTITUTE(IF(_xlfn.ISFORMULA('#_F'!J124),_xlfn.FORMULATEXT('#_F'!J124),'#_F'!J124),"""","")),TRUE,FALSE),"HardQuoteMsg",IF(LEN(IF(_xlfn.ISFORMULA(F!J124),_xlfn.FORMULATEXT(F!J124),F!J124))-LEN(SUBSTITUTE(IF(_xlfn.ISFORMULA(F!J124),_xlfn.FORMULATEXT(F!J124),F!J124),"$",""))&lt;LEN(IF(_xlfn.ISFORMULA('#_F'!J124),_xlfn.FORMULATEXT('#_F'!J124),'#_F'!J124))-LEN(SUBSTITUTE(IF(_xlfn.ISFORMULA('#_F'!J124),_xlfn.FORMULATEXT('#_F'!J124),'#_F'!J124),"$","")),TRUE,FALSE),"MissingAbsMsg",_xlfn.IFS(ISTEXT('#_F'!J124),FALSE,ISLOGICAL('#_F'!J124),FALSE,SUBSTITUTE(CELL("format",'#_F'!J124),"-","")=SUBSTITUTE(CELL("format",F!J124),"-",""),FALSE,CELL("format",'#_F'!J124)="G",FALSE,AND(CELL("format",'#_F'!J124)="F0",CELL("format",F!J124)="G"),FALSE,TRUE,IFERROR(IF(MATCH(CELL("format",'#_F'!J124),FormatCodes_SFX!$A$4:$A$53,0)&gt;0,TRUE),FALSE),TRUE,TRUE),"FormatMsg",TRUE,"PerfectMsg")</f>
        <v>PerfectMsg</v>
      </c>
      <c r="K124" s="170" t="str">
        <f ca="1">_xlfn.IFS(ISBLANK(F!K124),"",IF(NOT(ISNA('#_F'!K124)),IF(ISNA(F!K124),TRUE,FALSE),FALSE),"StuNAMsg",IF(AND(ISNA('#_F'!K124),ISNA(F!K124)),TRUE,FALSE),"PerfectMsg",IF(NOT(ISERROR('#_F'!K124)),IF(ISERROR(F!K124),TRUE,FALSE),FALSE),"StuErrorMsg",IF(TYPE('#_F'!K124)&lt;&gt;TYPE(F!K124),TRUE,FALSE),"WrongTypeMsg",IF(_xlfn.ISFORMULA('#_F'!K124),IF(NOT(_xlfn.ISFORMULA(F!K124)),TRUE),FALSE),"MissingFormulaMsg",IF(NOT(AND(ISNUMBER(FIND("[",_xlfn.FORMULATEXT('#_F'!K124))),ISNUMBER(FIND("!",_xlfn.FORMULATEXT('#_F'!K124))))),AND(ISNUMBER(FIND("[",_xlfn.FORMULATEXT(F!K124))),ISNUMBER(FIND("!",_xlfn.FORMULATEXT(F!K124)))),FALSE),"ExternalRefsMsg",IF(ISNUMBER('#_F'!K124),IF(ABS('#_F'!K124-F!K124)&gt;0.00001,TRUE,FALSE),IF('#_F'!K124&lt;&gt;F!K124,TRUE,FALSE)),IF(ISNUMBER('#_F'!K124),IF('#_F'!K124&gt;F!K124,"TooLow","TooHigh"),"WrongAnswer"),NOT(_xlfn.ISFORMULA('#_F'!K124)),IF(_xlfn.IFS(ISTEXT('#_F'!K124),FALSE,ISLOGICAL('#_F'!K124),FALSE,SUBSTITUTE(CELL("format",'#_F'!K124),"-","")=SUBSTITUTE(CELL("format",F!K124),"-",""),FALSE,CELL("format",'#_F'!K124)="G",FALSE,AND(CELL("format",'#_F'!K124)="F0",CELL("format",F!K124)="G"),FALSE,TRUE,IFERROR(IF(MATCH(CELL("format",'#_F'!K124)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124),_xlfn.FORMULATEXT(F!K124),F!K124),"9","#"),"8","#"),"7","#"),"6","#"),"5","#"),"4","#"),"3","#"),"2","#"),"1","#"),"0","#"),"$","")," ",""),",","@"),"&gt;","@"),"&lt;","@"),"=","@"),")","@"),"(","@"),"^","@"),"/","@"),"+","@"),"*","@"),"-","@"))-LEN(SUBSTITUTE(SUBSTITUTE(SUBSTITUTE(SUBSTITUTE(SUBSTITUTE(SUBSTITUTE(SUBSTITUTE(SUBSTITUTE(SUBSTITUTE(SUBSTITUTE(SUBSTITUTE(SUBSTITUTE(SUBSTITUTE(SUBSTITUTE(SUBSTITUTE(SUBSTITUTE(SUBSTITUTE(SUBSTITUTE(SUBSTITUTE(SUBSTITUTE(SUBSTITUTE(SUBSTITUTE(SUBSTITUTE(SUBSTITUTE(IF(_xlfn.ISFORMULA(F!K124),_xlfn.FORMULATEXT(F!K124),F!K124),"9","#"),"8","#"),"7","#"),"6","#"),"5","#"),"4","#"),"3","#"),"2","#"),"1","#"),"0","#"),"$","")," ",""),",","@"),"&gt;","@"),"&lt;","@"),"=","@"),")","@"),"(","@"),"^","@"),"/","@"),"+","@"),"*","@"),"-","@"),"@#","")))/2&gt;(LEN(SUBSTITUTE(SUBSTITUTE(SUBSTITUTE(SUBSTITUTE(SUBSTITUTE(SUBSTITUTE(SUBSTITUTE(SUBSTITUTE(SUBSTITUTE(SUBSTITUTE(SUBSTITUTE(SUBSTITUTE(SUBSTITUTE(SUBSTITUTE(SUBSTITUTE(SUBSTITUTE(SUBSTITUTE(SUBSTITUTE(SUBSTITUTE(SUBSTITUTE(SUBSTITUTE(SUBSTITUTE(SUBSTITUTE(IF(_xlfn.ISFORMULA('#_F'!K124),_xlfn.FORMULATEXT('#_F'!K124),'#_F'!K124),"9","#"),"8","#"),"7","#"),"6","#"),"5","#"),"4","#"),"3","#"),"2","#"),"1","#"),"0","#"),"$","")," ",""),",","@"),"&gt;","@"),"&lt;","@"),"=","@"),")","@"),"(","@"),"^","@"),"/","@"),"+","@"),"*","@"),"-","@"))-LEN(SUBSTITUTE(SUBSTITUTE(SUBSTITUTE(SUBSTITUTE(SUBSTITUTE(SUBSTITUTE(SUBSTITUTE(SUBSTITUTE(SUBSTITUTE(SUBSTITUTE(SUBSTITUTE(SUBSTITUTE(SUBSTITUTE(SUBSTITUTE(SUBSTITUTE(SUBSTITUTE(SUBSTITUTE(SUBSTITUTE(SUBSTITUTE(SUBSTITUTE(SUBSTITUTE(SUBSTITUTE(SUBSTITUTE(SUBSTITUTE(IF(_xlfn.ISFORMULA('#_F'!K124),_xlfn.FORMULATEXT('#_F'!K124),'#_F'!K124),"9","#"),"8","#"),"7","#"),"6","#"),"5","#"),"4","#"),"3","#"),"2","#"),"1","#"),"0","#"),"$","")," ",""),",","@"),"&gt;","@"),"&lt;","@"),"=","@"),")","@"),"(","@"),"^","@"),"/","@"),"+","@"),"*","@"),"-","@"),"@#","")))/2,TRUE,FALSE),"HardCodeMsg",IF(LEN(IF(_xlfn.ISFORMULA(F!K124),_xlfn.FORMULATEXT(F!K124),F!K124))-LEN(SUBSTITUTE(IF(_xlfn.ISFORMULA(F!K124),_xlfn.FORMULATEXT(F!K124),F!K124),"""",""))&gt;LEN(IF(_xlfn.ISFORMULA('#_F'!K124),_xlfn.FORMULATEXT('#_F'!K124),'#_F'!K124))-LEN(SUBSTITUTE(IF(_xlfn.ISFORMULA('#_F'!K124),_xlfn.FORMULATEXT('#_F'!K124),'#_F'!K124),"""","")),TRUE,FALSE),"HardQuoteMsg",IF(LEN(IF(_xlfn.ISFORMULA(F!K124),_xlfn.FORMULATEXT(F!K124),F!K124))-LEN(SUBSTITUTE(IF(_xlfn.ISFORMULA(F!K124),_xlfn.FORMULATEXT(F!K124),F!K124),"$",""))&lt;LEN(IF(_xlfn.ISFORMULA('#_F'!K124),_xlfn.FORMULATEXT('#_F'!K124),'#_F'!K124))-LEN(SUBSTITUTE(IF(_xlfn.ISFORMULA('#_F'!K124),_xlfn.FORMULATEXT('#_F'!K124),'#_F'!K124),"$","")),TRUE,FALSE),"MissingAbsMsg",_xlfn.IFS(ISTEXT('#_F'!K124),FALSE,ISLOGICAL('#_F'!K124),FALSE,SUBSTITUTE(CELL("format",'#_F'!K124),"-","")=SUBSTITUTE(CELL("format",F!K124),"-",""),FALSE,CELL("format",'#_F'!K124)="G",FALSE,AND(CELL("format",'#_F'!K124)="F0",CELL("format",F!K124)="G"),FALSE,TRUE,IFERROR(IF(MATCH(CELL("format",'#_F'!K124),FormatCodes_SFX!$A$4:$A$53,0)&gt;0,TRUE),FALSE),TRUE,TRUE),"FormatMsg",TRUE,"PerfectMsg")</f>
        <v>PerfectMsg</v>
      </c>
      <c r="L124" s="231" t="str">
        <f ca="1">_xlfn.IFS(ISBLANK(F!L124),"",IF(NOT(ISNA('#_F'!L124)),IF(ISNA(F!L124),TRUE,FALSE),FALSE),"StuNAMsg",IF(AND(ISNA('#_F'!L124),ISNA(F!L124)),TRUE,FALSE),"PerfectMsg",IF(NOT(ISERROR('#_F'!L124)),IF(ISERROR(F!L124),TRUE,FALSE),FALSE),"StuErrorMsg",IF(TYPE('#_F'!L124)&lt;&gt;TYPE(F!L124),TRUE,FALSE),"WrongTypeMsg",IF(_xlfn.ISFORMULA('#_F'!L124),IF(NOT(_xlfn.ISFORMULA(F!L124)),TRUE),FALSE),"MissingFormulaMsg",IF(NOT(AND(ISNUMBER(FIND("[",_xlfn.FORMULATEXT('#_F'!L124))),ISNUMBER(FIND("!",_xlfn.FORMULATEXT('#_F'!L124))))),AND(ISNUMBER(FIND("[",_xlfn.FORMULATEXT(F!L124))),ISNUMBER(FIND("!",_xlfn.FORMULATEXT(F!L124)))),FALSE),"ExternalRefsMsg",IF(ISNUMBER('#_F'!L124),IF(ABS('#_F'!L124-F!L124)&gt;0.00001,TRUE,FALSE),IF('#_F'!L124&lt;&gt;F!L124,TRUE,FALSE)),IF(ISNUMBER('#_F'!L124),IF('#_F'!L124&gt;F!L124,"TooLow","TooHigh"),"WrongAnswer"),NOT(_xlfn.ISFORMULA('#_F'!L124)),IF(_xlfn.IFS(ISTEXT('#_F'!L124),FALSE,ISLOGICAL('#_F'!L124),FALSE,SUBSTITUTE(CELL("format",'#_F'!L124),"-","")=SUBSTITUTE(CELL("format",F!L124),"-",""),FALSE,CELL("format",'#_F'!L124)="G",FALSE,AND(CELL("format",'#_F'!L124)="F0",CELL("format",F!L124)="G"),FALSE,TRUE,IFERROR(IF(MATCH(CELL("format",'#_F'!L124)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124),_xlfn.FORMULATEXT(F!L124),F!L124),"9","#"),"8","#"),"7","#"),"6","#"),"5","#"),"4","#"),"3","#"),"2","#"),"1","#"),"0","#"),"$","")," ",""),",","@"),"&gt;","@"),"&lt;","@"),"=","@"),")","@"),"(","@"),"^","@"),"/","@"),"+","@"),"*","@"),"-","@"))-LEN(SUBSTITUTE(SUBSTITUTE(SUBSTITUTE(SUBSTITUTE(SUBSTITUTE(SUBSTITUTE(SUBSTITUTE(SUBSTITUTE(SUBSTITUTE(SUBSTITUTE(SUBSTITUTE(SUBSTITUTE(SUBSTITUTE(SUBSTITUTE(SUBSTITUTE(SUBSTITUTE(SUBSTITUTE(SUBSTITUTE(SUBSTITUTE(SUBSTITUTE(SUBSTITUTE(SUBSTITUTE(SUBSTITUTE(SUBSTITUTE(IF(_xlfn.ISFORMULA(F!L124),_xlfn.FORMULATEXT(F!L124),F!L124),"9","#"),"8","#"),"7","#"),"6","#"),"5","#"),"4","#"),"3","#"),"2","#"),"1","#"),"0","#"),"$","")," ",""),",","@"),"&gt;","@"),"&lt;","@"),"=","@"),")","@"),"(","@"),"^","@"),"/","@"),"+","@"),"*","@"),"-","@"),"@#","")))/2&gt;(LEN(SUBSTITUTE(SUBSTITUTE(SUBSTITUTE(SUBSTITUTE(SUBSTITUTE(SUBSTITUTE(SUBSTITUTE(SUBSTITUTE(SUBSTITUTE(SUBSTITUTE(SUBSTITUTE(SUBSTITUTE(SUBSTITUTE(SUBSTITUTE(SUBSTITUTE(SUBSTITUTE(SUBSTITUTE(SUBSTITUTE(SUBSTITUTE(SUBSTITUTE(SUBSTITUTE(SUBSTITUTE(SUBSTITUTE(IF(_xlfn.ISFORMULA('#_F'!L124),_xlfn.FORMULATEXT('#_F'!L124),'#_F'!L124),"9","#"),"8","#"),"7","#"),"6","#"),"5","#"),"4","#"),"3","#"),"2","#"),"1","#"),"0","#"),"$","")," ",""),",","@"),"&gt;","@"),"&lt;","@"),"=","@"),")","@"),"(","@"),"^","@"),"/","@"),"+","@"),"*","@"),"-","@"))-LEN(SUBSTITUTE(SUBSTITUTE(SUBSTITUTE(SUBSTITUTE(SUBSTITUTE(SUBSTITUTE(SUBSTITUTE(SUBSTITUTE(SUBSTITUTE(SUBSTITUTE(SUBSTITUTE(SUBSTITUTE(SUBSTITUTE(SUBSTITUTE(SUBSTITUTE(SUBSTITUTE(SUBSTITUTE(SUBSTITUTE(SUBSTITUTE(SUBSTITUTE(SUBSTITUTE(SUBSTITUTE(SUBSTITUTE(SUBSTITUTE(IF(_xlfn.ISFORMULA('#_F'!L124),_xlfn.FORMULATEXT('#_F'!L124),'#_F'!L124),"9","#"),"8","#"),"7","#"),"6","#"),"5","#"),"4","#"),"3","#"),"2","#"),"1","#"),"0","#"),"$","")," ",""),",","@"),"&gt;","@"),"&lt;","@"),"=","@"),")","@"),"(","@"),"^","@"),"/","@"),"+","@"),"*","@"),"-","@"),"@#","")))/2,TRUE,FALSE),"HardCodeMsg",IF(LEN(IF(_xlfn.ISFORMULA(F!L124),_xlfn.FORMULATEXT(F!L124),F!L124))-LEN(SUBSTITUTE(IF(_xlfn.ISFORMULA(F!L124),_xlfn.FORMULATEXT(F!L124),F!L124),"""",""))&gt;LEN(IF(_xlfn.ISFORMULA('#_F'!L124),_xlfn.FORMULATEXT('#_F'!L124),'#_F'!L124))-LEN(SUBSTITUTE(IF(_xlfn.ISFORMULA('#_F'!L124),_xlfn.FORMULATEXT('#_F'!L124),'#_F'!L124),"""","")),TRUE,FALSE),"HardQuoteMsg",IF(LEN(IF(_xlfn.ISFORMULA(F!L124),_xlfn.FORMULATEXT(F!L124),F!L124))-LEN(SUBSTITUTE(IF(_xlfn.ISFORMULA(F!L124),_xlfn.FORMULATEXT(F!L124),F!L124),"$",""))&lt;LEN(IF(_xlfn.ISFORMULA('#_F'!L124),_xlfn.FORMULATEXT('#_F'!L124),'#_F'!L124))-LEN(SUBSTITUTE(IF(_xlfn.ISFORMULA('#_F'!L124),_xlfn.FORMULATEXT('#_F'!L124),'#_F'!L124),"$","")),TRUE,FALSE),"MissingAbsMsg",_xlfn.IFS(ISTEXT('#_F'!L124),FALSE,ISLOGICAL('#_F'!L124),FALSE,SUBSTITUTE(CELL("format",'#_F'!L124),"-","")=SUBSTITUTE(CELL("format",F!L124),"-",""),FALSE,CELL("format",'#_F'!L124)="G",FALSE,AND(CELL("format",'#_F'!L124)="F0",CELL("format",F!L124)="G"),FALSE,TRUE,IFERROR(IF(MATCH(CELL("format",'#_F'!L124),FormatCodes_SFX!$A$4:$A$53,0)&gt;0,TRUE),FALSE),TRUE,TRUE),"FormatMsg",TRUE,"PerfectMsg")</f>
        <v>PerfectMsg</v>
      </c>
    </row>
    <row r="125" spans="3:12" x14ac:dyDescent="0.15">
      <c r="C125" s="233">
        <v>0</v>
      </c>
      <c r="D125" s="233">
        <v>0</v>
      </c>
      <c r="E125" s="233">
        <v>0</v>
      </c>
      <c r="F125" s="233">
        <v>0</v>
      </c>
      <c r="G125" s="170" t="str">
        <f ca="1">_xlfn.IFS(ISBLANK(F!G125),"",IF(NOT(ISNA('#_F'!G125)),IF(ISNA(F!G125),TRUE,FALSE),FALSE),"StuNAMsg",IF(AND(ISNA('#_F'!G125),ISNA(F!G125)),TRUE,FALSE),"PerfectMsg",IF(NOT(ISERROR('#_F'!G125)),IF(ISERROR(F!G125),TRUE,FALSE),FALSE),"StuErrorMsg",IF(TYPE('#_F'!G125)&lt;&gt;TYPE(F!G125),TRUE,FALSE),"WrongTypeMsg",IF(_xlfn.ISFORMULA('#_F'!G125),IF(NOT(_xlfn.ISFORMULA(F!G125)),TRUE),FALSE),"MissingFormulaMsg",IF(NOT(AND(ISNUMBER(FIND("[",_xlfn.FORMULATEXT('#_F'!G125))),ISNUMBER(FIND("!",_xlfn.FORMULATEXT('#_F'!G125))))),AND(ISNUMBER(FIND("[",_xlfn.FORMULATEXT(F!G125))),ISNUMBER(FIND("!",_xlfn.FORMULATEXT(F!G125)))),FALSE),"ExternalRefsMsg",IF(ISNUMBER('#_F'!G125),IF(ABS('#_F'!G125-F!G125)&gt;0.00001,TRUE,FALSE),IF('#_F'!G125&lt;&gt;F!G125,TRUE,FALSE)),IF(ISNUMBER('#_F'!G125),IF('#_F'!G125&gt;F!G125,"TooLow","TooHigh"),"WrongAnswer"),NOT(_xlfn.ISFORMULA('#_F'!G125)),IF(_xlfn.IFS(ISTEXT('#_F'!G125),FALSE,ISLOGICAL('#_F'!G125),FALSE,SUBSTITUTE(CELL("format",'#_F'!G125),"-","")=SUBSTITUTE(CELL("format",F!G125),"-",""),FALSE,CELL("format",'#_F'!G125)="G",FALSE,AND(CELL("format",'#_F'!G125)="F0",CELL("format",F!G125)="G"),FALSE,TRUE,IFERROR(IF(MATCH(CELL("format",'#_F'!G125)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125),_xlfn.FORMULATEXT(F!G125),F!G125),"9","#"),"8","#"),"7","#"),"6","#"),"5","#"),"4","#"),"3","#"),"2","#"),"1","#"),"0","#"),"$","")," ",""),",","@"),"&gt;","@"),"&lt;","@"),"=","@"),")","@"),"(","@"),"^","@"),"/","@"),"+","@"),"*","@"),"-","@"))-LEN(SUBSTITUTE(SUBSTITUTE(SUBSTITUTE(SUBSTITUTE(SUBSTITUTE(SUBSTITUTE(SUBSTITUTE(SUBSTITUTE(SUBSTITUTE(SUBSTITUTE(SUBSTITUTE(SUBSTITUTE(SUBSTITUTE(SUBSTITUTE(SUBSTITUTE(SUBSTITUTE(SUBSTITUTE(SUBSTITUTE(SUBSTITUTE(SUBSTITUTE(SUBSTITUTE(SUBSTITUTE(SUBSTITUTE(SUBSTITUTE(IF(_xlfn.ISFORMULA(F!G125),_xlfn.FORMULATEXT(F!G125),F!G125),"9","#"),"8","#"),"7","#"),"6","#"),"5","#"),"4","#"),"3","#"),"2","#"),"1","#"),"0","#"),"$","")," ",""),",","@"),"&gt;","@"),"&lt;","@"),"=","@"),")","@"),"(","@"),"^","@"),"/","@"),"+","@"),"*","@"),"-","@"),"@#","")))/2&gt;(LEN(SUBSTITUTE(SUBSTITUTE(SUBSTITUTE(SUBSTITUTE(SUBSTITUTE(SUBSTITUTE(SUBSTITUTE(SUBSTITUTE(SUBSTITUTE(SUBSTITUTE(SUBSTITUTE(SUBSTITUTE(SUBSTITUTE(SUBSTITUTE(SUBSTITUTE(SUBSTITUTE(SUBSTITUTE(SUBSTITUTE(SUBSTITUTE(SUBSTITUTE(SUBSTITUTE(SUBSTITUTE(SUBSTITUTE(IF(_xlfn.ISFORMULA('#_F'!G125),_xlfn.FORMULATEXT('#_F'!G125),'#_F'!G125),"9","#"),"8","#"),"7","#"),"6","#"),"5","#"),"4","#"),"3","#"),"2","#"),"1","#"),"0","#"),"$","")," ",""),",","@"),"&gt;","@"),"&lt;","@"),"=","@"),")","@"),"(","@"),"^","@"),"/","@"),"+","@"),"*","@"),"-","@"))-LEN(SUBSTITUTE(SUBSTITUTE(SUBSTITUTE(SUBSTITUTE(SUBSTITUTE(SUBSTITUTE(SUBSTITUTE(SUBSTITUTE(SUBSTITUTE(SUBSTITUTE(SUBSTITUTE(SUBSTITUTE(SUBSTITUTE(SUBSTITUTE(SUBSTITUTE(SUBSTITUTE(SUBSTITUTE(SUBSTITUTE(SUBSTITUTE(SUBSTITUTE(SUBSTITUTE(SUBSTITUTE(SUBSTITUTE(SUBSTITUTE(IF(_xlfn.ISFORMULA('#_F'!G125),_xlfn.FORMULATEXT('#_F'!G125),'#_F'!G125),"9","#"),"8","#"),"7","#"),"6","#"),"5","#"),"4","#"),"3","#"),"2","#"),"1","#"),"0","#"),"$","")," ",""),",","@"),"&gt;","@"),"&lt;","@"),"=","@"),")","@"),"(","@"),"^","@"),"/","@"),"+","@"),"*","@"),"-","@"),"@#","")))/2,TRUE,FALSE),"HardCodeMsg",IF(LEN(IF(_xlfn.ISFORMULA(F!G125),_xlfn.FORMULATEXT(F!G125),F!G125))-LEN(SUBSTITUTE(IF(_xlfn.ISFORMULA(F!G125),_xlfn.FORMULATEXT(F!G125),F!G125),"""",""))&gt;LEN(IF(_xlfn.ISFORMULA('#_F'!G125),_xlfn.FORMULATEXT('#_F'!G125),'#_F'!G125))-LEN(SUBSTITUTE(IF(_xlfn.ISFORMULA('#_F'!G125),_xlfn.FORMULATEXT('#_F'!G125),'#_F'!G125),"""","")),TRUE,FALSE),"HardQuoteMsg",IF(LEN(IF(_xlfn.ISFORMULA(F!G125),_xlfn.FORMULATEXT(F!G125),F!G125))-LEN(SUBSTITUTE(IF(_xlfn.ISFORMULA(F!G125),_xlfn.FORMULATEXT(F!G125),F!G125),"$",""))&lt;LEN(IF(_xlfn.ISFORMULA('#_F'!G125),_xlfn.FORMULATEXT('#_F'!G125),'#_F'!G125))-LEN(SUBSTITUTE(IF(_xlfn.ISFORMULA('#_F'!G125),_xlfn.FORMULATEXT('#_F'!G125),'#_F'!G125),"$","")),TRUE,FALSE),"MissingAbsMsg",_xlfn.IFS(ISTEXT('#_F'!G125),FALSE,ISLOGICAL('#_F'!G125),FALSE,SUBSTITUTE(CELL("format",'#_F'!G125),"-","")=SUBSTITUTE(CELL("format",F!G125),"-",""),FALSE,CELL("format",'#_F'!G125)="G",FALSE,AND(CELL("format",'#_F'!G125)="F0",CELL("format",F!G125)="G"),FALSE,TRUE,IFERROR(IF(MATCH(CELL("format",'#_F'!G125),FormatCodes_SFX!$A$4:$A$53,0)&gt;0,TRUE),FALSE),TRUE,TRUE),"FormatMsg",TRUE,"PerfectMsg")</f>
        <v>PerfectMsg</v>
      </c>
      <c r="H125" s="170" t="str">
        <f ca="1">_xlfn.IFS(ISBLANK(F!H125),"",IF(NOT(ISNA('#_F'!H125)),IF(ISNA(F!H125),TRUE,FALSE),FALSE),"StuNAMsg",IF(AND(ISNA('#_F'!H125),ISNA(F!H125)),TRUE,FALSE),"PerfectMsg",IF(NOT(ISERROR('#_F'!H125)),IF(ISERROR(F!H125),TRUE,FALSE),FALSE),"StuErrorMsg",IF(TYPE('#_F'!H125)&lt;&gt;TYPE(F!H125),TRUE,FALSE),"WrongTypeMsg",IF(_xlfn.ISFORMULA('#_F'!H125),IF(NOT(_xlfn.ISFORMULA(F!H125)),TRUE),FALSE),"MissingFormulaMsg",IF(NOT(AND(ISNUMBER(FIND("[",_xlfn.FORMULATEXT('#_F'!H125))),ISNUMBER(FIND("!",_xlfn.FORMULATEXT('#_F'!H125))))),AND(ISNUMBER(FIND("[",_xlfn.FORMULATEXT(F!H125))),ISNUMBER(FIND("!",_xlfn.FORMULATEXT(F!H125)))),FALSE),"ExternalRefsMsg",IF(ISNUMBER('#_F'!H125),IF(ABS('#_F'!H125-F!H125)&gt;0.00001,TRUE,FALSE),IF('#_F'!H125&lt;&gt;F!H125,TRUE,FALSE)),IF(ISNUMBER('#_F'!H125),IF('#_F'!H125&gt;F!H125,"TooLow","TooHigh"),"WrongAnswer"),NOT(_xlfn.ISFORMULA('#_F'!H125)),IF(_xlfn.IFS(ISTEXT('#_F'!H125),FALSE,ISLOGICAL('#_F'!H125),FALSE,SUBSTITUTE(CELL("format",'#_F'!H125),"-","")=SUBSTITUTE(CELL("format",F!H125),"-",""),FALSE,CELL("format",'#_F'!H125)="G",FALSE,AND(CELL("format",'#_F'!H125)="F0",CELL("format",F!H125)="G"),FALSE,TRUE,IFERROR(IF(MATCH(CELL("format",'#_F'!H125)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125),_xlfn.FORMULATEXT(F!H125),F!H125),"9","#"),"8","#"),"7","#"),"6","#"),"5","#"),"4","#"),"3","#"),"2","#"),"1","#"),"0","#"),"$","")," ",""),",","@"),"&gt;","@"),"&lt;","@"),"=","@"),")","@"),"(","@"),"^","@"),"/","@"),"+","@"),"*","@"),"-","@"))-LEN(SUBSTITUTE(SUBSTITUTE(SUBSTITUTE(SUBSTITUTE(SUBSTITUTE(SUBSTITUTE(SUBSTITUTE(SUBSTITUTE(SUBSTITUTE(SUBSTITUTE(SUBSTITUTE(SUBSTITUTE(SUBSTITUTE(SUBSTITUTE(SUBSTITUTE(SUBSTITUTE(SUBSTITUTE(SUBSTITUTE(SUBSTITUTE(SUBSTITUTE(SUBSTITUTE(SUBSTITUTE(SUBSTITUTE(SUBSTITUTE(IF(_xlfn.ISFORMULA(F!H125),_xlfn.FORMULATEXT(F!H125),F!H125),"9","#"),"8","#"),"7","#"),"6","#"),"5","#"),"4","#"),"3","#"),"2","#"),"1","#"),"0","#"),"$","")," ",""),",","@"),"&gt;","@"),"&lt;","@"),"=","@"),")","@"),"(","@"),"^","@"),"/","@"),"+","@"),"*","@"),"-","@"),"@#","")))/2&gt;(LEN(SUBSTITUTE(SUBSTITUTE(SUBSTITUTE(SUBSTITUTE(SUBSTITUTE(SUBSTITUTE(SUBSTITUTE(SUBSTITUTE(SUBSTITUTE(SUBSTITUTE(SUBSTITUTE(SUBSTITUTE(SUBSTITUTE(SUBSTITUTE(SUBSTITUTE(SUBSTITUTE(SUBSTITUTE(SUBSTITUTE(SUBSTITUTE(SUBSTITUTE(SUBSTITUTE(SUBSTITUTE(SUBSTITUTE(IF(_xlfn.ISFORMULA('#_F'!H125),_xlfn.FORMULATEXT('#_F'!H125),'#_F'!H125),"9","#"),"8","#"),"7","#"),"6","#"),"5","#"),"4","#"),"3","#"),"2","#"),"1","#"),"0","#"),"$","")," ",""),",","@"),"&gt;","@"),"&lt;","@"),"=","@"),")","@"),"(","@"),"^","@"),"/","@"),"+","@"),"*","@"),"-","@"))-LEN(SUBSTITUTE(SUBSTITUTE(SUBSTITUTE(SUBSTITUTE(SUBSTITUTE(SUBSTITUTE(SUBSTITUTE(SUBSTITUTE(SUBSTITUTE(SUBSTITUTE(SUBSTITUTE(SUBSTITUTE(SUBSTITUTE(SUBSTITUTE(SUBSTITUTE(SUBSTITUTE(SUBSTITUTE(SUBSTITUTE(SUBSTITUTE(SUBSTITUTE(SUBSTITUTE(SUBSTITUTE(SUBSTITUTE(SUBSTITUTE(IF(_xlfn.ISFORMULA('#_F'!H125),_xlfn.FORMULATEXT('#_F'!H125),'#_F'!H125),"9","#"),"8","#"),"7","#"),"6","#"),"5","#"),"4","#"),"3","#"),"2","#"),"1","#"),"0","#"),"$","")," ",""),",","@"),"&gt;","@"),"&lt;","@"),"=","@"),")","@"),"(","@"),"^","@"),"/","@"),"+","@"),"*","@"),"-","@"),"@#","")))/2,TRUE,FALSE),"HardCodeMsg",IF(LEN(IF(_xlfn.ISFORMULA(F!H125),_xlfn.FORMULATEXT(F!H125),F!H125))-LEN(SUBSTITUTE(IF(_xlfn.ISFORMULA(F!H125),_xlfn.FORMULATEXT(F!H125),F!H125),"""",""))&gt;LEN(IF(_xlfn.ISFORMULA('#_F'!H125),_xlfn.FORMULATEXT('#_F'!H125),'#_F'!H125))-LEN(SUBSTITUTE(IF(_xlfn.ISFORMULA('#_F'!H125),_xlfn.FORMULATEXT('#_F'!H125),'#_F'!H125),"""","")),TRUE,FALSE),"HardQuoteMsg",IF(LEN(IF(_xlfn.ISFORMULA(F!H125),_xlfn.FORMULATEXT(F!H125),F!H125))-LEN(SUBSTITUTE(IF(_xlfn.ISFORMULA(F!H125),_xlfn.FORMULATEXT(F!H125),F!H125),"$",""))&lt;LEN(IF(_xlfn.ISFORMULA('#_F'!H125),_xlfn.FORMULATEXT('#_F'!H125),'#_F'!H125))-LEN(SUBSTITUTE(IF(_xlfn.ISFORMULA('#_F'!H125),_xlfn.FORMULATEXT('#_F'!H125),'#_F'!H125),"$","")),TRUE,FALSE),"MissingAbsMsg",_xlfn.IFS(ISTEXT('#_F'!H125),FALSE,ISLOGICAL('#_F'!H125),FALSE,SUBSTITUTE(CELL("format",'#_F'!H125),"-","")=SUBSTITUTE(CELL("format",F!H125),"-",""),FALSE,CELL("format",'#_F'!H125)="G",FALSE,AND(CELL("format",'#_F'!H125)="F0",CELL("format",F!H125)="G"),FALSE,TRUE,IFERROR(IF(MATCH(CELL("format",'#_F'!H125),FormatCodes_SFX!$A$4:$A$53,0)&gt;0,TRUE),FALSE),TRUE,TRUE),"FormatMsg",TRUE,"PerfectMsg")</f>
        <v>PerfectMsg</v>
      </c>
      <c r="I125" s="170" t="str">
        <f ca="1">_xlfn.IFS(ISBLANK(F!I125),"",IF(NOT(ISNA('#_F'!I125)),IF(ISNA(F!I125),TRUE,FALSE),FALSE),"StuNAMsg",IF(AND(ISNA('#_F'!I125),ISNA(F!I125)),TRUE,FALSE),"PerfectMsg",IF(NOT(ISERROR('#_F'!I125)),IF(ISERROR(F!I125),TRUE,FALSE),FALSE),"StuErrorMsg",IF(TYPE('#_F'!I125)&lt;&gt;TYPE(F!I125),TRUE,FALSE),"WrongTypeMsg",IF(_xlfn.ISFORMULA('#_F'!I125),IF(NOT(_xlfn.ISFORMULA(F!I125)),TRUE),FALSE),"MissingFormulaMsg",IF(NOT(AND(ISNUMBER(FIND("[",_xlfn.FORMULATEXT('#_F'!I125))),ISNUMBER(FIND("!",_xlfn.FORMULATEXT('#_F'!I125))))),AND(ISNUMBER(FIND("[",_xlfn.FORMULATEXT(F!I125))),ISNUMBER(FIND("!",_xlfn.FORMULATEXT(F!I125)))),FALSE),"ExternalRefsMsg",IF(ISNUMBER('#_F'!I125),IF(ABS('#_F'!I125-F!I125)&gt;0.00001,TRUE,FALSE),IF('#_F'!I125&lt;&gt;F!I125,TRUE,FALSE)),IF(ISNUMBER('#_F'!I125),IF('#_F'!I125&gt;F!I125,"TooLow","TooHigh"),"WrongAnswer"),NOT(_xlfn.ISFORMULA('#_F'!I125)),IF(_xlfn.IFS(ISTEXT('#_F'!I125),FALSE,ISLOGICAL('#_F'!I125),FALSE,SUBSTITUTE(CELL("format",'#_F'!I125),"-","")=SUBSTITUTE(CELL("format",F!I125),"-",""),FALSE,CELL("format",'#_F'!I125)="G",FALSE,AND(CELL("format",'#_F'!I125)="F0",CELL("format",F!I125)="G"),FALSE,TRUE,IFERROR(IF(MATCH(CELL("format",'#_F'!I125)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125),_xlfn.FORMULATEXT(F!I125),F!I125),"9","#"),"8","#"),"7","#"),"6","#"),"5","#"),"4","#"),"3","#"),"2","#"),"1","#"),"0","#"),"$","")," ",""),",","@"),"&gt;","@"),"&lt;","@"),"=","@"),")","@"),"(","@"),"^","@"),"/","@"),"+","@"),"*","@"),"-","@"))-LEN(SUBSTITUTE(SUBSTITUTE(SUBSTITUTE(SUBSTITUTE(SUBSTITUTE(SUBSTITUTE(SUBSTITUTE(SUBSTITUTE(SUBSTITUTE(SUBSTITUTE(SUBSTITUTE(SUBSTITUTE(SUBSTITUTE(SUBSTITUTE(SUBSTITUTE(SUBSTITUTE(SUBSTITUTE(SUBSTITUTE(SUBSTITUTE(SUBSTITUTE(SUBSTITUTE(SUBSTITUTE(SUBSTITUTE(SUBSTITUTE(IF(_xlfn.ISFORMULA(F!I125),_xlfn.FORMULATEXT(F!I125),F!I125),"9","#"),"8","#"),"7","#"),"6","#"),"5","#"),"4","#"),"3","#"),"2","#"),"1","#"),"0","#"),"$","")," ",""),",","@"),"&gt;","@"),"&lt;","@"),"=","@"),")","@"),"(","@"),"^","@"),"/","@"),"+","@"),"*","@"),"-","@"),"@#","")))/2&gt;(LEN(SUBSTITUTE(SUBSTITUTE(SUBSTITUTE(SUBSTITUTE(SUBSTITUTE(SUBSTITUTE(SUBSTITUTE(SUBSTITUTE(SUBSTITUTE(SUBSTITUTE(SUBSTITUTE(SUBSTITUTE(SUBSTITUTE(SUBSTITUTE(SUBSTITUTE(SUBSTITUTE(SUBSTITUTE(SUBSTITUTE(SUBSTITUTE(SUBSTITUTE(SUBSTITUTE(SUBSTITUTE(SUBSTITUTE(IF(_xlfn.ISFORMULA('#_F'!I125),_xlfn.FORMULATEXT('#_F'!I125),'#_F'!I125),"9","#"),"8","#"),"7","#"),"6","#"),"5","#"),"4","#"),"3","#"),"2","#"),"1","#"),"0","#"),"$","")," ",""),",","@"),"&gt;","@"),"&lt;","@"),"=","@"),")","@"),"(","@"),"^","@"),"/","@"),"+","@"),"*","@"),"-","@"))-LEN(SUBSTITUTE(SUBSTITUTE(SUBSTITUTE(SUBSTITUTE(SUBSTITUTE(SUBSTITUTE(SUBSTITUTE(SUBSTITUTE(SUBSTITUTE(SUBSTITUTE(SUBSTITUTE(SUBSTITUTE(SUBSTITUTE(SUBSTITUTE(SUBSTITUTE(SUBSTITUTE(SUBSTITUTE(SUBSTITUTE(SUBSTITUTE(SUBSTITUTE(SUBSTITUTE(SUBSTITUTE(SUBSTITUTE(SUBSTITUTE(IF(_xlfn.ISFORMULA('#_F'!I125),_xlfn.FORMULATEXT('#_F'!I125),'#_F'!I125),"9","#"),"8","#"),"7","#"),"6","#"),"5","#"),"4","#"),"3","#"),"2","#"),"1","#"),"0","#"),"$","")," ",""),",","@"),"&gt;","@"),"&lt;","@"),"=","@"),")","@"),"(","@"),"^","@"),"/","@"),"+","@"),"*","@"),"-","@"),"@#","")))/2,TRUE,FALSE),"HardCodeMsg",IF(LEN(IF(_xlfn.ISFORMULA(F!I125),_xlfn.FORMULATEXT(F!I125),F!I125))-LEN(SUBSTITUTE(IF(_xlfn.ISFORMULA(F!I125),_xlfn.FORMULATEXT(F!I125),F!I125),"""",""))&gt;LEN(IF(_xlfn.ISFORMULA('#_F'!I125),_xlfn.FORMULATEXT('#_F'!I125),'#_F'!I125))-LEN(SUBSTITUTE(IF(_xlfn.ISFORMULA('#_F'!I125),_xlfn.FORMULATEXT('#_F'!I125),'#_F'!I125),"""","")),TRUE,FALSE),"HardQuoteMsg",IF(LEN(IF(_xlfn.ISFORMULA(F!I125),_xlfn.FORMULATEXT(F!I125),F!I125))-LEN(SUBSTITUTE(IF(_xlfn.ISFORMULA(F!I125),_xlfn.FORMULATEXT(F!I125),F!I125),"$",""))&lt;LEN(IF(_xlfn.ISFORMULA('#_F'!I125),_xlfn.FORMULATEXT('#_F'!I125),'#_F'!I125))-LEN(SUBSTITUTE(IF(_xlfn.ISFORMULA('#_F'!I125),_xlfn.FORMULATEXT('#_F'!I125),'#_F'!I125),"$","")),TRUE,FALSE),"MissingAbsMsg",_xlfn.IFS(ISTEXT('#_F'!I125),FALSE,ISLOGICAL('#_F'!I125),FALSE,SUBSTITUTE(CELL("format",'#_F'!I125),"-","")=SUBSTITUTE(CELL("format",F!I125),"-",""),FALSE,CELL("format",'#_F'!I125)="G",FALSE,AND(CELL("format",'#_F'!I125)="F0",CELL("format",F!I125)="G"),FALSE,TRUE,IFERROR(IF(MATCH(CELL("format",'#_F'!I125),FormatCodes_SFX!$A$4:$A$53,0)&gt;0,TRUE),FALSE),TRUE,TRUE),"FormatMsg",TRUE,"PerfectMsg")</f>
        <v>PerfectMsg</v>
      </c>
      <c r="J125" s="170" t="str">
        <f ca="1">_xlfn.IFS(ISBLANK(F!J125),"",IF(NOT(ISNA('#_F'!J125)),IF(ISNA(F!J125),TRUE,FALSE),FALSE),"StuNAMsg",IF(AND(ISNA('#_F'!J125),ISNA(F!J125)),TRUE,FALSE),"PerfectMsg",IF(NOT(ISERROR('#_F'!J125)),IF(ISERROR(F!J125),TRUE,FALSE),FALSE),"StuErrorMsg",IF(TYPE('#_F'!J125)&lt;&gt;TYPE(F!J125),TRUE,FALSE),"WrongTypeMsg",IF(_xlfn.ISFORMULA('#_F'!J125),IF(NOT(_xlfn.ISFORMULA(F!J125)),TRUE),FALSE),"MissingFormulaMsg",IF(NOT(AND(ISNUMBER(FIND("[",_xlfn.FORMULATEXT('#_F'!J125))),ISNUMBER(FIND("!",_xlfn.FORMULATEXT('#_F'!J125))))),AND(ISNUMBER(FIND("[",_xlfn.FORMULATEXT(F!J125))),ISNUMBER(FIND("!",_xlfn.FORMULATEXT(F!J125)))),FALSE),"ExternalRefsMsg",IF(ISNUMBER('#_F'!J125),IF(ABS('#_F'!J125-F!J125)&gt;0.00001,TRUE,FALSE),IF('#_F'!J125&lt;&gt;F!J125,TRUE,FALSE)),IF(ISNUMBER('#_F'!J125),IF('#_F'!J125&gt;F!J125,"TooLow","TooHigh"),"WrongAnswer"),NOT(_xlfn.ISFORMULA('#_F'!J125)),IF(_xlfn.IFS(ISTEXT('#_F'!J125),FALSE,ISLOGICAL('#_F'!J125),FALSE,SUBSTITUTE(CELL("format",'#_F'!J125),"-","")=SUBSTITUTE(CELL("format",F!J125),"-",""),FALSE,CELL("format",'#_F'!J125)="G",FALSE,AND(CELL("format",'#_F'!J125)="F0",CELL("format",F!J125)="G"),FALSE,TRUE,IFERROR(IF(MATCH(CELL("format",'#_F'!J125)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125),_xlfn.FORMULATEXT(F!J125),F!J125),"9","#"),"8","#"),"7","#"),"6","#"),"5","#"),"4","#"),"3","#"),"2","#"),"1","#"),"0","#"),"$","")," ",""),",","@"),"&gt;","@"),"&lt;","@"),"=","@"),")","@"),"(","@"),"^","@"),"/","@"),"+","@"),"*","@"),"-","@"))-LEN(SUBSTITUTE(SUBSTITUTE(SUBSTITUTE(SUBSTITUTE(SUBSTITUTE(SUBSTITUTE(SUBSTITUTE(SUBSTITUTE(SUBSTITUTE(SUBSTITUTE(SUBSTITUTE(SUBSTITUTE(SUBSTITUTE(SUBSTITUTE(SUBSTITUTE(SUBSTITUTE(SUBSTITUTE(SUBSTITUTE(SUBSTITUTE(SUBSTITUTE(SUBSTITUTE(SUBSTITUTE(SUBSTITUTE(SUBSTITUTE(IF(_xlfn.ISFORMULA(F!J125),_xlfn.FORMULATEXT(F!J125),F!J125),"9","#"),"8","#"),"7","#"),"6","#"),"5","#"),"4","#"),"3","#"),"2","#"),"1","#"),"0","#"),"$","")," ",""),",","@"),"&gt;","@"),"&lt;","@"),"=","@"),")","@"),"(","@"),"^","@"),"/","@"),"+","@"),"*","@"),"-","@"),"@#","")))/2&gt;(LEN(SUBSTITUTE(SUBSTITUTE(SUBSTITUTE(SUBSTITUTE(SUBSTITUTE(SUBSTITUTE(SUBSTITUTE(SUBSTITUTE(SUBSTITUTE(SUBSTITUTE(SUBSTITUTE(SUBSTITUTE(SUBSTITUTE(SUBSTITUTE(SUBSTITUTE(SUBSTITUTE(SUBSTITUTE(SUBSTITUTE(SUBSTITUTE(SUBSTITUTE(SUBSTITUTE(SUBSTITUTE(SUBSTITUTE(IF(_xlfn.ISFORMULA('#_F'!J125),_xlfn.FORMULATEXT('#_F'!J125),'#_F'!J125),"9","#"),"8","#"),"7","#"),"6","#"),"5","#"),"4","#"),"3","#"),"2","#"),"1","#"),"0","#"),"$","")," ",""),",","@"),"&gt;","@"),"&lt;","@"),"=","@"),")","@"),"(","@"),"^","@"),"/","@"),"+","@"),"*","@"),"-","@"))-LEN(SUBSTITUTE(SUBSTITUTE(SUBSTITUTE(SUBSTITUTE(SUBSTITUTE(SUBSTITUTE(SUBSTITUTE(SUBSTITUTE(SUBSTITUTE(SUBSTITUTE(SUBSTITUTE(SUBSTITUTE(SUBSTITUTE(SUBSTITUTE(SUBSTITUTE(SUBSTITUTE(SUBSTITUTE(SUBSTITUTE(SUBSTITUTE(SUBSTITUTE(SUBSTITUTE(SUBSTITUTE(SUBSTITUTE(SUBSTITUTE(IF(_xlfn.ISFORMULA('#_F'!J125),_xlfn.FORMULATEXT('#_F'!J125),'#_F'!J125),"9","#"),"8","#"),"7","#"),"6","#"),"5","#"),"4","#"),"3","#"),"2","#"),"1","#"),"0","#"),"$","")," ",""),",","@"),"&gt;","@"),"&lt;","@"),"=","@"),")","@"),"(","@"),"^","@"),"/","@"),"+","@"),"*","@"),"-","@"),"@#","")))/2,TRUE,FALSE),"HardCodeMsg",IF(LEN(IF(_xlfn.ISFORMULA(F!J125),_xlfn.FORMULATEXT(F!J125),F!J125))-LEN(SUBSTITUTE(IF(_xlfn.ISFORMULA(F!J125),_xlfn.FORMULATEXT(F!J125),F!J125),"""",""))&gt;LEN(IF(_xlfn.ISFORMULA('#_F'!J125),_xlfn.FORMULATEXT('#_F'!J125),'#_F'!J125))-LEN(SUBSTITUTE(IF(_xlfn.ISFORMULA('#_F'!J125),_xlfn.FORMULATEXT('#_F'!J125),'#_F'!J125),"""","")),TRUE,FALSE),"HardQuoteMsg",IF(LEN(IF(_xlfn.ISFORMULA(F!J125),_xlfn.FORMULATEXT(F!J125),F!J125))-LEN(SUBSTITUTE(IF(_xlfn.ISFORMULA(F!J125),_xlfn.FORMULATEXT(F!J125),F!J125),"$",""))&lt;LEN(IF(_xlfn.ISFORMULA('#_F'!J125),_xlfn.FORMULATEXT('#_F'!J125),'#_F'!J125))-LEN(SUBSTITUTE(IF(_xlfn.ISFORMULA('#_F'!J125),_xlfn.FORMULATEXT('#_F'!J125),'#_F'!J125),"$","")),TRUE,FALSE),"MissingAbsMsg",_xlfn.IFS(ISTEXT('#_F'!J125),FALSE,ISLOGICAL('#_F'!J125),FALSE,SUBSTITUTE(CELL("format",'#_F'!J125),"-","")=SUBSTITUTE(CELL("format",F!J125),"-",""),FALSE,CELL("format",'#_F'!J125)="G",FALSE,AND(CELL("format",'#_F'!J125)="F0",CELL("format",F!J125)="G"),FALSE,TRUE,IFERROR(IF(MATCH(CELL("format",'#_F'!J125),FormatCodes_SFX!$A$4:$A$53,0)&gt;0,TRUE),FALSE),TRUE,TRUE),"FormatMsg",TRUE,"PerfectMsg")</f>
        <v>PerfectMsg</v>
      </c>
      <c r="K125" s="170" t="str">
        <f ca="1">_xlfn.IFS(ISBLANK(F!K125),"",IF(NOT(ISNA('#_F'!K125)),IF(ISNA(F!K125),TRUE,FALSE),FALSE),"StuNAMsg",IF(AND(ISNA('#_F'!K125),ISNA(F!K125)),TRUE,FALSE),"PerfectMsg",IF(NOT(ISERROR('#_F'!K125)),IF(ISERROR(F!K125),TRUE,FALSE),FALSE),"StuErrorMsg",IF(TYPE('#_F'!K125)&lt;&gt;TYPE(F!K125),TRUE,FALSE),"WrongTypeMsg",IF(_xlfn.ISFORMULA('#_F'!K125),IF(NOT(_xlfn.ISFORMULA(F!K125)),TRUE),FALSE),"MissingFormulaMsg",IF(NOT(AND(ISNUMBER(FIND("[",_xlfn.FORMULATEXT('#_F'!K125))),ISNUMBER(FIND("!",_xlfn.FORMULATEXT('#_F'!K125))))),AND(ISNUMBER(FIND("[",_xlfn.FORMULATEXT(F!K125))),ISNUMBER(FIND("!",_xlfn.FORMULATEXT(F!K125)))),FALSE),"ExternalRefsMsg",IF(ISNUMBER('#_F'!K125),IF(ABS('#_F'!K125-F!K125)&gt;0.00001,TRUE,FALSE),IF('#_F'!K125&lt;&gt;F!K125,TRUE,FALSE)),IF(ISNUMBER('#_F'!K125),IF('#_F'!K125&gt;F!K125,"TooLow","TooHigh"),"WrongAnswer"),NOT(_xlfn.ISFORMULA('#_F'!K125)),IF(_xlfn.IFS(ISTEXT('#_F'!K125),FALSE,ISLOGICAL('#_F'!K125),FALSE,SUBSTITUTE(CELL("format",'#_F'!K125),"-","")=SUBSTITUTE(CELL("format",F!K125),"-",""),FALSE,CELL("format",'#_F'!K125)="G",FALSE,AND(CELL("format",'#_F'!K125)="F0",CELL("format",F!K125)="G"),FALSE,TRUE,IFERROR(IF(MATCH(CELL("format",'#_F'!K125)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125),_xlfn.FORMULATEXT(F!K125),F!K125),"9","#"),"8","#"),"7","#"),"6","#"),"5","#"),"4","#"),"3","#"),"2","#"),"1","#"),"0","#"),"$","")," ",""),",","@"),"&gt;","@"),"&lt;","@"),"=","@"),")","@"),"(","@"),"^","@"),"/","@"),"+","@"),"*","@"),"-","@"))-LEN(SUBSTITUTE(SUBSTITUTE(SUBSTITUTE(SUBSTITUTE(SUBSTITUTE(SUBSTITUTE(SUBSTITUTE(SUBSTITUTE(SUBSTITUTE(SUBSTITUTE(SUBSTITUTE(SUBSTITUTE(SUBSTITUTE(SUBSTITUTE(SUBSTITUTE(SUBSTITUTE(SUBSTITUTE(SUBSTITUTE(SUBSTITUTE(SUBSTITUTE(SUBSTITUTE(SUBSTITUTE(SUBSTITUTE(SUBSTITUTE(IF(_xlfn.ISFORMULA(F!K125),_xlfn.FORMULATEXT(F!K125),F!K125),"9","#"),"8","#"),"7","#"),"6","#"),"5","#"),"4","#"),"3","#"),"2","#"),"1","#"),"0","#"),"$","")," ",""),",","@"),"&gt;","@"),"&lt;","@"),"=","@"),")","@"),"(","@"),"^","@"),"/","@"),"+","@"),"*","@"),"-","@"),"@#","")))/2&gt;(LEN(SUBSTITUTE(SUBSTITUTE(SUBSTITUTE(SUBSTITUTE(SUBSTITUTE(SUBSTITUTE(SUBSTITUTE(SUBSTITUTE(SUBSTITUTE(SUBSTITUTE(SUBSTITUTE(SUBSTITUTE(SUBSTITUTE(SUBSTITUTE(SUBSTITUTE(SUBSTITUTE(SUBSTITUTE(SUBSTITUTE(SUBSTITUTE(SUBSTITUTE(SUBSTITUTE(SUBSTITUTE(SUBSTITUTE(IF(_xlfn.ISFORMULA('#_F'!K125),_xlfn.FORMULATEXT('#_F'!K125),'#_F'!K125),"9","#"),"8","#"),"7","#"),"6","#"),"5","#"),"4","#"),"3","#"),"2","#"),"1","#"),"0","#"),"$","")," ",""),",","@"),"&gt;","@"),"&lt;","@"),"=","@"),")","@"),"(","@"),"^","@"),"/","@"),"+","@"),"*","@"),"-","@"))-LEN(SUBSTITUTE(SUBSTITUTE(SUBSTITUTE(SUBSTITUTE(SUBSTITUTE(SUBSTITUTE(SUBSTITUTE(SUBSTITUTE(SUBSTITUTE(SUBSTITUTE(SUBSTITUTE(SUBSTITUTE(SUBSTITUTE(SUBSTITUTE(SUBSTITUTE(SUBSTITUTE(SUBSTITUTE(SUBSTITUTE(SUBSTITUTE(SUBSTITUTE(SUBSTITUTE(SUBSTITUTE(SUBSTITUTE(SUBSTITUTE(IF(_xlfn.ISFORMULA('#_F'!K125),_xlfn.FORMULATEXT('#_F'!K125),'#_F'!K125),"9","#"),"8","#"),"7","#"),"6","#"),"5","#"),"4","#"),"3","#"),"2","#"),"1","#"),"0","#"),"$","")," ",""),",","@"),"&gt;","@"),"&lt;","@"),"=","@"),")","@"),"(","@"),"^","@"),"/","@"),"+","@"),"*","@"),"-","@"),"@#","")))/2,TRUE,FALSE),"HardCodeMsg",IF(LEN(IF(_xlfn.ISFORMULA(F!K125),_xlfn.FORMULATEXT(F!K125),F!K125))-LEN(SUBSTITUTE(IF(_xlfn.ISFORMULA(F!K125),_xlfn.FORMULATEXT(F!K125),F!K125),"""",""))&gt;LEN(IF(_xlfn.ISFORMULA('#_F'!K125),_xlfn.FORMULATEXT('#_F'!K125),'#_F'!K125))-LEN(SUBSTITUTE(IF(_xlfn.ISFORMULA('#_F'!K125),_xlfn.FORMULATEXT('#_F'!K125),'#_F'!K125),"""","")),TRUE,FALSE),"HardQuoteMsg",IF(LEN(IF(_xlfn.ISFORMULA(F!K125),_xlfn.FORMULATEXT(F!K125),F!K125))-LEN(SUBSTITUTE(IF(_xlfn.ISFORMULA(F!K125),_xlfn.FORMULATEXT(F!K125),F!K125),"$",""))&lt;LEN(IF(_xlfn.ISFORMULA('#_F'!K125),_xlfn.FORMULATEXT('#_F'!K125),'#_F'!K125))-LEN(SUBSTITUTE(IF(_xlfn.ISFORMULA('#_F'!K125),_xlfn.FORMULATEXT('#_F'!K125),'#_F'!K125),"$","")),TRUE,FALSE),"MissingAbsMsg",_xlfn.IFS(ISTEXT('#_F'!K125),FALSE,ISLOGICAL('#_F'!K125),FALSE,SUBSTITUTE(CELL("format",'#_F'!K125),"-","")=SUBSTITUTE(CELL("format",F!K125),"-",""),FALSE,CELL("format",'#_F'!K125)="G",FALSE,AND(CELL("format",'#_F'!K125)="F0",CELL("format",F!K125)="G"),FALSE,TRUE,IFERROR(IF(MATCH(CELL("format",'#_F'!K125),FormatCodes_SFX!$A$4:$A$53,0)&gt;0,TRUE),FALSE),TRUE,TRUE),"FormatMsg",TRUE,"PerfectMsg")</f>
        <v>PerfectMsg</v>
      </c>
      <c r="L125" s="231" t="str">
        <f ca="1">_xlfn.IFS(ISBLANK(F!L125),"",IF(NOT(ISNA('#_F'!L125)),IF(ISNA(F!L125),TRUE,FALSE),FALSE),"StuNAMsg",IF(AND(ISNA('#_F'!L125),ISNA(F!L125)),TRUE,FALSE),"PerfectMsg",IF(NOT(ISERROR('#_F'!L125)),IF(ISERROR(F!L125),TRUE,FALSE),FALSE),"StuErrorMsg",IF(TYPE('#_F'!L125)&lt;&gt;TYPE(F!L125),TRUE,FALSE),"WrongTypeMsg",IF(_xlfn.ISFORMULA('#_F'!L125),IF(NOT(_xlfn.ISFORMULA(F!L125)),TRUE),FALSE),"MissingFormulaMsg",IF(NOT(AND(ISNUMBER(FIND("[",_xlfn.FORMULATEXT('#_F'!L125))),ISNUMBER(FIND("!",_xlfn.FORMULATEXT('#_F'!L125))))),AND(ISNUMBER(FIND("[",_xlfn.FORMULATEXT(F!L125))),ISNUMBER(FIND("!",_xlfn.FORMULATEXT(F!L125)))),FALSE),"ExternalRefsMsg",IF(ISNUMBER('#_F'!L125),IF(ABS('#_F'!L125-F!L125)&gt;0.00001,TRUE,FALSE),IF('#_F'!L125&lt;&gt;F!L125,TRUE,FALSE)),IF(ISNUMBER('#_F'!L125),IF('#_F'!L125&gt;F!L125,"TooLow","TooHigh"),"WrongAnswer"),NOT(_xlfn.ISFORMULA('#_F'!L125)),IF(_xlfn.IFS(ISTEXT('#_F'!L125),FALSE,ISLOGICAL('#_F'!L125),FALSE,SUBSTITUTE(CELL("format",'#_F'!L125),"-","")=SUBSTITUTE(CELL("format",F!L125),"-",""),FALSE,CELL("format",'#_F'!L125)="G",FALSE,AND(CELL("format",'#_F'!L125)="F0",CELL("format",F!L125)="G"),FALSE,TRUE,IFERROR(IF(MATCH(CELL("format",'#_F'!L125)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125),_xlfn.FORMULATEXT(F!L125),F!L125),"9","#"),"8","#"),"7","#"),"6","#"),"5","#"),"4","#"),"3","#"),"2","#"),"1","#"),"0","#"),"$","")," ",""),",","@"),"&gt;","@"),"&lt;","@"),"=","@"),")","@"),"(","@"),"^","@"),"/","@"),"+","@"),"*","@"),"-","@"))-LEN(SUBSTITUTE(SUBSTITUTE(SUBSTITUTE(SUBSTITUTE(SUBSTITUTE(SUBSTITUTE(SUBSTITUTE(SUBSTITUTE(SUBSTITUTE(SUBSTITUTE(SUBSTITUTE(SUBSTITUTE(SUBSTITUTE(SUBSTITUTE(SUBSTITUTE(SUBSTITUTE(SUBSTITUTE(SUBSTITUTE(SUBSTITUTE(SUBSTITUTE(SUBSTITUTE(SUBSTITUTE(SUBSTITUTE(SUBSTITUTE(IF(_xlfn.ISFORMULA(F!L125),_xlfn.FORMULATEXT(F!L125),F!L125),"9","#"),"8","#"),"7","#"),"6","#"),"5","#"),"4","#"),"3","#"),"2","#"),"1","#"),"0","#"),"$","")," ",""),",","@"),"&gt;","@"),"&lt;","@"),"=","@"),")","@"),"(","@"),"^","@"),"/","@"),"+","@"),"*","@"),"-","@"),"@#","")))/2&gt;(LEN(SUBSTITUTE(SUBSTITUTE(SUBSTITUTE(SUBSTITUTE(SUBSTITUTE(SUBSTITUTE(SUBSTITUTE(SUBSTITUTE(SUBSTITUTE(SUBSTITUTE(SUBSTITUTE(SUBSTITUTE(SUBSTITUTE(SUBSTITUTE(SUBSTITUTE(SUBSTITUTE(SUBSTITUTE(SUBSTITUTE(SUBSTITUTE(SUBSTITUTE(SUBSTITUTE(SUBSTITUTE(SUBSTITUTE(IF(_xlfn.ISFORMULA('#_F'!L125),_xlfn.FORMULATEXT('#_F'!L125),'#_F'!L125),"9","#"),"8","#"),"7","#"),"6","#"),"5","#"),"4","#"),"3","#"),"2","#"),"1","#"),"0","#"),"$","")," ",""),",","@"),"&gt;","@"),"&lt;","@"),"=","@"),")","@"),"(","@"),"^","@"),"/","@"),"+","@"),"*","@"),"-","@"))-LEN(SUBSTITUTE(SUBSTITUTE(SUBSTITUTE(SUBSTITUTE(SUBSTITUTE(SUBSTITUTE(SUBSTITUTE(SUBSTITUTE(SUBSTITUTE(SUBSTITUTE(SUBSTITUTE(SUBSTITUTE(SUBSTITUTE(SUBSTITUTE(SUBSTITUTE(SUBSTITUTE(SUBSTITUTE(SUBSTITUTE(SUBSTITUTE(SUBSTITUTE(SUBSTITUTE(SUBSTITUTE(SUBSTITUTE(SUBSTITUTE(IF(_xlfn.ISFORMULA('#_F'!L125),_xlfn.FORMULATEXT('#_F'!L125),'#_F'!L125),"9","#"),"8","#"),"7","#"),"6","#"),"5","#"),"4","#"),"3","#"),"2","#"),"1","#"),"0","#"),"$","")," ",""),",","@"),"&gt;","@"),"&lt;","@"),"=","@"),")","@"),"(","@"),"^","@"),"/","@"),"+","@"),"*","@"),"-","@"),"@#","")))/2,TRUE,FALSE),"HardCodeMsg",IF(LEN(IF(_xlfn.ISFORMULA(F!L125),_xlfn.FORMULATEXT(F!L125),F!L125))-LEN(SUBSTITUTE(IF(_xlfn.ISFORMULA(F!L125),_xlfn.FORMULATEXT(F!L125),F!L125),"""",""))&gt;LEN(IF(_xlfn.ISFORMULA('#_F'!L125),_xlfn.FORMULATEXT('#_F'!L125),'#_F'!L125))-LEN(SUBSTITUTE(IF(_xlfn.ISFORMULA('#_F'!L125),_xlfn.FORMULATEXT('#_F'!L125),'#_F'!L125),"""","")),TRUE,FALSE),"HardQuoteMsg",IF(LEN(IF(_xlfn.ISFORMULA(F!L125),_xlfn.FORMULATEXT(F!L125),F!L125))-LEN(SUBSTITUTE(IF(_xlfn.ISFORMULA(F!L125),_xlfn.FORMULATEXT(F!L125),F!L125),"$",""))&lt;LEN(IF(_xlfn.ISFORMULA('#_F'!L125),_xlfn.FORMULATEXT('#_F'!L125),'#_F'!L125))-LEN(SUBSTITUTE(IF(_xlfn.ISFORMULA('#_F'!L125),_xlfn.FORMULATEXT('#_F'!L125),'#_F'!L125),"$","")),TRUE,FALSE),"MissingAbsMsg",_xlfn.IFS(ISTEXT('#_F'!L125),FALSE,ISLOGICAL('#_F'!L125),FALSE,SUBSTITUTE(CELL("format",'#_F'!L125),"-","")=SUBSTITUTE(CELL("format",F!L125),"-",""),FALSE,CELL("format",'#_F'!L125)="G",FALSE,AND(CELL("format",'#_F'!L125)="F0",CELL("format",F!L125)="G"),FALSE,TRUE,IFERROR(IF(MATCH(CELL("format",'#_F'!L125),FormatCodes_SFX!$A$4:$A$53,0)&gt;0,TRUE),FALSE),TRUE,TRUE),"FormatMsg",TRUE,"PerfectMsg")</f>
        <v>PerfectMsg</v>
      </c>
    </row>
    <row r="126" spans="3:12" x14ac:dyDescent="0.15">
      <c r="C126" s="233">
        <v>0</v>
      </c>
      <c r="D126" s="233">
        <v>0</v>
      </c>
      <c r="E126" s="233">
        <v>0</v>
      </c>
      <c r="F126" s="233">
        <v>0</v>
      </c>
      <c r="G126" s="170" t="str">
        <f ca="1">_xlfn.IFS(ISBLANK(F!G126),"",IF(NOT(ISNA('#_F'!G126)),IF(ISNA(F!G126),TRUE,FALSE),FALSE),"StuNAMsg",IF(AND(ISNA('#_F'!G126),ISNA(F!G126)),TRUE,FALSE),"PerfectMsg",IF(NOT(ISERROR('#_F'!G126)),IF(ISERROR(F!G126),TRUE,FALSE),FALSE),"StuErrorMsg",IF(TYPE('#_F'!G126)&lt;&gt;TYPE(F!G126),TRUE,FALSE),"WrongTypeMsg",IF(_xlfn.ISFORMULA('#_F'!G126),IF(NOT(_xlfn.ISFORMULA(F!G126)),TRUE),FALSE),"MissingFormulaMsg",IF(NOT(AND(ISNUMBER(FIND("[",_xlfn.FORMULATEXT('#_F'!G126))),ISNUMBER(FIND("!",_xlfn.FORMULATEXT('#_F'!G126))))),AND(ISNUMBER(FIND("[",_xlfn.FORMULATEXT(F!G126))),ISNUMBER(FIND("!",_xlfn.FORMULATEXT(F!G126)))),FALSE),"ExternalRefsMsg",IF(ISNUMBER('#_F'!G126),IF(ABS('#_F'!G126-F!G126)&gt;0.00001,TRUE,FALSE),IF('#_F'!G126&lt;&gt;F!G126,TRUE,FALSE)),IF(ISNUMBER('#_F'!G126),IF('#_F'!G126&gt;F!G126,"TooLow","TooHigh"),"WrongAnswer"),NOT(_xlfn.ISFORMULA('#_F'!G126)),IF(_xlfn.IFS(ISTEXT('#_F'!G126),FALSE,ISLOGICAL('#_F'!G126),FALSE,SUBSTITUTE(CELL("format",'#_F'!G126),"-","")=SUBSTITUTE(CELL("format",F!G126),"-",""),FALSE,CELL("format",'#_F'!G126)="G",FALSE,AND(CELL("format",'#_F'!G126)="F0",CELL("format",F!G126)="G"),FALSE,TRUE,IFERROR(IF(MATCH(CELL("format",'#_F'!G126)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126),_xlfn.FORMULATEXT(F!G126),F!G126),"9","#"),"8","#"),"7","#"),"6","#"),"5","#"),"4","#"),"3","#"),"2","#"),"1","#"),"0","#"),"$","")," ",""),",","@"),"&gt;","@"),"&lt;","@"),"=","@"),")","@"),"(","@"),"^","@"),"/","@"),"+","@"),"*","@"),"-","@"))-LEN(SUBSTITUTE(SUBSTITUTE(SUBSTITUTE(SUBSTITUTE(SUBSTITUTE(SUBSTITUTE(SUBSTITUTE(SUBSTITUTE(SUBSTITUTE(SUBSTITUTE(SUBSTITUTE(SUBSTITUTE(SUBSTITUTE(SUBSTITUTE(SUBSTITUTE(SUBSTITUTE(SUBSTITUTE(SUBSTITUTE(SUBSTITUTE(SUBSTITUTE(SUBSTITUTE(SUBSTITUTE(SUBSTITUTE(SUBSTITUTE(IF(_xlfn.ISFORMULA(F!G126),_xlfn.FORMULATEXT(F!G126),F!G126),"9","#"),"8","#"),"7","#"),"6","#"),"5","#"),"4","#"),"3","#"),"2","#"),"1","#"),"0","#"),"$","")," ",""),",","@"),"&gt;","@"),"&lt;","@"),"=","@"),")","@"),"(","@"),"^","@"),"/","@"),"+","@"),"*","@"),"-","@"),"@#","")))/2&gt;(LEN(SUBSTITUTE(SUBSTITUTE(SUBSTITUTE(SUBSTITUTE(SUBSTITUTE(SUBSTITUTE(SUBSTITUTE(SUBSTITUTE(SUBSTITUTE(SUBSTITUTE(SUBSTITUTE(SUBSTITUTE(SUBSTITUTE(SUBSTITUTE(SUBSTITUTE(SUBSTITUTE(SUBSTITUTE(SUBSTITUTE(SUBSTITUTE(SUBSTITUTE(SUBSTITUTE(SUBSTITUTE(SUBSTITUTE(IF(_xlfn.ISFORMULA('#_F'!G126),_xlfn.FORMULATEXT('#_F'!G126),'#_F'!G126),"9","#"),"8","#"),"7","#"),"6","#"),"5","#"),"4","#"),"3","#"),"2","#"),"1","#"),"0","#"),"$","")," ",""),",","@"),"&gt;","@"),"&lt;","@"),"=","@"),")","@"),"(","@"),"^","@"),"/","@"),"+","@"),"*","@"),"-","@"))-LEN(SUBSTITUTE(SUBSTITUTE(SUBSTITUTE(SUBSTITUTE(SUBSTITUTE(SUBSTITUTE(SUBSTITUTE(SUBSTITUTE(SUBSTITUTE(SUBSTITUTE(SUBSTITUTE(SUBSTITUTE(SUBSTITUTE(SUBSTITUTE(SUBSTITUTE(SUBSTITUTE(SUBSTITUTE(SUBSTITUTE(SUBSTITUTE(SUBSTITUTE(SUBSTITUTE(SUBSTITUTE(SUBSTITUTE(SUBSTITUTE(IF(_xlfn.ISFORMULA('#_F'!G126),_xlfn.FORMULATEXT('#_F'!G126),'#_F'!G126),"9","#"),"8","#"),"7","#"),"6","#"),"5","#"),"4","#"),"3","#"),"2","#"),"1","#"),"0","#"),"$","")," ",""),",","@"),"&gt;","@"),"&lt;","@"),"=","@"),")","@"),"(","@"),"^","@"),"/","@"),"+","@"),"*","@"),"-","@"),"@#","")))/2,TRUE,FALSE),"HardCodeMsg",IF(LEN(IF(_xlfn.ISFORMULA(F!G126),_xlfn.FORMULATEXT(F!G126),F!G126))-LEN(SUBSTITUTE(IF(_xlfn.ISFORMULA(F!G126),_xlfn.FORMULATEXT(F!G126),F!G126),"""",""))&gt;LEN(IF(_xlfn.ISFORMULA('#_F'!G126),_xlfn.FORMULATEXT('#_F'!G126),'#_F'!G126))-LEN(SUBSTITUTE(IF(_xlfn.ISFORMULA('#_F'!G126),_xlfn.FORMULATEXT('#_F'!G126),'#_F'!G126),"""","")),TRUE,FALSE),"HardQuoteMsg",IF(LEN(IF(_xlfn.ISFORMULA(F!G126),_xlfn.FORMULATEXT(F!G126),F!G126))-LEN(SUBSTITUTE(IF(_xlfn.ISFORMULA(F!G126),_xlfn.FORMULATEXT(F!G126),F!G126),"$",""))&lt;LEN(IF(_xlfn.ISFORMULA('#_F'!G126),_xlfn.FORMULATEXT('#_F'!G126),'#_F'!G126))-LEN(SUBSTITUTE(IF(_xlfn.ISFORMULA('#_F'!G126),_xlfn.FORMULATEXT('#_F'!G126),'#_F'!G126),"$","")),TRUE,FALSE),"MissingAbsMsg",_xlfn.IFS(ISTEXT('#_F'!G126),FALSE,ISLOGICAL('#_F'!G126),FALSE,SUBSTITUTE(CELL("format",'#_F'!G126),"-","")=SUBSTITUTE(CELL("format",F!G126),"-",""),FALSE,CELL("format",'#_F'!G126)="G",FALSE,AND(CELL("format",'#_F'!G126)="F0",CELL("format",F!G126)="G"),FALSE,TRUE,IFERROR(IF(MATCH(CELL("format",'#_F'!G126),FormatCodes_SFX!$A$4:$A$53,0)&gt;0,TRUE),FALSE),TRUE,TRUE),"FormatMsg",TRUE,"PerfectMsg")</f>
        <v>PerfectMsg</v>
      </c>
      <c r="H126" s="170" t="str">
        <f ca="1">_xlfn.IFS(ISBLANK(F!H126),"",IF(NOT(ISNA('#_F'!H126)),IF(ISNA(F!H126),TRUE,FALSE),FALSE),"StuNAMsg",IF(AND(ISNA('#_F'!H126),ISNA(F!H126)),TRUE,FALSE),"PerfectMsg",IF(NOT(ISERROR('#_F'!H126)),IF(ISERROR(F!H126),TRUE,FALSE),FALSE),"StuErrorMsg",IF(TYPE('#_F'!H126)&lt;&gt;TYPE(F!H126),TRUE,FALSE),"WrongTypeMsg",IF(_xlfn.ISFORMULA('#_F'!H126),IF(NOT(_xlfn.ISFORMULA(F!H126)),TRUE),FALSE),"MissingFormulaMsg",IF(NOT(AND(ISNUMBER(FIND("[",_xlfn.FORMULATEXT('#_F'!H126))),ISNUMBER(FIND("!",_xlfn.FORMULATEXT('#_F'!H126))))),AND(ISNUMBER(FIND("[",_xlfn.FORMULATEXT(F!H126))),ISNUMBER(FIND("!",_xlfn.FORMULATEXT(F!H126)))),FALSE),"ExternalRefsMsg",IF(ISNUMBER('#_F'!H126),IF(ABS('#_F'!H126-F!H126)&gt;0.00001,TRUE,FALSE),IF('#_F'!H126&lt;&gt;F!H126,TRUE,FALSE)),IF(ISNUMBER('#_F'!H126),IF('#_F'!H126&gt;F!H126,"TooLow","TooHigh"),"WrongAnswer"),NOT(_xlfn.ISFORMULA('#_F'!H126)),IF(_xlfn.IFS(ISTEXT('#_F'!H126),FALSE,ISLOGICAL('#_F'!H126),FALSE,SUBSTITUTE(CELL("format",'#_F'!H126),"-","")=SUBSTITUTE(CELL("format",F!H126),"-",""),FALSE,CELL("format",'#_F'!H126)="G",FALSE,AND(CELL("format",'#_F'!H126)="F0",CELL("format",F!H126)="G"),FALSE,TRUE,IFERROR(IF(MATCH(CELL("format",'#_F'!H126)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126),_xlfn.FORMULATEXT(F!H126),F!H126),"9","#"),"8","#"),"7","#"),"6","#"),"5","#"),"4","#"),"3","#"),"2","#"),"1","#"),"0","#"),"$","")," ",""),",","@"),"&gt;","@"),"&lt;","@"),"=","@"),")","@"),"(","@"),"^","@"),"/","@"),"+","@"),"*","@"),"-","@"))-LEN(SUBSTITUTE(SUBSTITUTE(SUBSTITUTE(SUBSTITUTE(SUBSTITUTE(SUBSTITUTE(SUBSTITUTE(SUBSTITUTE(SUBSTITUTE(SUBSTITUTE(SUBSTITUTE(SUBSTITUTE(SUBSTITUTE(SUBSTITUTE(SUBSTITUTE(SUBSTITUTE(SUBSTITUTE(SUBSTITUTE(SUBSTITUTE(SUBSTITUTE(SUBSTITUTE(SUBSTITUTE(SUBSTITUTE(SUBSTITUTE(IF(_xlfn.ISFORMULA(F!H126),_xlfn.FORMULATEXT(F!H126),F!H126),"9","#"),"8","#"),"7","#"),"6","#"),"5","#"),"4","#"),"3","#"),"2","#"),"1","#"),"0","#"),"$","")," ",""),",","@"),"&gt;","@"),"&lt;","@"),"=","@"),")","@"),"(","@"),"^","@"),"/","@"),"+","@"),"*","@"),"-","@"),"@#","")))/2&gt;(LEN(SUBSTITUTE(SUBSTITUTE(SUBSTITUTE(SUBSTITUTE(SUBSTITUTE(SUBSTITUTE(SUBSTITUTE(SUBSTITUTE(SUBSTITUTE(SUBSTITUTE(SUBSTITUTE(SUBSTITUTE(SUBSTITUTE(SUBSTITUTE(SUBSTITUTE(SUBSTITUTE(SUBSTITUTE(SUBSTITUTE(SUBSTITUTE(SUBSTITUTE(SUBSTITUTE(SUBSTITUTE(SUBSTITUTE(IF(_xlfn.ISFORMULA('#_F'!H126),_xlfn.FORMULATEXT('#_F'!H126),'#_F'!H126),"9","#"),"8","#"),"7","#"),"6","#"),"5","#"),"4","#"),"3","#"),"2","#"),"1","#"),"0","#"),"$","")," ",""),",","@"),"&gt;","@"),"&lt;","@"),"=","@"),")","@"),"(","@"),"^","@"),"/","@"),"+","@"),"*","@"),"-","@"))-LEN(SUBSTITUTE(SUBSTITUTE(SUBSTITUTE(SUBSTITUTE(SUBSTITUTE(SUBSTITUTE(SUBSTITUTE(SUBSTITUTE(SUBSTITUTE(SUBSTITUTE(SUBSTITUTE(SUBSTITUTE(SUBSTITUTE(SUBSTITUTE(SUBSTITUTE(SUBSTITUTE(SUBSTITUTE(SUBSTITUTE(SUBSTITUTE(SUBSTITUTE(SUBSTITUTE(SUBSTITUTE(SUBSTITUTE(SUBSTITUTE(IF(_xlfn.ISFORMULA('#_F'!H126),_xlfn.FORMULATEXT('#_F'!H126),'#_F'!H126),"9","#"),"8","#"),"7","#"),"6","#"),"5","#"),"4","#"),"3","#"),"2","#"),"1","#"),"0","#"),"$","")," ",""),",","@"),"&gt;","@"),"&lt;","@"),"=","@"),")","@"),"(","@"),"^","@"),"/","@"),"+","@"),"*","@"),"-","@"),"@#","")))/2,TRUE,FALSE),"HardCodeMsg",IF(LEN(IF(_xlfn.ISFORMULA(F!H126),_xlfn.FORMULATEXT(F!H126),F!H126))-LEN(SUBSTITUTE(IF(_xlfn.ISFORMULA(F!H126),_xlfn.FORMULATEXT(F!H126),F!H126),"""",""))&gt;LEN(IF(_xlfn.ISFORMULA('#_F'!H126),_xlfn.FORMULATEXT('#_F'!H126),'#_F'!H126))-LEN(SUBSTITUTE(IF(_xlfn.ISFORMULA('#_F'!H126),_xlfn.FORMULATEXT('#_F'!H126),'#_F'!H126),"""","")),TRUE,FALSE),"HardQuoteMsg",IF(LEN(IF(_xlfn.ISFORMULA(F!H126),_xlfn.FORMULATEXT(F!H126),F!H126))-LEN(SUBSTITUTE(IF(_xlfn.ISFORMULA(F!H126),_xlfn.FORMULATEXT(F!H126),F!H126),"$",""))&lt;LEN(IF(_xlfn.ISFORMULA('#_F'!H126),_xlfn.FORMULATEXT('#_F'!H126),'#_F'!H126))-LEN(SUBSTITUTE(IF(_xlfn.ISFORMULA('#_F'!H126),_xlfn.FORMULATEXT('#_F'!H126),'#_F'!H126),"$","")),TRUE,FALSE),"MissingAbsMsg",_xlfn.IFS(ISTEXT('#_F'!H126),FALSE,ISLOGICAL('#_F'!H126),FALSE,SUBSTITUTE(CELL("format",'#_F'!H126),"-","")=SUBSTITUTE(CELL("format",F!H126),"-",""),FALSE,CELL("format",'#_F'!H126)="G",FALSE,AND(CELL("format",'#_F'!H126)="F0",CELL("format",F!H126)="G"),FALSE,TRUE,IFERROR(IF(MATCH(CELL("format",'#_F'!H126),FormatCodes_SFX!$A$4:$A$53,0)&gt;0,TRUE),FALSE),TRUE,TRUE),"FormatMsg",TRUE,"PerfectMsg")</f>
        <v>PerfectMsg</v>
      </c>
      <c r="I126" s="170" t="str">
        <f ca="1">_xlfn.IFS(ISBLANK(F!I126),"",IF(NOT(ISNA('#_F'!I126)),IF(ISNA(F!I126),TRUE,FALSE),FALSE),"StuNAMsg",IF(AND(ISNA('#_F'!I126),ISNA(F!I126)),TRUE,FALSE),"PerfectMsg",IF(NOT(ISERROR('#_F'!I126)),IF(ISERROR(F!I126),TRUE,FALSE),FALSE),"StuErrorMsg",IF(TYPE('#_F'!I126)&lt;&gt;TYPE(F!I126),TRUE,FALSE),"WrongTypeMsg",IF(_xlfn.ISFORMULA('#_F'!I126),IF(NOT(_xlfn.ISFORMULA(F!I126)),TRUE),FALSE),"MissingFormulaMsg",IF(NOT(AND(ISNUMBER(FIND("[",_xlfn.FORMULATEXT('#_F'!I126))),ISNUMBER(FIND("!",_xlfn.FORMULATEXT('#_F'!I126))))),AND(ISNUMBER(FIND("[",_xlfn.FORMULATEXT(F!I126))),ISNUMBER(FIND("!",_xlfn.FORMULATEXT(F!I126)))),FALSE),"ExternalRefsMsg",IF(ISNUMBER('#_F'!I126),IF(ABS('#_F'!I126-F!I126)&gt;0.00001,TRUE,FALSE),IF('#_F'!I126&lt;&gt;F!I126,TRUE,FALSE)),IF(ISNUMBER('#_F'!I126),IF('#_F'!I126&gt;F!I126,"TooLow","TooHigh"),"WrongAnswer"),NOT(_xlfn.ISFORMULA('#_F'!I126)),IF(_xlfn.IFS(ISTEXT('#_F'!I126),FALSE,ISLOGICAL('#_F'!I126),FALSE,SUBSTITUTE(CELL("format",'#_F'!I126),"-","")=SUBSTITUTE(CELL("format",F!I126),"-",""),FALSE,CELL("format",'#_F'!I126)="G",FALSE,AND(CELL("format",'#_F'!I126)="F0",CELL("format",F!I126)="G"),FALSE,TRUE,IFERROR(IF(MATCH(CELL("format",'#_F'!I126)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126),_xlfn.FORMULATEXT(F!I126),F!I126),"9","#"),"8","#"),"7","#"),"6","#"),"5","#"),"4","#"),"3","#"),"2","#"),"1","#"),"0","#"),"$","")," ",""),",","@"),"&gt;","@"),"&lt;","@"),"=","@"),")","@"),"(","@"),"^","@"),"/","@"),"+","@"),"*","@"),"-","@"))-LEN(SUBSTITUTE(SUBSTITUTE(SUBSTITUTE(SUBSTITUTE(SUBSTITUTE(SUBSTITUTE(SUBSTITUTE(SUBSTITUTE(SUBSTITUTE(SUBSTITUTE(SUBSTITUTE(SUBSTITUTE(SUBSTITUTE(SUBSTITUTE(SUBSTITUTE(SUBSTITUTE(SUBSTITUTE(SUBSTITUTE(SUBSTITUTE(SUBSTITUTE(SUBSTITUTE(SUBSTITUTE(SUBSTITUTE(SUBSTITUTE(IF(_xlfn.ISFORMULA(F!I126),_xlfn.FORMULATEXT(F!I126),F!I126),"9","#"),"8","#"),"7","#"),"6","#"),"5","#"),"4","#"),"3","#"),"2","#"),"1","#"),"0","#"),"$","")," ",""),",","@"),"&gt;","@"),"&lt;","@"),"=","@"),")","@"),"(","@"),"^","@"),"/","@"),"+","@"),"*","@"),"-","@"),"@#","")))/2&gt;(LEN(SUBSTITUTE(SUBSTITUTE(SUBSTITUTE(SUBSTITUTE(SUBSTITUTE(SUBSTITUTE(SUBSTITUTE(SUBSTITUTE(SUBSTITUTE(SUBSTITUTE(SUBSTITUTE(SUBSTITUTE(SUBSTITUTE(SUBSTITUTE(SUBSTITUTE(SUBSTITUTE(SUBSTITUTE(SUBSTITUTE(SUBSTITUTE(SUBSTITUTE(SUBSTITUTE(SUBSTITUTE(SUBSTITUTE(IF(_xlfn.ISFORMULA('#_F'!I126),_xlfn.FORMULATEXT('#_F'!I126),'#_F'!I126),"9","#"),"8","#"),"7","#"),"6","#"),"5","#"),"4","#"),"3","#"),"2","#"),"1","#"),"0","#"),"$","")," ",""),",","@"),"&gt;","@"),"&lt;","@"),"=","@"),")","@"),"(","@"),"^","@"),"/","@"),"+","@"),"*","@"),"-","@"))-LEN(SUBSTITUTE(SUBSTITUTE(SUBSTITUTE(SUBSTITUTE(SUBSTITUTE(SUBSTITUTE(SUBSTITUTE(SUBSTITUTE(SUBSTITUTE(SUBSTITUTE(SUBSTITUTE(SUBSTITUTE(SUBSTITUTE(SUBSTITUTE(SUBSTITUTE(SUBSTITUTE(SUBSTITUTE(SUBSTITUTE(SUBSTITUTE(SUBSTITUTE(SUBSTITUTE(SUBSTITUTE(SUBSTITUTE(SUBSTITUTE(IF(_xlfn.ISFORMULA('#_F'!I126),_xlfn.FORMULATEXT('#_F'!I126),'#_F'!I126),"9","#"),"8","#"),"7","#"),"6","#"),"5","#"),"4","#"),"3","#"),"2","#"),"1","#"),"0","#"),"$","")," ",""),",","@"),"&gt;","@"),"&lt;","@"),"=","@"),")","@"),"(","@"),"^","@"),"/","@"),"+","@"),"*","@"),"-","@"),"@#","")))/2,TRUE,FALSE),"HardCodeMsg",IF(LEN(IF(_xlfn.ISFORMULA(F!I126),_xlfn.FORMULATEXT(F!I126),F!I126))-LEN(SUBSTITUTE(IF(_xlfn.ISFORMULA(F!I126),_xlfn.FORMULATEXT(F!I126),F!I126),"""",""))&gt;LEN(IF(_xlfn.ISFORMULA('#_F'!I126),_xlfn.FORMULATEXT('#_F'!I126),'#_F'!I126))-LEN(SUBSTITUTE(IF(_xlfn.ISFORMULA('#_F'!I126),_xlfn.FORMULATEXT('#_F'!I126),'#_F'!I126),"""","")),TRUE,FALSE),"HardQuoteMsg",IF(LEN(IF(_xlfn.ISFORMULA(F!I126),_xlfn.FORMULATEXT(F!I126),F!I126))-LEN(SUBSTITUTE(IF(_xlfn.ISFORMULA(F!I126),_xlfn.FORMULATEXT(F!I126),F!I126),"$",""))&lt;LEN(IF(_xlfn.ISFORMULA('#_F'!I126),_xlfn.FORMULATEXT('#_F'!I126),'#_F'!I126))-LEN(SUBSTITUTE(IF(_xlfn.ISFORMULA('#_F'!I126),_xlfn.FORMULATEXT('#_F'!I126),'#_F'!I126),"$","")),TRUE,FALSE),"MissingAbsMsg",_xlfn.IFS(ISTEXT('#_F'!I126),FALSE,ISLOGICAL('#_F'!I126),FALSE,SUBSTITUTE(CELL("format",'#_F'!I126),"-","")=SUBSTITUTE(CELL("format",F!I126),"-",""),FALSE,CELL("format",'#_F'!I126)="G",FALSE,AND(CELL("format",'#_F'!I126)="F0",CELL("format",F!I126)="G"),FALSE,TRUE,IFERROR(IF(MATCH(CELL("format",'#_F'!I126),FormatCodes_SFX!$A$4:$A$53,0)&gt;0,TRUE),FALSE),TRUE,TRUE),"FormatMsg",TRUE,"PerfectMsg")</f>
        <v>PerfectMsg</v>
      </c>
      <c r="J126" s="170" t="str">
        <f ca="1">_xlfn.IFS(ISBLANK(F!J126),"",IF(NOT(ISNA('#_F'!J126)),IF(ISNA(F!J126),TRUE,FALSE),FALSE),"StuNAMsg",IF(AND(ISNA('#_F'!J126),ISNA(F!J126)),TRUE,FALSE),"PerfectMsg",IF(NOT(ISERROR('#_F'!J126)),IF(ISERROR(F!J126),TRUE,FALSE),FALSE),"StuErrorMsg",IF(TYPE('#_F'!J126)&lt;&gt;TYPE(F!J126),TRUE,FALSE),"WrongTypeMsg",IF(_xlfn.ISFORMULA('#_F'!J126),IF(NOT(_xlfn.ISFORMULA(F!J126)),TRUE),FALSE),"MissingFormulaMsg",IF(NOT(AND(ISNUMBER(FIND("[",_xlfn.FORMULATEXT('#_F'!J126))),ISNUMBER(FIND("!",_xlfn.FORMULATEXT('#_F'!J126))))),AND(ISNUMBER(FIND("[",_xlfn.FORMULATEXT(F!J126))),ISNUMBER(FIND("!",_xlfn.FORMULATEXT(F!J126)))),FALSE),"ExternalRefsMsg",IF(ISNUMBER('#_F'!J126),IF(ABS('#_F'!J126-F!J126)&gt;0.00001,TRUE,FALSE),IF('#_F'!J126&lt;&gt;F!J126,TRUE,FALSE)),IF(ISNUMBER('#_F'!J126),IF('#_F'!J126&gt;F!J126,"TooLow","TooHigh"),"WrongAnswer"),NOT(_xlfn.ISFORMULA('#_F'!J126)),IF(_xlfn.IFS(ISTEXT('#_F'!J126),FALSE,ISLOGICAL('#_F'!J126),FALSE,SUBSTITUTE(CELL("format",'#_F'!J126),"-","")=SUBSTITUTE(CELL("format",F!J126),"-",""),FALSE,CELL("format",'#_F'!J126)="G",FALSE,AND(CELL("format",'#_F'!J126)="F0",CELL("format",F!J126)="G"),FALSE,TRUE,IFERROR(IF(MATCH(CELL("format",'#_F'!J126)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126),_xlfn.FORMULATEXT(F!J126),F!J126),"9","#"),"8","#"),"7","#"),"6","#"),"5","#"),"4","#"),"3","#"),"2","#"),"1","#"),"0","#"),"$","")," ",""),",","@"),"&gt;","@"),"&lt;","@"),"=","@"),")","@"),"(","@"),"^","@"),"/","@"),"+","@"),"*","@"),"-","@"))-LEN(SUBSTITUTE(SUBSTITUTE(SUBSTITUTE(SUBSTITUTE(SUBSTITUTE(SUBSTITUTE(SUBSTITUTE(SUBSTITUTE(SUBSTITUTE(SUBSTITUTE(SUBSTITUTE(SUBSTITUTE(SUBSTITUTE(SUBSTITUTE(SUBSTITUTE(SUBSTITUTE(SUBSTITUTE(SUBSTITUTE(SUBSTITUTE(SUBSTITUTE(SUBSTITUTE(SUBSTITUTE(SUBSTITUTE(SUBSTITUTE(IF(_xlfn.ISFORMULA(F!J126),_xlfn.FORMULATEXT(F!J126),F!J126),"9","#"),"8","#"),"7","#"),"6","#"),"5","#"),"4","#"),"3","#"),"2","#"),"1","#"),"0","#"),"$","")," ",""),",","@"),"&gt;","@"),"&lt;","@"),"=","@"),")","@"),"(","@"),"^","@"),"/","@"),"+","@"),"*","@"),"-","@"),"@#","")))/2&gt;(LEN(SUBSTITUTE(SUBSTITUTE(SUBSTITUTE(SUBSTITUTE(SUBSTITUTE(SUBSTITUTE(SUBSTITUTE(SUBSTITUTE(SUBSTITUTE(SUBSTITUTE(SUBSTITUTE(SUBSTITUTE(SUBSTITUTE(SUBSTITUTE(SUBSTITUTE(SUBSTITUTE(SUBSTITUTE(SUBSTITUTE(SUBSTITUTE(SUBSTITUTE(SUBSTITUTE(SUBSTITUTE(SUBSTITUTE(IF(_xlfn.ISFORMULA('#_F'!J126),_xlfn.FORMULATEXT('#_F'!J126),'#_F'!J126),"9","#"),"8","#"),"7","#"),"6","#"),"5","#"),"4","#"),"3","#"),"2","#"),"1","#"),"0","#"),"$","")," ",""),",","@"),"&gt;","@"),"&lt;","@"),"=","@"),")","@"),"(","@"),"^","@"),"/","@"),"+","@"),"*","@"),"-","@"))-LEN(SUBSTITUTE(SUBSTITUTE(SUBSTITUTE(SUBSTITUTE(SUBSTITUTE(SUBSTITUTE(SUBSTITUTE(SUBSTITUTE(SUBSTITUTE(SUBSTITUTE(SUBSTITUTE(SUBSTITUTE(SUBSTITUTE(SUBSTITUTE(SUBSTITUTE(SUBSTITUTE(SUBSTITUTE(SUBSTITUTE(SUBSTITUTE(SUBSTITUTE(SUBSTITUTE(SUBSTITUTE(SUBSTITUTE(SUBSTITUTE(IF(_xlfn.ISFORMULA('#_F'!J126),_xlfn.FORMULATEXT('#_F'!J126),'#_F'!J126),"9","#"),"8","#"),"7","#"),"6","#"),"5","#"),"4","#"),"3","#"),"2","#"),"1","#"),"0","#"),"$","")," ",""),",","@"),"&gt;","@"),"&lt;","@"),"=","@"),")","@"),"(","@"),"^","@"),"/","@"),"+","@"),"*","@"),"-","@"),"@#","")))/2,TRUE,FALSE),"HardCodeMsg",IF(LEN(IF(_xlfn.ISFORMULA(F!J126),_xlfn.FORMULATEXT(F!J126),F!J126))-LEN(SUBSTITUTE(IF(_xlfn.ISFORMULA(F!J126),_xlfn.FORMULATEXT(F!J126),F!J126),"""",""))&gt;LEN(IF(_xlfn.ISFORMULA('#_F'!J126),_xlfn.FORMULATEXT('#_F'!J126),'#_F'!J126))-LEN(SUBSTITUTE(IF(_xlfn.ISFORMULA('#_F'!J126),_xlfn.FORMULATEXT('#_F'!J126),'#_F'!J126),"""","")),TRUE,FALSE),"HardQuoteMsg",IF(LEN(IF(_xlfn.ISFORMULA(F!J126),_xlfn.FORMULATEXT(F!J126),F!J126))-LEN(SUBSTITUTE(IF(_xlfn.ISFORMULA(F!J126),_xlfn.FORMULATEXT(F!J126),F!J126),"$",""))&lt;LEN(IF(_xlfn.ISFORMULA('#_F'!J126),_xlfn.FORMULATEXT('#_F'!J126),'#_F'!J126))-LEN(SUBSTITUTE(IF(_xlfn.ISFORMULA('#_F'!J126),_xlfn.FORMULATEXT('#_F'!J126),'#_F'!J126),"$","")),TRUE,FALSE),"MissingAbsMsg",_xlfn.IFS(ISTEXT('#_F'!J126),FALSE,ISLOGICAL('#_F'!J126),FALSE,SUBSTITUTE(CELL("format",'#_F'!J126),"-","")=SUBSTITUTE(CELL("format",F!J126),"-",""),FALSE,CELL("format",'#_F'!J126)="G",FALSE,AND(CELL("format",'#_F'!J126)="F0",CELL("format",F!J126)="G"),FALSE,TRUE,IFERROR(IF(MATCH(CELL("format",'#_F'!J126),FormatCodes_SFX!$A$4:$A$53,0)&gt;0,TRUE),FALSE),TRUE,TRUE),"FormatMsg",TRUE,"PerfectMsg")</f>
        <v>PerfectMsg</v>
      </c>
      <c r="K126" s="170" t="str">
        <f ca="1">_xlfn.IFS(ISBLANK(F!K126),"",IF(NOT(ISNA('#_F'!K126)),IF(ISNA(F!K126),TRUE,FALSE),FALSE),"StuNAMsg",IF(AND(ISNA('#_F'!K126),ISNA(F!K126)),TRUE,FALSE),"PerfectMsg",IF(NOT(ISERROR('#_F'!K126)),IF(ISERROR(F!K126),TRUE,FALSE),FALSE),"StuErrorMsg",IF(TYPE('#_F'!K126)&lt;&gt;TYPE(F!K126),TRUE,FALSE),"WrongTypeMsg",IF(_xlfn.ISFORMULA('#_F'!K126),IF(NOT(_xlfn.ISFORMULA(F!K126)),TRUE),FALSE),"MissingFormulaMsg",IF(NOT(AND(ISNUMBER(FIND("[",_xlfn.FORMULATEXT('#_F'!K126))),ISNUMBER(FIND("!",_xlfn.FORMULATEXT('#_F'!K126))))),AND(ISNUMBER(FIND("[",_xlfn.FORMULATEXT(F!K126))),ISNUMBER(FIND("!",_xlfn.FORMULATEXT(F!K126)))),FALSE),"ExternalRefsMsg",IF(ISNUMBER('#_F'!K126),IF(ABS('#_F'!K126-F!K126)&gt;0.00001,TRUE,FALSE),IF('#_F'!K126&lt;&gt;F!K126,TRUE,FALSE)),IF(ISNUMBER('#_F'!K126),IF('#_F'!K126&gt;F!K126,"TooLow","TooHigh"),"WrongAnswer"),NOT(_xlfn.ISFORMULA('#_F'!K126)),IF(_xlfn.IFS(ISTEXT('#_F'!K126),FALSE,ISLOGICAL('#_F'!K126),FALSE,SUBSTITUTE(CELL("format",'#_F'!K126),"-","")=SUBSTITUTE(CELL("format",F!K126),"-",""),FALSE,CELL("format",'#_F'!K126)="G",FALSE,AND(CELL("format",'#_F'!K126)="F0",CELL("format",F!K126)="G"),FALSE,TRUE,IFERROR(IF(MATCH(CELL("format",'#_F'!K126)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126),_xlfn.FORMULATEXT(F!K126),F!K126),"9","#"),"8","#"),"7","#"),"6","#"),"5","#"),"4","#"),"3","#"),"2","#"),"1","#"),"0","#"),"$","")," ",""),",","@"),"&gt;","@"),"&lt;","@"),"=","@"),")","@"),"(","@"),"^","@"),"/","@"),"+","@"),"*","@"),"-","@"))-LEN(SUBSTITUTE(SUBSTITUTE(SUBSTITUTE(SUBSTITUTE(SUBSTITUTE(SUBSTITUTE(SUBSTITUTE(SUBSTITUTE(SUBSTITUTE(SUBSTITUTE(SUBSTITUTE(SUBSTITUTE(SUBSTITUTE(SUBSTITUTE(SUBSTITUTE(SUBSTITUTE(SUBSTITUTE(SUBSTITUTE(SUBSTITUTE(SUBSTITUTE(SUBSTITUTE(SUBSTITUTE(SUBSTITUTE(SUBSTITUTE(IF(_xlfn.ISFORMULA(F!K126),_xlfn.FORMULATEXT(F!K126),F!K126),"9","#"),"8","#"),"7","#"),"6","#"),"5","#"),"4","#"),"3","#"),"2","#"),"1","#"),"0","#"),"$","")," ",""),",","@"),"&gt;","@"),"&lt;","@"),"=","@"),")","@"),"(","@"),"^","@"),"/","@"),"+","@"),"*","@"),"-","@"),"@#","")))/2&gt;(LEN(SUBSTITUTE(SUBSTITUTE(SUBSTITUTE(SUBSTITUTE(SUBSTITUTE(SUBSTITUTE(SUBSTITUTE(SUBSTITUTE(SUBSTITUTE(SUBSTITUTE(SUBSTITUTE(SUBSTITUTE(SUBSTITUTE(SUBSTITUTE(SUBSTITUTE(SUBSTITUTE(SUBSTITUTE(SUBSTITUTE(SUBSTITUTE(SUBSTITUTE(SUBSTITUTE(SUBSTITUTE(SUBSTITUTE(IF(_xlfn.ISFORMULA('#_F'!K126),_xlfn.FORMULATEXT('#_F'!K126),'#_F'!K126),"9","#"),"8","#"),"7","#"),"6","#"),"5","#"),"4","#"),"3","#"),"2","#"),"1","#"),"0","#"),"$","")," ",""),",","@"),"&gt;","@"),"&lt;","@"),"=","@"),")","@"),"(","@"),"^","@"),"/","@"),"+","@"),"*","@"),"-","@"))-LEN(SUBSTITUTE(SUBSTITUTE(SUBSTITUTE(SUBSTITUTE(SUBSTITUTE(SUBSTITUTE(SUBSTITUTE(SUBSTITUTE(SUBSTITUTE(SUBSTITUTE(SUBSTITUTE(SUBSTITUTE(SUBSTITUTE(SUBSTITUTE(SUBSTITUTE(SUBSTITUTE(SUBSTITUTE(SUBSTITUTE(SUBSTITUTE(SUBSTITUTE(SUBSTITUTE(SUBSTITUTE(SUBSTITUTE(SUBSTITUTE(IF(_xlfn.ISFORMULA('#_F'!K126),_xlfn.FORMULATEXT('#_F'!K126),'#_F'!K126),"9","#"),"8","#"),"7","#"),"6","#"),"5","#"),"4","#"),"3","#"),"2","#"),"1","#"),"0","#"),"$","")," ",""),",","@"),"&gt;","@"),"&lt;","@"),"=","@"),")","@"),"(","@"),"^","@"),"/","@"),"+","@"),"*","@"),"-","@"),"@#","")))/2,TRUE,FALSE),"HardCodeMsg",IF(LEN(IF(_xlfn.ISFORMULA(F!K126),_xlfn.FORMULATEXT(F!K126),F!K126))-LEN(SUBSTITUTE(IF(_xlfn.ISFORMULA(F!K126),_xlfn.FORMULATEXT(F!K126),F!K126),"""",""))&gt;LEN(IF(_xlfn.ISFORMULA('#_F'!K126),_xlfn.FORMULATEXT('#_F'!K126),'#_F'!K126))-LEN(SUBSTITUTE(IF(_xlfn.ISFORMULA('#_F'!K126),_xlfn.FORMULATEXT('#_F'!K126),'#_F'!K126),"""","")),TRUE,FALSE),"HardQuoteMsg",IF(LEN(IF(_xlfn.ISFORMULA(F!K126),_xlfn.FORMULATEXT(F!K126),F!K126))-LEN(SUBSTITUTE(IF(_xlfn.ISFORMULA(F!K126),_xlfn.FORMULATEXT(F!K126),F!K126),"$",""))&lt;LEN(IF(_xlfn.ISFORMULA('#_F'!K126),_xlfn.FORMULATEXT('#_F'!K126),'#_F'!K126))-LEN(SUBSTITUTE(IF(_xlfn.ISFORMULA('#_F'!K126),_xlfn.FORMULATEXT('#_F'!K126),'#_F'!K126),"$","")),TRUE,FALSE),"MissingAbsMsg",_xlfn.IFS(ISTEXT('#_F'!K126),FALSE,ISLOGICAL('#_F'!K126),FALSE,SUBSTITUTE(CELL("format",'#_F'!K126),"-","")=SUBSTITUTE(CELL("format",F!K126),"-",""),FALSE,CELL("format",'#_F'!K126)="G",FALSE,AND(CELL("format",'#_F'!K126)="F0",CELL("format",F!K126)="G"),FALSE,TRUE,IFERROR(IF(MATCH(CELL("format",'#_F'!K126),FormatCodes_SFX!$A$4:$A$53,0)&gt;0,TRUE),FALSE),TRUE,TRUE),"FormatMsg",TRUE,"PerfectMsg")</f>
        <v>PerfectMsg</v>
      </c>
      <c r="L126" s="231" t="str">
        <f ca="1">_xlfn.IFS(ISBLANK(F!L126),"",IF(NOT(ISNA('#_F'!L126)),IF(ISNA(F!L126),TRUE,FALSE),FALSE),"StuNAMsg",IF(AND(ISNA('#_F'!L126),ISNA(F!L126)),TRUE,FALSE),"PerfectMsg",IF(NOT(ISERROR('#_F'!L126)),IF(ISERROR(F!L126),TRUE,FALSE),FALSE),"StuErrorMsg",IF(TYPE('#_F'!L126)&lt;&gt;TYPE(F!L126),TRUE,FALSE),"WrongTypeMsg",IF(_xlfn.ISFORMULA('#_F'!L126),IF(NOT(_xlfn.ISFORMULA(F!L126)),TRUE),FALSE),"MissingFormulaMsg",IF(NOT(AND(ISNUMBER(FIND("[",_xlfn.FORMULATEXT('#_F'!L126))),ISNUMBER(FIND("!",_xlfn.FORMULATEXT('#_F'!L126))))),AND(ISNUMBER(FIND("[",_xlfn.FORMULATEXT(F!L126))),ISNUMBER(FIND("!",_xlfn.FORMULATEXT(F!L126)))),FALSE),"ExternalRefsMsg",IF(ISNUMBER('#_F'!L126),IF(ABS('#_F'!L126-F!L126)&gt;0.00001,TRUE,FALSE),IF('#_F'!L126&lt;&gt;F!L126,TRUE,FALSE)),IF(ISNUMBER('#_F'!L126),IF('#_F'!L126&gt;F!L126,"TooLow","TooHigh"),"WrongAnswer"),NOT(_xlfn.ISFORMULA('#_F'!L126)),IF(_xlfn.IFS(ISTEXT('#_F'!L126),FALSE,ISLOGICAL('#_F'!L126),FALSE,SUBSTITUTE(CELL("format",'#_F'!L126),"-","")=SUBSTITUTE(CELL("format",F!L126),"-",""),FALSE,CELL("format",'#_F'!L126)="G",FALSE,AND(CELL("format",'#_F'!L126)="F0",CELL("format",F!L126)="G"),FALSE,TRUE,IFERROR(IF(MATCH(CELL("format",'#_F'!L126)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126),_xlfn.FORMULATEXT(F!L126),F!L126),"9","#"),"8","#"),"7","#"),"6","#"),"5","#"),"4","#"),"3","#"),"2","#"),"1","#"),"0","#"),"$","")," ",""),",","@"),"&gt;","@"),"&lt;","@"),"=","@"),")","@"),"(","@"),"^","@"),"/","@"),"+","@"),"*","@"),"-","@"))-LEN(SUBSTITUTE(SUBSTITUTE(SUBSTITUTE(SUBSTITUTE(SUBSTITUTE(SUBSTITUTE(SUBSTITUTE(SUBSTITUTE(SUBSTITUTE(SUBSTITUTE(SUBSTITUTE(SUBSTITUTE(SUBSTITUTE(SUBSTITUTE(SUBSTITUTE(SUBSTITUTE(SUBSTITUTE(SUBSTITUTE(SUBSTITUTE(SUBSTITUTE(SUBSTITUTE(SUBSTITUTE(SUBSTITUTE(SUBSTITUTE(IF(_xlfn.ISFORMULA(F!L126),_xlfn.FORMULATEXT(F!L126),F!L126),"9","#"),"8","#"),"7","#"),"6","#"),"5","#"),"4","#"),"3","#"),"2","#"),"1","#"),"0","#"),"$","")," ",""),",","@"),"&gt;","@"),"&lt;","@"),"=","@"),")","@"),"(","@"),"^","@"),"/","@"),"+","@"),"*","@"),"-","@"),"@#","")))/2&gt;(LEN(SUBSTITUTE(SUBSTITUTE(SUBSTITUTE(SUBSTITUTE(SUBSTITUTE(SUBSTITUTE(SUBSTITUTE(SUBSTITUTE(SUBSTITUTE(SUBSTITUTE(SUBSTITUTE(SUBSTITUTE(SUBSTITUTE(SUBSTITUTE(SUBSTITUTE(SUBSTITUTE(SUBSTITUTE(SUBSTITUTE(SUBSTITUTE(SUBSTITUTE(SUBSTITUTE(SUBSTITUTE(SUBSTITUTE(IF(_xlfn.ISFORMULA('#_F'!L126),_xlfn.FORMULATEXT('#_F'!L126),'#_F'!L126),"9","#"),"8","#"),"7","#"),"6","#"),"5","#"),"4","#"),"3","#"),"2","#"),"1","#"),"0","#"),"$","")," ",""),",","@"),"&gt;","@"),"&lt;","@"),"=","@"),")","@"),"(","@"),"^","@"),"/","@"),"+","@"),"*","@"),"-","@"))-LEN(SUBSTITUTE(SUBSTITUTE(SUBSTITUTE(SUBSTITUTE(SUBSTITUTE(SUBSTITUTE(SUBSTITUTE(SUBSTITUTE(SUBSTITUTE(SUBSTITUTE(SUBSTITUTE(SUBSTITUTE(SUBSTITUTE(SUBSTITUTE(SUBSTITUTE(SUBSTITUTE(SUBSTITUTE(SUBSTITUTE(SUBSTITUTE(SUBSTITUTE(SUBSTITUTE(SUBSTITUTE(SUBSTITUTE(SUBSTITUTE(IF(_xlfn.ISFORMULA('#_F'!L126),_xlfn.FORMULATEXT('#_F'!L126),'#_F'!L126),"9","#"),"8","#"),"7","#"),"6","#"),"5","#"),"4","#"),"3","#"),"2","#"),"1","#"),"0","#"),"$","")," ",""),",","@"),"&gt;","@"),"&lt;","@"),"=","@"),")","@"),"(","@"),"^","@"),"/","@"),"+","@"),"*","@"),"-","@"),"@#","")))/2,TRUE,FALSE),"HardCodeMsg",IF(LEN(IF(_xlfn.ISFORMULA(F!L126),_xlfn.FORMULATEXT(F!L126),F!L126))-LEN(SUBSTITUTE(IF(_xlfn.ISFORMULA(F!L126),_xlfn.FORMULATEXT(F!L126),F!L126),"""",""))&gt;LEN(IF(_xlfn.ISFORMULA('#_F'!L126),_xlfn.FORMULATEXT('#_F'!L126),'#_F'!L126))-LEN(SUBSTITUTE(IF(_xlfn.ISFORMULA('#_F'!L126),_xlfn.FORMULATEXT('#_F'!L126),'#_F'!L126),"""","")),TRUE,FALSE),"HardQuoteMsg",IF(LEN(IF(_xlfn.ISFORMULA(F!L126),_xlfn.FORMULATEXT(F!L126),F!L126))-LEN(SUBSTITUTE(IF(_xlfn.ISFORMULA(F!L126),_xlfn.FORMULATEXT(F!L126),F!L126),"$",""))&lt;LEN(IF(_xlfn.ISFORMULA('#_F'!L126),_xlfn.FORMULATEXT('#_F'!L126),'#_F'!L126))-LEN(SUBSTITUTE(IF(_xlfn.ISFORMULA('#_F'!L126),_xlfn.FORMULATEXT('#_F'!L126),'#_F'!L126),"$","")),TRUE,FALSE),"MissingAbsMsg",_xlfn.IFS(ISTEXT('#_F'!L126),FALSE,ISLOGICAL('#_F'!L126),FALSE,SUBSTITUTE(CELL("format",'#_F'!L126),"-","")=SUBSTITUTE(CELL("format",F!L126),"-",""),FALSE,CELL("format",'#_F'!L126)="G",FALSE,AND(CELL("format",'#_F'!L126)="F0",CELL("format",F!L126)="G"),FALSE,TRUE,IFERROR(IF(MATCH(CELL("format",'#_F'!L126),FormatCodes_SFX!$A$4:$A$53,0)&gt;0,TRUE),FALSE),TRUE,TRUE),"FormatMsg",TRUE,"PerfectMsg")</f>
        <v>PerfectMsg</v>
      </c>
    </row>
    <row r="127" spans="3:12" x14ac:dyDescent="0.15">
      <c r="C127" s="233">
        <v>0</v>
      </c>
      <c r="D127" s="233">
        <v>0</v>
      </c>
      <c r="E127" s="233">
        <v>0</v>
      </c>
      <c r="F127" s="233">
        <v>0</v>
      </c>
      <c r="G127" s="170" t="str">
        <f ca="1">_xlfn.IFS(ISBLANK(F!G127),"",IF(NOT(ISNA('#_F'!G127)),IF(ISNA(F!G127),TRUE,FALSE),FALSE),"StuNAMsg",IF(AND(ISNA('#_F'!G127),ISNA(F!G127)),TRUE,FALSE),"PerfectMsg",IF(NOT(ISERROR('#_F'!G127)),IF(ISERROR(F!G127),TRUE,FALSE),FALSE),"StuErrorMsg",IF(TYPE('#_F'!G127)&lt;&gt;TYPE(F!G127),TRUE,FALSE),"WrongTypeMsg",IF(_xlfn.ISFORMULA('#_F'!G127),IF(NOT(_xlfn.ISFORMULA(F!G127)),TRUE),FALSE),"MissingFormulaMsg",IF(NOT(AND(ISNUMBER(FIND("[",_xlfn.FORMULATEXT('#_F'!G127))),ISNUMBER(FIND("!",_xlfn.FORMULATEXT('#_F'!G127))))),AND(ISNUMBER(FIND("[",_xlfn.FORMULATEXT(F!G127))),ISNUMBER(FIND("!",_xlfn.FORMULATEXT(F!G127)))),FALSE),"ExternalRefsMsg",IF(ISNUMBER('#_F'!G127),IF(ABS('#_F'!G127-F!G127)&gt;0.00001,TRUE,FALSE),IF('#_F'!G127&lt;&gt;F!G127,TRUE,FALSE)),IF(ISNUMBER('#_F'!G127),IF('#_F'!G127&gt;F!G127,"TooLow","TooHigh"),"WrongAnswer"),NOT(_xlfn.ISFORMULA('#_F'!G127)),IF(_xlfn.IFS(ISTEXT('#_F'!G127),FALSE,ISLOGICAL('#_F'!G127),FALSE,SUBSTITUTE(CELL("format",'#_F'!G127),"-","")=SUBSTITUTE(CELL("format",F!G127),"-",""),FALSE,CELL("format",'#_F'!G127)="G",FALSE,AND(CELL("format",'#_F'!G127)="F0",CELL("format",F!G127)="G"),FALSE,TRUE,IFERROR(IF(MATCH(CELL("format",'#_F'!G127)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127),_xlfn.FORMULATEXT(F!G127),F!G127),"9","#"),"8","#"),"7","#"),"6","#"),"5","#"),"4","#"),"3","#"),"2","#"),"1","#"),"0","#"),"$","")," ",""),",","@"),"&gt;","@"),"&lt;","@"),"=","@"),")","@"),"(","@"),"^","@"),"/","@"),"+","@"),"*","@"),"-","@"))-LEN(SUBSTITUTE(SUBSTITUTE(SUBSTITUTE(SUBSTITUTE(SUBSTITUTE(SUBSTITUTE(SUBSTITUTE(SUBSTITUTE(SUBSTITUTE(SUBSTITUTE(SUBSTITUTE(SUBSTITUTE(SUBSTITUTE(SUBSTITUTE(SUBSTITUTE(SUBSTITUTE(SUBSTITUTE(SUBSTITUTE(SUBSTITUTE(SUBSTITUTE(SUBSTITUTE(SUBSTITUTE(SUBSTITUTE(SUBSTITUTE(IF(_xlfn.ISFORMULA(F!G127),_xlfn.FORMULATEXT(F!G127),F!G127),"9","#"),"8","#"),"7","#"),"6","#"),"5","#"),"4","#"),"3","#"),"2","#"),"1","#"),"0","#"),"$","")," ",""),",","@"),"&gt;","@"),"&lt;","@"),"=","@"),")","@"),"(","@"),"^","@"),"/","@"),"+","@"),"*","@"),"-","@"),"@#","")))/2&gt;(LEN(SUBSTITUTE(SUBSTITUTE(SUBSTITUTE(SUBSTITUTE(SUBSTITUTE(SUBSTITUTE(SUBSTITUTE(SUBSTITUTE(SUBSTITUTE(SUBSTITUTE(SUBSTITUTE(SUBSTITUTE(SUBSTITUTE(SUBSTITUTE(SUBSTITUTE(SUBSTITUTE(SUBSTITUTE(SUBSTITUTE(SUBSTITUTE(SUBSTITUTE(SUBSTITUTE(SUBSTITUTE(SUBSTITUTE(IF(_xlfn.ISFORMULA('#_F'!G127),_xlfn.FORMULATEXT('#_F'!G127),'#_F'!G127),"9","#"),"8","#"),"7","#"),"6","#"),"5","#"),"4","#"),"3","#"),"2","#"),"1","#"),"0","#"),"$","")," ",""),",","@"),"&gt;","@"),"&lt;","@"),"=","@"),")","@"),"(","@"),"^","@"),"/","@"),"+","@"),"*","@"),"-","@"))-LEN(SUBSTITUTE(SUBSTITUTE(SUBSTITUTE(SUBSTITUTE(SUBSTITUTE(SUBSTITUTE(SUBSTITUTE(SUBSTITUTE(SUBSTITUTE(SUBSTITUTE(SUBSTITUTE(SUBSTITUTE(SUBSTITUTE(SUBSTITUTE(SUBSTITUTE(SUBSTITUTE(SUBSTITUTE(SUBSTITUTE(SUBSTITUTE(SUBSTITUTE(SUBSTITUTE(SUBSTITUTE(SUBSTITUTE(SUBSTITUTE(IF(_xlfn.ISFORMULA('#_F'!G127),_xlfn.FORMULATEXT('#_F'!G127),'#_F'!G127),"9","#"),"8","#"),"7","#"),"6","#"),"5","#"),"4","#"),"3","#"),"2","#"),"1","#"),"0","#"),"$","")," ",""),",","@"),"&gt;","@"),"&lt;","@"),"=","@"),")","@"),"(","@"),"^","@"),"/","@"),"+","@"),"*","@"),"-","@"),"@#","")))/2,TRUE,FALSE),"HardCodeMsg",IF(LEN(IF(_xlfn.ISFORMULA(F!G127),_xlfn.FORMULATEXT(F!G127),F!G127))-LEN(SUBSTITUTE(IF(_xlfn.ISFORMULA(F!G127),_xlfn.FORMULATEXT(F!G127),F!G127),"""",""))&gt;LEN(IF(_xlfn.ISFORMULA('#_F'!G127),_xlfn.FORMULATEXT('#_F'!G127),'#_F'!G127))-LEN(SUBSTITUTE(IF(_xlfn.ISFORMULA('#_F'!G127),_xlfn.FORMULATEXT('#_F'!G127),'#_F'!G127),"""","")),TRUE,FALSE),"HardQuoteMsg",IF(LEN(IF(_xlfn.ISFORMULA(F!G127),_xlfn.FORMULATEXT(F!G127),F!G127))-LEN(SUBSTITUTE(IF(_xlfn.ISFORMULA(F!G127),_xlfn.FORMULATEXT(F!G127),F!G127),"$",""))&lt;LEN(IF(_xlfn.ISFORMULA('#_F'!G127),_xlfn.FORMULATEXT('#_F'!G127),'#_F'!G127))-LEN(SUBSTITUTE(IF(_xlfn.ISFORMULA('#_F'!G127),_xlfn.FORMULATEXT('#_F'!G127),'#_F'!G127),"$","")),TRUE,FALSE),"MissingAbsMsg",_xlfn.IFS(ISTEXT('#_F'!G127),FALSE,ISLOGICAL('#_F'!G127),FALSE,SUBSTITUTE(CELL("format",'#_F'!G127),"-","")=SUBSTITUTE(CELL("format",F!G127),"-",""),FALSE,CELL("format",'#_F'!G127)="G",FALSE,AND(CELL("format",'#_F'!G127)="F0",CELL("format",F!G127)="G"),FALSE,TRUE,IFERROR(IF(MATCH(CELL("format",'#_F'!G127),FormatCodes_SFX!$A$4:$A$53,0)&gt;0,TRUE),FALSE),TRUE,TRUE),"FormatMsg",TRUE,"PerfectMsg")</f>
        <v>PerfectMsg</v>
      </c>
      <c r="H127" s="170" t="str">
        <f ca="1">_xlfn.IFS(ISBLANK(F!H127),"",IF(NOT(ISNA('#_F'!H127)),IF(ISNA(F!H127),TRUE,FALSE),FALSE),"StuNAMsg",IF(AND(ISNA('#_F'!H127),ISNA(F!H127)),TRUE,FALSE),"PerfectMsg",IF(NOT(ISERROR('#_F'!H127)),IF(ISERROR(F!H127),TRUE,FALSE),FALSE),"StuErrorMsg",IF(TYPE('#_F'!H127)&lt;&gt;TYPE(F!H127),TRUE,FALSE),"WrongTypeMsg",IF(_xlfn.ISFORMULA('#_F'!H127),IF(NOT(_xlfn.ISFORMULA(F!H127)),TRUE),FALSE),"MissingFormulaMsg",IF(NOT(AND(ISNUMBER(FIND("[",_xlfn.FORMULATEXT('#_F'!H127))),ISNUMBER(FIND("!",_xlfn.FORMULATEXT('#_F'!H127))))),AND(ISNUMBER(FIND("[",_xlfn.FORMULATEXT(F!H127))),ISNUMBER(FIND("!",_xlfn.FORMULATEXT(F!H127)))),FALSE),"ExternalRefsMsg",IF(ISNUMBER('#_F'!H127),IF(ABS('#_F'!H127-F!H127)&gt;0.00001,TRUE,FALSE),IF('#_F'!H127&lt;&gt;F!H127,TRUE,FALSE)),IF(ISNUMBER('#_F'!H127),IF('#_F'!H127&gt;F!H127,"TooLow","TooHigh"),"WrongAnswer"),NOT(_xlfn.ISFORMULA('#_F'!H127)),IF(_xlfn.IFS(ISTEXT('#_F'!H127),FALSE,ISLOGICAL('#_F'!H127),FALSE,SUBSTITUTE(CELL("format",'#_F'!H127),"-","")=SUBSTITUTE(CELL("format",F!H127),"-",""),FALSE,CELL("format",'#_F'!H127)="G",FALSE,AND(CELL("format",'#_F'!H127)="F0",CELL("format",F!H127)="G"),FALSE,TRUE,IFERROR(IF(MATCH(CELL("format",'#_F'!H127)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127),_xlfn.FORMULATEXT(F!H127),F!H127),"9","#"),"8","#"),"7","#"),"6","#"),"5","#"),"4","#"),"3","#"),"2","#"),"1","#"),"0","#"),"$","")," ",""),",","@"),"&gt;","@"),"&lt;","@"),"=","@"),")","@"),"(","@"),"^","@"),"/","@"),"+","@"),"*","@"),"-","@"))-LEN(SUBSTITUTE(SUBSTITUTE(SUBSTITUTE(SUBSTITUTE(SUBSTITUTE(SUBSTITUTE(SUBSTITUTE(SUBSTITUTE(SUBSTITUTE(SUBSTITUTE(SUBSTITUTE(SUBSTITUTE(SUBSTITUTE(SUBSTITUTE(SUBSTITUTE(SUBSTITUTE(SUBSTITUTE(SUBSTITUTE(SUBSTITUTE(SUBSTITUTE(SUBSTITUTE(SUBSTITUTE(SUBSTITUTE(SUBSTITUTE(IF(_xlfn.ISFORMULA(F!H127),_xlfn.FORMULATEXT(F!H127),F!H127),"9","#"),"8","#"),"7","#"),"6","#"),"5","#"),"4","#"),"3","#"),"2","#"),"1","#"),"0","#"),"$","")," ",""),",","@"),"&gt;","@"),"&lt;","@"),"=","@"),")","@"),"(","@"),"^","@"),"/","@"),"+","@"),"*","@"),"-","@"),"@#","")))/2&gt;(LEN(SUBSTITUTE(SUBSTITUTE(SUBSTITUTE(SUBSTITUTE(SUBSTITUTE(SUBSTITUTE(SUBSTITUTE(SUBSTITUTE(SUBSTITUTE(SUBSTITUTE(SUBSTITUTE(SUBSTITUTE(SUBSTITUTE(SUBSTITUTE(SUBSTITUTE(SUBSTITUTE(SUBSTITUTE(SUBSTITUTE(SUBSTITUTE(SUBSTITUTE(SUBSTITUTE(SUBSTITUTE(SUBSTITUTE(IF(_xlfn.ISFORMULA('#_F'!H127),_xlfn.FORMULATEXT('#_F'!H127),'#_F'!H127),"9","#"),"8","#"),"7","#"),"6","#"),"5","#"),"4","#"),"3","#"),"2","#"),"1","#"),"0","#"),"$","")," ",""),",","@"),"&gt;","@"),"&lt;","@"),"=","@"),")","@"),"(","@"),"^","@"),"/","@"),"+","@"),"*","@"),"-","@"))-LEN(SUBSTITUTE(SUBSTITUTE(SUBSTITUTE(SUBSTITUTE(SUBSTITUTE(SUBSTITUTE(SUBSTITUTE(SUBSTITUTE(SUBSTITUTE(SUBSTITUTE(SUBSTITUTE(SUBSTITUTE(SUBSTITUTE(SUBSTITUTE(SUBSTITUTE(SUBSTITUTE(SUBSTITUTE(SUBSTITUTE(SUBSTITUTE(SUBSTITUTE(SUBSTITUTE(SUBSTITUTE(SUBSTITUTE(SUBSTITUTE(IF(_xlfn.ISFORMULA('#_F'!H127),_xlfn.FORMULATEXT('#_F'!H127),'#_F'!H127),"9","#"),"8","#"),"7","#"),"6","#"),"5","#"),"4","#"),"3","#"),"2","#"),"1","#"),"0","#"),"$","")," ",""),",","@"),"&gt;","@"),"&lt;","@"),"=","@"),")","@"),"(","@"),"^","@"),"/","@"),"+","@"),"*","@"),"-","@"),"@#","")))/2,TRUE,FALSE),"HardCodeMsg",IF(LEN(IF(_xlfn.ISFORMULA(F!H127),_xlfn.FORMULATEXT(F!H127),F!H127))-LEN(SUBSTITUTE(IF(_xlfn.ISFORMULA(F!H127),_xlfn.FORMULATEXT(F!H127),F!H127),"""",""))&gt;LEN(IF(_xlfn.ISFORMULA('#_F'!H127),_xlfn.FORMULATEXT('#_F'!H127),'#_F'!H127))-LEN(SUBSTITUTE(IF(_xlfn.ISFORMULA('#_F'!H127),_xlfn.FORMULATEXT('#_F'!H127),'#_F'!H127),"""","")),TRUE,FALSE),"HardQuoteMsg",IF(LEN(IF(_xlfn.ISFORMULA(F!H127),_xlfn.FORMULATEXT(F!H127),F!H127))-LEN(SUBSTITUTE(IF(_xlfn.ISFORMULA(F!H127),_xlfn.FORMULATEXT(F!H127),F!H127),"$",""))&lt;LEN(IF(_xlfn.ISFORMULA('#_F'!H127),_xlfn.FORMULATEXT('#_F'!H127),'#_F'!H127))-LEN(SUBSTITUTE(IF(_xlfn.ISFORMULA('#_F'!H127),_xlfn.FORMULATEXT('#_F'!H127),'#_F'!H127),"$","")),TRUE,FALSE),"MissingAbsMsg",_xlfn.IFS(ISTEXT('#_F'!H127),FALSE,ISLOGICAL('#_F'!H127),FALSE,SUBSTITUTE(CELL("format",'#_F'!H127),"-","")=SUBSTITUTE(CELL("format",F!H127),"-",""),FALSE,CELL("format",'#_F'!H127)="G",FALSE,AND(CELL("format",'#_F'!H127)="F0",CELL("format",F!H127)="G"),FALSE,TRUE,IFERROR(IF(MATCH(CELL("format",'#_F'!H127),FormatCodes_SFX!$A$4:$A$53,0)&gt;0,TRUE),FALSE),TRUE,TRUE),"FormatMsg",TRUE,"PerfectMsg")</f>
        <v>PerfectMsg</v>
      </c>
      <c r="I127" s="170" t="str">
        <f ca="1">_xlfn.IFS(ISBLANK(F!I127),"",IF(NOT(ISNA('#_F'!I127)),IF(ISNA(F!I127),TRUE,FALSE),FALSE),"StuNAMsg",IF(AND(ISNA('#_F'!I127),ISNA(F!I127)),TRUE,FALSE),"PerfectMsg",IF(NOT(ISERROR('#_F'!I127)),IF(ISERROR(F!I127),TRUE,FALSE),FALSE),"StuErrorMsg",IF(TYPE('#_F'!I127)&lt;&gt;TYPE(F!I127),TRUE,FALSE),"WrongTypeMsg",IF(_xlfn.ISFORMULA('#_F'!I127),IF(NOT(_xlfn.ISFORMULA(F!I127)),TRUE),FALSE),"MissingFormulaMsg",IF(NOT(AND(ISNUMBER(FIND("[",_xlfn.FORMULATEXT('#_F'!I127))),ISNUMBER(FIND("!",_xlfn.FORMULATEXT('#_F'!I127))))),AND(ISNUMBER(FIND("[",_xlfn.FORMULATEXT(F!I127))),ISNUMBER(FIND("!",_xlfn.FORMULATEXT(F!I127)))),FALSE),"ExternalRefsMsg",IF(ISNUMBER('#_F'!I127),IF(ABS('#_F'!I127-F!I127)&gt;0.00001,TRUE,FALSE),IF('#_F'!I127&lt;&gt;F!I127,TRUE,FALSE)),IF(ISNUMBER('#_F'!I127),IF('#_F'!I127&gt;F!I127,"TooLow","TooHigh"),"WrongAnswer"),NOT(_xlfn.ISFORMULA('#_F'!I127)),IF(_xlfn.IFS(ISTEXT('#_F'!I127),FALSE,ISLOGICAL('#_F'!I127),FALSE,SUBSTITUTE(CELL("format",'#_F'!I127),"-","")=SUBSTITUTE(CELL("format",F!I127),"-",""),FALSE,CELL("format",'#_F'!I127)="G",FALSE,AND(CELL("format",'#_F'!I127)="F0",CELL("format",F!I127)="G"),FALSE,TRUE,IFERROR(IF(MATCH(CELL("format",'#_F'!I127)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127),_xlfn.FORMULATEXT(F!I127),F!I127),"9","#"),"8","#"),"7","#"),"6","#"),"5","#"),"4","#"),"3","#"),"2","#"),"1","#"),"0","#"),"$","")," ",""),",","@"),"&gt;","@"),"&lt;","@"),"=","@"),")","@"),"(","@"),"^","@"),"/","@"),"+","@"),"*","@"),"-","@"))-LEN(SUBSTITUTE(SUBSTITUTE(SUBSTITUTE(SUBSTITUTE(SUBSTITUTE(SUBSTITUTE(SUBSTITUTE(SUBSTITUTE(SUBSTITUTE(SUBSTITUTE(SUBSTITUTE(SUBSTITUTE(SUBSTITUTE(SUBSTITUTE(SUBSTITUTE(SUBSTITUTE(SUBSTITUTE(SUBSTITUTE(SUBSTITUTE(SUBSTITUTE(SUBSTITUTE(SUBSTITUTE(SUBSTITUTE(SUBSTITUTE(IF(_xlfn.ISFORMULA(F!I127),_xlfn.FORMULATEXT(F!I127),F!I127),"9","#"),"8","#"),"7","#"),"6","#"),"5","#"),"4","#"),"3","#"),"2","#"),"1","#"),"0","#"),"$","")," ",""),",","@"),"&gt;","@"),"&lt;","@"),"=","@"),")","@"),"(","@"),"^","@"),"/","@"),"+","@"),"*","@"),"-","@"),"@#","")))/2&gt;(LEN(SUBSTITUTE(SUBSTITUTE(SUBSTITUTE(SUBSTITUTE(SUBSTITUTE(SUBSTITUTE(SUBSTITUTE(SUBSTITUTE(SUBSTITUTE(SUBSTITUTE(SUBSTITUTE(SUBSTITUTE(SUBSTITUTE(SUBSTITUTE(SUBSTITUTE(SUBSTITUTE(SUBSTITUTE(SUBSTITUTE(SUBSTITUTE(SUBSTITUTE(SUBSTITUTE(SUBSTITUTE(SUBSTITUTE(IF(_xlfn.ISFORMULA('#_F'!I127),_xlfn.FORMULATEXT('#_F'!I127),'#_F'!I127),"9","#"),"8","#"),"7","#"),"6","#"),"5","#"),"4","#"),"3","#"),"2","#"),"1","#"),"0","#"),"$","")," ",""),",","@"),"&gt;","@"),"&lt;","@"),"=","@"),")","@"),"(","@"),"^","@"),"/","@"),"+","@"),"*","@"),"-","@"))-LEN(SUBSTITUTE(SUBSTITUTE(SUBSTITUTE(SUBSTITUTE(SUBSTITUTE(SUBSTITUTE(SUBSTITUTE(SUBSTITUTE(SUBSTITUTE(SUBSTITUTE(SUBSTITUTE(SUBSTITUTE(SUBSTITUTE(SUBSTITUTE(SUBSTITUTE(SUBSTITUTE(SUBSTITUTE(SUBSTITUTE(SUBSTITUTE(SUBSTITUTE(SUBSTITUTE(SUBSTITUTE(SUBSTITUTE(SUBSTITUTE(IF(_xlfn.ISFORMULA('#_F'!I127),_xlfn.FORMULATEXT('#_F'!I127),'#_F'!I127),"9","#"),"8","#"),"7","#"),"6","#"),"5","#"),"4","#"),"3","#"),"2","#"),"1","#"),"0","#"),"$","")," ",""),",","@"),"&gt;","@"),"&lt;","@"),"=","@"),")","@"),"(","@"),"^","@"),"/","@"),"+","@"),"*","@"),"-","@"),"@#","")))/2,TRUE,FALSE),"HardCodeMsg",IF(LEN(IF(_xlfn.ISFORMULA(F!I127),_xlfn.FORMULATEXT(F!I127),F!I127))-LEN(SUBSTITUTE(IF(_xlfn.ISFORMULA(F!I127),_xlfn.FORMULATEXT(F!I127),F!I127),"""",""))&gt;LEN(IF(_xlfn.ISFORMULA('#_F'!I127),_xlfn.FORMULATEXT('#_F'!I127),'#_F'!I127))-LEN(SUBSTITUTE(IF(_xlfn.ISFORMULA('#_F'!I127),_xlfn.FORMULATEXT('#_F'!I127),'#_F'!I127),"""","")),TRUE,FALSE),"HardQuoteMsg",IF(LEN(IF(_xlfn.ISFORMULA(F!I127),_xlfn.FORMULATEXT(F!I127),F!I127))-LEN(SUBSTITUTE(IF(_xlfn.ISFORMULA(F!I127),_xlfn.FORMULATEXT(F!I127),F!I127),"$",""))&lt;LEN(IF(_xlfn.ISFORMULA('#_F'!I127),_xlfn.FORMULATEXT('#_F'!I127),'#_F'!I127))-LEN(SUBSTITUTE(IF(_xlfn.ISFORMULA('#_F'!I127),_xlfn.FORMULATEXT('#_F'!I127),'#_F'!I127),"$","")),TRUE,FALSE),"MissingAbsMsg",_xlfn.IFS(ISTEXT('#_F'!I127),FALSE,ISLOGICAL('#_F'!I127),FALSE,SUBSTITUTE(CELL("format",'#_F'!I127),"-","")=SUBSTITUTE(CELL("format",F!I127),"-",""),FALSE,CELL("format",'#_F'!I127)="G",FALSE,AND(CELL("format",'#_F'!I127)="F0",CELL("format",F!I127)="G"),FALSE,TRUE,IFERROR(IF(MATCH(CELL("format",'#_F'!I127),FormatCodes_SFX!$A$4:$A$53,0)&gt;0,TRUE),FALSE),TRUE,TRUE),"FormatMsg",TRUE,"PerfectMsg")</f>
        <v>PerfectMsg</v>
      </c>
      <c r="J127" s="170" t="str">
        <f ca="1">_xlfn.IFS(ISBLANK(F!J127),"",IF(NOT(ISNA('#_F'!J127)),IF(ISNA(F!J127),TRUE,FALSE),FALSE),"StuNAMsg",IF(AND(ISNA('#_F'!J127),ISNA(F!J127)),TRUE,FALSE),"PerfectMsg",IF(NOT(ISERROR('#_F'!J127)),IF(ISERROR(F!J127),TRUE,FALSE),FALSE),"StuErrorMsg",IF(TYPE('#_F'!J127)&lt;&gt;TYPE(F!J127),TRUE,FALSE),"WrongTypeMsg",IF(_xlfn.ISFORMULA('#_F'!J127),IF(NOT(_xlfn.ISFORMULA(F!J127)),TRUE),FALSE),"MissingFormulaMsg",IF(NOT(AND(ISNUMBER(FIND("[",_xlfn.FORMULATEXT('#_F'!J127))),ISNUMBER(FIND("!",_xlfn.FORMULATEXT('#_F'!J127))))),AND(ISNUMBER(FIND("[",_xlfn.FORMULATEXT(F!J127))),ISNUMBER(FIND("!",_xlfn.FORMULATEXT(F!J127)))),FALSE),"ExternalRefsMsg",IF(ISNUMBER('#_F'!J127),IF(ABS('#_F'!J127-F!J127)&gt;0.00001,TRUE,FALSE),IF('#_F'!J127&lt;&gt;F!J127,TRUE,FALSE)),IF(ISNUMBER('#_F'!J127),IF('#_F'!J127&gt;F!J127,"TooLow","TooHigh"),"WrongAnswer"),NOT(_xlfn.ISFORMULA('#_F'!J127)),IF(_xlfn.IFS(ISTEXT('#_F'!J127),FALSE,ISLOGICAL('#_F'!J127),FALSE,SUBSTITUTE(CELL("format",'#_F'!J127),"-","")=SUBSTITUTE(CELL("format",F!J127),"-",""),FALSE,CELL("format",'#_F'!J127)="G",FALSE,AND(CELL("format",'#_F'!J127)="F0",CELL("format",F!J127)="G"),FALSE,TRUE,IFERROR(IF(MATCH(CELL("format",'#_F'!J127)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127),_xlfn.FORMULATEXT(F!J127),F!J127),"9","#"),"8","#"),"7","#"),"6","#"),"5","#"),"4","#"),"3","#"),"2","#"),"1","#"),"0","#"),"$","")," ",""),",","@"),"&gt;","@"),"&lt;","@"),"=","@"),")","@"),"(","@"),"^","@"),"/","@"),"+","@"),"*","@"),"-","@"))-LEN(SUBSTITUTE(SUBSTITUTE(SUBSTITUTE(SUBSTITUTE(SUBSTITUTE(SUBSTITUTE(SUBSTITUTE(SUBSTITUTE(SUBSTITUTE(SUBSTITUTE(SUBSTITUTE(SUBSTITUTE(SUBSTITUTE(SUBSTITUTE(SUBSTITUTE(SUBSTITUTE(SUBSTITUTE(SUBSTITUTE(SUBSTITUTE(SUBSTITUTE(SUBSTITUTE(SUBSTITUTE(SUBSTITUTE(SUBSTITUTE(IF(_xlfn.ISFORMULA(F!J127),_xlfn.FORMULATEXT(F!J127),F!J127),"9","#"),"8","#"),"7","#"),"6","#"),"5","#"),"4","#"),"3","#"),"2","#"),"1","#"),"0","#"),"$","")," ",""),",","@"),"&gt;","@"),"&lt;","@"),"=","@"),")","@"),"(","@"),"^","@"),"/","@"),"+","@"),"*","@"),"-","@"),"@#","")))/2&gt;(LEN(SUBSTITUTE(SUBSTITUTE(SUBSTITUTE(SUBSTITUTE(SUBSTITUTE(SUBSTITUTE(SUBSTITUTE(SUBSTITUTE(SUBSTITUTE(SUBSTITUTE(SUBSTITUTE(SUBSTITUTE(SUBSTITUTE(SUBSTITUTE(SUBSTITUTE(SUBSTITUTE(SUBSTITUTE(SUBSTITUTE(SUBSTITUTE(SUBSTITUTE(SUBSTITUTE(SUBSTITUTE(SUBSTITUTE(IF(_xlfn.ISFORMULA('#_F'!J127),_xlfn.FORMULATEXT('#_F'!J127),'#_F'!J127),"9","#"),"8","#"),"7","#"),"6","#"),"5","#"),"4","#"),"3","#"),"2","#"),"1","#"),"0","#"),"$","")," ",""),",","@"),"&gt;","@"),"&lt;","@"),"=","@"),")","@"),"(","@"),"^","@"),"/","@"),"+","@"),"*","@"),"-","@"))-LEN(SUBSTITUTE(SUBSTITUTE(SUBSTITUTE(SUBSTITUTE(SUBSTITUTE(SUBSTITUTE(SUBSTITUTE(SUBSTITUTE(SUBSTITUTE(SUBSTITUTE(SUBSTITUTE(SUBSTITUTE(SUBSTITUTE(SUBSTITUTE(SUBSTITUTE(SUBSTITUTE(SUBSTITUTE(SUBSTITUTE(SUBSTITUTE(SUBSTITUTE(SUBSTITUTE(SUBSTITUTE(SUBSTITUTE(SUBSTITUTE(IF(_xlfn.ISFORMULA('#_F'!J127),_xlfn.FORMULATEXT('#_F'!J127),'#_F'!J127),"9","#"),"8","#"),"7","#"),"6","#"),"5","#"),"4","#"),"3","#"),"2","#"),"1","#"),"0","#"),"$","")," ",""),",","@"),"&gt;","@"),"&lt;","@"),"=","@"),")","@"),"(","@"),"^","@"),"/","@"),"+","@"),"*","@"),"-","@"),"@#","")))/2,TRUE,FALSE),"HardCodeMsg",IF(LEN(IF(_xlfn.ISFORMULA(F!J127),_xlfn.FORMULATEXT(F!J127),F!J127))-LEN(SUBSTITUTE(IF(_xlfn.ISFORMULA(F!J127),_xlfn.FORMULATEXT(F!J127),F!J127),"""",""))&gt;LEN(IF(_xlfn.ISFORMULA('#_F'!J127),_xlfn.FORMULATEXT('#_F'!J127),'#_F'!J127))-LEN(SUBSTITUTE(IF(_xlfn.ISFORMULA('#_F'!J127),_xlfn.FORMULATEXT('#_F'!J127),'#_F'!J127),"""","")),TRUE,FALSE),"HardQuoteMsg",IF(LEN(IF(_xlfn.ISFORMULA(F!J127),_xlfn.FORMULATEXT(F!J127),F!J127))-LEN(SUBSTITUTE(IF(_xlfn.ISFORMULA(F!J127),_xlfn.FORMULATEXT(F!J127),F!J127),"$",""))&lt;LEN(IF(_xlfn.ISFORMULA('#_F'!J127),_xlfn.FORMULATEXT('#_F'!J127),'#_F'!J127))-LEN(SUBSTITUTE(IF(_xlfn.ISFORMULA('#_F'!J127),_xlfn.FORMULATEXT('#_F'!J127),'#_F'!J127),"$","")),TRUE,FALSE),"MissingAbsMsg",_xlfn.IFS(ISTEXT('#_F'!J127),FALSE,ISLOGICAL('#_F'!J127),FALSE,SUBSTITUTE(CELL("format",'#_F'!J127),"-","")=SUBSTITUTE(CELL("format",F!J127),"-",""),FALSE,CELL("format",'#_F'!J127)="G",FALSE,AND(CELL("format",'#_F'!J127)="F0",CELL("format",F!J127)="G"),FALSE,TRUE,IFERROR(IF(MATCH(CELL("format",'#_F'!J127),FormatCodes_SFX!$A$4:$A$53,0)&gt;0,TRUE),FALSE),TRUE,TRUE),"FormatMsg",TRUE,"PerfectMsg")</f>
        <v>PerfectMsg</v>
      </c>
      <c r="K127" s="170" t="str">
        <f ca="1">_xlfn.IFS(ISBLANK(F!K127),"",IF(NOT(ISNA('#_F'!K127)),IF(ISNA(F!K127),TRUE,FALSE),FALSE),"StuNAMsg",IF(AND(ISNA('#_F'!K127),ISNA(F!K127)),TRUE,FALSE),"PerfectMsg",IF(NOT(ISERROR('#_F'!K127)),IF(ISERROR(F!K127),TRUE,FALSE),FALSE),"StuErrorMsg",IF(TYPE('#_F'!K127)&lt;&gt;TYPE(F!K127),TRUE,FALSE),"WrongTypeMsg",IF(_xlfn.ISFORMULA('#_F'!K127),IF(NOT(_xlfn.ISFORMULA(F!K127)),TRUE),FALSE),"MissingFormulaMsg",IF(NOT(AND(ISNUMBER(FIND("[",_xlfn.FORMULATEXT('#_F'!K127))),ISNUMBER(FIND("!",_xlfn.FORMULATEXT('#_F'!K127))))),AND(ISNUMBER(FIND("[",_xlfn.FORMULATEXT(F!K127))),ISNUMBER(FIND("!",_xlfn.FORMULATEXT(F!K127)))),FALSE),"ExternalRefsMsg",IF(ISNUMBER('#_F'!K127),IF(ABS('#_F'!K127-F!K127)&gt;0.00001,TRUE,FALSE),IF('#_F'!K127&lt;&gt;F!K127,TRUE,FALSE)),IF(ISNUMBER('#_F'!K127),IF('#_F'!K127&gt;F!K127,"TooLow","TooHigh"),"WrongAnswer"),NOT(_xlfn.ISFORMULA('#_F'!K127)),IF(_xlfn.IFS(ISTEXT('#_F'!K127),FALSE,ISLOGICAL('#_F'!K127),FALSE,SUBSTITUTE(CELL("format",'#_F'!K127),"-","")=SUBSTITUTE(CELL("format",F!K127),"-",""),FALSE,CELL("format",'#_F'!K127)="G",FALSE,AND(CELL("format",'#_F'!K127)="F0",CELL("format",F!K127)="G"),FALSE,TRUE,IFERROR(IF(MATCH(CELL("format",'#_F'!K127)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127),_xlfn.FORMULATEXT(F!K127),F!K127),"9","#"),"8","#"),"7","#"),"6","#"),"5","#"),"4","#"),"3","#"),"2","#"),"1","#"),"0","#"),"$","")," ",""),",","@"),"&gt;","@"),"&lt;","@"),"=","@"),")","@"),"(","@"),"^","@"),"/","@"),"+","@"),"*","@"),"-","@"))-LEN(SUBSTITUTE(SUBSTITUTE(SUBSTITUTE(SUBSTITUTE(SUBSTITUTE(SUBSTITUTE(SUBSTITUTE(SUBSTITUTE(SUBSTITUTE(SUBSTITUTE(SUBSTITUTE(SUBSTITUTE(SUBSTITUTE(SUBSTITUTE(SUBSTITUTE(SUBSTITUTE(SUBSTITUTE(SUBSTITUTE(SUBSTITUTE(SUBSTITUTE(SUBSTITUTE(SUBSTITUTE(SUBSTITUTE(SUBSTITUTE(IF(_xlfn.ISFORMULA(F!K127),_xlfn.FORMULATEXT(F!K127),F!K127),"9","#"),"8","#"),"7","#"),"6","#"),"5","#"),"4","#"),"3","#"),"2","#"),"1","#"),"0","#"),"$","")," ",""),",","@"),"&gt;","@"),"&lt;","@"),"=","@"),")","@"),"(","@"),"^","@"),"/","@"),"+","@"),"*","@"),"-","@"),"@#","")))/2&gt;(LEN(SUBSTITUTE(SUBSTITUTE(SUBSTITUTE(SUBSTITUTE(SUBSTITUTE(SUBSTITUTE(SUBSTITUTE(SUBSTITUTE(SUBSTITUTE(SUBSTITUTE(SUBSTITUTE(SUBSTITUTE(SUBSTITUTE(SUBSTITUTE(SUBSTITUTE(SUBSTITUTE(SUBSTITUTE(SUBSTITUTE(SUBSTITUTE(SUBSTITUTE(SUBSTITUTE(SUBSTITUTE(SUBSTITUTE(IF(_xlfn.ISFORMULA('#_F'!K127),_xlfn.FORMULATEXT('#_F'!K127),'#_F'!K127),"9","#"),"8","#"),"7","#"),"6","#"),"5","#"),"4","#"),"3","#"),"2","#"),"1","#"),"0","#"),"$","")," ",""),",","@"),"&gt;","@"),"&lt;","@"),"=","@"),")","@"),"(","@"),"^","@"),"/","@"),"+","@"),"*","@"),"-","@"))-LEN(SUBSTITUTE(SUBSTITUTE(SUBSTITUTE(SUBSTITUTE(SUBSTITUTE(SUBSTITUTE(SUBSTITUTE(SUBSTITUTE(SUBSTITUTE(SUBSTITUTE(SUBSTITUTE(SUBSTITUTE(SUBSTITUTE(SUBSTITUTE(SUBSTITUTE(SUBSTITUTE(SUBSTITUTE(SUBSTITUTE(SUBSTITUTE(SUBSTITUTE(SUBSTITUTE(SUBSTITUTE(SUBSTITUTE(SUBSTITUTE(IF(_xlfn.ISFORMULA('#_F'!K127),_xlfn.FORMULATEXT('#_F'!K127),'#_F'!K127),"9","#"),"8","#"),"7","#"),"6","#"),"5","#"),"4","#"),"3","#"),"2","#"),"1","#"),"0","#"),"$","")," ",""),",","@"),"&gt;","@"),"&lt;","@"),"=","@"),")","@"),"(","@"),"^","@"),"/","@"),"+","@"),"*","@"),"-","@"),"@#","")))/2,TRUE,FALSE),"HardCodeMsg",IF(LEN(IF(_xlfn.ISFORMULA(F!K127),_xlfn.FORMULATEXT(F!K127),F!K127))-LEN(SUBSTITUTE(IF(_xlfn.ISFORMULA(F!K127),_xlfn.FORMULATEXT(F!K127),F!K127),"""",""))&gt;LEN(IF(_xlfn.ISFORMULA('#_F'!K127),_xlfn.FORMULATEXT('#_F'!K127),'#_F'!K127))-LEN(SUBSTITUTE(IF(_xlfn.ISFORMULA('#_F'!K127),_xlfn.FORMULATEXT('#_F'!K127),'#_F'!K127),"""","")),TRUE,FALSE),"HardQuoteMsg",IF(LEN(IF(_xlfn.ISFORMULA(F!K127),_xlfn.FORMULATEXT(F!K127),F!K127))-LEN(SUBSTITUTE(IF(_xlfn.ISFORMULA(F!K127),_xlfn.FORMULATEXT(F!K127),F!K127),"$",""))&lt;LEN(IF(_xlfn.ISFORMULA('#_F'!K127),_xlfn.FORMULATEXT('#_F'!K127),'#_F'!K127))-LEN(SUBSTITUTE(IF(_xlfn.ISFORMULA('#_F'!K127),_xlfn.FORMULATEXT('#_F'!K127),'#_F'!K127),"$","")),TRUE,FALSE),"MissingAbsMsg",_xlfn.IFS(ISTEXT('#_F'!K127),FALSE,ISLOGICAL('#_F'!K127),FALSE,SUBSTITUTE(CELL("format",'#_F'!K127),"-","")=SUBSTITUTE(CELL("format",F!K127),"-",""),FALSE,CELL("format",'#_F'!K127)="G",FALSE,AND(CELL("format",'#_F'!K127)="F0",CELL("format",F!K127)="G"),FALSE,TRUE,IFERROR(IF(MATCH(CELL("format",'#_F'!K127),FormatCodes_SFX!$A$4:$A$53,0)&gt;0,TRUE),FALSE),TRUE,TRUE),"FormatMsg",TRUE,"PerfectMsg")</f>
        <v>PerfectMsg</v>
      </c>
      <c r="L127" s="231" t="str">
        <f ca="1">_xlfn.IFS(ISBLANK(F!L127),"",IF(NOT(ISNA('#_F'!L127)),IF(ISNA(F!L127),TRUE,FALSE),FALSE),"StuNAMsg",IF(AND(ISNA('#_F'!L127),ISNA(F!L127)),TRUE,FALSE),"PerfectMsg",IF(NOT(ISERROR('#_F'!L127)),IF(ISERROR(F!L127),TRUE,FALSE),FALSE),"StuErrorMsg",IF(TYPE('#_F'!L127)&lt;&gt;TYPE(F!L127),TRUE,FALSE),"WrongTypeMsg",IF(_xlfn.ISFORMULA('#_F'!L127),IF(NOT(_xlfn.ISFORMULA(F!L127)),TRUE),FALSE),"MissingFormulaMsg",IF(NOT(AND(ISNUMBER(FIND("[",_xlfn.FORMULATEXT('#_F'!L127))),ISNUMBER(FIND("!",_xlfn.FORMULATEXT('#_F'!L127))))),AND(ISNUMBER(FIND("[",_xlfn.FORMULATEXT(F!L127))),ISNUMBER(FIND("!",_xlfn.FORMULATEXT(F!L127)))),FALSE),"ExternalRefsMsg",IF(ISNUMBER('#_F'!L127),IF(ABS('#_F'!L127-F!L127)&gt;0.00001,TRUE,FALSE),IF('#_F'!L127&lt;&gt;F!L127,TRUE,FALSE)),IF(ISNUMBER('#_F'!L127),IF('#_F'!L127&gt;F!L127,"TooLow","TooHigh"),"WrongAnswer"),NOT(_xlfn.ISFORMULA('#_F'!L127)),IF(_xlfn.IFS(ISTEXT('#_F'!L127),FALSE,ISLOGICAL('#_F'!L127),FALSE,SUBSTITUTE(CELL("format",'#_F'!L127),"-","")=SUBSTITUTE(CELL("format",F!L127),"-",""),FALSE,CELL("format",'#_F'!L127)="G",FALSE,AND(CELL("format",'#_F'!L127)="F0",CELL("format",F!L127)="G"),FALSE,TRUE,IFERROR(IF(MATCH(CELL("format",'#_F'!L127)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127),_xlfn.FORMULATEXT(F!L127),F!L127),"9","#"),"8","#"),"7","#"),"6","#"),"5","#"),"4","#"),"3","#"),"2","#"),"1","#"),"0","#"),"$","")," ",""),",","@"),"&gt;","@"),"&lt;","@"),"=","@"),")","@"),"(","@"),"^","@"),"/","@"),"+","@"),"*","@"),"-","@"))-LEN(SUBSTITUTE(SUBSTITUTE(SUBSTITUTE(SUBSTITUTE(SUBSTITUTE(SUBSTITUTE(SUBSTITUTE(SUBSTITUTE(SUBSTITUTE(SUBSTITUTE(SUBSTITUTE(SUBSTITUTE(SUBSTITUTE(SUBSTITUTE(SUBSTITUTE(SUBSTITUTE(SUBSTITUTE(SUBSTITUTE(SUBSTITUTE(SUBSTITUTE(SUBSTITUTE(SUBSTITUTE(SUBSTITUTE(SUBSTITUTE(IF(_xlfn.ISFORMULA(F!L127),_xlfn.FORMULATEXT(F!L127),F!L127),"9","#"),"8","#"),"7","#"),"6","#"),"5","#"),"4","#"),"3","#"),"2","#"),"1","#"),"0","#"),"$","")," ",""),",","@"),"&gt;","@"),"&lt;","@"),"=","@"),")","@"),"(","@"),"^","@"),"/","@"),"+","@"),"*","@"),"-","@"),"@#","")))/2&gt;(LEN(SUBSTITUTE(SUBSTITUTE(SUBSTITUTE(SUBSTITUTE(SUBSTITUTE(SUBSTITUTE(SUBSTITUTE(SUBSTITUTE(SUBSTITUTE(SUBSTITUTE(SUBSTITUTE(SUBSTITUTE(SUBSTITUTE(SUBSTITUTE(SUBSTITUTE(SUBSTITUTE(SUBSTITUTE(SUBSTITUTE(SUBSTITUTE(SUBSTITUTE(SUBSTITUTE(SUBSTITUTE(SUBSTITUTE(IF(_xlfn.ISFORMULA('#_F'!L127),_xlfn.FORMULATEXT('#_F'!L127),'#_F'!L127),"9","#"),"8","#"),"7","#"),"6","#"),"5","#"),"4","#"),"3","#"),"2","#"),"1","#"),"0","#"),"$","")," ",""),",","@"),"&gt;","@"),"&lt;","@"),"=","@"),")","@"),"(","@"),"^","@"),"/","@"),"+","@"),"*","@"),"-","@"))-LEN(SUBSTITUTE(SUBSTITUTE(SUBSTITUTE(SUBSTITUTE(SUBSTITUTE(SUBSTITUTE(SUBSTITUTE(SUBSTITUTE(SUBSTITUTE(SUBSTITUTE(SUBSTITUTE(SUBSTITUTE(SUBSTITUTE(SUBSTITUTE(SUBSTITUTE(SUBSTITUTE(SUBSTITUTE(SUBSTITUTE(SUBSTITUTE(SUBSTITUTE(SUBSTITUTE(SUBSTITUTE(SUBSTITUTE(SUBSTITUTE(IF(_xlfn.ISFORMULA('#_F'!L127),_xlfn.FORMULATEXT('#_F'!L127),'#_F'!L127),"9","#"),"8","#"),"7","#"),"6","#"),"5","#"),"4","#"),"3","#"),"2","#"),"1","#"),"0","#"),"$","")," ",""),",","@"),"&gt;","@"),"&lt;","@"),"=","@"),")","@"),"(","@"),"^","@"),"/","@"),"+","@"),"*","@"),"-","@"),"@#","")))/2,TRUE,FALSE),"HardCodeMsg",IF(LEN(IF(_xlfn.ISFORMULA(F!L127),_xlfn.FORMULATEXT(F!L127),F!L127))-LEN(SUBSTITUTE(IF(_xlfn.ISFORMULA(F!L127),_xlfn.FORMULATEXT(F!L127),F!L127),"""",""))&gt;LEN(IF(_xlfn.ISFORMULA('#_F'!L127),_xlfn.FORMULATEXT('#_F'!L127),'#_F'!L127))-LEN(SUBSTITUTE(IF(_xlfn.ISFORMULA('#_F'!L127),_xlfn.FORMULATEXT('#_F'!L127),'#_F'!L127),"""","")),TRUE,FALSE),"HardQuoteMsg",IF(LEN(IF(_xlfn.ISFORMULA(F!L127),_xlfn.FORMULATEXT(F!L127),F!L127))-LEN(SUBSTITUTE(IF(_xlfn.ISFORMULA(F!L127),_xlfn.FORMULATEXT(F!L127),F!L127),"$",""))&lt;LEN(IF(_xlfn.ISFORMULA('#_F'!L127),_xlfn.FORMULATEXT('#_F'!L127),'#_F'!L127))-LEN(SUBSTITUTE(IF(_xlfn.ISFORMULA('#_F'!L127),_xlfn.FORMULATEXT('#_F'!L127),'#_F'!L127),"$","")),TRUE,FALSE),"MissingAbsMsg",_xlfn.IFS(ISTEXT('#_F'!L127),FALSE,ISLOGICAL('#_F'!L127),FALSE,SUBSTITUTE(CELL("format",'#_F'!L127),"-","")=SUBSTITUTE(CELL("format",F!L127),"-",""),FALSE,CELL("format",'#_F'!L127)="G",FALSE,AND(CELL("format",'#_F'!L127)="F0",CELL("format",F!L127)="G"),FALSE,TRUE,IFERROR(IF(MATCH(CELL("format",'#_F'!L127),FormatCodes_SFX!$A$4:$A$53,0)&gt;0,TRUE),FALSE),TRUE,TRUE),"FormatMsg",TRUE,"PerfectMsg")</f>
        <v>PerfectMsg</v>
      </c>
    </row>
    <row r="128" spans="3:12" x14ac:dyDescent="0.15">
      <c r="C128" s="233">
        <v>0</v>
      </c>
      <c r="D128" s="233">
        <v>0</v>
      </c>
      <c r="E128" s="233">
        <v>0</v>
      </c>
      <c r="F128" s="233">
        <v>0</v>
      </c>
      <c r="G128" s="170" t="str">
        <f ca="1">_xlfn.IFS(ISBLANK(F!G128),"",IF(NOT(ISNA('#_F'!G128)),IF(ISNA(F!G128),TRUE,FALSE),FALSE),"StuNAMsg",IF(AND(ISNA('#_F'!G128),ISNA(F!G128)),TRUE,FALSE),"PerfectMsg",IF(NOT(ISERROR('#_F'!G128)),IF(ISERROR(F!G128),TRUE,FALSE),FALSE),"StuErrorMsg",IF(TYPE('#_F'!G128)&lt;&gt;TYPE(F!G128),TRUE,FALSE),"WrongTypeMsg",IF(_xlfn.ISFORMULA('#_F'!G128),IF(NOT(_xlfn.ISFORMULA(F!G128)),TRUE),FALSE),"MissingFormulaMsg",IF(NOT(AND(ISNUMBER(FIND("[",_xlfn.FORMULATEXT('#_F'!G128))),ISNUMBER(FIND("!",_xlfn.FORMULATEXT('#_F'!G128))))),AND(ISNUMBER(FIND("[",_xlfn.FORMULATEXT(F!G128))),ISNUMBER(FIND("!",_xlfn.FORMULATEXT(F!G128)))),FALSE),"ExternalRefsMsg",IF(ISNUMBER('#_F'!G128),IF(ABS('#_F'!G128-F!G128)&gt;0.00001,TRUE,FALSE),IF('#_F'!G128&lt;&gt;F!G128,TRUE,FALSE)),IF(ISNUMBER('#_F'!G128),IF('#_F'!G128&gt;F!G128,"TooLow","TooHigh"),"WrongAnswer"),NOT(_xlfn.ISFORMULA('#_F'!G128)),IF(_xlfn.IFS(ISTEXT('#_F'!G128),FALSE,ISLOGICAL('#_F'!G128),FALSE,SUBSTITUTE(CELL("format",'#_F'!G128),"-","")=SUBSTITUTE(CELL("format",F!G128),"-",""),FALSE,CELL("format",'#_F'!G128)="G",FALSE,AND(CELL("format",'#_F'!G128)="F0",CELL("format",F!G128)="G"),FALSE,TRUE,IFERROR(IF(MATCH(CELL("format",'#_F'!G128)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128),_xlfn.FORMULATEXT(F!G128),F!G128),"9","#"),"8","#"),"7","#"),"6","#"),"5","#"),"4","#"),"3","#"),"2","#"),"1","#"),"0","#"),"$","")," ",""),",","@"),"&gt;","@"),"&lt;","@"),"=","@"),")","@"),"(","@"),"^","@"),"/","@"),"+","@"),"*","@"),"-","@"))-LEN(SUBSTITUTE(SUBSTITUTE(SUBSTITUTE(SUBSTITUTE(SUBSTITUTE(SUBSTITUTE(SUBSTITUTE(SUBSTITUTE(SUBSTITUTE(SUBSTITUTE(SUBSTITUTE(SUBSTITUTE(SUBSTITUTE(SUBSTITUTE(SUBSTITUTE(SUBSTITUTE(SUBSTITUTE(SUBSTITUTE(SUBSTITUTE(SUBSTITUTE(SUBSTITUTE(SUBSTITUTE(SUBSTITUTE(SUBSTITUTE(IF(_xlfn.ISFORMULA(F!G128),_xlfn.FORMULATEXT(F!G128),F!G128),"9","#"),"8","#"),"7","#"),"6","#"),"5","#"),"4","#"),"3","#"),"2","#"),"1","#"),"0","#"),"$","")," ",""),",","@"),"&gt;","@"),"&lt;","@"),"=","@"),")","@"),"(","@"),"^","@"),"/","@"),"+","@"),"*","@"),"-","@"),"@#","")))/2&gt;(LEN(SUBSTITUTE(SUBSTITUTE(SUBSTITUTE(SUBSTITUTE(SUBSTITUTE(SUBSTITUTE(SUBSTITUTE(SUBSTITUTE(SUBSTITUTE(SUBSTITUTE(SUBSTITUTE(SUBSTITUTE(SUBSTITUTE(SUBSTITUTE(SUBSTITUTE(SUBSTITUTE(SUBSTITUTE(SUBSTITUTE(SUBSTITUTE(SUBSTITUTE(SUBSTITUTE(SUBSTITUTE(SUBSTITUTE(IF(_xlfn.ISFORMULA('#_F'!G128),_xlfn.FORMULATEXT('#_F'!G128),'#_F'!G128),"9","#"),"8","#"),"7","#"),"6","#"),"5","#"),"4","#"),"3","#"),"2","#"),"1","#"),"0","#"),"$","")," ",""),",","@"),"&gt;","@"),"&lt;","@"),"=","@"),")","@"),"(","@"),"^","@"),"/","@"),"+","@"),"*","@"),"-","@"))-LEN(SUBSTITUTE(SUBSTITUTE(SUBSTITUTE(SUBSTITUTE(SUBSTITUTE(SUBSTITUTE(SUBSTITUTE(SUBSTITUTE(SUBSTITUTE(SUBSTITUTE(SUBSTITUTE(SUBSTITUTE(SUBSTITUTE(SUBSTITUTE(SUBSTITUTE(SUBSTITUTE(SUBSTITUTE(SUBSTITUTE(SUBSTITUTE(SUBSTITUTE(SUBSTITUTE(SUBSTITUTE(SUBSTITUTE(SUBSTITUTE(IF(_xlfn.ISFORMULA('#_F'!G128),_xlfn.FORMULATEXT('#_F'!G128),'#_F'!G128),"9","#"),"8","#"),"7","#"),"6","#"),"5","#"),"4","#"),"3","#"),"2","#"),"1","#"),"0","#"),"$","")," ",""),",","@"),"&gt;","@"),"&lt;","@"),"=","@"),")","@"),"(","@"),"^","@"),"/","@"),"+","@"),"*","@"),"-","@"),"@#","")))/2,TRUE,FALSE),"HardCodeMsg",IF(LEN(IF(_xlfn.ISFORMULA(F!G128),_xlfn.FORMULATEXT(F!G128),F!G128))-LEN(SUBSTITUTE(IF(_xlfn.ISFORMULA(F!G128),_xlfn.FORMULATEXT(F!G128),F!G128),"""",""))&gt;LEN(IF(_xlfn.ISFORMULA('#_F'!G128),_xlfn.FORMULATEXT('#_F'!G128),'#_F'!G128))-LEN(SUBSTITUTE(IF(_xlfn.ISFORMULA('#_F'!G128),_xlfn.FORMULATEXT('#_F'!G128),'#_F'!G128),"""","")),TRUE,FALSE),"HardQuoteMsg",IF(LEN(IF(_xlfn.ISFORMULA(F!G128),_xlfn.FORMULATEXT(F!G128),F!G128))-LEN(SUBSTITUTE(IF(_xlfn.ISFORMULA(F!G128),_xlfn.FORMULATEXT(F!G128),F!G128),"$",""))&lt;LEN(IF(_xlfn.ISFORMULA('#_F'!G128),_xlfn.FORMULATEXT('#_F'!G128),'#_F'!G128))-LEN(SUBSTITUTE(IF(_xlfn.ISFORMULA('#_F'!G128),_xlfn.FORMULATEXT('#_F'!G128),'#_F'!G128),"$","")),TRUE,FALSE),"MissingAbsMsg",_xlfn.IFS(ISTEXT('#_F'!G128),FALSE,ISLOGICAL('#_F'!G128),FALSE,SUBSTITUTE(CELL("format",'#_F'!G128),"-","")=SUBSTITUTE(CELL("format",F!G128),"-",""),FALSE,CELL("format",'#_F'!G128)="G",FALSE,AND(CELL("format",'#_F'!G128)="F0",CELL("format",F!G128)="G"),FALSE,TRUE,IFERROR(IF(MATCH(CELL("format",'#_F'!G128),FormatCodes_SFX!$A$4:$A$53,0)&gt;0,TRUE),FALSE),TRUE,TRUE),"FormatMsg",TRUE,"PerfectMsg")</f>
        <v>PerfectMsg</v>
      </c>
      <c r="H128" s="170" t="str">
        <f ca="1">_xlfn.IFS(ISBLANK(F!H128),"",IF(NOT(ISNA('#_F'!H128)),IF(ISNA(F!H128),TRUE,FALSE),FALSE),"StuNAMsg",IF(AND(ISNA('#_F'!H128),ISNA(F!H128)),TRUE,FALSE),"PerfectMsg",IF(NOT(ISERROR('#_F'!H128)),IF(ISERROR(F!H128),TRUE,FALSE),FALSE),"StuErrorMsg",IF(TYPE('#_F'!H128)&lt;&gt;TYPE(F!H128),TRUE,FALSE),"WrongTypeMsg",IF(_xlfn.ISFORMULA('#_F'!H128),IF(NOT(_xlfn.ISFORMULA(F!H128)),TRUE),FALSE),"MissingFormulaMsg",IF(NOT(AND(ISNUMBER(FIND("[",_xlfn.FORMULATEXT('#_F'!H128))),ISNUMBER(FIND("!",_xlfn.FORMULATEXT('#_F'!H128))))),AND(ISNUMBER(FIND("[",_xlfn.FORMULATEXT(F!H128))),ISNUMBER(FIND("!",_xlfn.FORMULATEXT(F!H128)))),FALSE),"ExternalRefsMsg",IF(ISNUMBER('#_F'!H128),IF(ABS('#_F'!H128-F!H128)&gt;0.00001,TRUE,FALSE),IF('#_F'!H128&lt;&gt;F!H128,TRUE,FALSE)),IF(ISNUMBER('#_F'!H128),IF('#_F'!H128&gt;F!H128,"TooLow","TooHigh"),"WrongAnswer"),NOT(_xlfn.ISFORMULA('#_F'!H128)),IF(_xlfn.IFS(ISTEXT('#_F'!H128),FALSE,ISLOGICAL('#_F'!H128),FALSE,SUBSTITUTE(CELL("format",'#_F'!H128),"-","")=SUBSTITUTE(CELL("format",F!H128),"-",""),FALSE,CELL("format",'#_F'!H128)="G",FALSE,AND(CELL("format",'#_F'!H128)="F0",CELL("format",F!H128)="G"),FALSE,TRUE,IFERROR(IF(MATCH(CELL("format",'#_F'!H128)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128),_xlfn.FORMULATEXT(F!H128),F!H128),"9","#"),"8","#"),"7","#"),"6","#"),"5","#"),"4","#"),"3","#"),"2","#"),"1","#"),"0","#"),"$","")," ",""),",","@"),"&gt;","@"),"&lt;","@"),"=","@"),")","@"),"(","@"),"^","@"),"/","@"),"+","@"),"*","@"),"-","@"))-LEN(SUBSTITUTE(SUBSTITUTE(SUBSTITUTE(SUBSTITUTE(SUBSTITUTE(SUBSTITUTE(SUBSTITUTE(SUBSTITUTE(SUBSTITUTE(SUBSTITUTE(SUBSTITUTE(SUBSTITUTE(SUBSTITUTE(SUBSTITUTE(SUBSTITUTE(SUBSTITUTE(SUBSTITUTE(SUBSTITUTE(SUBSTITUTE(SUBSTITUTE(SUBSTITUTE(SUBSTITUTE(SUBSTITUTE(SUBSTITUTE(IF(_xlfn.ISFORMULA(F!H128),_xlfn.FORMULATEXT(F!H128),F!H128),"9","#"),"8","#"),"7","#"),"6","#"),"5","#"),"4","#"),"3","#"),"2","#"),"1","#"),"0","#"),"$","")," ",""),",","@"),"&gt;","@"),"&lt;","@"),"=","@"),")","@"),"(","@"),"^","@"),"/","@"),"+","@"),"*","@"),"-","@"),"@#","")))/2&gt;(LEN(SUBSTITUTE(SUBSTITUTE(SUBSTITUTE(SUBSTITUTE(SUBSTITUTE(SUBSTITUTE(SUBSTITUTE(SUBSTITUTE(SUBSTITUTE(SUBSTITUTE(SUBSTITUTE(SUBSTITUTE(SUBSTITUTE(SUBSTITUTE(SUBSTITUTE(SUBSTITUTE(SUBSTITUTE(SUBSTITUTE(SUBSTITUTE(SUBSTITUTE(SUBSTITUTE(SUBSTITUTE(SUBSTITUTE(IF(_xlfn.ISFORMULA('#_F'!H128),_xlfn.FORMULATEXT('#_F'!H128),'#_F'!H128),"9","#"),"8","#"),"7","#"),"6","#"),"5","#"),"4","#"),"3","#"),"2","#"),"1","#"),"0","#"),"$","")," ",""),",","@"),"&gt;","@"),"&lt;","@"),"=","@"),")","@"),"(","@"),"^","@"),"/","@"),"+","@"),"*","@"),"-","@"))-LEN(SUBSTITUTE(SUBSTITUTE(SUBSTITUTE(SUBSTITUTE(SUBSTITUTE(SUBSTITUTE(SUBSTITUTE(SUBSTITUTE(SUBSTITUTE(SUBSTITUTE(SUBSTITUTE(SUBSTITUTE(SUBSTITUTE(SUBSTITUTE(SUBSTITUTE(SUBSTITUTE(SUBSTITUTE(SUBSTITUTE(SUBSTITUTE(SUBSTITUTE(SUBSTITUTE(SUBSTITUTE(SUBSTITUTE(SUBSTITUTE(IF(_xlfn.ISFORMULA('#_F'!H128),_xlfn.FORMULATEXT('#_F'!H128),'#_F'!H128),"9","#"),"8","#"),"7","#"),"6","#"),"5","#"),"4","#"),"3","#"),"2","#"),"1","#"),"0","#"),"$","")," ",""),",","@"),"&gt;","@"),"&lt;","@"),"=","@"),")","@"),"(","@"),"^","@"),"/","@"),"+","@"),"*","@"),"-","@"),"@#","")))/2,TRUE,FALSE),"HardCodeMsg",IF(LEN(IF(_xlfn.ISFORMULA(F!H128),_xlfn.FORMULATEXT(F!H128),F!H128))-LEN(SUBSTITUTE(IF(_xlfn.ISFORMULA(F!H128),_xlfn.FORMULATEXT(F!H128),F!H128),"""",""))&gt;LEN(IF(_xlfn.ISFORMULA('#_F'!H128),_xlfn.FORMULATEXT('#_F'!H128),'#_F'!H128))-LEN(SUBSTITUTE(IF(_xlfn.ISFORMULA('#_F'!H128),_xlfn.FORMULATEXT('#_F'!H128),'#_F'!H128),"""","")),TRUE,FALSE),"HardQuoteMsg",IF(LEN(IF(_xlfn.ISFORMULA(F!H128),_xlfn.FORMULATEXT(F!H128),F!H128))-LEN(SUBSTITUTE(IF(_xlfn.ISFORMULA(F!H128),_xlfn.FORMULATEXT(F!H128),F!H128),"$",""))&lt;LEN(IF(_xlfn.ISFORMULA('#_F'!H128),_xlfn.FORMULATEXT('#_F'!H128),'#_F'!H128))-LEN(SUBSTITUTE(IF(_xlfn.ISFORMULA('#_F'!H128),_xlfn.FORMULATEXT('#_F'!H128),'#_F'!H128),"$","")),TRUE,FALSE),"MissingAbsMsg",_xlfn.IFS(ISTEXT('#_F'!H128),FALSE,ISLOGICAL('#_F'!H128),FALSE,SUBSTITUTE(CELL("format",'#_F'!H128),"-","")=SUBSTITUTE(CELL("format",F!H128),"-",""),FALSE,CELL("format",'#_F'!H128)="G",FALSE,AND(CELL("format",'#_F'!H128)="F0",CELL("format",F!H128)="G"),FALSE,TRUE,IFERROR(IF(MATCH(CELL("format",'#_F'!H128),FormatCodes_SFX!$A$4:$A$53,0)&gt;0,TRUE),FALSE),TRUE,TRUE),"FormatMsg",TRUE,"PerfectMsg")</f>
        <v>PerfectMsg</v>
      </c>
      <c r="I128" s="170" t="str">
        <f ca="1">_xlfn.IFS(ISBLANK(F!I128),"",IF(NOT(ISNA('#_F'!I128)),IF(ISNA(F!I128),TRUE,FALSE),FALSE),"StuNAMsg",IF(AND(ISNA('#_F'!I128),ISNA(F!I128)),TRUE,FALSE),"PerfectMsg",IF(NOT(ISERROR('#_F'!I128)),IF(ISERROR(F!I128),TRUE,FALSE),FALSE),"StuErrorMsg",IF(TYPE('#_F'!I128)&lt;&gt;TYPE(F!I128),TRUE,FALSE),"WrongTypeMsg",IF(_xlfn.ISFORMULA('#_F'!I128),IF(NOT(_xlfn.ISFORMULA(F!I128)),TRUE),FALSE),"MissingFormulaMsg",IF(NOT(AND(ISNUMBER(FIND("[",_xlfn.FORMULATEXT('#_F'!I128))),ISNUMBER(FIND("!",_xlfn.FORMULATEXT('#_F'!I128))))),AND(ISNUMBER(FIND("[",_xlfn.FORMULATEXT(F!I128))),ISNUMBER(FIND("!",_xlfn.FORMULATEXT(F!I128)))),FALSE),"ExternalRefsMsg",IF(ISNUMBER('#_F'!I128),IF(ABS('#_F'!I128-F!I128)&gt;0.00001,TRUE,FALSE),IF('#_F'!I128&lt;&gt;F!I128,TRUE,FALSE)),IF(ISNUMBER('#_F'!I128),IF('#_F'!I128&gt;F!I128,"TooLow","TooHigh"),"WrongAnswer"),NOT(_xlfn.ISFORMULA('#_F'!I128)),IF(_xlfn.IFS(ISTEXT('#_F'!I128),FALSE,ISLOGICAL('#_F'!I128),FALSE,SUBSTITUTE(CELL("format",'#_F'!I128),"-","")=SUBSTITUTE(CELL("format",F!I128),"-",""),FALSE,CELL("format",'#_F'!I128)="G",FALSE,AND(CELL("format",'#_F'!I128)="F0",CELL("format",F!I128)="G"),FALSE,TRUE,IFERROR(IF(MATCH(CELL("format",'#_F'!I128)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128),_xlfn.FORMULATEXT(F!I128),F!I128),"9","#"),"8","#"),"7","#"),"6","#"),"5","#"),"4","#"),"3","#"),"2","#"),"1","#"),"0","#"),"$","")," ",""),",","@"),"&gt;","@"),"&lt;","@"),"=","@"),")","@"),"(","@"),"^","@"),"/","@"),"+","@"),"*","@"),"-","@"))-LEN(SUBSTITUTE(SUBSTITUTE(SUBSTITUTE(SUBSTITUTE(SUBSTITUTE(SUBSTITUTE(SUBSTITUTE(SUBSTITUTE(SUBSTITUTE(SUBSTITUTE(SUBSTITUTE(SUBSTITUTE(SUBSTITUTE(SUBSTITUTE(SUBSTITUTE(SUBSTITUTE(SUBSTITUTE(SUBSTITUTE(SUBSTITUTE(SUBSTITUTE(SUBSTITUTE(SUBSTITUTE(SUBSTITUTE(SUBSTITUTE(IF(_xlfn.ISFORMULA(F!I128),_xlfn.FORMULATEXT(F!I128),F!I128),"9","#"),"8","#"),"7","#"),"6","#"),"5","#"),"4","#"),"3","#"),"2","#"),"1","#"),"0","#"),"$","")," ",""),",","@"),"&gt;","@"),"&lt;","@"),"=","@"),")","@"),"(","@"),"^","@"),"/","@"),"+","@"),"*","@"),"-","@"),"@#","")))/2&gt;(LEN(SUBSTITUTE(SUBSTITUTE(SUBSTITUTE(SUBSTITUTE(SUBSTITUTE(SUBSTITUTE(SUBSTITUTE(SUBSTITUTE(SUBSTITUTE(SUBSTITUTE(SUBSTITUTE(SUBSTITUTE(SUBSTITUTE(SUBSTITUTE(SUBSTITUTE(SUBSTITUTE(SUBSTITUTE(SUBSTITUTE(SUBSTITUTE(SUBSTITUTE(SUBSTITUTE(SUBSTITUTE(SUBSTITUTE(IF(_xlfn.ISFORMULA('#_F'!I128),_xlfn.FORMULATEXT('#_F'!I128),'#_F'!I128),"9","#"),"8","#"),"7","#"),"6","#"),"5","#"),"4","#"),"3","#"),"2","#"),"1","#"),"0","#"),"$","")," ",""),",","@"),"&gt;","@"),"&lt;","@"),"=","@"),")","@"),"(","@"),"^","@"),"/","@"),"+","@"),"*","@"),"-","@"))-LEN(SUBSTITUTE(SUBSTITUTE(SUBSTITUTE(SUBSTITUTE(SUBSTITUTE(SUBSTITUTE(SUBSTITUTE(SUBSTITUTE(SUBSTITUTE(SUBSTITUTE(SUBSTITUTE(SUBSTITUTE(SUBSTITUTE(SUBSTITUTE(SUBSTITUTE(SUBSTITUTE(SUBSTITUTE(SUBSTITUTE(SUBSTITUTE(SUBSTITUTE(SUBSTITUTE(SUBSTITUTE(SUBSTITUTE(SUBSTITUTE(IF(_xlfn.ISFORMULA('#_F'!I128),_xlfn.FORMULATEXT('#_F'!I128),'#_F'!I128),"9","#"),"8","#"),"7","#"),"6","#"),"5","#"),"4","#"),"3","#"),"2","#"),"1","#"),"0","#"),"$","")," ",""),",","@"),"&gt;","@"),"&lt;","@"),"=","@"),")","@"),"(","@"),"^","@"),"/","@"),"+","@"),"*","@"),"-","@"),"@#","")))/2,TRUE,FALSE),"HardCodeMsg",IF(LEN(IF(_xlfn.ISFORMULA(F!I128),_xlfn.FORMULATEXT(F!I128),F!I128))-LEN(SUBSTITUTE(IF(_xlfn.ISFORMULA(F!I128),_xlfn.FORMULATEXT(F!I128),F!I128),"""",""))&gt;LEN(IF(_xlfn.ISFORMULA('#_F'!I128),_xlfn.FORMULATEXT('#_F'!I128),'#_F'!I128))-LEN(SUBSTITUTE(IF(_xlfn.ISFORMULA('#_F'!I128),_xlfn.FORMULATEXT('#_F'!I128),'#_F'!I128),"""","")),TRUE,FALSE),"HardQuoteMsg",IF(LEN(IF(_xlfn.ISFORMULA(F!I128),_xlfn.FORMULATEXT(F!I128),F!I128))-LEN(SUBSTITUTE(IF(_xlfn.ISFORMULA(F!I128),_xlfn.FORMULATEXT(F!I128),F!I128),"$",""))&lt;LEN(IF(_xlfn.ISFORMULA('#_F'!I128),_xlfn.FORMULATEXT('#_F'!I128),'#_F'!I128))-LEN(SUBSTITUTE(IF(_xlfn.ISFORMULA('#_F'!I128),_xlfn.FORMULATEXT('#_F'!I128),'#_F'!I128),"$","")),TRUE,FALSE),"MissingAbsMsg",_xlfn.IFS(ISTEXT('#_F'!I128),FALSE,ISLOGICAL('#_F'!I128),FALSE,SUBSTITUTE(CELL("format",'#_F'!I128),"-","")=SUBSTITUTE(CELL("format",F!I128),"-",""),FALSE,CELL("format",'#_F'!I128)="G",FALSE,AND(CELL("format",'#_F'!I128)="F0",CELL("format",F!I128)="G"),FALSE,TRUE,IFERROR(IF(MATCH(CELL("format",'#_F'!I128),FormatCodes_SFX!$A$4:$A$53,0)&gt;0,TRUE),FALSE),TRUE,TRUE),"FormatMsg",TRUE,"PerfectMsg")</f>
        <v>PerfectMsg</v>
      </c>
      <c r="J128" s="170" t="str">
        <f ca="1">_xlfn.IFS(ISBLANK(F!J128),"",IF(NOT(ISNA('#_F'!J128)),IF(ISNA(F!J128),TRUE,FALSE),FALSE),"StuNAMsg",IF(AND(ISNA('#_F'!J128),ISNA(F!J128)),TRUE,FALSE),"PerfectMsg",IF(NOT(ISERROR('#_F'!J128)),IF(ISERROR(F!J128),TRUE,FALSE),FALSE),"StuErrorMsg",IF(TYPE('#_F'!J128)&lt;&gt;TYPE(F!J128),TRUE,FALSE),"WrongTypeMsg",IF(_xlfn.ISFORMULA('#_F'!J128),IF(NOT(_xlfn.ISFORMULA(F!J128)),TRUE),FALSE),"MissingFormulaMsg",IF(NOT(AND(ISNUMBER(FIND("[",_xlfn.FORMULATEXT('#_F'!J128))),ISNUMBER(FIND("!",_xlfn.FORMULATEXT('#_F'!J128))))),AND(ISNUMBER(FIND("[",_xlfn.FORMULATEXT(F!J128))),ISNUMBER(FIND("!",_xlfn.FORMULATEXT(F!J128)))),FALSE),"ExternalRefsMsg",IF(ISNUMBER('#_F'!J128),IF(ABS('#_F'!J128-F!J128)&gt;0.00001,TRUE,FALSE),IF('#_F'!J128&lt;&gt;F!J128,TRUE,FALSE)),IF(ISNUMBER('#_F'!J128),IF('#_F'!J128&gt;F!J128,"TooLow","TooHigh"),"WrongAnswer"),NOT(_xlfn.ISFORMULA('#_F'!J128)),IF(_xlfn.IFS(ISTEXT('#_F'!J128),FALSE,ISLOGICAL('#_F'!J128),FALSE,SUBSTITUTE(CELL("format",'#_F'!J128),"-","")=SUBSTITUTE(CELL("format",F!J128),"-",""),FALSE,CELL("format",'#_F'!J128)="G",FALSE,AND(CELL("format",'#_F'!J128)="F0",CELL("format",F!J128)="G"),FALSE,TRUE,IFERROR(IF(MATCH(CELL("format",'#_F'!J128)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128),_xlfn.FORMULATEXT(F!J128),F!J128),"9","#"),"8","#"),"7","#"),"6","#"),"5","#"),"4","#"),"3","#"),"2","#"),"1","#"),"0","#"),"$","")," ",""),",","@"),"&gt;","@"),"&lt;","@"),"=","@"),")","@"),"(","@"),"^","@"),"/","@"),"+","@"),"*","@"),"-","@"))-LEN(SUBSTITUTE(SUBSTITUTE(SUBSTITUTE(SUBSTITUTE(SUBSTITUTE(SUBSTITUTE(SUBSTITUTE(SUBSTITUTE(SUBSTITUTE(SUBSTITUTE(SUBSTITUTE(SUBSTITUTE(SUBSTITUTE(SUBSTITUTE(SUBSTITUTE(SUBSTITUTE(SUBSTITUTE(SUBSTITUTE(SUBSTITUTE(SUBSTITUTE(SUBSTITUTE(SUBSTITUTE(SUBSTITUTE(SUBSTITUTE(IF(_xlfn.ISFORMULA(F!J128),_xlfn.FORMULATEXT(F!J128),F!J128),"9","#"),"8","#"),"7","#"),"6","#"),"5","#"),"4","#"),"3","#"),"2","#"),"1","#"),"0","#"),"$","")," ",""),",","@"),"&gt;","@"),"&lt;","@"),"=","@"),")","@"),"(","@"),"^","@"),"/","@"),"+","@"),"*","@"),"-","@"),"@#","")))/2&gt;(LEN(SUBSTITUTE(SUBSTITUTE(SUBSTITUTE(SUBSTITUTE(SUBSTITUTE(SUBSTITUTE(SUBSTITUTE(SUBSTITUTE(SUBSTITUTE(SUBSTITUTE(SUBSTITUTE(SUBSTITUTE(SUBSTITUTE(SUBSTITUTE(SUBSTITUTE(SUBSTITUTE(SUBSTITUTE(SUBSTITUTE(SUBSTITUTE(SUBSTITUTE(SUBSTITUTE(SUBSTITUTE(SUBSTITUTE(IF(_xlfn.ISFORMULA('#_F'!J128),_xlfn.FORMULATEXT('#_F'!J128),'#_F'!J128),"9","#"),"8","#"),"7","#"),"6","#"),"5","#"),"4","#"),"3","#"),"2","#"),"1","#"),"0","#"),"$","")," ",""),",","@"),"&gt;","@"),"&lt;","@"),"=","@"),")","@"),"(","@"),"^","@"),"/","@"),"+","@"),"*","@"),"-","@"))-LEN(SUBSTITUTE(SUBSTITUTE(SUBSTITUTE(SUBSTITUTE(SUBSTITUTE(SUBSTITUTE(SUBSTITUTE(SUBSTITUTE(SUBSTITUTE(SUBSTITUTE(SUBSTITUTE(SUBSTITUTE(SUBSTITUTE(SUBSTITUTE(SUBSTITUTE(SUBSTITUTE(SUBSTITUTE(SUBSTITUTE(SUBSTITUTE(SUBSTITUTE(SUBSTITUTE(SUBSTITUTE(SUBSTITUTE(SUBSTITUTE(IF(_xlfn.ISFORMULA('#_F'!J128),_xlfn.FORMULATEXT('#_F'!J128),'#_F'!J128),"9","#"),"8","#"),"7","#"),"6","#"),"5","#"),"4","#"),"3","#"),"2","#"),"1","#"),"0","#"),"$","")," ",""),",","@"),"&gt;","@"),"&lt;","@"),"=","@"),")","@"),"(","@"),"^","@"),"/","@"),"+","@"),"*","@"),"-","@"),"@#","")))/2,TRUE,FALSE),"HardCodeMsg",IF(LEN(IF(_xlfn.ISFORMULA(F!J128),_xlfn.FORMULATEXT(F!J128),F!J128))-LEN(SUBSTITUTE(IF(_xlfn.ISFORMULA(F!J128),_xlfn.FORMULATEXT(F!J128),F!J128),"""",""))&gt;LEN(IF(_xlfn.ISFORMULA('#_F'!J128),_xlfn.FORMULATEXT('#_F'!J128),'#_F'!J128))-LEN(SUBSTITUTE(IF(_xlfn.ISFORMULA('#_F'!J128),_xlfn.FORMULATEXT('#_F'!J128),'#_F'!J128),"""","")),TRUE,FALSE),"HardQuoteMsg",IF(LEN(IF(_xlfn.ISFORMULA(F!J128),_xlfn.FORMULATEXT(F!J128),F!J128))-LEN(SUBSTITUTE(IF(_xlfn.ISFORMULA(F!J128),_xlfn.FORMULATEXT(F!J128),F!J128),"$",""))&lt;LEN(IF(_xlfn.ISFORMULA('#_F'!J128),_xlfn.FORMULATEXT('#_F'!J128),'#_F'!J128))-LEN(SUBSTITUTE(IF(_xlfn.ISFORMULA('#_F'!J128),_xlfn.FORMULATEXT('#_F'!J128),'#_F'!J128),"$","")),TRUE,FALSE),"MissingAbsMsg",_xlfn.IFS(ISTEXT('#_F'!J128),FALSE,ISLOGICAL('#_F'!J128),FALSE,SUBSTITUTE(CELL("format",'#_F'!J128),"-","")=SUBSTITUTE(CELL("format",F!J128),"-",""),FALSE,CELL("format",'#_F'!J128)="G",FALSE,AND(CELL("format",'#_F'!J128)="F0",CELL("format",F!J128)="G"),FALSE,TRUE,IFERROR(IF(MATCH(CELL("format",'#_F'!J128),FormatCodes_SFX!$A$4:$A$53,0)&gt;0,TRUE),FALSE),TRUE,TRUE),"FormatMsg",TRUE,"PerfectMsg")</f>
        <v>PerfectMsg</v>
      </c>
      <c r="K128" s="170" t="str">
        <f ca="1">_xlfn.IFS(ISBLANK(F!K128),"",IF(NOT(ISNA('#_F'!K128)),IF(ISNA(F!K128),TRUE,FALSE),FALSE),"StuNAMsg",IF(AND(ISNA('#_F'!K128),ISNA(F!K128)),TRUE,FALSE),"PerfectMsg",IF(NOT(ISERROR('#_F'!K128)),IF(ISERROR(F!K128),TRUE,FALSE),FALSE),"StuErrorMsg",IF(TYPE('#_F'!K128)&lt;&gt;TYPE(F!K128),TRUE,FALSE),"WrongTypeMsg",IF(_xlfn.ISFORMULA('#_F'!K128),IF(NOT(_xlfn.ISFORMULA(F!K128)),TRUE),FALSE),"MissingFormulaMsg",IF(NOT(AND(ISNUMBER(FIND("[",_xlfn.FORMULATEXT('#_F'!K128))),ISNUMBER(FIND("!",_xlfn.FORMULATEXT('#_F'!K128))))),AND(ISNUMBER(FIND("[",_xlfn.FORMULATEXT(F!K128))),ISNUMBER(FIND("!",_xlfn.FORMULATEXT(F!K128)))),FALSE),"ExternalRefsMsg",IF(ISNUMBER('#_F'!K128),IF(ABS('#_F'!K128-F!K128)&gt;0.00001,TRUE,FALSE),IF('#_F'!K128&lt;&gt;F!K128,TRUE,FALSE)),IF(ISNUMBER('#_F'!K128),IF('#_F'!K128&gt;F!K128,"TooLow","TooHigh"),"WrongAnswer"),NOT(_xlfn.ISFORMULA('#_F'!K128)),IF(_xlfn.IFS(ISTEXT('#_F'!K128),FALSE,ISLOGICAL('#_F'!K128),FALSE,SUBSTITUTE(CELL("format",'#_F'!K128),"-","")=SUBSTITUTE(CELL("format",F!K128),"-",""),FALSE,CELL("format",'#_F'!K128)="G",FALSE,AND(CELL("format",'#_F'!K128)="F0",CELL("format",F!K128)="G"),FALSE,TRUE,IFERROR(IF(MATCH(CELL("format",'#_F'!K128)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128),_xlfn.FORMULATEXT(F!K128),F!K128),"9","#"),"8","#"),"7","#"),"6","#"),"5","#"),"4","#"),"3","#"),"2","#"),"1","#"),"0","#"),"$","")," ",""),",","@"),"&gt;","@"),"&lt;","@"),"=","@"),")","@"),"(","@"),"^","@"),"/","@"),"+","@"),"*","@"),"-","@"))-LEN(SUBSTITUTE(SUBSTITUTE(SUBSTITUTE(SUBSTITUTE(SUBSTITUTE(SUBSTITUTE(SUBSTITUTE(SUBSTITUTE(SUBSTITUTE(SUBSTITUTE(SUBSTITUTE(SUBSTITUTE(SUBSTITUTE(SUBSTITUTE(SUBSTITUTE(SUBSTITUTE(SUBSTITUTE(SUBSTITUTE(SUBSTITUTE(SUBSTITUTE(SUBSTITUTE(SUBSTITUTE(SUBSTITUTE(SUBSTITUTE(IF(_xlfn.ISFORMULA(F!K128),_xlfn.FORMULATEXT(F!K128),F!K128),"9","#"),"8","#"),"7","#"),"6","#"),"5","#"),"4","#"),"3","#"),"2","#"),"1","#"),"0","#"),"$","")," ",""),",","@"),"&gt;","@"),"&lt;","@"),"=","@"),")","@"),"(","@"),"^","@"),"/","@"),"+","@"),"*","@"),"-","@"),"@#","")))/2&gt;(LEN(SUBSTITUTE(SUBSTITUTE(SUBSTITUTE(SUBSTITUTE(SUBSTITUTE(SUBSTITUTE(SUBSTITUTE(SUBSTITUTE(SUBSTITUTE(SUBSTITUTE(SUBSTITUTE(SUBSTITUTE(SUBSTITUTE(SUBSTITUTE(SUBSTITUTE(SUBSTITUTE(SUBSTITUTE(SUBSTITUTE(SUBSTITUTE(SUBSTITUTE(SUBSTITUTE(SUBSTITUTE(SUBSTITUTE(IF(_xlfn.ISFORMULA('#_F'!K128),_xlfn.FORMULATEXT('#_F'!K128),'#_F'!K128),"9","#"),"8","#"),"7","#"),"6","#"),"5","#"),"4","#"),"3","#"),"2","#"),"1","#"),"0","#"),"$","")," ",""),",","@"),"&gt;","@"),"&lt;","@"),"=","@"),")","@"),"(","@"),"^","@"),"/","@"),"+","@"),"*","@"),"-","@"))-LEN(SUBSTITUTE(SUBSTITUTE(SUBSTITUTE(SUBSTITUTE(SUBSTITUTE(SUBSTITUTE(SUBSTITUTE(SUBSTITUTE(SUBSTITUTE(SUBSTITUTE(SUBSTITUTE(SUBSTITUTE(SUBSTITUTE(SUBSTITUTE(SUBSTITUTE(SUBSTITUTE(SUBSTITUTE(SUBSTITUTE(SUBSTITUTE(SUBSTITUTE(SUBSTITUTE(SUBSTITUTE(SUBSTITUTE(SUBSTITUTE(IF(_xlfn.ISFORMULA('#_F'!K128),_xlfn.FORMULATEXT('#_F'!K128),'#_F'!K128),"9","#"),"8","#"),"7","#"),"6","#"),"5","#"),"4","#"),"3","#"),"2","#"),"1","#"),"0","#"),"$","")," ",""),",","@"),"&gt;","@"),"&lt;","@"),"=","@"),")","@"),"(","@"),"^","@"),"/","@"),"+","@"),"*","@"),"-","@"),"@#","")))/2,TRUE,FALSE),"HardCodeMsg",IF(LEN(IF(_xlfn.ISFORMULA(F!K128),_xlfn.FORMULATEXT(F!K128),F!K128))-LEN(SUBSTITUTE(IF(_xlfn.ISFORMULA(F!K128),_xlfn.FORMULATEXT(F!K128),F!K128),"""",""))&gt;LEN(IF(_xlfn.ISFORMULA('#_F'!K128),_xlfn.FORMULATEXT('#_F'!K128),'#_F'!K128))-LEN(SUBSTITUTE(IF(_xlfn.ISFORMULA('#_F'!K128),_xlfn.FORMULATEXT('#_F'!K128),'#_F'!K128),"""","")),TRUE,FALSE),"HardQuoteMsg",IF(LEN(IF(_xlfn.ISFORMULA(F!K128),_xlfn.FORMULATEXT(F!K128),F!K128))-LEN(SUBSTITUTE(IF(_xlfn.ISFORMULA(F!K128),_xlfn.FORMULATEXT(F!K128),F!K128),"$",""))&lt;LEN(IF(_xlfn.ISFORMULA('#_F'!K128),_xlfn.FORMULATEXT('#_F'!K128),'#_F'!K128))-LEN(SUBSTITUTE(IF(_xlfn.ISFORMULA('#_F'!K128),_xlfn.FORMULATEXT('#_F'!K128),'#_F'!K128),"$","")),TRUE,FALSE),"MissingAbsMsg",_xlfn.IFS(ISTEXT('#_F'!K128),FALSE,ISLOGICAL('#_F'!K128),FALSE,SUBSTITUTE(CELL("format",'#_F'!K128),"-","")=SUBSTITUTE(CELL("format",F!K128),"-",""),FALSE,CELL("format",'#_F'!K128)="G",FALSE,AND(CELL("format",'#_F'!K128)="F0",CELL("format",F!K128)="G"),FALSE,TRUE,IFERROR(IF(MATCH(CELL("format",'#_F'!K128),FormatCodes_SFX!$A$4:$A$53,0)&gt;0,TRUE),FALSE),TRUE,TRUE),"FormatMsg",TRUE,"PerfectMsg")</f>
        <v>PerfectMsg</v>
      </c>
      <c r="L128" s="231" t="str">
        <f ca="1">_xlfn.IFS(ISBLANK(F!L128),"",IF(NOT(ISNA('#_F'!L128)),IF(ISNA(F!L128),TRUE,FALSE),FALSE),"StuNAMsg",IF(AND(ISNA('#_F'!L128),ISNA(F!L128)),TRUE,FALSE),"PerfectMsg",IF(NOT(ISERROR('#_F'!L128)),IF(ISERROR(F!L128),TRUE,FALSE),FALSE),"StuErrorMsg",IF(TYPE('#_F'!L128)&lt;&gt;TYPE(F!L128),TRUE,FALSE),"WrongTypeMsg",IF(_xlfn.ISFORMULA('#_F'!L128),IF(NOT(_xlfn.ISFORMULA(F!L128)),TRUE),FALSE),"MissingFormulaMsg",IF(NOT(AND(ISNUMBER(FIND("[",_xlfn.FORMULATEXT('#_F'!L128))),ISNUMBER(FIND("!",_xlfn.FORMULATEXT('#_F'!L128))))),AND(ISNUMBER(FIND("[",_xlfn.FORMULATEXT(F!L128))),ISNUMBER(FIND("!",_xlfn.FORMULATEXT(F!L128)))),FALSE),"ExternalRefsMsg",IF(ISNUMBER('#_F'!L128),IF(ABS('#_F'!L128-F!L128)&gt;0.00001,TRUE,FALSE),IF('#_F'!L128&lt;&gt;F!L128,TRUE,FALSE)),IF(ISNUMBER('#_F'!L128),IF('#_F'!L128&gt;F!L128,"TooLow","TooHigh"),"WrongAnswer"),NOT(_xlfn.ISFORMULA('#_F'!L128)),IF(_xlfn.IFS(ISTEXT('#_F'!L128),FALSE,ISLOGICAL('#_F'!L128),FALSE,SUBSTITUTE(CELL("format",'#_F'!L128),"-","")=SUBSTITUTE(CELL("format",F!L128),"-",""),FALSE,CELL("format",'#_F'!L128)="G",FALSE,AND(CELL("format",'#_F'!L128)="F0",CELL("format",F!L128)="G"),FALSE,TRUE,IFERROR(IF(MATCH(CELL("format",'#_F'!L128)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128),_xlfn.FORMULATEXT(F!L128),F!L128),"9","#"),"8","#"),"7","#"),"6","#"),"5","#"),"4","#"),"3","#"),"2","#"),"1","#"),"0","#"),"$","")," ",""),",","@"),"&gt;","@"),"&lt;","@"),"=","@"),")","@"),"(","@"),"^","@"),"/","@"),"+","@"),"*","@"),"-","@"))-LEN(SUBSTITUTE(SUBSTITUTE(SUBSTITUTE(SUBSTITUTE(SUBSTITUTE(SUBSTITUTE(SUBSTITUTE(SUBSTITUTE(SUBSTITUTE(SUBSTITUTE(SUBSTITUTE(SUBSTITUTE(SUBSTITUTE(SUBSTITUTE(SUBSTITUTE(SUBSTITUTE(SUBSTITUTE(SUBSTITUTE(SUBSTITUTE(SUBSTITUTE(SUBSTITUTE(SUBSTITUTE(SUBSTITUTE(SUBSTITUTE(IF(_xlfn.ISFORMULA(F!L128),_xlfn.FORMULATEXT(F!L128),F!L128),"9","#"),"8","#"),"7","#"),"6","#"),"5","#"),"4","#"),"3","#"),"2","#"),"1","#"),"0","#"),"$","")," ",""),",","@"),"&gt;","@"),"&lt;","@"),"=","@"),")","@"),"(","@"),"^","@"),"/","@"),"+","@"),"*","@"),"-","@"),"@#","")))/2&gt;(LEN(SUBSTITUTE(SUBSTITUTE(SUBSTITUTE(SUBSTITUTE(SUBSTITUTE(SUBSTITUTE(SUBSTITUTE(SUBSTITUTE(SUBSTITUTE(SUBSTITUTE(SUBSTITUTE(SUBSTITUTE(SUBSTITUTE(SUBSTITUTE(SUBSTITUTE(SUBSTITUTE(SUBSTITUTE(SUBSTITUTE(SUBSTITUTE(SUBSTITUTE(SUBSTITUTE(SUBSTITUTE(SUBSTITUTE(IF(_xlfn.ISFORMULA('#_F'!L128),_xlfn.FORMULATEXT('#_F'!L128),'#_F'!L128),"9","#"),"8","#"),"7","#"),"6","#"),"5","#"),"4","#"),"3","#"),"2","#"),"1","#"),"0","#"),"$","")," ",""),",","@"),"&gt;","@"),"&lt;","@"),"=","@"),")","@"),"(","@"),"^","@"),"/","@"),"+","@"),"*","@"),"-","@"))-LEN(SUBSTITUTE(SUBSTITUTE(SUBSTITUTE(SUBSTITUTE(SUBSTITUTE(SUBSTITUTE(SUBSTITUTE(SUBSTITUTE(SUBSTITUTE(SUBSTITUTE(SUBSTITUTE(SUBSTITUTE(SUBSTITUTE(SUBSTITUTE(SUBSTITUTE(SUBSTITUTE(SUBSTITUTE(SUBSTITUTE(SUBSTITUTE(SUBSTITUTE(SUBSTITUTE(SUBSTITUTE(SUBSTITUTE(SUBSTITUTE(IF(_xlfn.ISFORMULA('#_F'!L128),_xlfn.FORMULATEXT('#_F'!L128),'#_F'!L128),"9","#"),"8","#"),"7","#"),"6","#"),"5","#"),"4","#"),"3","#"),"2","#"),"1","#"),"0","#"),"$","")," ",""),",","@"),"&gt;","@"),"&lt;","@"),"=","@"),")","@"),"(","@"),"^","@"),"/","@"),"+","@"),"*","@"),"-","@"),"@#","")))/2,TRUE,FALSE),"HardCodeMsg",IF(LEN(IF(_xlfn.ISFORMULA(F!L128),_xlfn.FORMULATEXT(F!L128),F!L128))-LEN(SUBSTITUTE(IF(_xlfn.ISFORMULA(F!L128),_xlfn.FORMULATEXT(F!L128),F!L128),"""",""))&gt;LEN(IF(_xlfn.ISFORMULA('#_F'!L128),_xlfn.FORMULATEXT('#_F'!L128),'#_F'!L128))-LEN(SUBSTITUTE(IF(_xlfn.ISFORMULA('#_F'!L128),_xlfn.FORMULATEXT('#_F'!L128),'#_F'!L128),"""","")),TRUE,FALSE),"HardQuoteMsg",IF(LEN(IF(_xlfn.ISFORMULA(F!L128),_xlfn.FORMULATEXT(F!L128),F!L128))-LEN(SUBSTITUTE(IF(_xlfn.ISFORMULA(F!L128),_xlfn.FORMULATEXT(F!L128),F!L128),"$",""))&lt;LEN(IF(_xlfn.ISFORMULA('#_F'!L128),_xlfn.FORMULATEXT('#_F'!L128),'#_F'!L128))-LEN(SUBSTITUTE(IF(_xlfn.ISFORMULA('#_F'!L128),_xlfn.FORMULATEXT('#_F'!L128),'#_F'!L128),"$","")),TRUE,FALSE),"MissingAbsMsg",_xlfn.IFS(ISTEXT('#_F'!L128),FALSE,ISLOGICAL('#_F'!L128),FALSE,SUBSTITUTE(CELL("format",'#_F'!L128),"-","")=SUBSTITUTE(CELL("format",F!L128),"-",""),FALSE,CELL("format",'#_F'!L128)="G",FALSE,AND(CELL("format",'#_F'!L128)="F0",CELL("format",F!L128)="G"),FALSE,TRUE,IFERROR(IF(MATCH(CELL("format",'#_F'!L128),FormatCodes_SFX!$A$4:$A$53,0)&gt;0,TRUE),FALSE),TRUE,TRUE),"FormatMsg",TRUE,"PerfectMsg")</f>
        <v>PerfectMsg</v>
      </c>
    </row>
    <row r="129" spans="3:12" x14ac:dyDescent="0.15">
      <c r="C129" s="233">
        <v>0</v>
      </c>
      <c r="D129" s="233">
        <v>0</v>
      </c>
      <c r="E129" s="233">
        <v>0</v>
      </c>
      <c r="F129" s="233">
        <v>0</v>
      </c>
      <c r="G129" s="170" t="str">
        <f ca="1">_xlfn.IFS(ISBLANK(F!G129),"",IF(NOT(ISNA('#_F'!G129)),IF(ISNA(F!G129),TRUE,FALSE),FALSE),"StuNAMsg",IF(AND(ISNA('#_F'!G129),ISNA(F!G129)),TRUE,FALSE),"PerfectMsg",IF(NOT(ISERROR('#_F'!G129)),IF(ISERROR(F!G129),TRUE,FALSE),FALSE),"StuErrorMsg",IF(TYPE('#_F'!G129)&lt;&gt;TYPE(F!G129),TRUE,FALSE),"WrongTypeMsg",IF(_xlfn.ISFORMULA('#_F'!G129),IF(NOT(_xlfn.ISFORMULA(F!G129)),TRUE),FALSE),"MissingFormulaMsg",IF(NOT(AND(ISNUMBER(FIND("[",_xlfn.FORMULATEXT('#_F'!G129))),ISNUMBER(FIND("!",_xlfn.FORMULATEXT('#_F'!G129))))),AND(ISNUMBER(FIND("[",_xlfn.FORMULATEXT(F!G129))),ISNUMBER(FIND("!",_xlfn.FORMULATEXT(F!G129)))),FALSE),"ExternalRefsMsg",IF(ISNUMBER('#_F'!G129),IF(ABS('#_F'!G129-F!G129)&gt;0.00001,TRUE,FALSE),IF('#_F'!G129&lt;&gt;F!G129,TRUE,FALSE)),IF(ISNUMBER('#_F'!G129),IF('#_F'!G129&gt;F!G129,"TooLow","TooHigh"),"WrongAnswer"),NOT(_xlfn.ISFORMULA('#_F'!G129)),IF(_xlfn.IFS(ISTEXT('#_F'!G129),FALSE,ISLOGICAL('#_F'!G129),FALSE,SUBSTITUTE(CELL("format",'#_F'!G129),"-","")=SUBSTITUTE(CELL("format",F!G129),"-",""),FALSE,CELL("format",'#_F'!G129)="G",FALSE,AND(CELL("format",'#_F'!G129)="F0",CELL("format",F!G129)="G"),FALSE,TRUE,IFERROR(IF(MATCH(CELL("format",'#_F'!G129)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G129),_xlfn.FORMULATEXT(F!G129),F!G129),"9","#"),"8","#"),"7","#"),"6","#"),"5","#"),"4","#"),"3","#"),"2","#"),"1","#"),"0","#"),"$","")," ",""),",","@"),"&gt;","@"),"&lt;","@"),"=","@"),")","@"),"(","@"),"^","@"),"/","@"),"+","@"),"*","@"),"-","@"))-LEN(SUBSTITUTE(SUBSTITUTE(SUBSTITUTE(SUBSTITUTE(SUBSTITUTE(SUBSTITUTE(SUBSTITUTE(SUBSTITUTE(SUBSTITUTE(SUBSTITUTE(SUBSTITUTE(SUBSTITUTE(SUBSTITUTE(SUBSTITUTE(SUBSTITUTE(SUBSTITUTE(SUBSTITUTE(SUBSTITUTE(SUBSTITUTE(SUBSTITUTE(SUBSTITUTE(SUBSTITUTE(SUBSTITUTE(SUBSTITUTE(IF(_xlfn.ISFORMULA(F!G129),_xlfn.FORMULATEXT(F!G129),F!G129),"9","#"),"8","#"),"7","#"),"6","#"),"5","#"),"4","#"),"3","#"),"2","#"),"1","#"),"0","#"),"$","")," ",""),",","@"),"&gt;","@"),"&lt;","@"),"=","@"),")","@"),"(","@"),"^","@"),"/","@"),"+","@"),"*","@"),"-","@"),"@#","")))/2&gt;(LEN(SUBSTITUTE(SUBSTITUTE(SUBSTITUTE(SUBSTITUTE(SUBSTITUTE(SUBSTITUTE(SUBSTITUTE(SUBSTITUTE(SUBSTITUTE(SUBSTITUTE(SUBSTITUTE(SUBSTITUTE(SUBSTITUTE(SUBSTITUTE(SUBSTITUTE(SUBSTITUTE(SUBSTITUTE(SUBSTITUTE(SUBSTITUTE(SUBSTITUTE(SUBSTITUTE(SUBSTITUTE(SUBSTITUTE(IF(_xlfn.ISFORMULA('#_F'!G129),_xlfn.FORMULATEXT('#_F'!G129),'#_F'!G129),"9","#"),"8","#"),"7","#"),"6","#"),"5","#"),"4","#"),"3","#"),"2","#"),"1","#"),"0","#"),"$","")," ",""),",","@"),"&gt;","@"),"&lt;","@"),"=","@"),")","@"),"(","@"),"^","@"),"/","@"),"+","@"),"*","@"),"-","@"))-LEN(SUBSTITUTE(SUBSTITUTE(SUBSTITUTE(SUBSTITUTE(SUBSTITUTE(SUBSTITUTE(SUBSTITUTE(SUBSTITUTE(SUBSTITUTE(SUBSTITUTE(SUBSTITUTE(SUBSTITUTE(SUBSTITUTE(SUBSTITUTE(SUBSTITUTE(SUBSTITUTE(SUBSTITUTE(SUBSTITUTE(SUBSTITUTE(SUBSTITUTE(SUBSTITUTE(SUBSTITUTE(SUBSTITUTE(SUBSTITUTE(IF(_xlfn.ISFORMULA('#_F'!G129),_xlfn.FORMULATEXT('#_F'!G129),'#_F'!G129),"9","#"),"8","#"),"7","#"),"6","#"),"5","#"),"4","#"),"3","#"),"2","#"),"1","#"),"0","#"),"$","")," ",""),",","@"),"&gt;","@"),"&lt;","@"),"=","@"),")","@"),"(","@"),"^","@"),"/","@"),"+","@"),"*","@"),"-","@"),"@#","")))/2,TRUE,FALSE),"HardCodeMsg",IF(LEN(IF(_xlfn.ISFORMULA(F!G129),_xlfn.FORMULATEXT(F!G129),F!G129))-LEN(SUBSTITUTE(IF(_xlfn.ISFORMULA(F!G129),_xlfn.FORMULATEXT(F!G129),F!G129),"""",""))&gt;LEN(IF(_xlfn.ISFORMULA('#_F'!G129),_xlfn.FORMULATEXT('#_F'!G129),'#_F'!G129))-LEN(SUBSTITUTE(IF(_xlfn.ISFORMULA('#_F'!G129),_xlfn.FORMULATEXT('#_F'!G129),'#_F'!G129),"""","")),TRUE,FALSE),"HardQuoteMsg",IF(LEN(IF(_xlfn.ISFORMULA(F!G129),_xlfn.FORMULATEXT(F!G129),F!G129))-LEN(SUBSTITUTE(IF(_xlfn.ISFORMULA(F!G129),_xlfn.FORMULATEXT(F!G129),F!G129),"$",""))&lt;LEN(IF(_xlfn.ISFORMULA('#_F'!G129),_xlfn.FORMULATEXT('#_F'!G129),'#_F'!G129))-LEN(SUBSTITUTE(IF(_xlfn.ISFORMULA('#_F'!G129),_xlfn.FORMULATEXT('#_F'!G129),'#_F'!G129),"$","")),TRUE,FALSE),"MissingAbsMsg",_xlfn.IFS(ISTEXT('#_F'!G129),FALSE,ISLOGICAL('#_F'!G129),FALSE,SUBSTITUTE(CELL("format",'#_F'!G129),"-","")=SUBSTITUTE(CELL("format",F!G129),"-",""),FALSE,CELL("format",'#_F'!G129)="G",FALSE,AND(CELL("format",'#_F'!G129)="F0",CELL("format",F!G129)="G"),FALSE,TRUE,IFERROR(IF(MATCH(CELL("format",'#_F'!G129),FormatCodes_SFX!$A$4:$A$53,0)&gt;0,TRUE),FALSE),TRUE,TRUE),"FormatMsg",TRUE,"PerfectMsg")</f>
        <v>PerfectMsg</v>
      </c>
      <c r="H129" s="170" t="str">
        <f ca="1">_xlfn.IFS(ISBLANK(F!H129),"",IF(NOT(ISNA('#_F'!H129)),IF(ISNA(F!H129),TRUE,FALSE),FALSE),"StuNAMsg",IF(AND(ISNA('#_F'!H129),ISNA(F!H129)),TRUE,FALSE),"PerfectMsg",IF(NOT(ISERROR('#_F'!H129)),IF(ISERROR(F!H129),TRUE,FALSE),FALSE),"StuErrorMsg",IF(TYPE('#_F'!H129)&lt;&gt;TYPE(F!H129),TRUE,FALSE),"WrongTypeMsg",IF(_xlfn.ISFORMULA('#_F'!H129),IF(NOT(_xlfn.ISFORMULA(F!H129)),TRUE),FALSE),"MissingFormulaMsg",IF(NOT(AND(ISNUMBER(FIND("[",_xlfn.FORMULATEXT('#_F'!H129))),ISNUMBER(FIND("!",_xlfn.FORMULATEXT('#_F'!H129))))),AND(ISNUMBER(FIND("[",_xlfn.FORMULATEXT(F!H129))),ISNUMBER(FIND("!",_xlfn.FORMULATEXT(F!H129)))),FALSE),"ExternalRefsMsg",IF(ISNUMBER('#_F'!H129),IF(ABS('#_F'!H129-F!H129)&gt;0.00001,TRUE,FALSE),IF('#_F'!H129&lt;&gt;F!H129,TRUE,FALSE)),IF(ISNUMBER('#_F'!H129),IF('#_F'!H129&gt;F!H129,"TooLow","TooHigh"),"WrongAnswer"),NOT(_xlfn.ISFORMULA('#_F'!H129)),IF(_xlfn.IFS(ISTEXT('#_F'!H129),FALSE,ISLOGICAL('#_F'!H129),FALSE,SUBSTITUTE(CELL("format",'#_F'!H129),"-","")=SUBSTITUTE(CELL("format",F!H129),"-",""),FALSE,CELL("format",'#_F'!H129)="G",FALSE,AND(CELL("format",'#_F'!H129)="F0",CELL("format",F!H129)="G"),FALSE,TRUE,IFERROR(IF(MATCH(CELL("format",'#_F'!H129)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H129),_xlfn.FORMULATEXT(F!H129),F!H129),"9","#"),"8","#"),"7","#"),"6","#"),"5","#"),"4","#"),"3","#"),"2","#"),"1","#"),"0","#"),"$","")," ",""),",","@"),"&gt;","@"),"&lt;","@"),"=","@"),")","@"),"(","@"),"^","@"),"/","@"),"+","@"),"*","@"),"-","@"))-LEN(SUBSTITUTE(SUBSTITUTE(SUBSTITUTE(SUBSTITUTE(SUBSTITUTE(SUBSTITUTE(SUBSTITUTE(SUBSTITUTE(SUBSTITUTE(SUBSTITUTE(SUBSTITUTE(SUBSTITUTE(SUBSTITUTE(SUBSTITUTE(SUBSTITUTE(SUBSTITUTE(SUBSTITUTE(SUBSTITUTE(SUBSTITUTE(SUBSTITUTE(SUBSTITUTE(SUBSTITUTE(SUBSTITUTE(SUBSTITUTE(IF(_xlfn.ISFORMULA(F!H129),_xlfn.FORMULATEXT(F!H129),F!H129),"9","#"),"8","#"),"7","#"),"6","#"),"5","#"),"4","#"),"3","#"),"2","#"),"1","#"),"0","#"),"$","")," ",""),",","@"),"&gt;","@"),"&lt;","@"),"=","@"),")","@"),"(","@"),"^","@"),"/","@"),"+","@"),"*","@"),"-","@"),"@#","")))/2&gt;(LEN(SUBSTITUTE(SUBSTITUTE(SUBSTITUTE(SUBSTITUTE(SUBSTITUTE(SUBSTITUTE(SUBSTITUTE(SUBSTITUTE(SUBSTITUTE(SUBSTITUTE(SUBSTITUTE(SUBSTITUTE(SUBSTITUTE(SUBSTITUTE(SUBSTITUTE(SUBSTITUTE(SUBSTITUTE(SUBSTITUTE(SUBSTITUTE(SUBSTITUTE(SUBSTITUTE(SUBSTITUTE(SUBSTITUTE(IF(_xlfn.ISFORMULA('#_F'!H129),_xlfn.FORMULATEXT('#_F'!H129),'#_F'!H129),"9","#"),"8","#"),"7","#"),"6","#"),"5","#"),"4","#"),"3","#"),"2","#"),"1","#"),"0","#"),"$","")," ",""),",","@"),"&gt;","@"),"&lt;","@"),"=","@"),")","@"),"(","@"),"^","@"),"/","@"),"+","@"),"*","@"),"-","@"))-LEN(SUBSTITUTE(SUBSTITUTE(SUBSTITUTE(SUBSTITUTE(SUBSTITUTE(SUBSTITUTE(SUBSTITUTE(SUBSTITUTE(SUBSTITUTE(SUBSTITUTE(SUBSTITUTE(SUBSTITUTE(SUBSTITUTE(SUBSTITUTE(SUBSTITUTE(SUBSTITUTE(SUBSTITUTE(SUBSTITUTE(SUBSTITUTE(SUBSTITUTE(SUBSTITUTE(SUBSTITUTE(SUBSTITUTE(SUBSTITUTE(IF(_xlfn.ISFORMULA('#_F'!H129),_xlfn.FORMULATEXT('#_F'!H129),'#_F'!H129),"9","#"),"8","#"),"7","#"),"6","#"),"5","#"),"4","#"),"3","#"),"2","#"),"1","#"),"0","#"),"$","")," ",""),",","@"),"&gt;","@"),"&lt;","@"),"=","@"),")","@"),"(","@"),"^","@"),"/","@"),"+","@"),"*","@"),"-","@"),"@#","")))/2,TRUE,FALSE),"HardCodeMsg",IF(LEN(IF(_xlfn.ISFORMULA(F!H129),_xlfn.FORMULATEXT(F!H129),F!H129))-LEN(SUBSTITUTE(IF(_xlfn.ISFORMULA(F!H129),_xlfn.FORMULATEXT(F!H129),F!H129),"""",""))&gt;LEN(IF(_xlfn.ISFORMULA('#_F'!H129),_xlfn.FORMULATEXT('#_F'!H129),'#_F'!H129))-LEN(SUBSTITUTE(IF(_xlfn.ISFORMULA('#_F'!H129),_xlfn.FORMULATEXT('#_F'!H129),'#_F'!H129),"""","")),TRUE,FALSE),"HardQuoteMsg",IF(LEN(IF(_xlfn.ISFORMULA(F!H129),_xlfn.FORMULATEXT(F!H129),F!H129))-LEN(SUBSTITUTE(IF(_xlfn.ISFORMULA(F!H129),_xlfn.FORMULATEXT(F!H129),F!H129),"$",""))&lt;LEN(IF(_xlfn.ISFORMULA('#_F'!H129),_xlfn.FORMULATEXT('#_F'!H129),'#_F'!H129))-LEN(SUBSTITUTE(IF(_xlfn.ISFORMULA('#_F'!H129),_xlfn.FORMULATEXT('#_F'!H129),'#_F'!H129),"$","")),TRUE,FALSE),"MissingAbsMsg",_xlfn.IFS(ISTEXT('#_F'!H129),FALSE,ISLOGICAL('#_F'!H129),FALSE,SUBSTITUTE(CELL("format",'#_F'!H129),"-","")=SUBSTITUTE(CELL("format",F!H129),"-",""),FALSE,CELL("format",'#_F'!H129)="G",FALSE,AND(CELL("format",'#_F'!H129)="F0",CELL("format",F!H129)="G"),FALSE,TRUE,IFERROR(IF(MATCH(CELL("format",'#_F'!H129),FormatCodes_SFX!$A$4:$A$53,0)&gt;0,TRUE),FALSE),TRUE,TRUE),"FormatMsg",TRUE,"PerfectMsg")</f>
        <v>PerfectMsg</v>
      </c>
      <c r="I129" s="170" t="str">
        <f ca="1">_xlfn.IFS(ISBLANK(F!I129),"",IF(NOT(ISNA('#_F'!I129)),IF(ISNA(F!I129),TRUE,FALSE),FALSE),"StuNAMsg",IF(AND(ISNA('#_F'!I129),ISNA(F!I129)),TRUE,FALSE),"PerfectMsg",IF(NOT(ISERROR('#_F'!I129)),IF(ISERROR(F!I129),TRUE,FALSE),FALSE),"StuErrorMsg",IF(TYPE('#_F'!I129)&lt;&gt;TYPE(F!I129),TRUE,FALSE),"WrongTypeMsg",IF(_xlfn.ISFORMULA('#_F'!I129),IF(NOT(_xlfn.ISFORMULA(F!I129)),TRUE),FALSE),"MissingFormulaMsg",IF(NOT(AND(ISNUMBER(FIND("[",_xlfn.FORMULATEXT('#_F'!I129))),ISNUMBER(FIND("!",_xlfn.FORMULATEXT('#_F'!I129))))),AND(ISNUMBER(FIND("[",_xlfn.FORMULATEXT(F!I129))),ISNUMBER(FIND("!",_xlfn.FORMULATEXT(F!I129)))),FALSE),"ExternalRefsMsg",IF(ISNUMBER('#_F'!I129),IF(ABS('#_F'!I129-F!I129)&gt;0.00001,TRUE,FALSE),IF('#_F'!I129&lt;&gt;F!I129,TRUE,FALSE)),IF(ISNUMBER('#_F'!I129),IF('#_F'!I129&gt;F!I129,"TooLow","TooHigh"),"WrongAnswer"),NOT(_xlfn.ISFORMULA('#_F'!I129)),IF(_xlfn.IFS(ISTEXT('#_F'!I129),FALSE,ISLOGICAL('#_F'!I129),FALSE,SUBSTITUTE(CELL("format",'#_F'!I129),"-","")=SUBSTITUTE(CELL("format",F!I129),"-",""),FALSE,CELL("format",'#_F'!I129)="G",FALSE,AND(CELL("format",'#_F'!I129)="F0",CELL("format",F!I129)="G"),FALSE,TRUE,IFERROR(IF(MATCH(CELL("format",'#_F'!I129)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I129),_xlfn.FORMULATEXT(F!I129),F!I129),"9","#"),"8","#"),"7","#"),"6","#"),"5","#"),"4","#"),"3","#"),"2","#"),"1","#"),"0","#"),"$","")," ",""),",","@"),"&gt;","@"),"&lt;","@"),"=","@"),")","@"),"(","@"),"^","@"),"/","@"),"+","@"),"*","@"),"-","@"))-LEN(SUBSTITUTE(SUBSTITUTE(SUBSTITUTE(SUBSTITUTE(SUBSTITUTE(SUBSTITUTE(SUBSTITUTE(SUBSTITUTE(SUBSTITUTE(SUBSTITUTE(SUBSTITUTE(SUBSTITUTE(SUBSTITUTE(SUBSTITUTE(SUBSTITUTE(SUBSTITUTE(SUBSTITUTE(SUBSTITUTE(SUBSTITUTE(SUBSTITUTE(SUBSTITUTE(SUBSTITUTE(SUBSTITUTE(SUBSTITUTE(IF(_xlfn.ISFORMULA(F!I129),_xlfn.FORMULATEXT(F!I129),F!I129),"9","#"),"8","#"),"7","#"),"6","#"),"5","#"),"4","#"),"3","#"),"2","#"),"1","#"),"0","#"),"$","")," ",""),",","@"),"&gt;","@"),"&lt;","@"),"=","@"),")","@"),"(","@"),"^","@"),"/","@"),"+","@"),"*","@"),"-","@"),"@#","")))/2&gt;(LEN(SUBSTITUTE(SUBSTITUTE(SUBSTITUTE(SUBSTITUTE(SUBSTITUTE(SUBSTITUTE(SUBSTITUTE(SUBSTITUTE(SUBSTITUTE(SUBSTITUTE(SUBSTITUTE(SUBSTITUTE(SUBSTITUTE(SUBSTITUTE(SUBSTITUTE(SUBSTITUTE(SUBSTITUTE(SUBSTITUTE(SUBSTITUTE(SUBSTITUTE(SUBSTITUTE(SUBSTITUTE(SUBSTITUTE(IF(_xlfn.ISFORMULA('#_F'!I129),_xlfn.FORMULATEXT('#_F'!I129),'#_F'!I129),"9","#"),"8","#"),"7","#"),"6","#"),"5","#"),"4","#"),"3","#"),"2","#"),"1","#"),"0","#"),"$","")," ",""),",","@"),"&gt;","@"),"&lt;","@"),"=","@"),")","@"),"(","@"),"^","@"),"/","@"),"+","@"),"*","@"),"-","@"))-LEN(SUBSTITUTE(SUBSTITUTE(SUBSTITUTE(SUBSTITUTE(SUBSTITUTE(SUBSTITUTE(SUBSTITUTE(SUBSTITUTE(SUBSTITUTE(SUBSTITUTE(SUBSTITUTE(SUBSTITUTE(SUBSTITUTE(SUBSTITUTE(SUBSTITUTE(SUBSTITUTE(SUBSTITUTE(SUBSTITUTE(SUBSTITUTE(SUBSTITUTE(SUBSTITUTE(SUBSTITUTE(SUBSTITUTE(SUBSTITUTE(IF(_xlfn.ISFORMULA('#_F'!I129),_xlfn.FORMULATEXT('#_F'!I129),'#_F'!I129),"9","#"),"8","#"),"7","#"),"6","#"),"5","#"),"4","#"),"3","#"),"2","#"),"1","#"),"0","#"),"$","")," ",""),",","@"),"&gt;","@"),"&lt;","@"),"=","@"),")","@"),"(","@"),"^","@"),"/","@"),"+","@"),"*","@"),"-","@"),"@#","")))/2,TRUE,FALSE),"HardCodeMsg",IF(LEN(IF(_xlfn.ISFORMULA(F!I129),_xlfn.FORMULATEXT(F!I129),F!I129))-LEN(SUBSTITUTE(IF(_xlfn.ISFORMULA(F!I129),_xlfn.FORMULATEXT(F!I129),F!I129),"""",""))&gt;LEN(IF(_xlfn.ISFORMULA('#_F'!I129),_xlfn.FORMULATEXT('#_F'!I129),'#_F'!I129))-LEN(SUBSTITUTE(IF(_xlfn.ISFORMULA('#_F'!I129),_xlfn.FORMULATEXT('#_F'!I129),'#_F'!I129),"""","")),TRUE,FALSE),"HardQuoteMsg",IF(LEN(IF(_xlfn.ISFORMULA(F!I129),_xlfn.FORMULATEXT(F!I129),F!I129))-LEN(SUBSTITUTE(IF(_xlfn.ISFORMULA(F!I129),_xlfn.FORMULATEXT(F!I129),F!I129),"$",""))&lt;LEN(IF(_xlfn.ISFORMULA('#_F'!I129),_xlfn.FORMULATEXT('#_F'!I129),'#_F'!I129))-LEN(SUBSTITUTE(IF(_xlfn.ISFORMULA('#_F'!I129),_xlfn.FORMULATEXT('#_F'!I129),'#_F'!I129),"$","")),TRUE,FALSE),"MissingAbsMsg",_xlfn.IFS(ISTEXT('#_F'!I129),FALSE,ISLOGICAL('#_F'!I129),FALSE,SUBSTITUTE(CELL("format",'#_F'!I129),"-","")=SUBSTITUTE(CELL("format",F!I129),"-",""),FALSE,CELL("format",'#_F'!I129)="G",FALSE,AND(CELL("format",'#_F'!I129)="F0",CELL("format",F!I129)="G"),FALSE,TRUE,IFERROR(IF(MATCH(CELL("format",'#_F'!I129),FormatCodes_SFX!$A$4:$A$53,0)&gt;0,TRUE),FALSE),TRUE,TRUE),"FormatMsg",TRUE,"PerfectMsg")</f>
        <v>PerfectMsg</v>
      </c>
      <c r="J129" s="170" t="str">
        <f ca="1">_xlfn.IFS(ISBLANK(F!J129),"",IF(NOT(ISNA('#_F'!J129)),IF(ISNA(F!J129),TRUE,FALSE),FALSE),"StuNAMsg",IF(AND(ISNA('#_F'!J129),ISNA(F!J129)),TRUE,FALSE),"PerfectMsg",IF(NOT(ISERROR('#_F'!J129)),IF(ISERROR(F!J129),TRUE,FALSE),FALSE),"StuErrorMsg",IF(TYPE('#_F'!J129)&lt;&gt;TYPE(F!J129),TRUE,FALSE),"WrongTypeMsg",IF(_xlfn.ISFORMULA('#_F'!J129),IF(NOT(_xlfn.ISFORMULA(F!J129)),TRUE),FALSE),"MissingFormulaMsg",IF(NOT(AND(ISNUMBER(FIND("[",_xlfn.FORMULATEXT('#_F'!J129))),ISNUMBER(FIND("!",_xlfn.FORMULATEXT('#_F'!J129))))),AND(ISNUMBER(FIND("[",_xlfn.FORMULATEXT(F!J129))),ISNUMBER(FIND("!",_xlfn.FORMULATEXT(F!J129)))),FALSE),"ExternalRefsMsg",IF(ISNUMBER('#_F'!J129),IF(ABS('#_F'!J129-F!J129)&gt;0.00001,TRUE,FALSE),IF('#_F'!J129&lt;&gt;F!J129,TRUE,FALSE)),IF(ISNUMBER('#_F'!J129),IF('#_F'!J129&gt;F!J129,"TooLow","TooHigh"),"WrongAnswer"),NOT(_xlfn.ISFORMULA('#_F'!J129)),IF(_xlfn.IFS(ISTEXT('#_F'!J129),FALSE,ISLOGICAL('#_F'!J129),FALSE,SUBSTITUTE(CELL("format",'#_F'!J129),"-","")=SUBSTITUTE(CELL("format",F!J129),"-",""),FALSE,CELL("format",'#_F'!J129)="G",FALSE,AND(CELL("format",'#_F'!J129)="F0",CELL("format",F!J129)="G"),FALSE,TRUE,IFERROR(IF(MATCH(CELL("format",'#_F'!J129)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J129),_xlfn.FORMULATEXT(F!J129),F!J129),"9","#"),"8","#"),"7","#"),"6","#"),"5","#"),"4","#"),"3","#"),"2","#"),"1","#"),"0","#"),"$","")," ",""),",","@"),"&gt;","@"),"&lt;","@"),"=","@"),")","@"),"(","@"),"^","@"),"/","@"),"+","@"),"*","@"),"-","@"))-LEN(SUBSTITUTE(SUBSTITUTE(SUBSTITUTE(SUBSTITUTE(SUBSTITUTE(SUBSTITUTE(SUBSTITUTE(SUBSTITUTE(SUBSTITUTE(SUBSTITUTE(SUBSTITUTE(SUBSTITUTE(SUBSTITUTE(SUBSTITUTE(SUBSTITUTE(SUBSTITUTE(SUBSTITUTE(SUBSTITUTE(SUBSTITUTE(SUBSTITUTE(SUBSTITUTE(SUBSTITUTE(SUBSTITUTE(SUBSTITUTE(IF(_xlfn.ISFORMULA(F!J129),_xlfn.FORMULATEXT(F!J129),F!J129),"9","#"),"8","#"),"7","#"),"6","#"),"5","#"),"4","#"),"3","#"),"2","#"),"1","#"),"0","#"),"$","")," ",""),",","@"),"&gt;","@"),"&lt;","@"),"=","@"),")","@"),"(","@"),"^","@"),"/","@"),"+","@"),"*","@"),"-","@"),"@#","")))/2&gt;(LEN(SUBSTITUTE(SUBSTITUTE(SUBSTITUTE(SUBSTITUTE(SUBSTITUTE(SUBSTITUTE(SUBSTITUTE(SUBSTITUTE(SUBSTITUTE(SUBSTITUTE(SUBSTITUTE(SUBSTITUTE(SUBSTITUTE(SUBSTITUTE(SUBSTITUTE(SUBSTITUTE(SUBSTITUTE(SUBSTITUTE(SUBSTITUTE(SUBSTITUTE(SUBSTITUTE(SUBSTITUTE(SUBSTITUTE(IF(_xlfn.ISFORMULA('#_F'!J129),_xlfn.FORMULATEXT('#_F'!J129),'#_F'!J129),"9","#"),"8","#"),"7","#"),"6","#"),"5","#"),"4","#"),"3","#"),"2","#"),"1","#"),"0","#"),"$","")," ",""),",","@"),"&gt;","@"),"&lt;","@"),"=","@"),")","@"),"(","@"),"^","@"),"/","@"),"+","@"),"*","@"),"-","@"))-LEN(SUBSTITUTE(SUBSTITUTE(SUBSTITUTE(SUBSTITUTE(SUBSTITUTE(SUBSTITUTE(SUBSTITUTE(SUBSTITUTE(SUBSTITUTE(SUBSTITUTE(SUBSTITUTE(SUBSTITUTE(SUBSTITUTE(SUBSTITUTE(SUBSTITUTE(SUBSTITUTE(SUBSTITUTE(SUBSTITUTE(SUBSTITUTE(SUBSTITUTE(SUBSTITUTE(SUBSTITUTE(SUBSTITUTE(SUBSTITUTE(IF(_xlfn.ISFORMULA('#_F'!J129),_xlfn.FORMULATEXT('#_F'!J129),'#_F'!J129),"9","#"),"8","#"),"7","#"),"6","#"),"5","#"),"4","#"),"3","#"),"2","#"),"1","#"),"0","#"),"$","")," ",""),",","@"),"&gt;","@"),"&lt;","@"),"=","@"),")","@"),"(","@"),"^","@"),"/","@"),"+","@"),"*","@"),"-","@"),"@#","")))/2,TRUE,FALSE),"HardCodeMsg",IF(LEN(IF(_xlfn.ISFORMULA(F!J129),_xlfn.FORMULATEXT(F!J129),F!J129))-LEN(SUBSTITUTE(IF(_xlfn.ISFORMULA(F!J129),_xlfn.FORMULATEXT(F!J129),F!J129),"""",""))&gt;LEN(IF(_xlfn.ISFORMULA('#_F'!J129),_xlfn.FORMULATEXT('#_F'!J129),'#_F'!J129))-LEN(SUBSTITUTE(IF(_xlfn.ISFORMULA('#_F'!J129),_xlfn.FORMULATEXT('#_F'!J129),'#_F'!J129),"""","")),TRUE,FALSE),"HardQuoteMsg",IF(LEN(IF(_xlfn.ISFORMULA(F!J129),_xlfn.FORMULATEXT(F!J129),F!J129))-LEN(SUBSTITUTE(IF(_xlfn.ISFORMULA(F!J129),_xlfn.FORMULATEXT(F!J129),F!J129),"$",""))&lt;LEN(IF(_xlfn.ISFORMULA('#_F'!J129),_xlfn.FORMULATEXT('#_F'!J129),'#_F'!J129))-LEN(SUBSTITUTE(IF(_xlfn.ISFORMULA('#_F'!J129),_xlfn.FORMULATEXT('#_F'!J129),'#_F'!J129),"$","")),TRUE,FALSE),"MissingAbsMsg",_xlfn.IFS(ISTEXT('#_F'!J129),FALSE,ISLOGICAL('#_F'!J129),FALSE,SUBSTITUTE(CELL("format",'#_F'!J129),"-","")=SUBSTITUTE(CELL("format",F!J129),"-",""),FALSE,CELL("format",'#_F'!J129)="G",FALSE,AND(CELL("format",'#_F'!J129)="F0",CELL("format",F!J129)="G"),FALSE,TRUE,IFERROR(IF(MATCH(CELL("format",'#_F'!J129),FormatCodes_SFX!$A$4:$A$53,0)&gt;0,TRUE),FALSE),TRUE,TRUE),"FormatMsg",TRUE,"PerfectMsg")</f>
        <v>PerfectMsg</v>
      </c>
      <c r="K129" s="170" t="str">
        <f ca="1">_xlfn.IFS(ISBLANK(F!K129),"",IF(NOT(ISNA('#_F'!K129)),IF(ISNA(F!K129),TRUE,FALSE),FALSE),"StuNAMsg",IF(AND(ISNA('#_F'!K129),ISNA(F!K129)),TRUE,FALSE),"PerfectMsg",IF(NOT(ISERROR('#_F'!K129)),IF(ISERROR(F!K129),TRUE,FALSE),FALSE),"StuErrorMsg",IF(TYPE('#_F'!K129)&lt;&gt;TYPE(F!K129),TRUE,FALSE),"WrongTypeMsg",IF(_xlfn.ISFORMULA('#_F'!K129),IF(NOT(_xlfn.ISFORMULA(F!K129)),TRUE),FALSE),"MissingFormulaMsg",IF(NOT(AND(ISNUMBER(FIND("[",_xlfn.FORMULATEXT('#_F'!K129))),ISNUMBER(FIND("!",_xlfn.FORMULATEXT('#_F'!K129))))),AND(ISNUMBER(FIND("[",_xlfn.FORMULATEXT(F!K129))),ISNUMBER(FIND("!",_xlfn.FORMULATEXT(F!K129)))),FALSE),"ExternalRefsMsg",IF(ISNUMBER('#_F'!K129),IF(ABS('#_F'!K129-F!K129)&gt;0.00001,TRUE,FALSE),IF('#_F'!K129&lt;&gt;F!K129,TRUE,FALSE)),IF(ISNUMBER('#_F'!K129),IF('#_F'!K129&gt;F!K129,"TooLow","TooHigh"),"WrongAnswer"),NOT(_xlfn.ISFORMULA('#_F'!K129)),IF(_xlfn.IFS(ISTEXT('#_F'!K129),FALSE,ISLOGICAL('#_F'!K129),FALSE,SUBSTITUTE(CELL("format",'#_F'!K129),"-","")=SUBSTITUTE(CELL("format",F!K129),"-",""),FALSE,CELL("format",'#_F'!K129)="G",FALSE,AND(CELL("format",'#_F'!K129)="F0",CELL("format",F!K129)="G"),FALSE,TRUE,IFERROR(IF(MATCH(CELL("format",'#_F'!K129)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K129),_xlfn.FORMULATEXT(F!K129),F!K129),"9","#"),"8","#"),"7","#"),"6","#"),"5","#"),"4","#"),"3","#"),"2","#"),"1","#"),"0","#"),"$","")," ",""),",","@"),"&gt;","@"),"&lt;","@"),"=","@"),")","@"),"(","@"),"^","@"),"/","@"),"+","@"),"*","@"),"-","@"))-LEN(SUBSTITUTE(SUBSTITUTE(SUBSTITUTE(SUBSTITUTE(SUBSTITUTE(SUBSTITUTE(SUBSTITUTE(SUBSTITUTE(SUBSTITUTE(SUBSTITUTE(SUBSTITUTE(SUBSTITUTE(SUBSTITUTE(SUBSTITUTE(SUBSTITUTE(SUBSTITUTE(SUBSTITUTE(SUBSTITUTE(SUBSTITUTE(SUBSTITUTE(SUBSTITUTE(SUBSTITUTE(SUBSTITUTE(SUBSTITUTE(IF(_xlfn.ISFORMULA(F!K129),_xlfn.FORMULATEXT(F!K129),F!K129),"9","#"),"8","#"),"7","#"),"6","#"),"5","#"),"4","#"),"3","#"),"2","#"),"1","#"),"0","#"),"$","")," ",""),",","@"),"&gt;","@"),"&lt;","@"),"=","@"),")","@"),"(","@"),"^","@"),"/","@"),"+","@"),"*","@"),"-","@"),"@#","")))/2&gt;(LEN(SUBSTITUTE(SUBSTITUTE(SUBSTITUTE(SUBSTITUTE(SUBSTITUTE(SUBSTITUTE(SUBSTITUTE(SUBSTITUTE(SUBSTITUTE(SUBSTITUTE(SUBSTITUTE(SUBSTITUTE(SUBSTITUTE(SUBSTITUTE(SUBSTITUTE(SUBSTITUTE(SUBSTITUTE(SUBSTITUTE(SUBSTITUTE(SUBSTITUTE(SUBSTITUTE(SUBSTITUTE(SUBSTITUTE(IF(_xlfn.ISFORMULA('#_F'!K129),_xlfn.FORMULATEXT('#_F'!K129),'#_F'!K129),"9","#"),"8","#"),"7","#"),"6","#"),"5","#"),"4","#"),"3","#"),"2","#"),"1","#"),"0","#"),"$","")," ",""),",","@"),"&gt;","@"),"&lt;","@"),"=","@"),")","@"),"(","@"),"^","@"),"/","@"),"+","@"),"*","@"),"-","@"))-LEN(SUBSTITUTE(SUBSTITUTE(SUBSTITUTE(SUBSTITUTE(SUBSTITUTE(SUBSTITUTE(SUBSTITUTE(SUBSTITUTE(SUBSTITUTE(SUBSTITUTE(SUBSTITUTE(SUBSTITUTE(SUBSTITUTE(SUBSTITUTE(SUBSTITUTE(SUBSTITUTE(SUBSTITUTE(SUBSTITUTE(SUBSTITUTE(SUBSTITUTE(SUBSTITUTE(SUBSTITUTE(SUBSTITUTE(SUBSTITUTE(IF(_xlfn.ISFORMULA('#_F'!K129),_xlfn.FORMULATEXT('#_F'!K129),'#_F'!K129),"9","#"),"8","#"),"7","#"),"6","#"),"5","#"),"4","#"),"3","#"),"2","#"),"1","#"),"0","#"),"$","")," ",""),",","@"),"&gt;","@"),"&lt;","@"),"=","@"),")","@"),"(","@"),"^","@"),"/","@"),"+","@"),"*","@"),"-","@"),"@#","")))/2,TRUE,FALSE),"HardCodeMsg",IF(LEN(IF(_xlfn.ISFORMULA(F!K129),_xlfn.FORMULATEXT(F!K129),F!K129))-LEN(SUBSTITUTE(IF(_xlfn.ISFORMULA(F!K129),_xlfn.FORMULATEXT(F!K129),F!K129),"""",""))&gt;LEN(IF(_xlfn.ISFORMULA('#_F'!K129),_xlfn.FORMULATEXT('#_F'!K129),'#_F'!K129))-LEN(SUBSTITUTE(IF(_xlfn.ISFORMULA('#_F'!K129),_xlfn.FORMULATEXT('#_F'!K129),'#_F'!K129),"""","")),TRUE,FALSE),"HardQuoteMsg",IF(LEN(IF(_xlfn.ISFORMULA(F!K129),_xlfn.FORMULATEXT(F!K129),F!K129))-LEN(SUBSTITUTE(IF(_xlfn.ISFORMULA(F!K129),_xlfn.FORMULATEXT(F!K129),F!K129),"$",""))&lt;LEN(IF(_xlfn.ISFORMULA('#_F'!K129),_xlfn.FORMULATEXT('#_F'!K129),'#_F'!K129))-LEN(SUBSTITUTE(IF(_xlfn.ISFORMULA('#_F'!K129),_xlfn.FORMULATEXT('#_F'!K129),'#_F'!K129),"$","")),TRUE,FALSE),"MissingAbsMsg",_xlfn.IFS(ISTEXT('#_F'!K129),FALSE,ISLOGICAL('#_F'!K129),FALSE,SUBSTITUTE(CELL("format",'#_F'!K129),"-","")=SUBSTITUTE(CELL("format",F!K129),"-",""),FALSE,CELL("format",'#_F'!K129)="G",FALSE,AND(CELL("format",'#_F'!K129)="F0",CELL("format",F!K129)="G"),FALSE,TRUE,IFERROR(IF(MATCH(CELL("format",'#_F'!K129),FormatCodes_SFX!$A$4:$A$53,0)&gt;0,TRUE),FALSE),TRUE,TRUE),"FormatMsg",TRUE,"PerfectMsg")</f>
        <v>PerfectMsg</v>
      </c>
      <c r="L129" s="231" t="str">
        <f ca="1">_xlfn.IFS(ISBLANK(F!L129),"",IF(NOT(ISNA('#_F'!L129)),IF(ISNA(F!L129),TRUE,FALSE),FALSE),"StuNAMsg",IF(AND(ISNA('#_F'!L129),ISNA(F!L129)),TRUE,FALSE),"PerfectMsg",IF(NOT(ISERROR('#_F'!L129)),IF(ISERROR(F!L129),TRUE,FALSE),FALSE),"StuErrorMsg",IF(TYPE('#_F'!L129)&lt;&gt;TYPE(F!L129),TRUE,FALSE),"WrongTypeMsg",IF(_xlfn.ISFORMULA('#_F'!L129),IF(NOT(_xlfn.ISFORMULA(F!L129)),TRUE),FALSE),"MissingFormulaMsg",IF(NOT(AND(ISNUMBER(FIND("[",_xlfn.FORMULATEXT('#_F'!L129))),ISNUMBER(FIND("!",_xlfn.FORMULATEXT('#_F'!L129))))),AND(ISNUMBER(FIND("[",_xlfn.FORMULATEXT(F!L129))),ISNUMBER(FIND("!",_xlfn.FORMULATEXT(F!L129)))),FALSE),"ExternalRefsMsg",IF(ISNUMBER('#_F'!L129),IF(ABS('#_F'!L129-F!L129)&gt;0.00001,TRUE,FALSE),IF('#_F'!L129&lt;&gt;F!L129,TRUE,FALSE)),IF(ISNUMBER('#_F'!L129),IF('#_F'!L129&gt;F!L129,"TooLow","TooHigh"),"WrongAnswer"),NOT(_xlfn.ISFORMULA('#_F'!L129)),IF(_xlfn.IFS(ISTEXT('#_F'!L129),FALSE,ISLOGICAL('#_F'!L129),FALSE,SUBSTITUTE(CELL("format",'#_F'!L129),"-","")=SUBSTITUTE(CELL("format",F!L129),"-",""),FALSE,CELL("format",'#_F'!L129)="G",FALSE,AND(CELL("format",'#_F'!L129)="F0",CELL("format",F!L129)="G"),FALSE,TRUE,IFERROR(IF(MATCH(CELL("format",'#_F'!L129)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F!L129),_xlfn.FORMULATEXT(F!L129),F!L129),"9","#"),"8","#"),"7","#"),"6","#"),"5","#"),"4","#"),"3","#"),"2","#"),"1","#"),"0","#"),"$","")," ",""),",","@"),"&gt;","@"),"&lt;","@"),"=","@"),")","@"),"(","@"),"^","@"),"/","@"),"+","@"),"*","@"),"-","@"))-LEN(SUBSTITUTE(SUBSTITUTE(SUBSTITUTE(SUBSTITUTE(SUBSTITUTE(SUBSTITUTE(SUBSTITUTE(SUBSTITUTE(SUBSTITUTE(SUBSTITUTE(SUBSTITUTE(SUBSTITUTE(SUBSTITUTE(SUBSTITUTE(SUBSTITUTE(SUBSTITUTE(SUBSTITUTE(SUBSTITUTE(SUBSTITUTE(SUBSTITUTE(SUBSTITUTE(SUBSTITUTE(SUBSTITUTE(SUBSTITUTE(IF(_xlfn.ISFORMULA(F!L129),_xlfn.FORMULATEXT(F!L129),F!L129),"9","#"),"8","#"),"7","#"),"6","#"),"5","#"),"4","#"),"3","#"),"2","#"),"1","#"),"0","#"),"$","")," ",""),",","@"),"&gt;","@"),"&lt;","@"),"=","@"),")","@"),"(","@"),"^","@"),"/","@"),"+","@"),"*","@"),"-","@"),"@#","")))/2&gt;(LEN(SUBSTITUTE(SUBSTITUTE(SUBSTITUTE(SUBSTITUTE(SUBSTITUTE(SUBSTITUTE(SUBSTITUTE(SUBSTITUTE(SUBSTITUTE(SUBSTITUTE(SUBSTITUTE(SUBSTITUTE(SUBSTITUTE(SUBSTITUTE(SUBSTITUTE(SUBSTITUTE(SUBSTITUTE(SUBSTITUTE(SUBSTITUTE(SUBSTITUTE(SUBSTITUTE(SUBSTITUTE(SUBSTITUTE(IF(_xlfn.ISFORMULA('#_F'!L129),_xlfn.FORMULATEXT('#_F'!L129),'#_F'!L129),"9","#"),"8","#"),"7","#"),"6","#"),"5","#"),"4","#"),"3","#"),"2","#"),"1","#"),"0","#"),"$","")," ",""),",","@"),"&gt;","@"),"&lt;","@"),"=","@"),")","@"),"(","@"),"^","@"),"/","@"),"+","@"),"*","@"),"-","@"))-LEN(SUBSTITUTE(SUBSTITUTE(SUBSTITUTE(SUBSTITUTE(SUBSTITUTE(SUBSTITUTE(SUBSTITUTE(SUBSTITUTE(SUBSTITUTE(SUBSTITUTE(SUBSTITUTE(SUBSTITUTE(SUBSTITUTE(SUBSTITUTE(SUBSTITUTE(SUBSTITUTE(SUBSTITUTE(SUBSTITUTE(SUBSTITUTE(SUBSTITUTE(SUBSTITUTE(SUBSTITUTE(SUBSTITUTE(SUBSTITUTE(IF(_xlfn.ISFORMULA('#_F'!L129),_xlfn.FORMULATEXT('#_F'!L129),'#_F'!L129),"9","#"),"8","#"),"7","#"),"6","#"),"5","#"),"4","#"),"3","#"),"2","#"),"1","#"),"0","#"),"$","")," ",""),",","@"),"&gt;","@"),"&lt;","@"),"=","@"),")","@"),"(","@"),"^","@"),"/","@"),"+","@"),"*","@"),"-","@"),"@#","")))/2,TRUE,FALSE),"HardCodeMsg",IF(LEN(IF(_xlfn.ISFORMULA(F!L129),_xlfn.FORMULATEXT(F!L129),F!L129))-LEN(SUBSTITUTE(IF(_xlfn.ISFORMULA(F!L129),_xlfn.FORMULATEXT(F!L129),F!L129),"""",""))&gt;LEN(IF(_xlfn.ISFORMULA('#_F'!L129),_xlfn.FORMULATEXT('#_F'!L129),'#_F'!L129))-LEN(SUBSTITUTE(IF(_xlfn.ISFORMULA('#_F'!L129),_xlfn.FORMULATEXT('#_F'!L129),'#_F'!L129),"""","")),TRUE,FALSE),"HardQuoteMsg",IF(LEN(IF(_xlfn.ISFORMULA(F!L129),_xlfn.FORMULATEXT(F!L129),F!L129))-LEN(SUBSTITUTE(IF(_xlfn.ISFORMULA(F!L129),_xlfn.FORMULATEXT(F!L129),F!L129),"$",""))&lt;LEN(IF(_xlfn.ISFORMULA('#_F'!L129),_xlfn.FORMULATEXT('#_F'!L129),'#_F'!L129))-LEN(SUBSTITUTE(IF(_xlfn.ISFORMULA('#_F'!L129),_xlfn.FORMULATEXT('#_F'!L129),'#_F'!L129),"$","")),TRUE,FALSE),"MissingAbsMsg",_xlfn.IFS(ISTEXT('#_F'!L129),FALSE,ISLOGICAL('#_F'!L129),FALSE,SUBSTITUTE(CELL("format",'#_F'!L129),"-","")=SUBSTITUTE(CELL("format",F!L129),"-",""),FALSE,CELL("format",'#_F'!L129)="G",FALSE,AND(CELL("format",'#_F'!L129)="F0",CELL("format",F!L129)="G"),FALSE,TRUE,IFERROR(IF(MATCH(CELL("format",'#_F'!L129),FormatCodes_SFX!$A$4:$A$53,0)&gt;0,TRUE),FALSE),TRUE,TRUE),"FormatMsg",TRUE,"PerfectMsg")</f>
        <v>PerfectMsg</v>
      </c>
    </row>
    <row r="145" s="227" customFormat="1" x14ac:dyDescent="0.15"/>
    <row r="146" s="227" customFormat="1" x14ac:dyDescent="0.15"/>
    <row r="147" s="227" customFormat="1" x14ac:dyDescent="0.15"/>
    <row r="148" s="227" customFormat="1" x14ac:dyDescent="0.15"/>
    <row r="149" s="227" customFormat="1" x14ac:dyDescent="0.15"/>
    <row r="150" s="227" customFormat="1" x14ac:dyDescent="0.15"/>
    <row r="151" s="227" customFormat="1" x14ac:dyDescent="0.15"/>
    <row r="152" s="227" customFormat="1" x14ac:dyDescent="0.15"/>
    <row r="153" s="227" customFormat="1" x14ac:dyDescent="0.15"/>
    <row r="154" s="227" customFormat="1" x14ac:dyDescent="0.15"/>
    <row r="155" s="227" customFormat="1" x14ac:dyDescent="0.15"/>
    <row r="156" s="227" customFormat="1" x14ac:dyDescent="0.15"/>
    <row r="157" s="227" customFormat="1" x14ac:dyDescent="0.15"/>
    <row r="158" s="227" customFormat="1" x14ac:dyDescent="0.15"/>
    <row r="159" s="227" customFormat="1" x14ac:dyDescent="0.15"/>
    <row r="160" s="227" customFormat="1" x14ac:dyDescent="0.15"/>
    <row r="161" s="227" customFormat="1" x14ac:dyDescent="0.15"/>
  </sheetData>
  <mergeCells count="8">
    <mergeCell ref="V27:X27"/>
    <mergeCell ref="Z27:AB27"/>
    <mergeCell ref="C8:L11"/>
    <mergeCell ref="C13:L14"/>
    <mergeCell ref="C17:L18"/>
    <mergeCell ref="C27:L27"/>
    <mergeCell ref="N27:P27"/>
    <mergeCell ref="R27:T27"/>
  </mergeCells>
  <pageMargins left="0.75" right="0.75" top="1" bottom="1" header="0.5" footer="0.5"/>
  <pageSetup orientation="portrait" horizontalDpi="4294967292" verticalDpi="4294967292" r:id="rId1"/>
  <legacyDrawing r:id="rId2"/>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F1292-D297-4BDF-BB97-8F9D208B952A}">
  <dimension ref="B1:AP161"/>
  <sheetViews>
    <sheetView showGridLines="0" topLeftCell="C1" zoomScaleNormal="100" zoomScalePageLayoutView="120" workbookViewId="0">
      <pane ySplit="2" topLeftCell="A13" activePane="bottomLeft" state="frozen"/>
      <selection pane="bottomLeft" activeCell="I30" sqref="I30"/>
    </sheetView>
  </sheetViews>
  <sheetFormatPr defaultColWidth="13.28515625" defaultRowHeight="15.75" x14ac:dyDescent="0.25"/>
  <cols>
    <col min="1" max="1" width="0.85546875" style="1" customWidth="1"/>
    <col min="2" max="2" width="8.7109375" style="1" customWidth="1"/>
    <col min="3" max="3" width="10.140625" style="1" customWidth="1"/>
    <col min="4" max="4" width="10" style="1" bestFit="1" customWidth="1"/>
    <col min="5" max="5" width="10.7109375" style="1" bestFit="1" customWidth="1"/>
    <col min="6" max="6" width="22" style="1" customWidth="1"/>
    <col min="7" max="7" width="20.42578125" style="1" bestFit="1" customWidth="1"/>
    <col min="8" max="8" width="13.28515625" style="1"/>
    <col min="9" max="9" width="12.42578125" style="1" customWidth="1"/>
    <col min="10" max="10" width="11" style="1" customWidth="1"/>
    <col min="11" max="11" width="17.28515625" style="1" bestFit="1" customWidth="1"/>
    <col min="12" max="12" width="23.28515625" style="1" customWidth="1"/>
    <col min="13" max="13" width="3.42578125" style="1" customWidth="1"/>
    <col min="14" max="14" width="9.28515625" style="1" bestFit="1" customWidth="1"/>
    <col min="15" max="15" width="10" style="1" bestFit="1" customWidth="1"/>
    <col min="16" max="16" width="10.7109375" style="1" bestFit="1" customWidth="1"/>
    <col min="17" max="17" width="3" style="1" customWidth="1"/>
    <col min="18" max="18" width="10.7109375" style="1" customWidth="1"/>
    <col min="19" max="19" width="10" style="1" bestFit="1" customWidth="1"/>
    <col min="20" max="20" width="9.7109375" style="1" bestFit="1" customWidth="1"/>
    <col min="21" max="21" width="2.42578125" style="1" customWidth="1"/>
    <col min="22" max="22" width="10" style="1" customWidth="1"/>
    <col min="23" max="23" width="12.140625" style="1" customWidth="1"/>
    <col min="24" max="24" width="13" style="1" customWidth="1"/>
    <col min="25" max="25" width="2.7109375" style="1" customWidth="1"/>
    <col min="26" max="26" width="10.7109375" style="1" customWidth="1"/>
    <col min="27" max="27" width="10" style="1" bestFit="1" customWidth="1"/>
    <col min="28" max="28" width="10.7109375" style="1" bestFit="1" customWidth="1"/>
    <col min="29" max="16384" width="13.28515625" style="1"/>
  </cols>
  <sheetData>
    <row r="1" spans="2:42" ht="22.15" customHeight="1" x14ac:dyDescent="0.25">
      <c r="B1" s="150" t="s">
        <v>1932</v>
      </c>
      <c r="C1" s="150" t="s">
        <v>1933</v>
      </c>
      <c r="D1" s="150" t="s">
        <v>1934</v>
      </c>
      <c r="E1" s="151" t="str" cm="1">
        <f t="array" aca="1" ref="E1" ca="1">IFERROR(
    _xlfn.LET(
        _xlpm.FileName, MID(CELL("filename", B1), FIND("]", CELL("filename", B1)) + 1, 255),
        _xlpm.DynamicRef, INDIRECT("'#_" &amp; _xlpm.FileName &amp; "'!" &amp; D2),
        IF(
            TYPE(_xlpm.DynamicRef) = 1,
            VLOOKUP(
                CELL("format", _xlpm.DynamicRef),
                FormatCodes_SFX!$A$4:$B$53,
                2,
                FALSE
            ),
            _xlfn.SWITCH(
                TYPE(_xlpm.DynamicRef),
                2, "short text",
                4, "logical",
                16, "error",
                64, "long text",
                "Other"
            )
        )
    ),
    "Error in formula"
)</f>
        <v>error</v>
      </c>
      <c r="F1" s="150"/>
      <c r="G1" s="150"/>
      <c r="H1" s="150"/>
      <c r="I1" s="150"/>
      <c r="J1" s="151" t="str" cm="1">
        <f t="array" ref="J1">_xlfn.IFS(ROW(A100)&lt;100,"Undo deleted row or quit without saving",COLUMN(AZ1)&lt;52,"Undo deleted column or quit without saving",ROW(A100)&gt;100,"Undo inserted row or quit without saving",COLUMN(AZ1)&gt;52,"Undo inserted column or quit without saving",Scoreboard!$F$26&lt;&gt;"","Security compromised: Undo last action or quit without saving",TRUE=TRUE,"Connor Guarino")</f>
        <v>Connor Guarino</v>
      </c>
      <c r="K1" s="151"/>
      <c r="L1" s="151"/>
      <c r="M1" s="151" t="s">
        <v>1935</v>
      </c>
      <c r="N1" s="151"/>
      <c r="O1" s="151"/>
      <c r="P1" s="151"/>
      <c r="Q1" s="152" t="s">
        <v>1936</v>
      </c>
      <c r="R1" s="151"/>
      <c r="S1" s="151"/>
      <c r="T1" s="190" t="s">
        <v>1938</v>
      </c>
      <c r="U1" s="154"/>
      <c r="V1" s="153"/>
      <c r="W1" s="154"/>
      <c r="X1" s="153"/>
      <c r="Y1" s="150" t="str">
        <f t="shared" ref="Y1:AB2" si="0">B1</f>
        <v>earned</v>
      </c>
      <c r="Z1" s="150" t="str">
        <f t="shared" si="0"/>
        <v>possible</v>
      </c>
      <c r="AA1" s="150" t="str">
        <f t="shared" si="0"/>
        <v>cell</v>
      </c>
      <c r="AB1" s="151" t="str">
        <f t="shared" ca="1" si="0"/>
        <v>error</v>
      </c>
      <c r="AC1" s="150"/>
      <c r="AD1" s="150"/>
      <c r="AE1" s="155"/>
      <c r="AF1" s="155"/>
      <c r="AG1" s="151" t="str">
        <f>J1</f>
        <v>Connor Guarino</v>
      </c>
      <c r="AH1" s="151"/>
      <c r="AI1" s="155"/>
      <c r="AJ1" s="155"/>
      <c r="AK1" s="155"/>
      <c r="AL1" s="155"/>
      <c r="AM1" s="151" t="s">
        <v>1935</v>
      </c>
      <c r="AN1" s="155"/>
      <c r="AO1" s="155"/>
      <c r="AP1" s="155"/>
    </row>
    <row r="2" spans="2:42" ht="22.9" customHeight="1" thickBot="1" x14ac:dyDescent="0.55000000000000004">
      <c r="B2" s="156">
        <f ca="1">FSC!$B$2</f>
        <v>36</v>
      </c>
      <c r="C2" s="157">
        <f>FSC!$C$2</f>
        <v>36</v>
      </c>
      <c r="D2" s="156" t="str" cm="1">
        <f t="array" aca="1" ref="D2" ca="1">SUBSTITUTE(IF(LEN(CELL("address"))&lt;15,CELL("address"),""),"$","")</f>
        <v/>
      </c>
      <c r="E2" s="158" t="str">
        <f ca="1">IF(ISNUMBER(SEARCH("#REF!",_xlfn.FORMULATEXT(INDIRECT("'FSC'!"&amp;D2)))),"DRAGGING CELLS IS NOT PERMITTED. PLEASE UNDO LAST ACTION!!",IF($Q$1&lt;&gt;"Feedback OFF",IFERROR(HLOOKUP(INDIRECT("'FSC'!"&amp;D2),Feedback_SFX!$B$2:$N$10,IF($Q$1="Feedback ON", 2, Feedback_SFX!B1), FALSE), ""),""))</f>
        <v/>
      </c>
      <c r="F2" s="159"/>
      <c r="G2" s="159"/>
      <c r="H2" s="159"/>
      <c r="I2" s="159"/>
      <c r="J2" s="160"/>
      <c r="K2" s="159"/>
      <c r="L2" s="159"/>
      <c r="M2" s="159"/>
      <c r="N2" s="159"/>
      <c r="O2" s="159"/>
      <c r="P2" s="159"/>
      <c r="Q2" s="166" t="str">
        <f ca="1">IF(Scoreboard!$E$4="Excel version: Invalid","****ERROR: Scoreboard requires Excel 365 or 2021 to run****", "")</f>
        <v/>
      </c>
      <c r="R2" s="159"/>
      <c r="S2" s="159"/>
      <c r="T2" s="161"/>
      <c r="U2" s="162"/>
      <c r="V2" s="163"/>
      <c r="W2" s="162"/>
      <c r="X2" s="163"/>
      <c r="Y2" s="164">
        <f t="shared" ca="1" si="0"/>
        <v>36</v>
      </c>
      <c r="Z2" s="164">
        <f t="shared" si="0"/>
        <v>36</v>
      </c>
      <c r="AA2" s="164" t="str">
        <f t="shared" ca="1" si="0"/>
        <v/>
      </c>
      <c r="AB2" s="158" t="str">
        <f t="shared" ca="1" si="0"/>
        <v/>
      </c>
      <c r="AC2" s="159"/>
      <c r="AD2" s="159"/>
      <c r="AE2" s="165"/>
      <c r="AF2" s="165"/>
      <c r="AG2" s="165"/>
      <c r="AH2" s="165"/>
      <c r="AI2" s="165"/>
      <c r="AJ2" s="165"/>
      <c r="AK2" s="165"/>
      <c r="AL2" s="165"/>
      <c r="AM2" s="165"/>
      <c r="AN2" s="165"/>
      <c r="AO2" s="165"/>
      <c r="AP2" s="165"/>
    </row>
    <row r="3" spans="2:42" ht="4.9000000000000004" customHeight="1" x14ac:dyDescent="0.25"/>
    <row r="4" spans="2:42" ht="4.9000000000000004" customHeight="1" x14ac:dyDescent="0.25"/>
    <row r="5" spans="2:42" ht="4.9000000000000004" customHeight="1" x14ac:dyDescent="0.25"/>
    <row r="6" spans="2:42" ht="7.15" customHeight="1" x14ac:dyDescent="0.25"/>
    <row r="7" spans="2:42" ht="18.75" x14ac:dyDescent="0.3">
      <c r="C7" s="2" t="s">
        <v>0</v>
      </c>
      <c r="D7" s="3"/>
      <c r="E7" s="3"/>
      <c r="F7" s="3"/>
      <c r="G7" s="3"/>
      <c r="H7" s="3"/>
      <c r="I7" s="3"/>
      <c r="J7" s="3"/>
      <c r="K7" s="3"/>
      <c r="L7" s="3"/>
      <c r="M7" s="3"/>
      <c r="N7" s="4"/>
    </row>
    <row r="8" spans="2:42" ht="16.149999999999999" customHeight="1" x14ac:dyDescent="0.25">
      <c r="C8" s="331" t="s">
        <v>1</v>
      </c>
      <c r="D8" s="332"/>
      <c r="E8" s="332"/>
      <c r="F8" s="332"/>
      <c r="G8" s="332"/>
      <c r="H8" s="332"/>
      <c r="I8" s="332"/>
      <c r="J8" s="332"/>
      <c r="K8" s="332"/>
      <c r="L8" s="332"/>
      <c r="M8" s="7"/>
      <c r="N8" s="8"/>
    </row>
    <row r="9" spans="2:42" x14ac:dyDescent="0.25">
      <c r="C9" s="331"/>
      <c r="D9" s="332"/>
      <c r="E9" s="332"/>
      <c r="F9" s="332"/>
      <c r="G9" s="332"/>
      <c r="H9" s="332"/>
      <c r="I9" s="332"/>
      <c r="J9" s="332"/>
      <c r="K9" s="332"/>
      <c r="L9" s="332"/>
      <c r="M9" s="7"/>
      <c r="N9" s="8"/>
    </row>
    <row r="10" spans="2:42" x14ac:dyDescent="0.25">
      <c r="C10" s="331"/>
      <c r="D10" s="332"/>
      <c r="E10" s="332"/>
      <c r="F10" s="332"/>
      <c r="G10" s="332"/>
      <c r="H10" s="332"/>
      <c r="I10" s="332"/>
      <c r="J10" s="332"/>
      <c r="K10" s="332"/>
      <c r="L10" s="332"/>
      <c r="M10" s="7"/>
      <c r="N10" s="8"/>
    </row>
    <row r="11" spans="2:42" x14ac:dyDescent="0.25">
      <c r="C11" s="331"/>
      <c r="D11" s="332"/>
      <c r="E11" s="332"/>
      <c r="F11" s="332"/>
      <c r="G11" s="332"/>
      <c r="H11" s="332"/>
      <c r="I11" s="332"/>
      <c r="J11" s="332"/>
      <c r="K11" s="332"/>
      <c r="L11" s="332"/>
      <c r="M11" s="7"/>
      <c r="N11" s="8"/>
    </row>
    <row r="12" spans="2:42" ht="16.149999999999999" customHeight="1" x14ac:dyDescent="0.25">
      <c r="C12" s="5"/>
      <c r="D12" s="6"/>
      <c r="E12" s="6"/>
      <c r="F12" s="6"/>
      <c r="G12" s="6"/>
      <c r="H12" s="6"/>
      <c r="I12" s="6"/>
      <c r="J12" s="6"/>
      <c r="K12" s="6"/>
      <c r="L12" s="6"/>
      <c r="M12" s="6"/>
      <c r="N12" s="8"/>
    </row>
    <row r="13" spans="2:42" ht="16.149999999999999" customHeight="1" x14ac:dyDescent="0.25">
      <c r="C13" s="308" t="s">
        <v>2</v>
      </c>
      <c r="D13" s="309"/>
      <c r="E13" s="309"/>
      <c r="F13" s="309"/>
      <c r="G13" s="309"/>
      <c r="H13" s="309"/>
      <c r="I13" s="309"/>
      <c r="J13" s="309"/>
      <c r="K13" s="309"/>
      <c r="L13" s="309"/>
      <c r="M13" s="11"/>
      <c r="N13" s="8"/>
    </row>
    <row r="14" spans="2:42" x14ac:dyDescent="0.25">
      <c r="C14" s="308"/>
      <c r="D14" s="309"/>
      <c r="E14" s="309"/>
      <c r="F14" s="309"/>
      <c r="G14" s="309"/>
      <c r="H14" s="309"/>
      <c r="I14" s="309"/>
      <c r="J14" s="309"/>
      <c r="K14" s="309"/>
      <c r="L14" s="309"/>
      <c r="M14" s="11"/>
      <c r="N14" s="8"/>
    </row>
    <row r="15" spans="2:42" ht="16.149999999999999" customHeight="1" x14ac:dyDescent="0.25">
      <c r="C15" s="9"/>
      <c r="D15" s="10"/>
      <c r="E15" s="10"/>
      <c r="F15" s="10"/>
      <c r="G15" s="10"/>
      <c r="H15" s="10"/>
      <c r="I15" s="10"/>
      <c r="J15" s="10"/>
      <c r="K15" s="10"/>
      <c r="L15" s="10"/>
      <c r="M15" s="10"/>
      <c r="N15" s="8"/>
    </row>
    <row r="16" spans="2:42" x14ac:dyDescent="0.25">
      <c r="C16" s="12" t="s">
        <v>3</v>
      </c>
      <c r="D16" s="13"/>
      <c r="E16" s="13"/>
      <c r="F16" s="13"/>
      <c r="G16" s="13"/>
      <c r="H16" s="13"/>
      <c r="I16" s="13"/>
      <c r="J16" s="13"/>
      <c r="K16" s="13"/>
      <c r="L16" s="13"/>
      <c r="M16" s="13"/>
      <c r="N16" s="8"/>
    </row>
    <row r="17" spans="3:28" x14ac:dyDescent="0.25">
      <c r="C17" s="331" t="s">
        <v>4</v>
      </c>
      <c r="D17" s="332"/>
      <c r="E17" s="332"/>
      <c r="F17" s="332"/>
      <c r="G17" s="332"/>
      <c r="H17" s="332"/>
      <c r="I17" s="332"/>
      <c r="J17" s="332"/>
      <c r="K17" s="332"/>
      <c r="L17" s="332"/>
      <c r="M17" s="13"/>
      <c r="N17" s="8"/>
    </row>
    <row r="18" spans="3:28" ht="16.149999999999999" customHeight="1" x14ac:dyDescent="0.25">
      <c r="C18" s="331"/>
      <c r="D18" s="332"/>
      <c r="E18" s="332"/>
      <c r="F18" s="332"/>
      <c r="G18" s="332"/>
      <c r="H18" s="332"/>
      <c r="I18" s="332"/>
      <c r="J18" s="332"/>
      <c r="K18" s="332"/>
      <c r="L18" s="332"/>
      <c r="M18" s="14"/>
      <c r="N18" s="8"/>
    </row>
    <row r="19" spans="3:28" ht="16.149999999999999" customHeight="1" x14ac:dyDescent="0.25">
      <c r="C19" s="15" t="s">
        <v>5</v>
      </c>
      <c r="D19" s="14"/>
      <c r="E19" s="14"/>
      <c r="F19" s="14"/>
      <c r="G19" s="14"/>
      <c r="H19" s="14"/>
      <c r="I19" s="14"/>
      <c r="J19" s="14"/>
      <c r="K19" s="14"/>
      <c r="L19" s="14"/>
      <c r="M19" s="14"/>
      <c r="N19" s="8"/>
    </row>
    <row r="20" spans="3:28" ht="16.149999999999999" customHeight="1" x14ac:dyDescent="0.25">
      <c r="C20" s="15" t="s">
        <v>6</v>
      </c>
      <c r="D20" s="14"/>
      <c r="E20" s="14"/>
      <c r="F20" s="14"/>
      <c r="G20" s="14"/>
      <c r="H20" s="14"/>
      <c r="I20" s="14"/>
      <c r="J20" s="14"/>
      <c r="K20" s="14"/>
      <c r="L20" s="14"/>
      <c r="M20" s="14"/>
      <c r="N20" s="8"/>
    </row>
    <row r="21" spans="3:28" x14ac:dyDescent="0.25">
      <c r="C21" s="15" t="s">
        <v>7</v>
      </c>
      <c r="D21" s="13"/>
      <c r="E21" s="13"/>
      <c r="F21" s="13"/>
      <c r="G21" s="13"/>
      <c r="H21" s="13"/>
      <c r="I21" s="13"/>
      <c r="J21" s="13"/>
      <c r="K21" s="13"/>
      <c r="L21" s="13"/>
      <c r="M21" s="13"/>
      <c r="N21" s="8"/>
      <c r="O21" s="16"/>
    </row>
    <row r="22" spans="3:28" x14ac:dyDescent="0.25">
      <c r="C22" s="17"/>
      <c r="D22" s="18"/>
      <c r="E22" s="18"/>
      <c r="F22" s="18"/>
      <c r="G22" s="18"/>
      <c r="H22" s="18"/>
      <c r="I22" s="18"/>
      <c r="J22" s="18"/>
      <c r="K22" s="18"/>
      <c r="L22" s="18"/>
      <c r="M22" s="18"/>
      <c r="N22" s="19"/>
    </row>
    <row r="24" spans="3:28" ht="40.5" customHeight="1" x14ac:dyDescent="0.25">
      <c r="L24" s="20" t="s">
        <v>8</v>
      </c>
    </row>
    <row r="25" spans="3:28" ht="14.25" customHeight="1" x14ac:dyDescent="0.25">
      <c r="L25" s="21">
        <v>4</v>
      </c>
    </row>
    <row r="27" spans="3:28" x14ac:dyDescent="0.25">
      <c r="C27" s="333" t="s">
        <v>9</v>
      </c>
      <c r="D27" s="333"/>
      <c r="E27" s="333"/>
      <c r="F27" s="333"/>
      <c r="G27" s="333"/>
      <c r="H27" s="333"/>
      <c r="I27" s="333"/>
      <c r="J27" s="333"/>
      <c r="K27" s="333"/>
      <c r="L27" s="333"/>
      <c r="N27" s="322" t="s">
        <v>10</v>
      </c>
      <c r="O27" s="322"/>
      <c r="P27" s="322"/>
      <c r="R27" s="322" t="s">
        <v>11</v>
      </c>
      <c r="S27" s="322"/>
      <c r="T27" s="322"/>
      <c r="V27" s="322" t="s">
        <v>12</v>
      </c>
      <c r="W27" s="322"/>
      <c r="X27" s="322"/>
      <c r="Z27" s="322" t="s">
        <v>13</v>
      </c>
      <c r="AA27" s="322"/>
      <c r="AB27" s="322"/>
    </row>
    <row r="28" spans="3:28" x14ac:dyDescent="0.25">
      <c r="C28" s="20" t="s">
        <v>14</v>
      </c>
      <c r="D28" s="20" t="s">
        <v>15</v>
      </c>
      <c r="E28" s="22" t="s">
        <v>16</v>
      </c>
      <c r="F28" s="22" t="s">
        <v>17</v>
      </c>
      <c r="G28" s="20" t="s">
        <v>10</v>
      </c>
      <c r="H28" s="20" t="s">
        <v>11</v>
      </c>
      <c r="I28" s="20" t="s">
        <v>12</v>
      </c>
      <c r="J28" s="20" t="s">
        <v>13</v>
      </c>
      <c r="K28" s="20" t="s">
        <v>18</v>
      </c>
      <c r="L28" s="20" t="s">
        <v>19</v>
      </c>
      <c r="N28" s="20" t="s">
        <v>14</v>
      </c>
      <c r="O28" s="20" t="s">
        <v>15</v>
      </c>
      <c r="P28" s="22" t="s">
        <v>16</v>
      </c>
      <c r="R28" s="23" t="s">
        <v>14</v>
      </c>
      <c r="S28" s="24" t="s">
        <v>15</v>
      </c>
      <c r="T28" s="25" t="s">
        <v>16</v>
      </c>
      <c r="V28" s="23" t="s">
        <v>14</v>
      </c>
      <c r="W28" s="24" t="s">
        <v>15</v>
      </c>
      <c r="X28" s="25" t="s">
        <v>16</v>
      </c>
      <c r="Z28" s="26" t="s">
        <v>14</v>
      </c>
      <c r="AA28" s="27" t="s">
        <v>15</v>
      </c>
      <c r="AB28" s="28" t="s">
        <v>16</v>
      </c>
    </row>
    <row r="29" spans="3:28" s="30" customFormat="1" ht="15" x14ac:dyDescent="0.25">
      <c r="C29" s="29">
        <v>236449</v>
      </c>
      <c r="D29" s="29" t="s">
        <v>20</v>
      </c>
      <c r="E29" s="29" t="s">
        <v>21</v>
      </c>
      <c r="F29" s="29" t="s">
        <v>22</v>
      </c>
      <c r="G29" s="223">
        <f>MATCH($C29,N$29:N$110,0)</f>
        <v>48</v>
      </c>
      <c r="H29" s="223">
        <f>MATCH($C29,R$29:R$110,0)</f>
        <v>38</v>
      </c>
      <c r="I29" s="223">
        <f>MATCH($C29,V$29:V$110,0)</f>
        <v>7</v>
      </c>
      <c r="J29" s="223">
        <f>MATCH($C29,Z$29:Z$110,0)</f>
        <v>33</v>
      </c>
      <c r="K29" s="223">
        <f>COUNT(G29:J29)</f>
        <v>4</v>
      </c>
      <c r="L29" s="224" t="str">
        <f>IF(K29&lt;COUNTA($G$28:$J$28),F29,"-")</f>
        <v>-</v>
      </c>
      <c r="N29" s="29">
        <v>605733</v>
      </c>
      <c r="O29" s="29" t="s">
        <v>23</v>
      </c>
      <c r="P29" s="31" t="s">
        <v>24</v>
      </c>
      <c r="R29" s="29">
        <v>254110</v>
      </c>
      <c r="S29" s="29" t="s">
        <v>25</v>
      </c>
      <c r="T29" s="31" t="s">
        <v>26</v>
      </c>
      <c r="V29" s="29">
        <v>922883</v>
      </c>
      <c r="W29" s="29" t="s">
        <v>27</v>
      </c>
      <c r="X29" s="31" t="s">
        <v>28</v>
      </c>
      <c r="Z29" s="29">
        <v>569915</v>
      </c>
      <c r="AA29" s="29" t="s">
        <v>29</v>
      </c>
      <c r="AB29" s="31" t="s">
        <v>30</v>
      </c>
    </row>
    <row r="30" spans="3:28" s="30" customFormat="1" ht="30" x14ac:dyDescent="0.25">
      <c r="C30" s="29">
        <v>231475</v>
      </c>
      <c r="D30" s="29" t="s">
        <v>31</v>
      </c>
      <c r="E30" s="29" t="s">
        <v>32</v>
      </c>
      <c r="F30" s="29" t="s">
        <v>33</v>
      </c>
      <c r="G30" s="223" t="e">
        <f t="shared" ref="G30:G35" si="1">MATCH($C30,N$29:N$110,0)</f>
        <v>#N/A</v>
      </c>
      <c r="H30" s="223">
        <f t="shared" ref="H30:H35" si="2">MATCH($C30,R$29:R$110,0)</f>
        <v>28</v>
      </c>
      <c r="I30" s="223">
        <f t="shared" ref="I30:I35" si="3">MATCH($C30,V$29:V$110,0)</f>
        <v>52</v>
      </c>
      <c r="J30" s="223">
        <f t="shared" ref="J30:J35" si="4">MATCH($C30,Z$29:Z$110,0)</f>
        <v>75</v>
      </c>
      <c r="K30" s="223">
        <f t="shared" ref="K30:K35" si="5">COUNT(G30:J30)</f>
        <v>3</v>
      </c>
      <c r="L30" s="224" t="str">
        <f t="shared" ref="L30:L35" si="6">IF(K30&lt;COUNTA($G$28:$J$28),F30,"-")</f>
        <v>LA231475@email.com</v>
      </c>
      <c r="N30" s="29">
        <v>891045</v>
      </c>
      <c r="O30" s="29" t="s">
        <v>34</v>
      </c>
      <c r="P30" s="31" t="s">
        <v>35</v>
      </c>
      <c r="R30" s="29">
        <v>474329</v>
      </c>
      <c r="S30" s="29" t="s">
        <v>36</v>
      </c>
      <c r="T30" s="31" t="s">
        <v>37</v>
      </c>
      <c r="V30" s="29">
        <v>111301</v>
      </c>
      <c r="W30" s="29" t="s">
        <v>38</v>
      </c>
      <c r="X30" s="31" t="s">
        <v>39</v>
      </c>
      <c r="Z30" s="29">
        <v>922883</v>
      </c>
      <c r="AA30" s="29" t="s">
        <v>27</v>
      </c>
      <c r="AB30" s="31" t="s">
        <v>28</v>
      </c>
    </row>
    <row r="31" spans="3:28" s="32" customFormat="1" ht="30" x14ac:dyDescent="0.25">
      <c r="C31" s="29">
        <v>980793</v>
      </c>
      <c r="D31" s="29" t="s">
        <v>40</v>
      </c>
      <c r="E31" s="29" t="s">
        <v>41</v>
      </c>
      <c r="F31" s="29" t="s">
        <v>42</v>
      </c>
      <c r="G31" s="223">
        <f t="shared" si="1"/>
        <v>45</v>
      </c>
      <c r="H31" s="223">
        <f t="shared" si="2"/>
        <v>73</v>
      </c>
      <c r="I31" s="223">
        <f t="shared" si="3"/>
        <v>69</v>
      </c>
      <c r="J31" s="223">
        <f t="shared" si="4"/>
        <v>3</v>
      </c>
      <c r="K31" s="223">
        <f t="shared" si="5"/>
        <v>4</v>
      </c>
      <c r="L31" s="224" t="str">
        <f t="shared" si="6"/>
        <v>-</v>
      </c>
      <c r="N31" s="29">
        <v>503206</v>
      </c>
      <c r="O31" s="29" t="s">
        <v>43</v>
      </c>
      <c r="P31" s="31" t="s">
        <v>44</v>
      </c>
      <c r="R31" s="29">
        <v>503206</v>
      </c>
      <c r="S31" s="29" t="s">
        <v>43</v>
      </c>
      <c r="T31" s="31" t="s">
        <v>44</v>
      </c>
      <c r="V31" s="29">
        <v>551297</v>
      </c>
      <c r="W31" s="29" t="s">
        <v>45</v>
      </c>
      <c r="X31" s="31" t="s">
        <v>46</v>
      </c>
      <c r="Z31" s="29">
        <v>980793</v>
      </c>
      <c r="AA31" s="29" t="s">
        <v>40</v>
      </c>
      <c r="AB31" s="31" t="s">
        <v>41</v>
      </c>
    </row>
    <row r="32" spans="3:28" s="30" customFormat="1" ht="15" x14ac:dyDescent="0.25">
      <c r="C32" s="29">
        <v>696726</v>
      </c>
      <c r="D32" s="29" t="s">
        <v>47</v>
      </c>
      <c r="E32" s="29" t="s">
        <v>48</v>
      </c>
      <c r="F32" s="29" t="s">
        <v>49</v>
      </c>
      <c r="G32" s="223">
        <f t="shared" si="1"/>
        <v>18</v>
      </c>
      <c r="H32" s="223">
        <f t="shared" si="2"/>
        <v>5</v>
      </c>
      <c r="I32" s="223" t="e">
        <f t="shared" si="3"/>
        <v>#N/A</v>
      </c>
      <c r="J32" s="223">
        <f t="shared" si="4"/>
        <v>55</v>
      </c>
      <c r="K32" s="223">
        <f t="shared" si="5"/>
        <v>3</v>
      </c>
      <c r="L32" s="224" t="str">
        <f t="shared" si="6"/>
        <v>BB696726@email.com</v>
      </c>
      <c r="N32" s="29">
        <v>192230</v>
      </c>
      <c r="O32" s="29" t="s">
        <v>50</v>
      </c>
      <c r="P32" s="31" t="s">
        <v>51</v>
      </c>
      <c r="R32" s="29">
        <v>415292</v>
      </c>
      <c r="S32" s="29" t="s">
        <v>52</v>
      </c>
      <c r="T32" s="31" t="s">
        <v>53</v>
      </c>
      <c r="V32" s="29">
        <v>223095</v>
      </c>
      <c r="W32" s="29" t="s">
        <v>54</v>
      </c>
      <c r="X32" s="31" t="s">
        <v>55</v>
      </c>
      <c r="Z32" s="29">
        <v>430417</v>
      </c>
      <c r="AA32" s="29" t="s">
        <v>56</v>
      </c>
      <c r="AB32" s="31" t="s">
        <v>57</v>
      </c>
    </row>
    <row r="33" spans="3:28" s="30" customFormat="1" ht="15" x14ac:dyDescent="0.25">
      <c r="C33" s="29">
        <v>940520</v>
      </c>
      <c r="D33" s="29" t="s">
        <v>58</v>
      </c>
      <c r="E33" s="29" t="s">
        <v>59</v>
      </c>
      <c r="F33" s="29" t="s">
        <v>60</v>
      </c>
      <c r="G33" s="223" t="e">
        <f t="shared" si="1"/>
        <v>#N/A</v>
      </c>
      <c r="H33" s="223">
        <f t="shared" si="2"/>
        <v>68</v>
      </c>
      <c r="I33" s="223">
        <f t="shared" si="3"/>
        <v>79</v>
      </c>
      <c r="J33" s="223" t="e">
        <f t="shared" si="4"/>
        <v>#N/A</v>
      </c>
      <c r="K33" s="223">
        <f t="shared" si="5"/>
        <v>2</v>
      </c>
      <c r="L33" s="224" t="str">
        <f t="shared" si="6"/>
        <v>SB940520@email.com</v>
      </c>
      <c r="N33" s="29">
        <v>844311</v>
      </c>
      <c r="O33" s="29" t="s">
        <v>61</v>
      </c>
      <c r="P33" s="31" t="s">
        <v>62</v>
      </c>
      <c r="R33" s="29">
        <v>696726</v>
      </c>
      <c r="S33" s="29" t="s">
        <v>47</v>
      </c>
      <c r="T33" s="31" t="s">
        <v>48</v>
      </c>
      <c r="V33" s="29">
        <v>844311</v>
      </c>
      <c r="W33" s="29" t="s">
        <v>61</v>
      </c>
      <c r="X33" s="31" t="s">
        <v>62</v>
      </c>
      <c r="Z33" s="33">
        <v>593049</v>
      </c>
      <c r="AA33" s="29" t="s">
        <v>63</v>
      </c>
      <c r="AB33" s="31" t="s">
        <v>64</v>
      </c>
    </row>
    <row r="34" spans="3:28" s="30" customFormat="1" ht="15" x14ac:dyDescent="0.25">
      <c r="C34" s="29">
        <v>506289</v>
      </c>
      <c r="D34" s="29" t="s">
        <v>65</v>
      </c>
      <c r="E34" s="29" t="s">
        <v>66</v>
      </c>
      <c r="F34" s="29" t="s">
        <v>67</v>
      </c>
      <c r="G34" s="223">
        <f t="shared" si="1"/>
        <v>53</v>
      </c>
      <c r="H34" s="223" t="e">
        <f t="shared" si="2"/>
        <v>#N/A</v>
      </c>
      <c r="I34" s="223" t="e">
        <f t="shared" si="3"/>
        <v>#N/A</v>
      </c>
      <c r="J34" s="223">
        <f t="shared" si="4"/>
        <v>73</v>
      </c>
      <c r="K34" s="223">
        <f t="shared" si="5"/>
        <v>2</v>
      </c>
      <c r="L34" s="224" t="str">
        <f t="shared" si="6"/>
        <v>NB506289@email.com</v>
      </c>
      <c r="N34" s="33">
        <v>859390</v>
      </c>
      <c r="O34" s="29" t="s">
        <v>68</v>
      </c>
      <c r="P34" s="31" t="s">
        <v>69</v>
      </c>
      <c r="R34" s="29">
        <v>380640</v>
      </c>
      <c r="S34" s="29" t="s">
        <v>70</v>
      </c>
      <c r="T34" s="31" t="s">
        <v>71</v>
      </c>
      <c r="V34" s="29">
        <v>552599</v>
      </c>
      <c r="W34" s="29" t="s">
        <v>72</v>
      </c>
      <c r="X34" s="31" t="s">
        <v>73</v>
      </c>
      <c r="Z34" s="29">
        <v>198658</v>
      </c>
      <c r="AA34" s="29" t="s">
        <v>74</v>
      </c>
      <c r="AB34" s="31" t="s">
        <v>75</v>
      </c>
    </row>
    <row r="35" spans="3:28" s="30" customFormat="1" ht="15" x14ac:dyDescent="0.25">
      <c r="C35" s="29">
        <v>405129</v>
      </c>
      <c r="D35" s="29" t="s">
        <v>76</v>
      </c>
      <c r="E35" s="29" t="s">
        <v>77</v>
      </c>
      <c r="F35" s="29" t="s">
        <v>78</v>
      </c>
      <c r="G35" s="223" t="e">
        <f t="shared" si="1"/>
        <v>#N/A</v>
      </c>
      <c r="H35" s="223">
        <f t="shared" si="2"/>
        <v>70</v>
      </c>
      <c r="I35" s="223">
        <f t="shared" si="3"/>
        <v>75</v>
      </c>
      <c r="J35" s="223">
        <f t="shared" si="4"/>
        <v>26</v>
      </c>
      <c r="K35" s="223">
        <f t="shared" si="5"/>
        <v>3</v>
      </c>
      <c r="L35" s="224" t="str">
        <f t="shared" si="6"/>
        <v>BB405129@email.com</v>
      </c>
      <c r="N35" s="29">
        <v>344726</v>
      </c>
      <c r="O35" s="29" t="s">
        <v>79</v>
      </c>
      <c r="P35" s="31" t="s">
        <v>80</v>
      </c>
      <c r="R35" s="29">
        <v>365974</v>
      </c>
      <c r="S35" s="29" t="s">
        <v>81</v>
      </c>
      <c r="T35" s="31" t="s">
        <v>82</v>
      </c>
      <c r="V35" s="29">
        <v>236449</v>
      </c>
      <c r="W35" s="29" t="s">
        <v>20</v>
      </c>
      <c r="X35" s="31" t="s">
        <v>21</v>
      </c>
      <c r="Z35" s="29">
        <v>220756</v>
      </c>
      <c r="AA35" s="29" t="s">
        <v>83</v>
      </c>
      <c r="AB35" s="31" t="s">
        <v>84</v>
      </c>
    </row>
    <row r="36" spans="3:28" s="30" customFormat="1" ht="15" x14ac:dyDescent="0.25">
      <c r="C36" s="29">
        <v>517043</v>
      </c>
      <c r="D36" s="29" t="s">
        <v>85</v>
      </c>
      <c r="E36" s="29" t="s">
        <v>86</v>
      </c>
      <c r="F36" s="29" t="s">
        <v>87</v>
      </c>
      <c r="G36" s="223">
        <f t="shared" ref="G36:G99" si="7">MATCH($C36,N$29:N$110,0)</f>
        <v>23</v>
      </c>
      <c r="H36" s="223">
        <f t="shared" ref="H36:H99" si="8">MATCH($C36,R$29:R$110,0)</f>
        <v>10</v>
      </c>
      <c r="I36" s="223">
        <f t="shared" ref="I36:I99" si="9">MATCH($C36,V$29:V$110,0)</f>
        <v>29</v>
      </c>
      <c r="J36" s="223">
        <f t="shared" ref="J36:J99" si="10">MATCH($C36,Z$29:Z$110,0)</f>
        <v>28</v>
      </c>
      <c r="K36" s="223">
        <f t="shared" ref="K36:K99" si="11">COUNT(G36:J36)</f>
        <v>4</v>
      </c>
      <c r="L36" s="224" t="str">
        <f t="shared" ref="L36:L99" si="12">IF(K36&lt;COUNTA($G$28:$J$28),F36,"-")</f>
        <v>-</v>
      </c>
      <c r="N36" s="29">
        <v>658878</v>
      </c>
      <c r="O36" s="29" t="s">
        <v>88</v>
      </c>
      <c r="P36" s="31" t="s">
        <v>89</v>
      </c>
      <c r="R36" s="29">
        <v>111301</v>
      </c>
      <c r="S36" s="29" t="s">
        <v>38</v>
      </c>
      <c r="T36" s="31" t="s">
        <v>39</v>
      </c>
      <c r="V36" s="29">
        <v>941282</v>
      </c>
      <c r="W36" s="29" t="s">
        <v>68</v>
      </c>
      <c r="X36" s="31" t="s">
        <v>90</v>
      </c>
      <c r="Z36" s="29">
        <v>993638</v>
      </c>
      <c r="AA36" s="29" t="s">
        <v>91</v>
      </c>
      <c r="AB36" s="31" t="s">
        <v>92</v>
      </c>
    </row>
    <row r="37" spans="3:28" s="30" customFormat="1" ht="15" hidden="1" x14ac:dyDescent="0.25">
      <c r="C37" s="225">
        <v>991</v>
      </c>
      <c r="D37" s="29"/>
      <c r="E37" s="29"/>
      <c r="F37" s="29"/>
      <c r="G37" s="223" t="e">
        <f t="shared" si="7"/>
        <v>#N/A</v>
      </c>
      <c r="H37" s="223" t="e">
        <f t="shared" si="8"/>
        <v>#N/A</v>
      </c>
      <c r="I37" s="223" t="e">
        <f t="shared" si="9"/>
        <v>#N/A</v>
      </c>
      <c r="J37" s="223" t="e">
        <f t="shared" si="10"/>
        <v>#N/A</v>
      </c>
      <c r="K37" s="223">
        <f t="shared" si="11"/>
        <v>0</v>
      </c>
      <c r="L37" s="224">
        <f t="shared" si="12"/>
        <v>0</v>
      </c>
      <c r="N37" s="29"/>
      <c r="O37" s="29"/>
      <c r="P37" s="31"/>
      <c r="R37" s="29"/>
      <c r="S37" s="29"/>
      <c r="T37" s="31"/>
      <c r="V37" s="29"/>
      <c r="W37" s="29"/>
      <c r="X37" s="31"/>
      <c r="Z37" s="29"/>
      <c r="AA37" s="29"/>
      <c r="AB37" s="31"/>
    </row>
    <row r="38" spans="3:28" s="30" customFormat="1" ht="15" x14ac:dyDescent="0.25">
      <c r="C38" s="29">
        <v>181490</v>
      </c>
      <c r="D38" s="29" t="s">
        <v>93</v>
      </c>
      <c r="E38" s="29" t="s">
        <v>94</v>
      </c>
      <c r="F38" s="29" t="s">
        <v>95</v>
      </c>
      <c r="G38" s="223">
        <f t="shared" si="7"/>
        <v>68</v>
      </c>
      <c r="H38" s="223">
        <f t="shared" si="8"/>
        <v>45</v>
      </c>
      <c r="I38" s="223">
        <f t="shared" si="9"/>
        <v>33</v>
      </c>
      <c r="J38" s="223">
        <f t="shared" si="10"/>
        <v>25</v>
      </c>
      <c r="K38" s="223">
        <f t="shared" si="11"/>
        <v>4</v>
      </c>
      <c r="L38" s="224" t="str">
        <f t="shared" si="12"/>
        <v>-</v>
      </c>
      <c r="N38" s="29">
        <v>365974</v>
      </c>
      <c r="O38" s="29" t="s">
        <v>81</v>
      </c>
      <c r="P38" s="31" t="s">
        <v>82</v>
      </c>
      <c r="R38" s="29">
        <v>517043</v>
      </c>
      <c r="S38" s="29" t="s">
        <v>85</v>
      </c>
      <c r="T38" s="31" t="s">
        <v>86</v>
      </c>
      <c r="V38" s="29">
        <v>993638</v>
      </c>
      <c r="W38" s="29" t="s">
        <v>91</v>
      </c>
      <c r="X38" s="31" t="s">
        <v>92</v>
      </c>
      <c r="Z38" s="29">
        <v>254110</v>
      </c>
      <c r="AA38" s="29" t="s">
        <v>25</v>
      </c>
      <c r="AB38" s="31" t="s">
        <v>26</v>
      </c>
    </row>
    <row r="39" spans="3:28" s="30" customFormat="1" ht="15" x14ac:dyDescent="0.25">
      <c r="C39" s="29">
        <v>474329</v>
      </c>
      <c r="D39" s="29" t="s">
        <v>36</v>
      </c>
      <c r="E39" s="29" t="s">
        <v>37</v>
      </c>
      <c r="F39" s="29" t="s">
        <v>96</v>
      </c>
      <c r="G39" s="223">
        <f t="shared" si="7"/>
        <v>46</v>
      </c>
      <c r="H39" s="223">
        <f t="shared" si="8"/>
        <v>2</v>
      </c>
      <c r="I39" s="223">
        <f t="shared" si="9"/>
        <v>73</v>
      </c>
      <c r="J39" s="223" t="e">
        <f t="shared" si="10"/>
        <v>#N/A</v>
      </c>
      <c r="K39" s="223">
        <f t="shared" si="11"/>
        <v>3</v>
      </c>
      <c r="L39" s="224" t="str">
        <f t="shared" si="12"/>
        <v>EB474329@email.com</v>
      </c>
      <c r="N39" s="29">
        <v>621615</v>
      </c>
      <c r="O39" s="29" t="s">
        <v>97</v>
      </c>
      <c r="P39" s="31" t="s">
        <v>98</v>
      </c>
      <c r="R39" s="29">
        <v>418540</v>
      </c>
      <c r="S39" s="29" t="s">
        <v>99</v>
      </c>
      <c r="T39" s="31" t="s">
        <v>100</v>
      </c>
      <c r="V39" s="33">
        <v>382059</v>
      </c>
      <c r="W39" s="29" t="s">
        <v>72</v>
      </c>
      <c r="X39" s="31" t="s">
        <v>101</v>
      </c>
      <c r="Z39" s="29">
        <v>586958</v>
      </c>
      <c r="AA39" s="29" t="s">
        <v>102</v>
      </c>
      <c r="AB39" s="31" t="s">
        <v>103</v>
      </c>
    </row>
    <row r="40" spans="3:28" s="30" customFormat="1" ht="15" x14ac:dyDescent="0.25">
      <c r="C40" s="33">
        <v>859405</v>
      </c>
      <c r="D40" s="29" t="s">
        <v>104</v>
      </c>
      <c r="E40" s="29" t="s">
        <v>105</v>
      </c>
      <c r="F40" s="29" t="s">
        <v>106</v>
      </c>
      <c r="G40" s="223">
        <f t="shared" si="7"/>
        <v>80</v>
      </c>
      <c r="H40" s="223">
        <f t="shared" si="8"/>
        <v>29</v>
      </c>
      <c r="I40" s="223">
        <f t="shared" si="9"/>
        <v>65</v>
      </c>
      <c r="J40" s="223">
        <f t="shared" si="10"/>
        <v>17</v>
      </c>
      <c r="K40" s="223">
        <f t="shared" si="11"/>
        <v>4</v>
      </c>
      <c r="L40" s="224" t="str">
        <f t="shared" si="12"/>
        <v>-</v>
      </c>
      <c r="N40" s="29">
        <v>628175</v>
      </c>
      <c r="O40" s="29" t="s">
        <v>107</v>
      </c>
      <c r="P40" s="31" t="s">
        <v>108</v>
      </c>
      <c r="R40" s="29">
        <v>539820</v>
      </c>
      <c r="S40" s="29" t="s">
        <v>50</v>
      </c>
      <c r="T40" s="31" t="s">
        <v>109</v>
      </c>
      <c r="V40" s="29">
        <v>838541</v>
      </c>
      <c r="W40" s="29" t="s">
        <v>110</v>
      </c>
      <c r="X40" s="31" t="s">
        <v>111</v>
      </c>
      <c r="Z40" s="29">
        <v>418540</v>
      </c>
      <c r="AA40" s="29" t="s">
        <v>99</v>
      </c>
      <c r="AB40" s="31" t="s">
        <v>100</v>
      </c>
    </row>
    <row r="41" spans="3:28" s="30" customFormat="1" ht="30" x14ac:dyDescent="0.25">
      <c r="C41" s="29">
        <v>551297</v>
      </c>
      <c r="D41" s="29" t="s">
        <v>45</v>
      </c>
      <c r="E41" s="29" t="s">
        <v>46</v>
      </c>
      <c r="F41" s="29" t="s">
        <v>112</v>
      </c>
      <c r="G41" s="223">
        <f t="shared" si="7"/>
        <v>29</v>
      </c>
      <c r="H41" s="223">
        <f t="shared" si="8"/>
        <v>64</v>
      </c>
      <c r="I41" s="223">
        <f t="shared" si="9"/>
        <v>3</v>
      </c>
      <c r="J41" s="223">
        <f t="shared" si="10"/>
        <v>34</v>
      </c>
      <c r="K41" s="223">
        <f t="shared" si="11"/>
        <v>4</v>
      </c>
      <c r="L41" s="224" t="str">
        <f t="shared" si="12"/>
        <v>-</v>
      </c>
      <c r="N41" s="29">
        <v>126998</v>
      </c>
      <c r="O41" s="29" t="s">
        <v>113</v>
      </c>
      <c r="P41" s="31" t="s">
        <v>114</v>
      </c>
      <c r="R41" s="29">
        <v>635328</v>
      </c>
      <c r="S41" s="29" t="s">
        <v>115</v>
      </c>
      <c r="T41" s="31" t="s">
        <v>116</v>
      </c>
      <c r="V41" s="29">
        <v>336356</v>
      </c>
      <c r="W41" s="29" t="s">
        <v>117</v>
      </c>
      <c r="X41" s="31" t="s">
        <v>118</v>
      </c>
      <c r="Z41" s="29">
        <v>707841</v>
      </c>
      <c r="AA41" s="29" t="s">
        <v>119</v>
      </c>
      <c r="AB41" s="31" t="s">
        <v>120</v>
      </c>
    </row>
    <row r="42" spans="3:28" s="30" customFormat="1" ht="15" x14ac:dyDescent="0.25">
      <c r="C42" s="29">
        <v>282645</v>
      </c>
      <c r="D42" s="29" t="s">
        <v>121</v>
      </c>
      <c r="E42" s="29" t="s">
        <v>122</v>
      </c>
      <c r="F42" s="29" t="s">
        <v>123</v>
      </c>
      <c r="G42" s="223">
        <f t="shared" si="7"/>
        <v>41</v>
      </c>
      <c r="H42" s="223" t="e">
        <f t="shared" si="8"/>
        <v>#N/A</v>
      </c>
      <c r="I42" s="223">
        <f t="shared" si="9"/>
        <v>40</v>
      </c>
      <c r="J42" s="223" t="e">
        <f t="shared" si="10"/>
        <v>#N/A</v>
      </c>
      <c r="K42" s="223">
        <f t="shared" si="11"/>
        <v>2</v>
      </c>
      <c r="L42" s="224" t="str">
        <f t="shared" si="12"/>
        <v>AB282645@email.com</v>
      </c>
      <c r="N42" s="29">
        <v>838541</v>
      </c>
      <c r="O42" s="29" t="s">
        <v>110</v>
      </c>
      <c r="P42" s="31" t="s">
        <v>111</v>
      </c>
      <c r="R42" s="29">
        <v>126998</v>
      </c>
      <c r="S42" s="29" t="s">
        <v>113</v>
      </c>
      <c r="T42" s="31" t="s">
        <v>114</v>
      </c>
      <c r="V42" s="29">
        <v>628175</v>
      </c>
      <c r="W42" s="29" t="s">
        <v>107</v>
      </c>
      <c r="X42" s="31" t="s">
        <v>108</v>
      </c>
      <c r="Z42" s="29">
        <v>775397</v>
      </c>
      <c r="AA42" s="29" t="s">
        <v>124</v>
      </c>
      <c r="AB42" s="31" t="s">
        <v>125</v>
      </c>
    </row>
    <row r="43" spans="3:28" s="30" customFormat="1" ht="15" x14ac:dyDescent="0.25">
      <c r="C43" s="33">
        <v>293059</v>
      </c>
      <c r="D43" s="29" t="s">
        <v>126</v>
      </c>
      <c r="E43" s="29" t="s">
        <v>127</v>
      </c>
      <c r="F43" s="29" t="s">
        <v>128</v>
      </c>
      <c r="G43" s="223">
        <f t="shared" si="7"/>
        <v>50</v>
      </c>
      <c r="H43" s="223">
        <f t="shared" si="8"/>
        <v>34</v>
      </c>
      <c r="I43" s="223">
        <f t="shared" si="9"/>
        <v>43</v>
      </c>
      <c r="J43" s="223" t="e">
        <f t="shared" si="10"/>
        <v>#N/A</v>
      </c>
      <c r="K43" s="223">
        <f t="shared" si="11"/>
        <v>3</v>
      </c>
      <c r="L43" s="224" t="str">
        <f t="shared" si="12"/>
        <v>CC293059@email.com</v>
      </c>
      <c r="N43" s="29">
        <v>869276</v>
      </c>
      <c r="O43" s="29" t="s">
        <v>129</v>
      </c>
      <c r="P43" s="31" t="s">
        <v>55</v>
      </c>
      <c r="R43" s="29">
        <v>586958</v>
      </c>
      <c r="S43" s="29" t="s">
        <v>102</v>
      </c>
      <c r="T43" s="31" t="s">
        <v>103</v>
      </c>
      <c r="V43" s="29">
        <v>621615</v>
      </c>
      <c r="W43" s="29" t="s">
        <v>97</v>
      </c>
      <c r="X43" s="31" t="s">
        <v>98</v>
      </c>
      <c r="Z43" s="29">
        <v>534475</v>
      </c>
      <c r="AA43" s="29" t="s">
        <v>130</v>
      </c>
      <c r="AB43" s="31" t="s">
        <v>131</v>
      </c>
    </row>
    <row r="44" spans="3:28" s="30" customFormat="1" ht="15" x14ac:dyDescent="0.25">
      <c r="C44" s="33">
        <v>485030</v>
      </c>
      <c r="D44" s="29" t="s">
        <v>132</v>
      </c>
      <c r="E44" s="29" t="s">
        <v>133</v>
      </c>
      <c r="F44" s="29" t="s">
        <v>134</v>
      </c>
      <c r="G44" s="223" t="e">
        <f t="shared" si="7"/>
        <v>#N/A</v>
      </c>
      <c r="H44" s="223" t="e">
        <f t="shared" si="8"/>
        <v>#N/A</v>
      </c>
      <c r="I44" s="223">
        <f t="shared" si="9"/>
        <v>78</v>
      </c>
      <c r="J44" s="223">
        <f t="shared" si="10"/>
        <v>79</v>
      </c>
      <c r="K44" s="223">
        <f t="shared" si="11"/>
        <v>2</v>
      </c>
      <c r="L44" s="224" t="str">
        <f t="shared" si="12"/>
        <v>AC485030@email.com</v>
      </c>
      <c r="N44" s="29">
        <v>667264</v>
      </c>
      <c r="O44" s="29" t="s">
        <v>102</v>
      </c>
      <c r="P44" s="31" t="s">
        <v>135</v>
      </c>
      <c r="R44" s="33">
        <v>375859</v>
      </c>
      <c r="S44" s="29" t="s">
        <v>136</v>
      </c>
      <c r="T44" s="31" t="s">
        <v>137</v>
      </c>
      <c r="V44" s="29">
        <v>492143</v>
      </c>
      <c r="W44" s="29" t="s">
        <v>138</v>
      </c>
      <c r="X44" s="31" t="s">
        <v>139</v>
      </c>
      <c r="Z44" s="29">
        <v>425291</v>
      </c>
      <c r="AA44" s="29" t="s">
        <v>140</v>
      </c>
      <c r="AB44" s="31" t="s">
        <v>141</v>
      </c>
    </row>
    <row r="45" spans="3:28" s="30" customFormat="1" ht="17.649999999999999" customHeight="1" x14ac:dyDescent="0.25">
      <c r="C45" s="29">
        <v>569566</v>
      </c>
      <c r="D45" s="29" t="s">
        <v>132</v>
      </c>
      <c r="E45" s="29" t="s">
        <v>142</v>
      </c>
      <c r="F45" s="29" t="s">
        <v>143</v>
      </c>
      <c r="G45" s="223">
        <f t="shared" si="7"/>
        <v>57</v>
      </c>
      <c r="H45" s="223">
        <f t="shared" si="8"/>
        <v>19</v>
      </c>
      <c r="I45" s="223">
        <f t="shared" si="9"/>
        <v>64</v>
      </c>
      <c r="J45" s="223" t="e">
        <f t="shared" si="10"/>
        <v>#N/A</v>
      </c>
      <c r="K45" s="223">
        <f t="shared" si="11"/>
        <v>3</v>
      </c>
      <c r="L45" s="224" t="str">
        <f t="shared" si="12"/>
        <v>AC569566@email.com</v>
      </c>
      <c r="N45" s="29">
        <v>792711</v>
      </c>
      <c r="O45" s="29" t="s">
        <v>144</v>
      </c>
      <c r="P45" s="31" t="s">
        <v>145</v>
      </c>
      <c r="R45" s="29">
        <v>518642</v>
      </c>
      <c r="S45" s="29" t="s">
        <v>146</v>
      </c>
      <c r="T45" s="31" t="s">
        <v>147</v>
      </c>
      <c r="V45" s="29">
        <v>788821</v>
      </c>
      <c r="W45" s="29" t="s">
        <v>148</v>
      </c>
      <c r="X45" s="31" t="s">
        <v>149</v>
      </c>
      <c r="Z45" s="33">
        <v>859405</v>
      </c>
      <c r="AA45" s="29" t="s">
        <v>104</v>
      </c>
      <c r="AB45" s="31" t="s">
        <v>105</v>
      </c>
    </row>
    <row r="46" spans="3:28" s="30" customFormat="1" ht="15" x14ac:dyDescent="0.25">
      <c r="C46" s="33">
        <v>757493</v>
      </c>
      <c r="D46" s="29" t="s">
        <v>150</v>
      </c>
      <c r="E46" s="29" t="s">
        <v>151</v>
      </c>
      <c r="F46" s="29" t="s">
        <v>152</v>
      </c>
      <c r="G46" s="223">
        <f t="shared" si="7"/>
        <v>78</v>
      </c>
      <c r="H46" s="223">
        <f t="shared" si="8"/>
        <v>21</v>
      </c>
      <c r="I46" s="223">
        <f t="shared" si="9"/>
        <v>27</v>
      </c>
      <c r="J46" s="223">
        <f t="shared" si="10"/>
        <v>39</v>
      </c>
      <c r="K46" s="223">
        <f t="shared" si="11"/>
        <v>4</v>
      </c>
      <c r="L46" s="224" t="str">
        <f t="shared" si="12"/>
        <v>-</v>
      </c>
      <c r="N46" s="29">
        <v>696726</v>
      </c>
      <c r="O46" s="29" t="s">
        <v>47</v>
      </c>
      <c r="P46" s="31" t="s">
        <v>48</v>
      </c>
      <c r="R46" s="29">
        <v>312043</v>
      </c>
      <c r="S46" s="29" t="s">
        <v>153</v>
      </c>
      <c r="T46" s="31" t="s">
        <v>154</v>
      </c>
      <c r="V46" s="29">
        <v>186889</v>
      </c>
      <c r="W46" s="29" t="s">
        <v>155</v>
      </c>
      <c r="X46" s="31" t="s">
        <v>156</v>
      </c>
      <c r="Z46" s="29">
        <v>226052</v>
      </c>
      <c r="AA46" s="29" t="s">
        <v>157</v>
      </c>
      <c r="AB46" s="31" t="s">
        <v>158</v>
      </c>
    </row>
    <row r="47" spans="3:28" s="30" customFormat="1" ht="15" x14ac:dyDescent="0.25">
      <c r="C47" s="29">
        <v>418540</v>
      </c>
      <c r="D47" s="29" t="s">
        <v>99</v>
      </c>
      <c r="E47" s="29" t="s">
        <v>100</v>
      </c>
      <c r="F47" s="29" t="s">
        <v>159</v>
      </c>
      <c r="G47" s="223">
        <f t="shared" si="7"/>
        <v>75</v>
      </c>
      <c r="H47" s="223">
        <f t="shared" si="8"/>
        <v>11</v>
      </c>
      <c r="I47" s="223">
        <f t="shared" si="9"/>
        <v>51</v>
      </c>
      <c r="J47" s="223">
        <f t="shared" si="10"/>
        <v>12</v>
      </c>
      <c r="K47" s="223">
        <f t="shared" si="11"/>
        <v>4</v>
      </c>
      <c r="L47" s="224" t="str">
        <f t="shared" si="12"/>
        <v>-</v>
      </c>
      <c r="N47" s="29">
        <v>312043</v>
      </c>
      <c r="O47" s="29" t="s">
        <v>153</v>
      </c>
      <c r="P47" s="31" t="s">
        <v>154</v>
      </c>
      <c r="R47" s="29">
        <v>569566</v>
      </c>
      <c r="S47" s="29" t="s">
        <v>132</v>
      </c>
      <c r="T47" s="31" t="s">
        <v>142</v>
      </c>
      <c r="V47" s="29">
        <v>281126</v>
      </c>
      <c r="W47" s="29" t="s">
        <v>160</v>
      </c>
      <c r="X47" s="31" t="s">
        <v>161</v>
      </c>
      <c r="Z47" s="29">
        <v>336356</v>
      </c>
      <c r="AA47" s="29" t="s">
        <v>117</v>
      </c>
      <c r="AB47" s="31" t="s">
        <v>118</v>
      </c>
    </row>
    <row r="48" spans="3:28" s="30" customFormat="1" ht="30" x14ac:dyDescent="0.25">
      <c r="C48" s="33">
        <v>375859</v>
      </c>
      <c r="D48" s="29" t="s">
        <v>136</v>
      </c>
      <c r="E48" s="29" t="s">
        <v>137</v>
      </c>
      <c r="F48" s="29" t="s">
        <v>162</v>
      </c>
      <c r="G48" s="223">
        <f t="shared" si="7"/>
        <v>37</v>
      </c>
      <c r="H48" s="223">
        <f t="shared" si="8"/>
        <v>16</v>
      </c>
      <c r="I48" s="223" t="e">
        <f t="shared" si="9"/>
        <v>#N/A</v>
      </c>
      <c r="J48" s="223">
        <f t="shared" si="10"/>
        <v>60</v>
      </c>
      <c r="K48" s="223">
        <f t="shared" si="11"/>
        <v>3</v>
      </c>
      <c r="L48" s="224" t="str">
        <f t="shared" si="12"/>
        <v>IC375859@email.com</v>
      </c>
      <c r="N48" s="29">
        <v>415292</v>
      </c>
      <c r="O48" s="29" t="s">
        <v>52</v>
      </c>
      <c r="P48" s="31" t="s">
        <v>53</v>
      </c>
      <c r="R48" s="29">
        <v>707841</v>
      </c>
      <c r="S48" s="29" t="s">
        <v>119</v>
      </c>
      <c r="T48" s="31" t="s">
        <v>120</v>
      </c>
      <c r="V48" s="29">
        <v>833110</v>
      </c>
      <c r="W48" s="29" t="s">
        <v>163</v>
      </c>
      <c r="X48" s="31" t="s">
        <v>164</v>
      </c>
      <c r="Z48" s="29">
        <v>933638</v>
      </c>
      <c r="AA48" s="29" t="s">
        <v>165</v>
      </c>
      <c r="AB48" s="31" t="s">
        <v>166</v>
      </c>
    </row>
    <row r="49" spans="3:28" s="30" customFormat="1" ht="15" x14ac:dyDescent="0.25">
      <c r="C49" s="29">
        <v>115935</v>
      </c>
      <c r="D49" s="29" t="s">
        <v>167</v>
      </c>
      <c r="E49" s="29" t="s">
        <v>168</v>
      </c>
      <c r="F49" s="29" t="s">
        <v>169</v>
      </c>
      <c r="G49" s="223">
        <f t="shared" si="7"/>
        <v>61</v>
      </c>
      <c r="H49" s="223">
        <f t="shared" si="8"/>
        <v>77</v>
      </c>
      <c r="I49" s="223">
        <f t="shared" si="9"/>
        <v>81</v>
      </c>
      <c r="J49" s="223">
        <f t="shared" si="10"/>
        <v>21</v>
      </c>
      <c r="K49" s="223">
        <f t="shared" si="11"/>
        <v>4</v>
      </c>
      <c r="L49" s="224" t="str">
        <f t="shared" si="12"/>
        <v>-</v>
      </c>
      <c r="N49" s="29">
        <v>625189</v>
      </c>
      <c r="O49" s="29" t="s">
        <v>170</v>
      </c>
      <c r="P49" s="31" t="s">
        <v>171</v>
      </c>
      <c r="R49" s="33">
        <v>757493</v>
      </c>
      <c r="S49" s="29" t="s">
        <v>150</v>
      </c>
      <c r="T49" s="31" t="s">
        <v>151</v>
      </c>
      <c r="V49" s="33">
        <v>493868</v>
      </c>
      <c r="W49" s="29" t="s">
        <v>172</v>
      </c>
      <c r="X49" s="31" t="s">
        <v>173</v>
      </c>
      <c r="Z49" s="29">
        <v>115935</v>
      </c>
      <c r="AA49" s="29" t="s">
        <v>167</v>
      </c>
      <c r="AB49" s="31" t="s">
        <v>168</v>
      </c>
    </row>
    <row r="50" spans="3:28" s="30" customFormat="1" ht="15" x14ac:dyDescent="0.25">
      <c r="C50" s="29">
        <v>812465</v>
      </c>
      <c r="D50" s="29" t="s">
        <v>174</v>
      </c>
      <c r="E50" s="29" t="s">
        <v>175</v>
      </c>
      <c r="F50" s="29" t="s">
        <v>176</v>
      </c>
      <c r="G50" s="223">
        <f t="shared" si="7"/>
        <v>58</v>
      </c>
      <c r="H50" s="223">
        <f t="shared" si="8"/>
        <v>48</v>
      </c>
      <c r="I50" s="223">
        <f t="shared" si="9"/>
        <v>68</v>
      </c>
      <c r="J50" s="223" t="e">
        <f t="shared" si="10"/>
        <v>#N/A</v>
      </c>
      <c r="K50" s="223">
        <f t="shared" si="11"/>
        <v>3</v>
      </c>
      <c r="L50" s="224" t="str">
        <f t="shared" si="12"/>
        <v>CC812465@email.com</v>
      </c>
      <c r="N50" s="29">
        <v>223095</v>
      </c>
      <c r="O50" s="29" t="s">
        <v>54</v>
      </c>
      <c r="P50" s="31" t="s">
        <v>55</v>
      </c>
      <c r="R50" s="33">
        <v>493868</v>
      </c>
      <c r="S50" s="29" t="s">
        <v>172</v>
      </c>
      <c r="T50" s="31" t="s">
        <v>173</v>
      </c>
      <c r="V50" s="29">
        <v>126998</v>
      </c>
      <c r="W50" s="29" t="s">
        <v>113</v>
      </c>
      <c r="X50" s="31" t="s">
        <v>114</v>
      </c>
      <c r="Z50" s="29">
        <v>806738</v>
      </c>
      <c r="AA50" s="29" t="s">
        <v>177</v>
      </c>
      <c r="AB50" s="31" t="s">
        <v>178</v>
      </c>
    </row>
    <row r="51" spans="3:28" s="30" customFormat="1" ht="15" x14ac:dyDescent="0.25">
      <c r="C51" s="29">
        <v>344726</v>
      </c>
      <c r="D51" s="29" t="s">
        <v>79</v>
      </c>
      <c r="E51" s="29" t="s">
        <v>80</v>
      </c>
      <c r="F51" s="29" t="s">
        <v>179</v>
      </c>
      <c r="G51" s="223">
        <f t="shared" si="7"/>
        <v>7</v>
      </c>
      <c r="H51" s="223">
        <f t="shared" si="8"/>
        <v>62</v>
      </c>
      <c r="I51" s="223">
        <f t="shared" si="9"/>
        <v>80</v>
      </c>
      <c r="J51" s="223">
        <f t="shared" si="10"/>
        <v>70</v>
      </c>
      <c r="K51" s="223">
        <f t="shared" si="11"/>
        <v>4</v>
      </c>
      <c r="L51" s="224" t="str">
        <f t="shared" si="12"/>
        <v>-</v>
      </c>
      <c r="N51" s="29">
        <v>517043</v>
      </c>
      <c r="O51" s="29" t="s">
        <v>85</v>
      </c>
      <c r="P51" s="31" t="s">
        <v>86</v>
      </c>
      <c r="R51" s="29">
        <v>168769</v>
      </c>
      <c r="S51" s="29" t="s">
        <v>180</v>
      </c>
      <c r="T51" s="31" t="s">
        <v>181</v>
      </c>
      <c r="V51" s="29">
        <v>250640</v>
      </c>
      <c r="W51" s="29" t="s">
        <v>182</v>
      </c>
      <c r="X51" s="31" t="s">
        <v>183</v>
      </c>
      <c r="Z51" s="29">
        <v>941282</v>
      </c>
      <c r="AA51" s="29" t="s">
        <v>68</v>
      </c>
      <c r="AB51" s="31" t="s">
        <v>90</v>
      </c>
    </row>
    <row r="52" spans="3:28" s="30" customFormat="1" ht="15" x14ac:dyDescent="0.25">
      <c r="C52" s="29">
        <v>371906</v>
      </c>
      <c r="D52" s="29" t="s">
        <v>184</v>
      </c>
      <c r="E52" s="29" t="s">
        <v>185</v>
      </c>
      <c r="F52" s="29" t="s">
        <v>186</v>
      </c>
      <c r="G52" s="223" t="e">
        <f t="shared" si="7"/>
        <v>#N/A</v>
      </c>
      <c r="H52" s="223" t="e">
        <f t="shared" si="8"/>
        <v>#N/A</v>
      </c>
      <c r="I52" s="223">
        <f t="shared" si="9"/>
        <v>38</v>
      </c>
      <c r="J52" s="223">
        <f t="shared" si="10"/>
        <v>48</v>
      </c>
      <c r="K52" s="223">
        <f t="shared" si="11"/>
        <v>2</v>
      </c>
      <c r="L52" s="224" t="str">
        <f t="shared" si="12"/>
        <v>FC371906@email.com</v>
      </c>
      <c r="N52" s="29">
        <v>336356</v>
      </c>
      <c r="O52" s="29" t="s">
        <v>117</v>
      </c>
      <c r="P52" s="31" t="s">
        <v>118</v>
      </c>
      <c r="R52" s="29">
        <v>226052</v>
      </c>
      <c r="S52" s="29" t="s">
        <v>157</v>
      </c>
      <c r="T52" s="31" t="s">
        <v>158</v>
      </c>
      <c r="V52" s="29">
        <v>226052</v>
      </c>
      <c r="W52" s="29" t="s">
        <v>157</v>
      </c>
      <c r="X52" s="31" t="s">
        <v>158</v>
      </c>
      <c r="Z52" s="29">
        <v>651338</v>
      </c>
      <c r="AA52" s="29" t="s">
        <v>187</v>
      </c>
      <c r="AB52" s="31" t="s">
        <v>188</v>
      </c>
    </row>
    <row r="53" spans="3:28" s="30" customFormat="1" ht="15" x14ac:dyDescent="0.25">
      <c r="C53" s="33">
        <v>593049</v>
      </c>
      <c r="D53" s="29" t="s">
        <v>63</v>
      </c>
      <c r="E53" s="29" t="s">
        <v>64</v>
      </c>
      <c r="F53" s="29" t="s">
        <v>189</v>
      </c>
      <c r="G53" s="223" t="e">
        <f t="shared" si="7"/>
        <v>#N/A</v>
      </c>
      <c r="H53" s="223">
        <f t="shared" si="8"/>
        <v>40</v>
      </c>
      <c r="I53" s="223">
        <f t="shared" si="9"/>
        <v>57</v>
      </c>
      <c r="J53" s="223">
        <f t="shared" si="10"/>
        <v>5</v>
      </c>
      <c r="K53" s="223">
        <f t="shared" si="11"/>
        <v>3</v>
      </c>
      <c r="L53" s="224" t="str">
        <f t="shared" si="12"/>
        <v>AC593049@email.com</v>
      </c>
      <c r="N53" s="29">
        <v>651338</v>
      </c>
      <c r="O53" s="29" t="s">
        <v>187</v>
      </c>
      <c r="P53" s="31" t="s">
        <v>188</v>
      </c>
      <c r="R53" s="29">
        <v>385556</v>
      </c>
      <c r="S53" s="29" t="s">
        <v>190</v>
      </c>
      <c r="T53" s="31" t="s">
        <v>191</v>
      </c>
      <c r="V53" s="29">
        <v>547407</v>
      </c>
      <c r="W53" s="29" t="s">
        <v>192</v>
      </c>
      <c r="X53" s="31" t="s">
        <v>193</v>
      </c>
      <c r="Z53" s="29">
        <v>181490</v>
      </c>
      <c r="AA53" s="29" t="s">
        <v>93</v>
      </c>
      <c r="AB53" s="31" t="s">
        <v>94</v>
      </c>
    </row>
    <row r="54" spans="3:28" s="30" customFormat="1" ht="15" x14ac:dyDescent="0.25">
      <c r="C54" s="29">
        <v>286405</v>
      </c>
      <c r="D54" s="29" t="s">
        <v>194</v>
      </c>
      <c r="E54" s="29" t="s">
        <v>89</v>
      </c>
      <c r="F54" s="29" t="s">
        <v>195</v>
      </c>
      <c r="G54" s="223" t="e">
        <f t="shared" si="7"/>
        <v>#N/A</v>
      </c>
      <c r="H54" s="223" t="e">
        <f t="shared" si="8"/>
        <v>#N/A</v>
      </c>
      <c r="I54" s="223">
        <f t="shared" si="9"/>
        <v>36</v>
      </c>
      <c r="J54" s="223">
        <f t="shared" si="10"/>
        <v>76</v>
      </c>
      <c r="K54" s="223">
        <f t="shared" si="11"/>
        <v>2</v>
      </c>
      <c r="L54" s="224" t="str">
        <f t="shared" si="12"/>
        <v>LD286405@email.com</v>
      </c>
      <c r="N54" s="29">
        <v>922883</v>
      </c>
      <c r="O54" s="29" t="s">
        <v>27</v>
      </c>
      <c r="P54" s="31" t="s">
        <v>28</v>
      </c>
      <c r="R54" s="29">
        <v>667264</v>
      </c>
      <c r="S54" s="29" t="s">
        <v>102</v>
      </c>
      <c r="T54" s="31" t="s">
        <v>135</v>
      </c>
      <c r="V54" s="33">
        <v>859390</v>
      </c>
      <c r="W54" s="29" t="s">
        <v>68</v>
      </c>
      <c r="X54" s="31" t="s">
        <v>69</v>
      </c>
      <c r="Z54" s="29">
        <v>405129</v>
      </c>
      <c r="AA54" s="29" t="s">
        <v>76</v>
      </c>
      <c r="AB54" s="31" t="s">
        <v>77</v>
      </c>
    </row>
    <row r="55" spans="3:28" s="30" customFormat="1" ht="30" x14ac:dyDescent="0.25">
      <c r="C55" s="29">
        <v>806738</v>
      </c>
      <c r="D55" s="29" t="s">
        <v>177</v>
      </c>
      <c r="E55" s="29" t="s">
        <v>178</v>
      </c>
      <c r="F55" s="29" t="s">
        <v>196</v>
      </c>
      <c r="G55" s="223">
        <f t="shared" si="7"/>
        <v>82</v>
      </c>
      <c r="H55" s="223">
        <f t="shared" si="8"/>
        <v>53</v>
      </c>
      <c r="I55" s="223">
        <f t="shared" si="9"/>
        <v>63</v>
      </c>
      <c r="J55" s="223">
        <f t="shared" si="10"/>
        <v>22</v>
      </c>
      <c r="K55" s="223">
        <f t="shared" si="11"/>
        <v>4</v>
      </c>
      <c r="L55" s="224" t="str">
        <f t="shared" si="12"/>
        <v>-</v>
      </c>
      <c r="N55" s="29">
        <v>250640</v>
      </c>
      <c r="O55" s="29" t="s">
        <v>182</v>
      </c>
      <c r="P55" s="31" t="s">
        <v>183</v>
      </c>
      <c r="R55" s="29">
        <v>250640</v>
      </c>
      <c r="S55" s="29" t="s">
        <v>182</v>
      </c>
      <c r="T55" s="31" t="s">
        <v>183</v>
      </c>
      <c r="V55" s="33">
        <v>757493</v>
      </c>
      <c r="W55" s="29" t="s">
        <v>150</v>
      </c>
      <c r="X55" s="31" t="s">
        <v>151</v>
      </c>
      <c r="Z55" s="29">
        <v>628175</v>
      </c>
      <c r="AA55" s="29" t="s">
        <v>107</v>
      </c>
      <c r="AB55" s="31" t="s">
        <v>108</v>
      </c>
    </row>
    <row r="56" spans="3:28" s="30" customFormat="1" ht="30" x14ac:dyDescent="0.25">
      <c r="C56" s="29">
        <v>306973</v>
      </c>
      <c r="D56" s="29" t="s">
        <v>197</v>
      </c>
      <c r="E56" s="29" t="s">
        <v>122</v>
      </c>
      <c r="F56" s="29" t="s">
        <v>198</v>
      </c>
      <c r="G56" s="223">
        <f t="shared" si="7"/>
        <v>67</v>
      </c>
      <c r="H56" s="223">
        <f t="shared" si="8"/>
        <v>63</v>
      </c>
      <c r="I56" s="223">
        <f t="shared" si="9"/>
        <v>76</v>
      </c>
      <c r="J56" s="223">
        <f t="shared" si="10"/>
        <v>67</v>
      </c>
      <c r="K56" s="223">
        <f t="shared" si="11"/>
        <v>4</v>
      </c>
      <c r="L56" s="224" t="str">
        <f t="shared" si="12"/>
        <v>-</v>
      </c>
      <c r="N56" s="29">
        <v>933638</v>
      </c>
      <c r="O56" s="29" t="s">
        <v>165</v>
      </c>
      <c r="P56" s="31" t="s">
        <v>166</v>
      </c>
      <c r="R56" s="29">
        <v>231475</v>
      </c>
      <c r="S56" s="29" t="s">
        <v>31</v>
      </c>
      <c r="T56" s="31" t="s">
        <v>32</v>
      </c>
      <c r="V56" s="29">
        <v>625189</v>
      </c>
      <c r="W56" s="29" t="s">
        <v>170</v>
      </c>
      <c r="X56" s="31" t="s">
        <v>171</v>
      </c>
      <c r="Z56" s="29">
        <v>517043</v>
      </c>
      <c r="AA56" s="29" t="s">
        <v>85</v>
      </c>
      <c r="AB56" s="31" t="s">
        <v>86</v>
      </c>
    </row>
    <row r="57" spans="3:28" s="30" customFormat="1" ht="15" x14ac:dyDescent="0.25">
      <c r="C57" s="29">
        <v>831683</v>
      </c>
      <c r="D57" s="29" t="s">
        <v>199</v>
      </c>
      <c r="E57" s="29" t="s">
        <v>200</v>
      </c>
      <c r="F57" s="29" t="s">
        <v>201</v>
      </c>
      <c r="G57" s="223">
        <f t="shared" si="7"/>
        <v>33</v>
      </c>
      <c r="H57" s="223">
        <f t="shared" si="8"/>
        <v>36</v>
      </c>
      <c r="I57" s="223">
        <f t="shared" si="9"/>
        <v>41</v>
      </c>
      <c r="J57" s="223" t="e">
        <f t="shared" si="10"/>
        <v>#N/A</v>
      </c>
      <c r="K57" s="223">
        <f t="shared" si="11"/>
        <v>3</v>
      </c>
      <c r="L57" s="224" t="str">
        <f t="shared" si="12"/>
        <v>CG831683@email.com</v>
      </c>
      <c r="N57" s="29">
        <v>551297</v>
      </c>
      <c r="O57" s="29" t="s">
        <v>45</v>
      </c>
      <c r="P57" s="31" t="s">
        <v>46</v>
      </c>
      <c r="R57" s="33">
        <v>859405</v>
      </c>
      <c r="S57" s="29" t="s">
        <v>104</v>
      </c>
      <c r="T57" s="31" t="s">
        <v>105</v>
      </c>
      <c r="V57" s="29">
        <v>517043</v>
      </c>
      <c r="W57" s="29" t="s">
        <v>85</v>
      </c>
      <c r="X57" s="31" t="s">
        <v>86</v>
      </c>
      <c r="Z57" s="29">
        <v>891045</v>
      </c>
      <c r="AA57" s="29" t="s">
        <v>34</v>
      </c>
      <c r="AB57" s="31" t="s">
        <v>35</v>
      </c>
    </row>
    <row r="58" spans="3:28" s="30" customFormat="1" ht="15" x14ac:dyDescent="0.25">
      <c r="C58" s="29">
        <v>518642</v>
      </c>
      <c r="D58" s="29" t="s">
        <v>146</v>
      </c>
      <c r="E58" s="29" t="s">
        <v>147</v>
      </c>
      <c r="F58" s="29" t="s">
        <v>202</v>
      </c>
      <c r="G58" s="223">
        <f t="shared" si="7"/>
        <v>73</v>
      </c>
      <c r="H58" s="223">
        <f t="shared" si="8"/>
        <v>17</v>
      </c>
      <c r="I58" s="223">
        <f t="shared" si="9"/>
        <v>61</v>
      </c>
      <c r="J58" s="223">
        <f t="shared" si="10"/>
        <v>32</v>
      </c>
      <c r="K58" s="223">
        <f t="shared" si="11"/>
        <v>4</v>
      </c>
      <c r="L58" s="224" t="str">
        <f t="shared" si="12"/>
        <v>-</v>
      </c>
      <c r="N58" s="226">
        <v>369827</v>
      </c>
      <c r="O58" s="29" t="s">
        <v>184</v>
      </c>
      <c r="P58" s="31" t="s">
        <v>185</v>
      </c>
      <c r="R58" s="29">
        <v>552599</v>
      </c>
      <c r="S58" s="29" t="s">
        <v>72</v>
      </c>
      <c r="T58" s="31" t="s">
        <v>73</v>
      </c>
      <c r="V58" s="29">
        <v>374324</v>
      </c>
      <c r="W58" s="29" t="s">
        <v>203</v>
      </c>
      <c r="X58" s="31" t="s">
        <v>204</v>
      </c>
      <c r="Z58" s="29">
        <v>983244</v>
      </c>
      <c r="AA58" s="29" t="s">
        <v>205</v>
      </c>
      <c r="AB58" s="31" t="s">
        <v>206</v>
      </c>
    </row>
    <row r="59" spans="3:28" s="30" customFormat="1" ht="15" x14ac:dyDescent="0.25">
      <c r="C59" s="29">
        <v>988854</v>
      </c>
      <c r="D59" s="29" t="s">
        <v>207</v>
      </c>
      <c r="E59" s="29" t="s">
        <v>174</v>
      </c>
      <c r="F59" s="29" t="s">
        <v>208</v>
      </c>
      <c r="G59" s="223">
        <f t="shared" si="7"/>
        <v>31</v>
      </c>
      <c r="H59" s="223">
        <f t="shared" si="8"/>
        <v>78</v>
      </c>
      <c r="I59" s="223" t="e">
        <f t="shared" si="9"/>
        <v>#N/A</v>
      </c>
      <c r="J59" s="223">
        <f t="shared" si="10"/>
        <v>80</v>
      </c>
      <c r="K59" s="223">
        <f t="shared" si="11"/>
        <v>3</v>
      </c>
      <c r="L59" s="224" t="str">
        <f t="shared" si="12"/>
        <v>CH988854@email.com</v>
      </c>
      <c r="N59" s="29">
        <v>988854</v>
      </c>
      <c r="O59" s="29" t="s">
        <v>207</v>
      </c>
      <c r="P59" s="31" t="s">
        <v>174</v>
      </c>
      <c r="R59" s="29">
        <v>425291</v>
      </c>
      <c r="S59" s="29" t="s">
        <v>140</v>
      </c>
      <c r="T59" s="31" t="s">
        <v>141</v>
      </c>
      <c r="V59" s="29">
        <v>168769</v>
      </c>
      <c r="W59" s="29" t="s">
        <v>180</v>
      </c>
      <c r="X59" s="31" t="s">
        <v>181</v>
      </c>
      <c r="Z59" s="29">
        <v>539820</v>
      </c>
      <c r="AA59" s="29" t="s">
        <v>50</v>
      </c>
      <c r="AB59" s="31" t="s">
        <v>109</v>
      </c>
    </row>
    <row r="60" spans="3:28" s="30" customFormat="1" ht="15" x14ac:dyDescent="0.25">
      <c r="C60" s="29">
        <v>547407</v>
      </c>
      <c r="D60" s="29" t="s">
        <v>192</v>
      </c>
      <c r="E60" s="29" t="s">
        <v>193</v>
      </c>
      <c r="F60" s="29" t="s">
        <v>209</v>
      </c>
      <c r="G60" s="223" t="e">
        <f t="shared" si="7"/>
        <v>#N/A</v>
      </c>
      <c r="H60" s="223">
        <f t="shared" si="8"/>
        <v>81</v>
      </c>
      <c r="I60" s="223">
        <f t="shared" si="9"/>
        <v>25</v>
      </c>
      <c r="J60" s="223">
        <f t="shared" si="10"/>
        <v>63</v>
      </c>
      <c r="K60" s="223">
        <f t="shared" si="11"/>
        <v>3</v>
      </c>
      <c r="L60" s="224" t="str">
        <f t="shared" si="12"/>
        <v>UH547407@email.com</v>
      </c>
      <c r="N60" s="29">
        <v>775397</v>
      </c>
      <c r="O60" s="29" t="s">
        <v>124</v>
      </c>
      <c r="P60" s="31" t="s">
        <v>125</v>
      </c>
      <c r="R60" s="29">
        <v>792711</v>
      </c>
      <c r="S60" s="29" t="s">
        <v>144</v>
      </c>
      <c r="T60" s="31" t="s">
        <v>145</v>
      </c>
      <c r="V60" s="33">
        <v>375869</v>
      </c>
      <c r="W60" s="29" t="s">
        <v>210</v>
      </c>
      <c r="X60" s="31" t="s">
        <v>211</v>
      </c>
      <c r="Z60" s="29">
        <v>518642</v>
      </c>
      <c r="AA60" s="29" t="s">
        <v>146</v>
      </c>
      <c r="AB60" s="31" t="s">
        <v>147</v>
      </c>
    </row>
    <row r="61" spans="3:28" s="30" customFormat="1" ht="15" x14ac:dyDescent="0.25">
      <c r="C61" s="29">
        <v>281126</v>
      </c>
      <c r="D61" s="29" t="s">
        <v>160</v>
      </c>
      <c r="E61" s="29" t="s">
        <v>161</v>
      </c>
      <c r="F61" s="29" t="s">
        <v>212</v>
      </c>
      <c r="G61" s="223">
        <f t="shared" si="7"/>
        <v>40</v>
      </c>
      <c r="H61" s="223">
        <f t="shared" si="8"/>
        <v>72</v>
      </c>
      <c r="I61" s="223">
        <f t="shared" si="9"/>
        <v>19</v>
      </c>
      <c r="J61" s="223">
        <f t="shared" si="10"/>
        <v>66</v>
      </c>
      <c r="K61" s="223">
        <f t="shared" si="11"/>
        <v>4</v>
      </c>
      <c r="L61" s="224" t="str">
        <f t="shared" si="12"/>
        <v>-</v>
      </c>
      <c r="N61" s="29">
        <v>831683</v>
      </c>
      <c r="O61" s="29" t="s">
        <v>199</v>
      </c>
      <c r="P61" s="31" t="s">
        <v>200</v>
      </c>
      <c r="R61" s="29">
        <v>198658</v>
      </c>
      <c r="S61" s="29" t="s">
        <v>74</v>
      </c>
      <c r="T61" s="31" t="s">
        <v>75</v>
      </c>
      <c r="V61" s="29">
        <v>181490</v>
      </c>
      <c r="W61" s="29" t="s">
        <v>93</v>
      </c>
      <c r="X61" s="31" t="s">
        <v>94</v>
      </c>
      <c r="Z61" s="29">
        <v>236449</v>
      </c>
      <c r="AA61" s="29" t="s">
        <v>20</v>
      </c>
      <c r="AB61" s="31" t="s">
        <v>21</v>
      </c>
    </row>
    <row r="62" spans="3:28" s="30" customFormat="1" ht="30" x14ac:dyDescent="0.25">
      <c r="C62" s="29">
        <v>983244</v>
      </c>
      <c r="D62" s="29" t="s">
        <v>205</v>
      </c>
      <c r="E62" s="29" t="s">
        <v>206</v>
      </c>
      <c r="F62" s="29" t="s">
        <v>213</v>
      </c>
      <c r="G62" s="223">
        <f t="shared" si="7"/>
        <v>71</v>
      </c>
      <c r="H62" s="223">
        <f t="shared" si="8"/>
        <v>41</v>
      </c>
      <c r="I62" s="223">
        <f t="shared" si="9"/>
        <v>44</v>
      </c>
      <c r="J62" s="223">
        <f t="shared" si="10"/>
        <v>30</v>
      </c>
      <c r="K62" s="223">
        <f t="shared" si="11"/>
        <v>4</v>
      </c>
      <c r="L62" s="224" t="str">
        <f t="shared" si="12"/>
        <v>-</v>
      </c>
      <c r="N62" s="29">
        <v>788821</v>
      </c>
      <c r="O62" s="29" t="s">
        <v>148</v>
      </c>
      <c r="P62" s="31" t="s">
        <v>149</v>
      </c>
      <c r="R62" s="33">
        <v>293059</v>
      </c>
      <c r="S62" s="29" t="s">
        <v>126</v>
      </c>
      <c r="T62" s="31" t="s">
        <v>127</v>
      </c>
      <c r="V62" s="29">
        <v>503206</v>
      </c>
      <c r="W62" s="29" t="s">
        <v>43</v>
      </c>
      <c r="X62" s="31" t="s">
        <v>44</v>
      </c>
      <c r="Z62" s="29">
        <v>551297</v>
      </c>
      <c r="AA62" s="29" t="s">
        <v>45</v>
      </c>
      <c r="AB62" s="31" t="s">
        <v>46</v>
      </c>
    </row>
    <row r="63" spans="3:28" s="30" customFormat="1" ht="15" x14ac:dyDescent="0.25">
      <c r="C63" s="29">
        <v>828255</v>
      </c>
      <c r="D63" s="29" t="s">
        <v>214</v>
      </c>
      <c r="E63" s="29" t="s">
        <v>215</v>
      </c>
      <c r="F63" s="29" t="s">
        <v>216</v>
      </c>
      <c r="G63" s="223">
        <f t="shared" si="7"/>
        <v>65</v>
      </c>
      <c r="H63" s="223">
        <f t="shared" si="8"/>
        <v>71</v>
      </c>
      <c r="I63" s="223">
        <f t="shared" si="9"/>
        <v>42</v>
      </c>
      <c r="J63" s="223">
        <f t="shared" si="10"/>
        <v>43</v>
      </c>
      <c r="K63" s="223">
        <f t="shared" si="11"/>
        <v>4</v>
      </c>
      <c r="L63" s="224" t="str">
        <f t="shared" si="12"/>
        <v>-</v>
      </c>
      <c r="N63" s="29">
        <v>385556</v>
      </c>
      <c r="O63" s="29" t="s">
        <v>190</v>
      </c>
      <c r="P63" s="31" t="s">
        <v>191</v>
      </c>
      <c r="R63" s="29">
        <v>374324</v>
      </c>
      <c r="S63" s="29" t="s">
        <v>203</v>
      </c>
      <c r="T63" s="31" t="s">
        <v>204</v>
      </c>
      <c r="V63" s="29">
        <v>784032</v>
      </c>
      <c r="W63" s="29" t="s">
        <v>217</v>
      </c>
      <c r="X63" s="31" t="s">
        <v>218</v>
      </c>
      <c r="Z63" s="29">
        <v>186889</v>
      </c>
      <c r="AA63" s="29" t="s">
        <v>155</v>
      </c>
      <c r="AB63" s="31" t="s">
        <v>156</v>
      </c>
    </row>
    <row r="64" spans="3:28" s="30" customFormat="1" ht="15" x14ac:dyDescent="0.25">
      <c r="C64" s="29">
        <v>223095</v>
      </c>
      <c r="D64" s="29" t="s">
        <v>54</v>
      </c>
      <c r="E64" s="29" t="s">
        <v>55</v>
      </c>
      <c r="F64" s="29" t="s">
        <v>219</v>
      </c>
      <c r="G64" s="223">
        <f t="shared" si="7"/>
        <v>22</v>
      </c>
      <c r="H64" s="223" t="e">
        <f t="shared" si="8"/>
        <v>#N/A</v>
      </c>
      <c r="I64" s="223">
        <f t="shared" si="9"/>
        <v>4</v>
      </c>
      <c r="J64" s="223">
        <f t="shared" si="10"/>
        <v>61</v>
      </c>
      <c r="K64" s="223">
        <f t="shared" si="11"/>
        <v>3</v>
      </c>
      <c r="L64" s="224" t="str">
        <f t="shared" si="12"/>
        <v>SH223095@email.com</v>
      </c>
      <c r="N64" s="29">
        <v>226052</v>
      </c>
      <c r="O64" s="29" t="s">
        <v>157</v>
      </c>
      <c r="P64" s="31" t="s">
        <v>158</v>
      </c>
      <c r="R64" s="29">
        <v>831683</v>
      </c>
      <c r="S64" s="29" t="s">
        <v>199</v>
      </c>
      <c r="T64" s="31" t="s">
        <v>200</v>
      </c>
      <c r="V64" s="29">
        <v>286405</v>
      </c>
      <c r="W64" s="29" t="s">
        <v>194</v>
      </c>
      <c r="X64" s="31" t="s">
        <v>89</v>
      </c>
      <c r="Z64" s="29">
        <v>617356</v>
      </c>
      <c r="AA64" s="29" t="s">
        <v>220</v>
      </c>
      <c r="AB64" s="31" t="s">
        <v>221</v>
      </c>
    </row>
    <row r="65" spans="3:28" s="30" customFormat="1" ht="15" x14ac:dyDescent="0.25">
      <c r="C65" s="33">
        <v>493868</v>
      </c>
      <c r="D65" s="29" t="s">
        <v>172</v>
      </c>
      <c r="E65" s="29" t="s">
        <v>173</v>
      </c>
      <c r="F65" s="29" t="s">
        <v>222</v>
      </c>
      <c r="G65" s="223">
        <f t="shared" si="7"/>
        <v>54</v>
      </c>
      <c r="H65" s="223">
        <f t="shared" si="8"/>
        <v>22</v>
      </c>
      <c r="I65" s="223">
        <f t="shared" si="9"/>
        <v>21</v>
      </c>
      <c r="J65" s="223">
        <f t="shared" si="10"/>
        <v>81</v>
      </c>
      <c r="K65" s="223">
        <f t="shared" si="11"/>
        <v>4</v>
      </c>
      <c r="L65" s="224" t="str">
        <f t="shared" si="12"/>
        <v>-</v>
      </c>
      <c r="N65" s="33">
        <v>375859</v>
      </c>
      <c r="O65" s="29" t="s">
        <v>136</v>
      </c>
      <c r="P65" s="31" t="s">
        <v>137</v>
      </c>
      <c r="R65" s="29">
        <v>628175</v>
      </c>
      <c r="S65" s="29" t="s">
        <v>107</v>
      </c>
      <c r="T65" s="31" t="s">
        <v>108</v>
      </c>
      <c r="V65" s="29">
        <v>775397</v>
      </c>
      <c r="W65" s="29" t="s">
        <v>124</v>
      </c>
      <c r="X65" s="31" t="s">
        <v>125</v>
      </c>
      <c r="Z65" s="29">
        <v>658878</v>
      </c>
      <c r="AA65" s="29" t="s">
        <v>88</v>
      </c>
      <c r="AB65" s="31" t="s">
        <v>89</v>
      </c>
    </row>
    <row r="66" spans="3:28" s="30" customFormat="1" ht="30" x14ac:dyDescent="0.25">
      <c r="C66" s="29">
        <v>658878</v>
      </c>
      <c r="D66" s="29" t="s">
        <v>88</v>
      </c>
      <c r="E66" s="29" t="s">
        <v>89</v>
      </c>
      <c r="F66" s="29" t="s">
        <v>223</v>
      </c>
      <c r="G66" s="223">
        <f t="shared" si="7"/>
        <v>8</v>
      </c>
      <c r="H66" s="223" t="e">
        <f t="shared" si="8"/>
        <v>#N/A</v>
      </c>
      <c r="I66" s="223" t="e">
        <f t="shared" si="9"/>
        <v>#N/A</v>
      </c>
      <c r="J66" s="223">
        <f t="shared" si="10"/>
        <v>37</v>
      </c>
      <c r="K66" s="223">
        <f t="shared" si="11"/>
        <v>2</v>
      </c>
      <c r="L66" s="224" t="str">
        <f t="shared" si="12"/>
        <v>LK658878@email.com</v>
      </c>
      <c r="N66" s="29">
        <v>707841</v>
      </c>
      <c r="O66" s="29" t="s">
        <v>119</v>
      </c>
      <c r="P66" s="31" t="s">
        <v>120</v>
      </c>
      <c r="R66" s="29">
        <v>236449</v>
      </c>
      <c r="S66" s="29" t="s">
        <v>20</v>
      </c>
      <c r="T66" s="31" t="s">
        <v>21</v>
      </c>
      <c r="V66" s="29">
        <v>371906</v>
      </c>
      <c r="W66" s="29" t="s">
        <v>184</v>
      </c>
      <c r="X66" s="31" t="s">
        <v>185</v>
      </c>
      <c r="Z66" s="29">
        <v>788821</v>
      </c>
      <c r="AA66" s="29" t="s">
        <v>148</v>
      </c>
      <c r="AB66" s="31" t="s">
        <v>149</v>
      </c>
    </row>
    <row r="67" spans="3:28" s="30" customFormat="1" ht="15" x14ac:dyDescent="0.25">
      <c r="C67" s="29">
        <v>625189</v>
      </c>
      <c r="D67" s="29" t="s">
        <v>170</v>
      </c>
      <c r="E67" s="29" t="s">
        <v>171</v>
      </c>
      <c r="F67" s="29" t="s">
        <v>224</v>
      </c>
      <c r="G67" s="223">
        <f t="shared" si="7"/>
        <v>21</v>
      </c>
      <c r="H67" s="223">
        <f t="shared" si="8"/>
        <v>60</v>
      </c>
      <c r="I67" s="223">
        <f t="shared" si="9"/>
        <v>28</v>
      </c>
      <c r="J67" s="223">
        <f t="shared" si="10"/>
        <v>65</v>
      </c>
      <c r="K67" s="223">
        <f t="shared" si="11"/>
        <v>4</v>
      </c>
      <c r="L67" s="224" t="str">
        <f t="shared" si="12"/>
        <v>-</v>
      </c>
      <c r="N67" s="29">
        <v>198658</v>
      </c>
      <c r="O67" s="29" t="s">
        <v>74</v>
      </c>
      <c r="P67" s="31" t="s">
        <v>75</v>
      </c>
      <c r="R67" s="29">
        <v>605733</v>
      </c>
      <c r="S67" s="29" t="s">
        <v>23</v>
      </c>
      <c r="T67" s="31" t="s">
        <v>24</v>
      </c>
      <c r="V67" s="29">
        <v>876236</v>
      </c>
      <c r="W67" s="29" t="s">
        <v>225</v>
      </c>
      <c r="X67" s="31" t="s">
        <v>161</v>
      </c>
      <c r="Z67" s="33">
        <v>757493</v>
      </c>
      <c r="AA67" s="29" t="s">
        <v>150</v>
      </c>
      <c r="AB67" s="31" t="s">
        <v>151</v>
      </c>
    </row>
    <row r="68" spans="3:28" s="30" customFormat="1" ht="15" x14ac:dyDescent="0.25">
      <c r="C68" s="29">
        <v>948048</v>
      </c>
      <c r="D68" s="29" t="s">
        <v>226</v>
      </c>
      <c r="E68" s="29" t="s">
        <v>166</v>
      </c>
      <c r="F68" s="29" t="s">
        <v>227</v>
      </c>
      <c r="G68" s="223">
        <f t="shared" si="7"/>
        <v>56</v>
      </c>
      <c r="H68" s="223">
        <f t="shared" si="8"/>
        <v>54</v>
      </c>
      <c r="I68" s="223" t="e">
        <f t="shared" si="9"/>
        <v>#N/A</v>
      </c>
      <c r="J68" s="223" t="e">
        <f t="shared" si="10"/>
        <v>#N/A</v>
      </c>
      <c r="K68" s="223">
        <f t="shared" si="11"/>
        <v>2</v>
      </c>
      <c r="L68" s="224" t="str">
        <f t="shared" si="12"/>
        <v>CK948048@email.com</v>
      </c>
      <c r="N68" s="29">
        <v>281126</v>
      </c>
      <c r="O68" s="29" t="s">
        <v>160</v>
      </c>
      <c r="P68" s="31" t="s">
        <v>161</v>
      </c>
      <c r="R68" s="33">
        <v>593049</v>
      </c>
      <c r="S68" s="29" t="s">
        <v>63</v>
      </c>
      <c r="T68" s="31" t="s">
        <v>64</v>
      </c>
      <c r="V68" s="29">
        <v>282645</v>
      </c>
      <c r="W68" s="29" t="s">
        <v>121</v>
      </c>
      <c r="X68" s="31" t="s">
        <v>122</v>
      </c>
      <c r="Z68" s="29">
        <v>111301</v>
      </c>
      <c r="AA68" s="29" t="s">
        <v>38</v>
      </c>
      <c r="AB68" s="31" t="s">
        <v>39</v>
      </c>
    </row>
    <row r="69" spans="3:28" s="30" customFormat="1" ht="15" x14ac:dyDescent="0.25">
      <c r="C69" s="29">
        <v>876236</v>
      </c>
      <c r="D69" s="29" t="s">
        <v>225</v>
      </c>
      <c r="E69" s="29" t="s">
        <v>161</v>
      </c>
      <c r="F69" s="29" t="s">
        <v>228</v>
      </c>
      <c r="G69" s="223">
        <f t="shared" si="7"/>
        <v>44</v>
      </c>
      <c r="H69" s="223">
        <f t="shared" si="8"/>
        <v>52</v>
      </c>
      <c r="I69" s="223">
        <f t="shared" si="9"/>
        <v>39</v>
      </c>
      <c r="J69" s="223">
        <f t="shared" si="10"/>
        <v>49</v>
      </c>
      <c r="K69" s="223">
        <f t="shared" si="11"/>
        <v>4</v>
      </c>
      <c r="L69" s="224" t="str">
        <f t="shared" si="12"/>
        <v>-</v>
      </c>
      <c r="N69" s="29">
        <v>282645</v>
      </c>
      <c r="O69" s="29" t="s">
        <v>121</v>
      </c>
      <c r="P69" s="31" t="s">
        <v>122</v>
      </c>
      <c r="R69" s="29">
        <v>983244</v>
      </c>
      <c r="S69" s="29" t="s">
        <v>205</v>
      </c>
      <c r="T69" s="31" t="s">
        <v>206</v>
      </c>
      <c r="V69" s="29">
        <v>831683</v>
      </c>
      <c r="W69" s="29" t="s">
        <v>199</v>
      </c>
      <c r="X69" s="31" t="s">
        <v>200</v>
      </c>
      <c r="Z69" s="29">
        <v>605733</v>
      </c>
      <c r="AA69" s="29" t="s">
        <v>23</v>
      </c>
      <c r="AB69" s="31" t="s">
        <v>24</v>
      </c>
    </row>
    <row r="70" spans="3:28" s="30" customFormat="1" ht="30" x14ac:dyDescent="0.25">
      <c r="C70" s="29">
        <v>226052</v>
      </c>
      <c r="D70" s="29" t="s">
        <v>157</v>
      </c>
      <c r="E70" s="29" t="s">
        <v>158</v>
      </c>
      <c r="F70" s="29" t="s">
        <v>229</v>
      </c>
      <c r="G70" s="223">
        <f t="shared" si="7"/>
        <v>36</v>
      </c>
      <c r="H70" s="223">
        <f t="shared" si="8"/>
        <v>24</v>
      </c>
      <c r="I70" s="223">
        <f t="shared" si="9"/>
        <v>24</v>
      </c>
      <c r="J70" s="223">
        <f t="shared" si="10"/>
        <v>18</v>
      </c>
      <c r="K70" s="223">
        <f t="shared" si="11"/>
        <v>4</v>
      </c>
      <c r="L70" s="224" t="str">
        <f t="shared" si="12"/>
        <v>-</v>
      </c>
      <c r="N70" s="29">
        <v>635328</v>
      </c>
      <c r="O70" s="29" t="s">
        <v>115</v>
      </c>
      <c r="P70" s="31" t="s">
        <v>116</v>
      </c>
      <c r="R70" s="29">
        <v>869276</v>
      </c>
      <c r="S70" s="29" t="s">
        <v>129</v>
      </c>
      <c r="T70" s="31" t="s">
        <v>55</v>
      </c>
      <c r="V70" s="29">
        <v>828255</v>
      </c>
      <c r="W70" s="29" t="s">
        <v>214</v>
      </c>
      <c r="X70" s="31" t="s">
        <v>215</v>
      </c>
      <c r="Z70" s="29">
        <v>869276</v>
      </c>
      <c r="AA70" s="29" t="s">
        <v>129</v>
      </c>
      <c r="AB70" s="31" t="s">
        <v>55</v>
      </c>
    </row>
    <row r="71" spans="3:28" s="30" customFormat="1" ht="15" x14ac:dyDescent="0.25">
      <c r="C71" s="29">
        <v>374324</v>
      </c>
      <c r="D71" s="29" t="s">
        <v>203</v>
      </c>
      <c r="E71" s="29" t="s">
        <v>204</v>
      </c>
      <c r="F71" s="29" t="s">
        <v>230</v>
      </c>
      <c r="G71" s="223" t="e">
        <f t="shared" si="7"/>
        <v>#N/A</v>
      </c>
      <c r="H71" s="223">
        <f t="shared" si="8"/>
        <v>35</v>
      </c>
      <c r="I71" s="223">
        <f t="shared" si="9"/>
        <v>30</v>
      </c>
      <c r="J71" s="223" t="e">
        <f t="shared" si="10"/>
        <v>#N/A</v>
      </c>
      <c r="K71" s="223">
        <f t="shared" si="11"/>
        <v>2</v>
      </c>
      <c r="L71" s="224" t="str">
        <f t="shared" si="12"/>
        <v>LL374324@email.com</v>
      </c>
      <c r="N71" s="29">
        <v>384894</v>
      </c>
      <c r="O71" s="29" t="s">
        <v>231</v>
      </c>
      <c r="P71" s="31" t="s">
        <v>232</v>
      </c>
      <c r="R71" s="29">
        <v>194455</v>
      </c>
      <c r="S71" s="29" t="s">
        <v>233</v>
      </c>
      <c r="T71" s="31" t="s">
        <v>234</v>
      </c>
      <c r="V71" s="33">
        <v>293059</v>
      </c>
      <c r="W71" s="29" t="s">
        <v>126</v>
      </c>
      <c r="X71" s="31" t="s">
        <v>127</v>
      </c>
      <c r="Z71" s="29">
        <v>828255</v>
      </c>
      <c r="AA71" s="29" t="s">
        <v>214</v>
      </c>
      <c r="AB71" s="31" t="s">
        <v>215</v>
      </c>
    </row>
    <row r="72" spans="3:28" s="30" customFormat="1" ht="15" x14ac:dyDescent="0.25">
      <c r="C72" s="29">
        <v>792711</v>
      </c>
      <c r="D72" s="29" t="s">
        <v>144</v>
      </c>
      <c r="E72" s="29" t="s">
        <v>145</v>
      </c>
      <c r="F72" s="29" t="s">
        <v>235</v>
      </c>
      <c r="G72" s="223">
        <f t="shared" si="7"/>
        <v>17</v>
      </c>
      <c r="H72" s="223">
        <f t="shared" si="8"/>
        <v>32</v>
      </c>
      <c r="I72" s="223">
        <f t="shared" si="9"/>
        <v>46</v>
      </c>
      <c r="J72" s="223">
        <f t="shared" si="10"/>
        <v>64</v>
      </c>
      <c r="K72" s="223">
        <f t="shared" si="11"/>
        <v>4</v>
      </c>
      <c r="L72" s="224" t="str">
        <f t="shared" si="12"/>
        <v>-</v>
      </c>
      <c r="N72" s="29">
        <v>876236</v>
      </c>
      <c r="O72" s="29" t="s">
        <v>225</v>
      </c>
      <c r="P72" s="31" t="s">
        <v>161</v>
      </c>
      <c r="R72" s="29">
        <v>842401</v>
      </c>
      <c r="S72" s="29" t="s">
        <v>236</v>
      </c>
      <c r="T72" s="31" t="s">
        <v>237</v>
      </c>
      <c r="V72" s="29">
        <v>983244</v>
      </c>
      <c r="W72" s="29" t="s">
        <v>205</v>
      </c>
      <c r="X72" s="31" t="s">
        <v>206</v>
      </c>
      <c r="Z72" s="29">
        <v>844311</v>
      </c>
      <c r="AA72" s="29" t="s">
        <v>61</v>
      </c>
      <c r="AB72" s="31" t="s">
        <v>62</v>
      </c>
    </row>
    <row r="73" spans="3:28" s="30" customFormat="1" ht="15" x14ac:dyDescent="0.25">
      <c r="C73" s="29">
        <v>194839</v>
      </c>
      <c r="D73" s="29" t="s">
        <v>238</v>
      </c>
      <c r="E73" s="29" t="s">
        <v>239</v>
      </c>
      <c r="F73" s="29" t="s">
        <v>240</v>
      </c>
      <c r="G73" s="223">
        <f t="shared" si="7"/>
        <v>77</v>
      </c>
      <c r="H73" s="223">
        <f t="shared" si="8"/>
        <v>47</v>
      </c>
      <c r="I73" s="223">
        <f t="shared" si="9"/>
        <v>70</v>
      </c>
      <c r="J73" s="223" t="e">
        <f t="shared" si="10"/>
        <v>#N/A</v>
      </c>
      <c r="K73" s="223">
        <f t="shared" si="11"/>
        <v>3</v>
      </c>
      <c r="L73" s="224" t="str">
        <f t="shared" si="12"/>
        <v>CL194839@email.com</v>
      </c>
      <c r="N73" s="29">
        <v>980793</v>
      </c>
      <c r="O73" s="29" t="s">
        <v>40</v>
      </c>
      <c r="P73" s="31" t="s">
        <v>41</v>
      </c>
      <c r="R73" s="29">
        <v>181490</v>
      </c>
      <c r="S73" s="29" t="s">
        <v>93</v>
      </c>
      <c r="T73" s="31" t="s">
        <v>94</v>
      </c>
      <c r="V73" s="29">
        <v>635328</v>
      </c>
      <c r="W73" s="29" t="s">
        <v>115</v>
      </c>
      <c r="X73" s="31" t="s">
        <v>116</v>
      </c>
      <c r="Z73" s="29">
        <v>192230</v>
      </c>
      <c r="AA73" s="29" t="s">
        <v>50</v>
      </c>
      <c r="AB73" s="31" t="s">
        <v>51</v>
      </c>
    </row>
    <row r="74" spans="3:28" s="30" customFormat="1" ht="15" x14ac:dyDescent="0.25">
      <c r="C74" s="29">
        <v>842401</v>
      </c>
      <c r="D74" s="29" t="s">
        <v>236</v>
      </c>
      <c r="E74" s="29" t="s">
        <v>237</v>
      </c>
      <c r="F74" s="29" t="s">
        <v>241</v>
      </c>
      <c r="G74" s="223">
        <f t="shared" si="7"/>
        <v>51</v>
      </c>
      <c r="H74" s="223">
        <f t="shared" si="8"/>
        <v>44</v>
      </c>
      <c r="I74" s="223">
        <f t="shared" si="9"/>
        <v>82</v>
      </c>
      <c r="J74" s="223" t="e">
        <f t="shared" si="10"/>
        <v>#N/A</v>
      </c>
      <c r="K74" s="223">
        <f t="shared" si="11"/>
        <v>3</v>
      </c>
      <c r="L74" s="224" t="str">
        <f t="shared" si="12"/>
        <v>WL842401@email.com</v>
      </c>
      <c r="N74" s="29">
        <v>474329</v>
      </c>
      <c r="O74" s="29" t="s">
        <v>36</v>
      </c>
      <c r="P74" s="31" t="s">
        <v>37</v>
      </c>
      <c r="R74" s="29">
        <v>651376</v>
      </c>
      <c r="S74" s="29" t="s">
        <v>242</v>
      </c>
      <c r="T74" s="31" t="s">
        <v>243</v>
      </c>
      <c r="V74" s="29">
        <v>792711</v>
      </c>
      <c r="W74" s="29" t="s">
        <v>144</v>
      </c>
      <c r="X74" s="31" t="s">
        <v>145</v>
      </c>
      <c r="Z74" s="33">
        <v>382059</v>
      </c>
      <c r="AA74" s="29" t="s">
        <v>72</v>
      </c>
      <c r="AB74" s="31" t="s">
        <v>101</v>
      </c>
    </row>
    <row r="75" spans="3:28" s="30" customFormat="1" ht="15" x14ac:dyDescent="0.25">
      <c r="C75" s="29">
        <v>111301</v>
      </c>
      <c r="D75" s="29" t="s">
        <v>38</v>
      </c>
      <c r="E75" s="29" t="s">
        <v>39</v>
      </c>
      <c r="F75" s="29" t="s">
        <v>244</v>
      </c>
      <c r="G75" s="223" t="e">
        <f t="shared" si="7"/>
        <v>#N/A</v>
      </c>
      <c r="H75" s="223">
        <f t="shared" si="8"/>
        <v>8</v>
      </c>
      <c r="I75" s="223">
        <f t="shared" si="9"/>
        <v>2</v>
      </c>
      <c r="J75" s="223">
        <f t="shared" si="10"/>
        <v>40</v>
      </c>
      <c r="K75" s="223">
        <f t="shared" si="11"/>
        <v>3</v>
      </c>
      <c r="L75" s="224" t="str">
        <f t="shared" si="12"/>
        <v>HL111301@email.com</v>
      </c>
      <c r="N75" s="29">
        <v>254110</v>
      </c>
      <c r="O75" s="29" t="s">
        <v>25</v>
      </c>
      <c r="P75" s="31" t="s">
        <v>26</v>
      </c>
      <c r="R75" s="29">
        <v>194839</v>
      </c>
      <c r="S75" s="29" t="s">
        <v>238</v>
      </c>
      <c r="T75" s="31" t="s">
        <v>239</v>
      </c>
      <c r="V75" s="29">
        <v>534475</v>
      </c>
      <c r="W75" s="29" t="s">
        <v>130</v>
      </c>
      <c r="X75" s="31" t="s">
        <v>131</v>
      </c>
      <c r="Z75" s="29">
        <v>365974</v>
      </c>
      <c r="AA75" s="29" t="s">
        <v>81</v>
      </c>
      <c r="AB75" s="31" t="s">
        <v>82</v>
      </c>
    </row>
    <row r="76" spans="3:28" s="30" customFormat="1" ht="15" x14ac:dyDescent="0.25">
      <c r="C76" s="29">
        <v>775397</v>
      </c>
      <c r="D76" s="29" t="s">
        <v>124</v>
      </c>
      <c r="E76" s="29" t="s">
        <v>125</v>
      </c>
      <c r="F76" s="29" t="s">
        <v>245</v>
      </c>
      <c r="G76" s="223">
        <f t="shared" si="7"/>
        <v>32</v>
      </c>
      <c r="H76" s="223" t="e">
        <f t="shared" si="8"/>
        <v>#N/A</v>
      </c>
      <c r="I76" s="223">
        <f t="shared" si="9"/>
        <v>37</v>
      </c>
      <c r="J76" s="223">
        <f t="shared" si="10"/>
        <v>14</v>
      </c>
      <c r="K76" s="223">
        <f t="shared" si="11"/>
        <v>3</v>
      </c>
      <c r="L76" s="224" t="str">
        <f t="shared" si="12"/>
        <v>LL775397@email.com</v>
      </c>
      <c r="N76" s="29">
        <v>236449</v>
      </c>
      <c r="O76" s="29" t="s">
        <v>20</v>
      </c>
      <c r="P76" s="31" t="s">
        <v>21</v>
      </c>
      <c r="R76" s="29">
        <v>812465</v>
      </c>
      <c r="S76" s="29" t="s">
        <v>174</v>
      </c>
      <c r="T76" s="31" t="s">
        <v>175</v>
      </c>
      <c r="V76" s="29">
        <v>425291</v>
      </c>
      <c r="W76" s="29" t="s">
        <v>140</v>
      </c>
      <c r="X76" s="31" t="s">
        <v>141</v>
      </c>
      <c r="Z76" s="29">
        <v>371906</v>
      </c>
      <c r="AA76" s="29" t="s">
        <v>184</v>
      </c>
      <c r="AB76" s="31" t="s">
        <v>185</v>
      </c>
    </row>
    <row r="77" spans="3:28" s="30" customFormat="1" ht="15" x14ac:dyDescent="0.25">
      <c r="C77" s="29">
        <v>384894</v>
      </c>
      <c r="D77" s="29" t="s">
        <v>231</v>
      </c>
      <c r="E77" s="29" t="s">
        <v>232</v>
      </c>
      <c r="F77" s="29" t="s">
        <v>246</v>
      </c>
      <c r="G77" s="223">
        <f t="shared" si="7"/>
        <v>43</v>
      </c>
      <c r="H77" s="223">
        <f t="shared" si="8"/>
        <v>49</v>
      </c>
      <c r="I77" s="223">
        <f t="shared" si="9"/>
        <v>77</v>
      </c>
      <c r="J77" s="223">
        <f t="shared" si="10"/>
        <v>52</v>
      </c>
      <c r="K77" s="223">
        <f t="shared" si="11"/>
        <v>4</v>
      </c>
      <c r="L77" s="224" t="str">
        <f t="shared" si="12"/>
        <v>-</v>
      </c>
      <c r="N77" s="29">
        <v>941282</v>
      </c>
      <c r="O77" s="29" t="s">
        <v>68</v>
      </c>
      <c r="P77" s="31" t="s">
        <v>90</v>
      </c>
      <c r="R77" s="29">
        <v>384894</v>
      </c>
      <c r="S77" s="29" t="s">
        <v>231</v>
      </c>
      <c r="T77" s="31" t="s">
        <v>232</v>
      </c>
      <c r="V77" s="29">
        <v>605733</v>
      </c>
      <c r="W77" s="29" t="s">
        <v>23</v>
      </c>
      <c r="X77" s="31" t="s">
        <v>24</v>
      </c>
      <c r="Z77" s="29">
        <v>876236</v>
      </c>
      <c r="AA77" s="29" t="s">
        <v>225</v>
      </c>
      <c r="AB77" s="31" t="s">
        <v>161</v>
      </c>
    </row>
    <row r="78" spans="3:28" s="30" customFormat="1" ht="15" x14ac:dyDescent="0.25">
      <c r="C78" s="29">
        <v>220756</v>
      </c>
      <c r="D78" s="29" t="s">
        <v>83</v>
      </c>
      <c r="E78" s="29" t="s">
        <v>84</v>
      </c>
      <c r="F78" s="29" t="s">
        <v>247</v>
      </c>
      <c r="G78" s="223">
        <f t="shared" si="7"/>
        <v>55</v>
      </c>
      <c r="H78" s="223">
        <f t="shared" si="8"/>
        <v>51</v>
      </c>
      <c r="I78" s="223" t="e">
        <f t="shared" si="9"/>
        <v>#N/A</v>
      </c>
      <c r="J78" s="223">
        <f t="shared" si="10"/>
        <v>7</v>
      </c>
      <c r="K78" s="223">
        <f t="shared" si="11"/>
        <v>3</v>
      </c>
      <c r="L78" s="224" t="str">
        <f t="shared" si="12"/>
        <v>AM220756@email.com</v>
      </c>
      <c r="N78" s="33">
        <v>293059</v>
      </c>
      <c r="O78" s="29" t="s">
        <v>126</v>
      </c>
      <c r="P78" s="31" t="s">
        <v>127</v>
      </c>
      <c r="R78" s="29">
        <v>534475</v>
      </c>
      <c r="S78" s="29" t="s">
        <v>130</v>
      </c>
      <c r="T78" s="31" t="s">
        <v>131</v>
      </c>
      <c r="V78" s="29">
        <v>254110</v>
      </c>
      <c r="W78" s="29" t="s">
        <v>25</v>
      </c>
      <c r="X78" s="31" t="s">
        <v>26</v>
      </c>
      <c r="Z78" s="29">
        <v>552599</v>
      </c>
      <c r="AA78" s="29" t="s">
        <v>72</v>
      </c>
      <c r="AB78" s="31" t="s">
        <v>73</v>
      </c>
    </row>
    <row r="79" spans="3:28" s="30" customFormat="1" ht="15" x14ac:dyDescent="0.25">
      <c r="C79" s="29">
        <v>380640</v>
      </c>
      <c r="D79" s="29" t="s">
        <v>70</v>
      </c>
      <c r="E79" s="29" t="s">
        <v>71</v>
      </c>
      <c r="F79" s="29" t="s">
        <v>248</v>
      </c>
      <c r="G79" s="223">
        <f t="shared" si="7"/>
        <v>59</v>
      </c>
      <c r="H79" s="223">
        <f t="shared" si="8"/>
        <v>6</v>
      </c>
      <c r="I79" s="223" t="e">
        <f t="shared" si="9"/>
        <v>#N/A</v>
      </c>
      <c r="J79" s="223" t="e">
        <f t="shared" si="10"/>
        <v>#N/A</v>
      </c>
      <c r="K79" s="223">
        <f t="shared" si="11"/>
        <v>2</v>
      </c>
      <c r="L79" s="224" t="str">
        <f t="shared" si="12"/>
        <v>CM380640@email.com</v>
      </c>
      <c r="N79" s="29">
        <v>842401</v>
      </c>
      <c r="O79" s="29" t="s">
        <v>236</v>
      </c>
      <c r="P79" s="31" t="s">
        <v>237</v>
      </c>
      <c r="R79" s="29">
        <v>220756</v>
      </c>
      <c r="S79" s="29" t="s">
        <v>83</v>
      </c>
      <c r="T79" s="31" t="s">
        <v>84</v>
      </c>
      <c r="V79" s="29">
        <v>418540</v>
      </c>
      <c r="W79" s="29" t="s">
        <v>99</v>
      </c>
      <c r="X79" s="31" t="s">
        <v>100</v>
      </c>
      <c r="Z79" s="29">
        <v>838541</v>
      </c>
      <c r="AA79" s="29" t="s">
        <v>110</v>
      </c>
      <c r="AB79" s="31" t="s">
        <v>111</v>
      </c>
    </row>
    <row r="80" spans="3:28" s="30" customFormat="1" ht="15" x14ac:dyDescent="0.25">
      <c r="C80" s="33">
        <v>859390</v>
      </c>
      <c r="D80" s="29" t="s">
        <v>68</v>
      </c>
      <c r="E80" s="29" t="s">
        <v>69</v>
      </c>
      <c r="F80" s="29" t="s">
        <v>249</v>
      </c>
      <c r="G80" s="223">
        <f t="shared" si="7"/>
        <v>6</v>
      </c>
      <c r="H80" s="223">
        <f t="shared" si="8"/>
        <v>61</v>
      </c>
      <c r="I80" s="223">
        <f t="shared" si="9"/>
        <v>26</v>
      </c>
      <c r="J80" s="223" t="e">
        <f t="shared" si="10"/>
        <v>#N/A</v>
      </c>
      <c r="K80" s="223">
        <f t="shared" si="11"/>
        <v>3</v>
      </c>
      <c r="L80" s="224" t="str">
        <f t="shared" si="12"/>
        <v>TM859390@email.com</v>
      </c>
      <c r="N80" s="29">
        <v>833110</v>
      </c>
      <c r="O80" s="29" t="s">
        <v>163</v>
      </c>
      <c r="P80" s="31" t="s">
        <v>164</v>
      </c>
      <c r="R80" s="29">
        <v>876236</v>
      </c>
      <c r="S80" s="29" t="s">
        <v>225</v>
      </c>
      <c r="T80" s="31" t="s">
        <v>161</v>
      </c>
      <c r="V80" s="29">
        <v>231475</v>
      </c>
      <c r="W80" s="29" t="s">
        <v>31</v>
      </c>
      <c r="X80" s="31" t="s">
        <v>32</v>
      </c>
      <c r="Z80" s="29">
        <v>384894</v>
      </c>
      <c r="AA80" s="29" t="s">
        <v>231</v>
      </c>
      <c r="AB80" s="31" t="s">
        <v>232</v>
      </c>
    </row>
    <row r="81" spans="3:28" s="30" customFormat="1" ht="30" x14ac:dyDescent="0.25">
      <c r="C81" s="29">
        <v>941282</v>
      </c>
      <c r="D81" s="29" t="s">
        <v>68</v>
      </c>
      <c r="E81" s="29" t="s">
        <v>90</v>
      </c>
      <c r="F81" s="29" t="s">
        <v>250</v>
      </c>
      <c r="G81" s="223">
        <f t="shared" si="7"/>
        <v>49</v>
      </c>
      <c r="H81" s="223">
        <f t="shared" si="8"/>
        <v>79</v>
      </c>
      <c r="I81" s="223">
        <f t="shared" si="9"/>
        <v>8</v>
      </c>
      <c r="J81" s="223">
        <f t="shared" si="10"/>
        <v>23</v>
      </c>
      <c r="K81" s="223">
        <f t="shared" si="11"/>
        <v>4</v>
      </c>
      <c r="L81" s="224" t="str">
        <f t="shared" si="12"/>
        <v>-</v>
      </c>
      <c r="N81" s="29">
        <v>506289</v>
      </c>
      <c r="O81" s="29" t="s">
        <v>65</v>
      </c>
      <c r="P81" s="31" t="s">
        <v>66</v>
      </c>
      <c r="R81" s="29">
        <v>806738</v>
      </c>
      <c r="S81" s="29" t="s">
        <v>177</v>
      </c>
      <c r="T81" s="31" t="s">
        <v>178</v>
      </c>
      <c r="V81" s="29">
        <v>586958</v>
      </c>
      <c r="W81" s="29" t="s">
        <v>102</v>
      </c>
      <c r="X81" s="31" t="s">
        <v>103</v>
      </c>
      <c r="Z81" s="29">
        <v>385556</v>
      </c>
      <c r="AA81" s="29" t="s">
        <v>190</v>
      </c>
      <c r="AB81" s="31" t="s">
        <v>191</v>
      </c>
    </row>
    <row r="82" spans="3:28" s="30" customFormat="1" ht="15" x14ac:dyDescent="0.25">
      <c r="C82" s="29">
        <v>168769</v>
      </c>
      <c r="D82" s="29" t="s">
        <v>180</v>
      </c>
      <c r="E82" s="29" t="s">
        <v>181</v>
      </c>
      <c r="F82" s="29" t="s">
        <v>251</v>
      </c>
      <c r="G82" s="223" t="e">
        <f t="shared" si="7"/>
        <v>#N/A</v>
      </c>
      <c r="H82" s="223">
        <f t="shared" si="8"/>
        <v>23</v>
      </c>
      <c r="I82" s="223">
        <f t="shared" si="9"/>
        <v>31</v>
      </c>
      <c r="J82" s="223">
        <f t="shared" si="10"/>
        <v>77</v>
      </c>
      <c r="K82" s="223">
        <f t="shared" si="11"/>
        <v>3</v>
      </c>
      <c r="L82" s="224" t="str">
        <f t="shared" si="12"/>
        <v>MM168769@email.com</v>
      </c>
      <c r="N82" s="33">
        <v>493868</v>
      </c>
      <c r="O82" s="29" t="s">
        <v>172</v>
      </c>
      <c r="P82" s="31" t="s">
        <v>173</v>
      </c>
      <c r="R82" s="29">
        <v>948048</v>
      </c>
      <c r="S82" s="29" t="s">
        <v>226</v>
      </c>
      <c r="T82" s="31" t="s">
        <v>166</v>
      </c>
      <c r="V82" s="29">
        <v>869276</v>
      </c>
      <c r="W82" s="29" t="s">
        <v>129</v>
      </c>
      <c r="X82" s="31" t="s">
        <v>55</v>
      </c>
      <c r="Z82" s="33">
        <v>375869</v>
      </c>
      <c r="AA82" s="29" t="s">
        <v>210</v>
      </c>
      <c r="AB82" s="31" t="s">
        <v>211</v>
      </c>
    </row>
    <row r="83" spans="3:28" s="30" customFormat="1" ht="15" x14ac:dyDescent="0.25">
      <c r="C83" s="29">
        <v>784032</v>
      </c>
      <c r="D83" s="29" t="s">
        <v>217</v>
      </c>
      <c r="E83" s="29" t="s">
        <v>218</v>
      </c>
      <c r="F83" s="29" t="s">
        <v>252</v>
      </c>
      <c r="G83" s="223">
        <f t="shared" si="7"/>
        <v>76</v>
      </c>
      <c r="H83" s="223" t="e">
        <f t="shared" si="8"/>
        <v>#N/A</v>
      </c>
      <c r="I83" s="223">
        <f t="shared" si="9"/>
        <v>35</v>
      </c>
      <c r="J83" s="223">
        <f t="shared" si="10"/>
        <v>57</v>
      </c>
      <c r="K83" s="223">
        <f t="shared" si="11"/>
        <v>3</v>
      </c>
      <c r="L83" s="224" t="str">
        <f t="shared" si="12"/>
        <v>MM784032@email.com</v>
      </c>
      <c r="N83" s="29">
        <v>220756</v>
      </c>
      <c r="O83" s="29" t="s">
        <v>83</v>
      </c>
      <c r="P83" s="31" t="s">
        <v>84</v>
      </c>
      <c r="R83" s="29">
        <v>651338</v>
      </c>
      <c r="S83" s="29" t="s">
        <v>187</v>
      </c>
      <c r="T83" s="31" t="s">
        <v>188</v>
      </c>
      <c r="V83" s="29">
        <v>428875</v>
      </c>
      <c r="W83" s="29" t="s">
        <v>253</v>
      </c>
      <c r="X83" s="31" t="s">
        <v>254</v>
      </c>
      <c r="Z83" s="29">
        <v>696726</v>
      </c>
      <c r="AA83" s="29" t="s">
        <v>47</v>
      </c>
      <c r="AB83" s="31" t="s">
        <v>48</v>
      </c>
    </row>
    <row r="84" spans="3:28" s="30" customFormat="1" ht="15" x14ac:dyDescent="0.25">
      <c r="C84" s="29">
        <v>126998</v>
      </c>
      <c r="D84" s="29" t="s">
        <v>113</v>
      </c>
      <c r="E84" s="29" t="s">
        <v>114</v>
      </c>
      <c r="F84" s="29" t="s">
        <v>255</v>
      </c>
      <c r="G84" s="223">
        <f t="shared" si="7"/>
        <v>13</v>
      </c>
      <c r="H84" s="223">
        <f t="shared" si="8"/>
        <v>14</v>
      </c>
      <c r="I84" s="223">
        <f t="shared" si="9"/>
        <v>22</v>
      </c>
      <c r="J84" s="223">
        <f t="shared" si="10"/>
        <v>56</v>
      </c>
      <c r="K84" s="223">
        <f t="shared" si="11"/>
        <v>4</v>
      </c>
      <c r="L84" s="224" t="str">
        <f t="shared" si="12"/>
        <v>-</v>
      </c>
      <c r="N84" s="29">
        <v>948048</v>
      </c>
      <c r="O84" s="29" t="s">
        <v>226</v>
      </c>
      <c r="P84" s="31" t="s">
        <v>166</v>
      </c>
      <c r="R84" s="29">
        <v>891045</v>
      </c>
      <c r="S84" s="29" t="s">
        <v>34</v>
      </c>
      <c r="T84" s="31" t="s">
        <v>35</v>
      </c>
      <c r="V84" s="29">
        <v>933638</v>
      </c>
      <c r="W84" s="29" t="s">
        <v>165</v>
      </c>
      <c r="X84" s="31" t="s">
        <v>166</v>
      </c>
      <c r="Z84" s="29">
        <v>126998</v>
      </c>
      <c r="AA84" s="29" t="s">
        <v>113</v>
      </c>
      <c r="AB84" s="31" t="s">
        <v>114</v>
      </c>
    </row>
    <row r="85" spans="3:28" s="30" customFormat="1" ht="15" x14ac:dyDescent="0.25">
      <c r="C85" s="29">
        <v>616496</v>
      </c>
      <c r="D85" s="29" t="s">
        <v>256</v>
      </c>
      <c r="E85" s="29" t="s">
        <v>94</v>
      </c>
      <c r="F85" s="29" t="s">
        <v>257</v>
      </c>
      <c r="G85" s="223" t="e">
        <f t="shared" si="7"/>
        <v>#N/A</v>
      </c>
      <c r="H85" s="223">
        <f t="shared" si="8"/>
        <v>58</v>
      </c>
      <c r="I85" s="223">
        <f t="shared" si="9"/>
        <v>59</v>
      </c>
      <c r="J85" s="223">
        <f t="shared" si="10"/>
        <v>72</v>
      </c>
      <c r="K85" s="223">
        <f t="shared" si="11"/>
        <v>3</v>
      </c>
      <c r="L85" s="224" t="str">
        <f t="shared" si="12"/>
        <v>HM616496@email.com</v>
      </c>
      <c r="N85" s="29">
        <v>569566</v>
      </c>
      <c r="O85" s="29" t="s">
        <v>132</v>
      </c>
      <c r="P85" s="31" t="s">
        <v>142</v>
      </c>
      <c r="R85" s="29">
        <v>361835</v>
      </c>
      <c r="S85" s="29" t="s">
        <v>258</v>
      </c>
      <c r="T85" s="31" t="s">
        <v>259</v>
      </c>
      <c r="V85" s="33">
        <v>593049</v>
      </c>
      <c r="W85" s="29" t="s">
        <v>63</v>
      </c>
      <c r="X85" s="31" t="s">
        <v>64</v>
      </c>
      <c r="Z85" s="29">
        <v>784032</v>
      </c>
      <c r="AA85" s="29" t="s">
        <v>217</v>
      </c>
      <c r="AB85" s="31" t="s">
        <v>218</v>
      </c>
    </row>
    <row r="86" spans="3:28" s="30" customFormat="1" ht="15" x14ac:dyDescent="0.25">
      <c r="C86" s="29">
        <v>336356</v>
      </c>
      <c r="D86" s="29" t="s">
        <v>117</v>
      </c>
      <c r="E86" s="29" t="s">
        <v>118</v>
      </c>
      <c r="F86" s="29" t="s">
        <v>260</v>
      </c>
      <c r="G86" s="223">
        <f t="shared" si="7"/>
        <v>24</v>
      </c>
      <c r="H86" s="223" t="e">
        <f t="shared" si="8"/>
        <v>#N/A</v>
      </c>
      <c r="I86" s="223">
        <f t="shared" si="9"/>
        <v>13</v>
      </c>
      <c r="J86" s="223">
        <f t="shared" si="10"/>
        <v>19</v>
      </c>
      <c r="K86" s="223">
        <f t="shared" si="11"/>
        <v>3</v>
      </c>
      <c r="L86" s="224" t="str">
        <f t="shared" si="12"/>
        <v>DM336356@email.com</v>
      </c>
      <c r="N86" s="29">
        <v>812465</v>
      </c>
      <c r="O86" s="29" t="s">
        <v>174</v>
      </c>
      <c r="P86" s="31" t="s">
        <v>175</v>
      </c>
      <c r="R86" s="29">
        <v>616496</v>
      </c>
      <c r="S86" s="29" t="s">
        <v>256</v>
      </c>
      <c r="T86" s="31" t="s">
        <v>94</v>
      </c>
      <c r="V86" s="29">
        <v>569915</v>
      </c>
      <c r="W86" s="29" t="s">
        <v>29</v>
      </c>
      <c r="X86" s="31" t="s">
        <v>30</v>
      </c>
      <c r="Z86" s="29">
        <v>651376</v>
      </c>
      <c r="AA86" s="29" t="s">
        <v>242</v>
      </c>
      <c r="AB86" s="31" t="s">
        <v>243</v>
      </c>
    </row>
    <row r="87" spans="3:28" s="30" customFormat="1" ht="15" x14ac:dyDescent="0.25">
      <c r="C87" s="29">
        <v>192230</v>
      </c>
      <c r="D87" s="29" t="s">
        <v>50</v>
      </c>
      <c r="E87" s="29" t="s">
        <v>51</v>
      </c>
      <c r="F87" s="29" t="s">
        <v>261</v>
      </c>
      <c r="G87" s="223">
        <f t="shared" si="7"/>
        <v>4</v>
      </c>
      <c r="H87" s="223">
        <f t="shared" si="8"/>
        <v>76</v>
      </c>
      <c r="I87" s="223">
        <f t="shared" si="9"/>
        <v>72</v>
      </c>
      <c r="J87" s="223">
        <f t="shared" si="10"/>
        <v>45</v>
      </c>
      <c r="K87" s="223">
        <f t="shared" si="11"/>
        <v>4</v>
      </c>
      <c r="L87" s="224" t="str">
        <f t="shared" si="12"/>
        <v>-</v>
      </c>
      <c r="N87" s="29">
        <v>380640</v>
      </c>
      <c r="O87" s="29" t="s">
        <v>70</v>
      </c>
      <c r="P87" s="31" t="s">
        <v>71</v>
      </c>
      <c r="R87" s="29">
        <v>186889</v>
      </c>
      <c r="S87" s="29" t="s">
        <v>155</v>
      </c>
      <c r="T87" s="31" t="s">
        <v>156</v>
      </c>
      <c r="V87" s="29">
        <v>616496</v>
      </c>
      <c r="W87" s="29" t="s">
        <v>256</v>
      </c>
      <c r="X87" s="31" t="s">
        <v>94</v>
      </c>
      <c r="Z87" s="29">
        <v>194455</v>
      </c>
      <c r="AA87" s="29" t="s">
        <v>233</v>
      </c>
      <c r="AB87" s="31" t="s">
        <v>234</v>
      </c>
    </row>
    <row r="88" spans="3:28" s="30" customFormat="1" ht="15" x14ac:dyDescent="0.25">
      <c r="C88" s="29">
        <v>539820</v>
      </c>
      <c r="D88" s="29" t="s">
        <v>50</v>
      </c>
      <c r="E88" s="29" t="s">
        <v>109</v>
      </c>
      <c r="F88" s="29" t="s">
        <v>262</v>
      </c>
      <c r="G88" s="223">
        <f t="shared" si="7"/>
        <v>62</v>
      </c>
      <c r="H88" s="223">
        <f t="shared" si="8"/>
        <v>12</v>
      </c>
      <c r="I88" s="223">
        <f t="shared" si="9"/>
        <v>62</v>
      </c>
      <c r="J88" s="223">
        <f t="shared" si="10"/>
        <v>31</v>
      </c>
      <c r="K88" s="223">
        <f t="shared" si="11"/>
        <v>4</v>
      </c>
      <c r="L88" s="224" t="str">
        <f t="shared" si="12"/>
        <v>-</v>
      </c>
      <c r="N88" s="29">
        <v>194455</v>
      </c>
      <c r="O88" s="29" t="s">
        <v>233</v>
      </c>
      <c r="P88" s="31" t="s">
        <v>234</v>
      </c>
      <c r="R88" s="29">
        <v>625189</v>
      </c>
      <c r="S88" s="29" t="s">
        <v>170</v>
      </c>
      <c r="T88" s="31" t="s">
        <v>171</v>
      </c>
      <c r="V88" s="29">
        <v>365974</v>
      </c>
      <c r="W88" s="29" t="s">
        <v>81</v>
      </c>
      <c r="X88" s="31" t="s">
        <v>82</v>
      </c>
      <c r="Z88" s="33">
        <v>375859</v>
      </c>
      <c r="AA88" s="29" t="s">
        <v>136</v>
      </c>
      <c r="AB88" s="31" t="s">
        <v>137</v>
      </c>
    </row>
    <row r="89" spans="3:28" s="30" customFormat="1" ht="15" x14ac:dyDescent="0.25">
      <c r="C89" s="29">
        <v>250640</v>
      </c>
      <c r="D89" s="29" t="s">
        <v>182</v>
      </c>
      <c r="E89" s="29" t="s">
        <v>183</v>
      </c>
      <c r="F89" s="29" t="s">
        <v>263</v>
      </c>
      <c r="G89" s="223">
        <f t="shared" si="7"/>
        <v>27</v>
      </c>
      <c r="H89" s="223">
        <f t="shared" si="8"/>
        <v>27</v>
      </c>
      <c r="I89" s="223">
        <f t="shared" si="9"/>
        <v>23</v>
      </c>
      <c r="J89" s="223">
        <f t="shared" si="10"/>
        <v>74</v>
      </c>
      <c r="K89" s="223">
        <f t="shared" si="11"/>
        <v>4</v>
      </c>
      <c r="L89" s="224" t="str">
        <f t="shared" si="12"/>
        <v>-</v>
      </c>
      <c r="N89" s="29">
        <v>115935</v>
      </c>
      <c r="O89" s="29" t="s">
        <v>167</v>
      </c>
      <c r="P89" s="31" t="s">
        <v>168</v>
      </c>
      <c r="R89" s="33">
        <v>859390</v>
      </c>
      <c r="S89" s="29" t="s">
        <v>68</v>
      </c>
      <c r="T89" s="31" t="s">
        <v>69</v>
      </c>
      <c r="V89" s="29">
        <v>518642</v>
      </c>
      <c r="W89" s="29" t="s">
        <v>146</v>
      </c>
      <c r="X89" s="31" t="s">
        <v>147</v>
      </c>
      <c r="Z89" s="29">
        <v>223095</v>
      </c>
      <c r="AA89" s="29" t="s">
        <v>54</v>
      </c>
      <c r="AB89" s="31" t="s">
        <v>55</v>
      </c>
    </row>
    <row r="90" spans="3:28" s="30" customFormat="1" ht="15" x14ac:dyDescent="0.25">
      <c r="C90" s="29">
        <v>430417</v>
      </c>
      <c r="D90" s="29" t="s">
        <v>56</v>
      </c>
      <c r="E90" s="29" t="s">
        <v>57</v>
      </c>
      <c r="F90" s="29" t="s">
        <v>264</v>
      </c>
      <c r="G90" s="223">
        <f t="shared" si="7"/>
        <v>79</v>
      </c>
      <c r="H90" s="223">
        <f t="shared" si="8"/>
        <v>66</v>
      </c>
      <c r="I90" s="223" t="e">
        <f t="shared" si="9"/>
        <v>#N/A</v>
      </c>
      <c r="J90" s="223">
        <f t="shared" si="10"/>
        <v>4</v>
      </c>
      <c r="K90" s="223">
        <f t="shared" si="11"/>
        <v>3</v>
      </c>
      <c r="L90" s="224" t="str">
        <f t="shared" si="12"/>
        <v>DP430417@email.com</v>
      </c>
      <c r="N90" s="29">
        <v>539820</v>
      </c>
      <c r="O90" s="29" t="s">
        <v>50</v>
      </c>
      <c r="P90" s="31" t="s">
        <v>109</v>
      </c>
      <c r="R90" s="29">
        <v>344726</v>
      </c>
      <c r="S90" s="29" t="s">
        <v>79</v>
      </c>
      <c r="T90" s="31" t="s">
        <v>80</v>
      </c>
      <c r="V90" s="29">
        <v>539820</v>
      </c>
      <c r="W90" s="29" t="s">
        <v>50</v>
      </c>
      <c r="X90" s="31" t="s">
        <v>109</v>
      </c>
      <c r="Z90" s="29">
        <v>361835</v>
      </c>
      <c r="AA90" s="29" t="s">
        <v>258</v>
      </c>
      <c r="AB90" s="31" t="s">
        <v>259</v>
      </c>
    </row>
    <row r="91" spans="3:28" s="30" customFormat="1" ht="15" x14ac:dyDescent="0.25">
      <c r="C91" s="29">
        <v>651376</v>
      </c>
      <c r="D91" s="29" t="s">
        <v>242</v>
      </c>
      <c r="E91" s="29" t="s">
        <v>243</v>
      </c>
      <c r="F91" s="29" t="s">
        <v>265</v>
      </c>
      <c r="G91" s="223" t="e">
        <f t="shared" si="7"/>
        <v>#N/A</v>
      </c>
      <c r="H91" s="223">
        <f t="shared" si="8"/>
        <v>46</v>
      </c>
      <c r="I91" s="223">
        <f t="shared" si="9"/>
        <v>74</v>
      </c>
      <c r="J91" s="223">
        <f t="shared" si="10"/>
        <v>58</v>
      </c>
      <c r="K91" s="223">
        <f t="shared" si="11"/>
        <v>3</v>
      </c>
      <c r="L91" s="224" t="str">
        <f t="shared" si="12"/>
        <v>EP651376@email.com</v>
      </c>
      <c r="N91" s="33">
        <v>375869</v>
      </c>
      <c r="O91" s="29" t="s">
        <v>210</v>
      </c>
      <c r="P91" s="31" t="s">
        <v>211</v>
      </c>
      <c r="R91" s="29">
        <v>306973</v>
      </c>
      <c r="S91" s="29" t="s">
        <v>197</v>
      </c>
      <c r="T91" s="31" t="s">
        <v>122</v>
      </c>
      <c r="V91" s="29">
        <v>806738</v>
      </c>
      <c r="W91" s="29" t="s">
        <v>177</v>
      </c>
      <c r="X91" s="31" t="s">
        <v>178</v>
      </c>
      <c r="Z91" s="29">
        <v>547407</v>
      </c>
      <c r="AA91" s="29" t="s">
        <v>192</v>
      </c>
      <c r="AB91" s="31" t="s">
        <v>193</v>
      </c>
    </row>
    <row r="92" spans="3:28" s="30" customFormat="1" ht="15" x14ac:dyDescent="0.25">
      <c r="C92" s="29">
        <v>569915</v>
      </c>
      <c r="D92" s="29" t="s">
        <v>29</v>
      </c>
      <c r="E92" s="29" t="s">
        <v>30</v>
      </c>
      <c r="F92" s="29" t="s">
        <v>266</v>
      </c>
      <c r="G92" s="223" t="e">
        <f t="shared" si="7"/>
        <v>#N/A</v>
      </c>
      <c r="H92" s="223">
        <f t="shared" si="8"/>
        <v>82</v>
      </c>
      <c r="I92" s="223">
        <f t="shared" si="9"/>
        <v>58</v>
      </c>
      <c r="J92" s="223">
        <f t="shared" si="10"/>
        <v>1</v>
      </c>
      <c r="K92" s="223">
        <f t="shared" si="11"/>
        <v>3</v>
      </c>
      <c r="L92" s="224" t="str">
        <f t="shared" si="12"/>
        <v>MP569915@email.com</v>
      </c>
      <c r="N92" s="33">
        <v>382059</v>
      </c>
      <c r="O92" s="29" t="s">
        <v>72</v>
      </c>
      <c r="P92" s="31" t="s">
        <v>101</v>
      </c>
      <c r="R92" s="29">
        <v>551297</v>
      </c>
      <c r="S92" s="29" t="s">
        <v>45</v>
      </c>
      <c r="T92" s="31" t="s">
        <v>46</v>
      </c>
      <c r="V92" s="29">
        <v>569566</v>
      </c>
      <c r="W92" s="29" t="s">
        <v>132</v>
      </c>
      <c r="X92" s="31" t="s">
        <v>142</v>
      </c>
      <c r="Z92" s="29">
        <v>792711</v>
      </c>
      <c r="AA92" s="29" t="s">
        <v>144</v>
      </c>
      <c r="AB92" s="31" t="s">
        <v>145</v>
      </c>
    </row>
    <row r="93" spans="3:28" s="30" customFormat="1" ht="15" x14ac:dyDescent="0.25">
      <c r="C93" s="29">
        <v>833110</v>
      </c>
      <c r="D93" s="29" t="s">
        <v>163</v>
      </c>
      <c r="E93" s="29" t="s">
        <v>164</v>
      </c>
      <c r="F93" s="29" t="s">
        <v>267</v>
      </c>
      <c r="G93" s="223">
        <f t="shared" si="7"/>
        <v>52</v>
      </c>
      <c r="H93" s="223">
        <f t="shared" si="8"/>
        <v>74</v>
      </c>
      <c r="I93" s="223">
        <f t="shared" si="9"/>
        <v>20</v>
      </c>
      <c r="J93" s="223" t="e">
        <f t="shared" si="10"/>
        <v>#N/A</v>
      </c>
      <c r="K93" s="223">
        <f t="shared" si="11"/>
        <v>3</v>
      </c>
      <c r="L93" s="224" t="str">
        <f t="shared" si="12"/>
        <v>JP833110@email.com</v>
      </c>
      <c r="N93" s="29">
        <v>828255</v>
      </c>
      <c r="O93" s="29" t="s">
        <v>214</v>
      </c>
      <c r="P93" s="31" t="s">
        <v>215</v>
      </c>
      <c r="R93" s="29">
        <v>621615</v>
      </c>
      <c r="S93" s="29" t="s">
        <v>97</v>
      </c>
      <c r="T93" s="31" t="s">
        <v>98</v>
      </c>
      <c r="V93" s="33">
        <v>859405</v>
      </c>
      <c r="W93" s="29" t="s">
        <v>104</v>
      </c>
      <c r="X93" s="31" t="s">
        <v>105</v>
      </c>
      <c r="Z93" s="29">
        <v>625189</v>
      </c>
      <c r="AA93" s="29" t="s">
        <v>170</v>
      </c>
      <c r="AB93" s="31" t="s">
        <v>171</v>
      </c>
    </row>
    <row r="94" spans="3:28" s="30" customFormat="1" ht="30" x14ac:dyDescent="0.25">
      <c r="C94" s="29">
        <v>198658</v>
      </c>
      <c r="D94" s="29" t="s">
        <v>74</v>
      </c>
      <c r="E94" s="29" t="s">
        <v>75</v>
      </c>
      <c r="F94" s="29" t="s">
        <v>268</v>
      </c>
      <c r="G94" s="223">
        <f t="shared" si="7"/>
        <v>39</v>
      </c>
      <c r="H94" s="223">
        <f t="shared" si="8"/>
        <v>33</v>
      </c>
      <c r="I94" s="223">
        <f t="shared" si="9"/>
        <v>67</v>
      </c>
      <c r="J94" s="223">
        <f t="shared" si="10"/>
        <v>6</v>
      </c>
      <c r="K94" s="223">
        <f t="shared" si="11"/>
        <v>4</v>
      </c>
      <c r="L94" s="224" t="str">
        <f t="shared" si="12"/>
        <v>-</v>
      </c>
      <c r="N94" s="29">
        <v>425599</v>
      </c>
      <c r="O94" s="29" t="s">
        <v>119</v>
      </c>
      <c r="P94" s="31" t="s">
        <v>269</v>
      </c>
      <c r="R94" s="29">
        <v>430417</v>
      </c>
      <c r="S94" s="29" t="s">
        <v>56</v>
      </c>
      <c r="T94" s="31" t="s">
        <v>57</v>
      </c>
      <c r="V94" s="29">
        <v>425599</v>
      </c>
      <c r="W94" s="29" t="s">
        <v>119</v>
      </c>
      <c r="X94" s="31" t="s">
        <v>269</v>
      </c>
      <c r="Z94" s="29">
        <v>281126</v>
      </c>
      <c r="AA94" s="29" t="s">
        <v>160</v>
      </c>
      <c r="AB94" s="31" t="s">
        <v>161</v>
      </c>
    </row>
    <row r="95" spans="3:28" s="30" customFormat="1" ht="15" x14ac:dyDescent="0.25">
      <c r="C95" s="34">
        <v>240829</v>
      </c>
      <c r="D95" s="34" t="s">
        <v>270</v>
      </c>
      <c r="E95" s="34" t="s">
        <v>271</v>
      </c>
      <c r="F95" s="29" t="s">
        <v>272</v>
      </c>
      <c r="G95" s="223">
        <f t="shared" si="7"/>
        <v>81</v>
      </c>
      <c r="H95" s="223" t="e">
        <f t="shared" si="8"/>
        <v>#N/A</v>
      </c>
      <c r="I95" s="223" t="e">
        <f t="shared" si="9"/>
        <v>#N/A</v>
      </c>
      <c r="J95" s="223" t="e">
        <f t="shared" si="10"/>
        <v>#N/A</v>
      </c>
      <c r="K95" s="223">
        <f t="shared" si="11"/>
        <v>1</v>
      </c>
      <c r="L95" s="224" t="str">
        <f t="shared" si="12"/>
        <v>XR240829@email.com</v>
      </c>
      <c r="N95" s="29">
        <v>306973</v>
      </c>
      <c r="O95" s="29" t="s">
        <v>197</v>
      </c>
      <c r="P95" s="31" t="s">
        <v>122</v>
      </c>
      <c r="R95" s="29">
        <v>838541</v>
      </c>
      <c r="S95" s="29" t="s">
        <v>110</v>
      </c>
      <c r="T95" s="31" t="s">
        <v>111</v>
      </c>
      <c r="V95" s="29">
        <v>198658</v>
      </c>
      <c r="W95" s="29" t="s">
        <v>74</v>
      </c>
      <c r="X95" s="31" t="s">
        <v>75</v>
      </c>
      <c r="Z95" s="29">
        <v>306973</v>
      </c>
      <c r="AA95" s="29" t="s">
        <v>197</v>
      </c>
      <c r="AB95" s="31" t="s">
        <v>122</v>
      </c>
    </row>
    <row r="96" spans="3:28" s="30" customFormat="1" ht="15" x14ac:dyDescent="0.25">
      <c r="C96" s="29">
        <v>617356</v>
      </c>
      <c r="D96" s="29" t="s">
        <v>220</v>
      </c>
      <c r="E96" s="29" t="s">
        <v>221</v>
      </c>
      <c r="F96" s="29" t="s">
        <v>273</v>
      </c>
      <c r="G96" s="223" t="e">
        <f t="shared" si="7"/>
        <v>#N/A</v>
      </c>
      <c r="H96" s="223" t="e">
        <f t="shared" si="8"/>
        <v>#N/A</v>
      </c>
      <c r="I96" s="223" t="e">
        <f t="shared" si="9"/>
        <v>#N/A</v>
      </c>
      <c r="J96" s="223">
        <f t="shared" si="10"/>
        <v>36</v>
      </c>
      <c r="K96" s="223">
        <f t="shared" si="11"/>
        <v>1</v>
      </c>
      <c r="L96" s="224" t="str">
        <f t="shared" si="12"/>
        <v>PR617356@email.com</v>
      </c>
      <c r="N96" s="29">
        <v>181490</v>
      </c>
      <c r="O96" s="29" t="s">
        <v>93</v>
      </c>
      <c r="P96" s="31" t="s">
        <v>94</v>
      </c>
      <c r="R96" s="29">
        <v>940520</v>
      </c>
      <c r="S96" s="29" t="s">
        <v>58</v>
      </c>
      <c r="T96" s="31" t="s">
        <v>59</v>
      </c>
      <c r="V96" s="29">
        <v>812465</v>
      </c>
      <c r="W96" s="29" t="s">
        <v>174</v>
      </c>
      <c r="X96" s="31" t="s">
        <v>175</v>
      </c>
      <c r="Z96" s="29">
        <v>415292</v>
      </c>
      <c r="AA96" s="29" t="s">
        <v>52</v>
      </c>
      <c r="AB96" s="31" t="s">
        <v>53</v>
      </c>
    </row>
    <row r="97" spans="3:28" s="30" customFormat="1" ht="30" x14ac:dyDescent="0.25">
      <c r="C97" s="29">
        <v>869276</v>
      </c>
      <c r="D97" s="29" t="s">
        <v>129</v>
      </c>
      <c r="E97" s="29" t="s">
        <v>55</v>
      </c>
      <c r="F97" s="29" t="s">
        <v>274</v>
      </c>
      <c r="G97" s="223">
        <f t="shared" si="7"/>
        <v>15</v>
      </c>
      <c r="H97" s="223">
        <f t="shared" si="8"/>
        <v>42</v>
      </c>
      <c r="I97" s="223">
        <f t="shared" si="9"/>
        <v>54</v>
      </c>
      <c r="J97" s="223">
        <f t="shared" si="10"/>
        <v>42</v>
      </c>
      <c r="K97" s="223">
        <f t="shared" si="11"/>
        <v>4</v>
      </c>
      <c r="L97" s="224" t="str">
        <f t="shared" si="12"/>
        <v>-</v>
      </c>
      <c r="N97" s="29">
        <v>186889</v>
      </c>
      <c r="O97" s="29" t="s">
        <v>155</v>
      </c>
      <c r="P97" s="31" t="s">
        <v>156</v>
      </c>
      <c r="R97" s="29">
        <v>425599</v>
      </c>
      <c r="S97" s="29" t="s">
        <v>119</v>
      </c>
      <c r="T97" s="31" t="s">
        <v>269</v>
      </c>
      <c r="V97" s="29">
        <v>980793</v>
      </c>
      <c r="W97" s="29" t="s">
        <v>40</v>
      </c>
      <c r="X97" s="31" t="s">
        <v>41</v>
      </c>
      <c r="Z97" s="29">
        <v>503206</v>
      </c>
      <c r="AA97" s="29" t="s">
        <v>43</v>
      </c>
      <c r="AB97" s="31" t="s">
        <v>44</v>
      </c>
    </row>
    <row r="98" spans="3:28" s="30" customFormat="1" ht="15" x14ac:dyDescent="0.25">
      <c r="C98" s="29">
        <v>385556</v>
      </c>
      <c r="D98" s="29" t="s">
        <v>190</v>
      </c>
      <c r="E98" s="29" t="s">
        <v>191</v>
      </c>
      <c r="F98" s="29" t="s">
        <v>275</v>
      </c>
      <c r="G98" s="223">
        <f t="shared" si="7"/>
        <v>35</v>
      </c>
      <c r="H98" s="223">
        <f t="shared" si="8"/>
        <v>25</v>
      </c>
      <c r="I98" s="223" t="e">
        <f t="shared" si="9"/>
        <v>#N/A</v>
      </c>
      <c r="J98" s="223">
        <f t="shared" si="10"/>
        <v>53</v>
      </c>
      <c r="K98" s="223">
        <f t="shared" si="11"/>
        <v>3</v>
      </c>
      <c r="L98" s="224" t="str">
        <f t="shared" si="12"/>
        <v>CR385556@email.com</v>
      </c>
      <c r="N98" s="29">
        <v>492143</v>
      </c>
      <c r="O98" s="29" t="s">
        <v>138</v>
      </c>
      <c r="P98" s="31" t="s">
        <v>139</v>
      </c>
      <c r="R98" s="29">
        <v>405129</v>
      </c>
      <c r="S98" s="29" t="s">
        <v>76</v>
      </c>
      <c r="T98" s="31" t="s">
        <v>77</v>
      </c>
      <c r="V98" s="29">
        <v>194839</v>
      </c>
      <c r="W98" s="29" t="s">
        <v>238</v>
      </c>
      <c r="X98" s="31" t="s">
        <v>239</v>
      </c>
      <c r="Z98" s="29">
        <v>344726</v>
      </c>
      <c r="AA98" s="29" t="s">
        <v>79</v>
      </c>
      <c r="AB98" s="31" t="s">
        <v>80</v>
      </c>
    </row>
    <row r="99" spans="3:28" s="30" customFormat="1" ht="30" x14ac:dyDescent="0.25">
      <c r="C99" s="29">
        <v>621615</v>
      </c>
      <c r="D99" s="29" t="s">
        <v>97</v>
      </c>
      <c r="E99" s="29" t="s">
        <v>98</v>
      </c>
      <c r="F99" s="29" t="s">
        <v>276</v>
      </c>
      <c r="G99" s="223">
        <f t="shared" si="7"/>
        <v>11</v>
      </c>
      <c r="H99" s="223">
        <f t="shared" si="8"/>
        <v>65</v>
      </c>
      <c r="I99" s="223">
        <f t="shared" si="9"/>
        <v>15</v>
      </c>
      <c r="J99" s="223" t="e">
        <f t="shared" si="10"/>
        <v>#N/A</v>
      </c>
      <c r="K99" s="223">
        <f t="shared" si="11"/>
        <v>3</v>
      </c>
      <c r="L99" s="224" t="str">
        <f t="shared" si="12"/>
        <v>OR621615@email.com</v>
      </c>
      <c r="N99" s="29">
        <v>983244</v>
      </c>
      <c r="O99" s="29" t="s">
        <v>205</v>
      </c>
      <c r="P99" s="31" t="s">
        <v>206</v>
      </c>
      <c r="R99" s="29">
        <v>828255</v>
      </c>
      <c r="S99" s="29" t="s">
        <v>214</v>
      </c>
      <c r="T99" s="31" t="s">
        <v>215</v>
      </c>
      <c r="V99" s="29">
        <v>707841</v>
      </c>
      <c r="W99" s="29" t="s">
        <v>119</v>
      </c>
      <c r="X99" s="31" t="s">
        <v>120</v>
      </c>
      <c r="Z99" s="29">
        <v>425599</v>
      </c>
      <c r="AA99" s="29" t="s">
        <v>119</v>
      </c>
      <c r="AB99" s="31" t="s">
        <v>269</v>
      </c>
    </row>
    <row r="100" spans="3:28" s="30" customFormat="1" ht="15" x14ac:dyDescent="0.25">
      <c r="C100" s="29">
        <v>186889</v>
      </c>
      <c r="D100" s="29" t="s">
        <v>155</v>
      </c>
      <c r="E100" s="29" t="s">
        <v>156</v>
      </c>
      <c r="F100" s="29" t="s">
        <v>277</v>
      </c>
      <c r="G100" s="223">
        <f t="shared" ref="G100:G129" si="13">MATCH($C100,N$29:N$110,0)</f>
        <v>69</v>
      </c>
      <c r="H100" s="223">
        <f t="shared" ref="H100:H129" si="14">MATCH($C100,R$29:R$110,0)</f>
        <v>59</v>
      </c>
      <c r="I100" s="223">
        <f t="shared" ref="I100:I129" si="15">MATCH($C100,V$29:V$110,0)</f>
        <v>18</v>
      </c>
      <c r="J100" s="223">
        <f t="shared" ref="J100:J129" si="16">MATCH($C100,Z$29:Z$110,0)</f>
        <v>35</v>
      </c>
      <c r="K100" s="223">
        <f t="shared" ref="K100:K129" si="17">COUNT(G100:J100)</f>
        <v>4</v>
      </c>
      <c r="L100" s="224" t="str">
        <f t="shared" ref="L100:L129" si="18">IF(K100&lt;COUNTA($G$28:$J$28),F100,"-")</f>
        <v>-</v>
      </c>
      <c r="N100" s="29">
        <v>361835</v>
      </c>
      <c r="O100" s="29" t="s">
        <v>258</v>
      </c>
      <c r="P100" s="31" t="s">
        <v>259</v>
      </c>
      <c r="R100" s="29">
        <v>281126</v>
      </c>
      <c r="S100" s="29" t="s">
        <v>160</v>
      </c>
      <c r="T100" s="31" t="s">
        <v>161</v>
      </c>
      <c r="V100" s="29">
        <v>192230</v>
      </c>
      <c r="W100" s="29" t="s">
        <v>50</v>
      </c>
      <c r="X100" s="31" t="s">
        <v>51</v>
      </c>
      <c r="Z100" s="29">
        <v>616496</v>
      </c>
      <c r="AA100" s="29" t="s">
        <v>256</v>
      </c>
      <c r="AB100" s="31" t="s">
        <v>94</v>
      </c>
    </row>
    <row r="101" spans="3:28" s="30" customFormat="1" ht="15" x14ac:dyDescent="0.25">
      <c r="C101" s="29">
        <v>254110</v>
      </c>
      <c r="D101" s="29" t="s">
        <v>25</v>
      </c>
      <c r="E101" s="29" t="s">
        <v>26</v>
      </c>
      <c r="F101" s="29" t="s">
        <v>278</v>
      </c>
      <c r="G101" s="223">
        <f t="shared" si="13"/>
        <v>47</v>
      </c>
      <c r="H101" s="223">
        <f t="shared" si="14"/>
        <v>1</v>
      </c>
      <c r="I101" s="223">
        <f t="shared" si="15"/>
        <v>50</v>
      </c>
      <c r="J101" s="223">
        <f t="shared" si="16"/>
        <v>10</v>
      </c>
      <c r="K101" s="223">
        <f t="shared" si="17"/>
        <v>4</v>
      </c>
      <c r="L101" s="224" t="str">
        <f t="shared" si="18"/>
        <v>-</v>
      </c>
      <c r="N101" s="29">
        <v>518642</v>
      </c>
      <c r="O101" s="29" t="s">
        <v>146</v>
      </c>
      <c r="P101" s="31" t="s">
        <v>147</v>
      </c>
      <c r="R101" s="29">
        <v>980793</v>
      </c>
      <c r="S101" s="29" t="s">
        <v>40</v>
      </c>
      <c r="T101" s="31" t="s">
        <v>41</v>
      </c>
      <c r="V101" s="29">
        <v>474329</v>
      </c>
      <c r="W101" s="29" t="s">
        <v>36</v>
      </c>
      <c r="X101" s="31" t="s">
        <v>37</v>
      </c>
      <c r="Z101" s="29">
        <v>506289</v>
      </c>
      <c r="AA101" s="29" t="s">
        <v>65</v>
      </c>
      <c r="AB101" s="31" t="s">
        <v>66</v>
      </c>
    </row>
    <row r="102" spans="3:28" s="30" customFormat="1" ht="30" x14ac:dyDescent="0.25">
      <c r="C102" s="29">
        <v>788821</v>
      </c>
      <c r="D102" s="29" t="s">
        <v>148</v>
      </c>
      <c r="E102" s="29" t="s">
        <v>149</v>
      </c>
      <c r="F102" s="29" t="s">
        <v>279</v>
      </c>
      <c r="G102" s="223">
        <f t="shared" si="13"/>
        <v>34</v>
      </c>
      <c r="H102" s="223" t="e">
        <f t="shared" si="14"/>
        <v>#N/A</v>
      </c>
      <c r="I102" s="223">
        <f t="shared" si="15"/>
        <v>17</v>
      </c>
      <c r="J102" s="223">
        <f t="shared" si="16"/>
        <v>38</v>
      </c>
      <c r="K102" s="223">
        <f t="shared" si="17"/>
        <v>3</v>
      </c>
      <c r="L102" s="224" t="str">
        <f t="shared" si="18"/>
        <v>MS788821@email.com</v>
      </c>
      <c r="N102" s="29">
        <v>993638</v>
      </c>
      <c r="O102" s="29" t="s">
        <v>91</v>
      </c>
      <c r="P102" s="31" t="s">
        <v>92</v>
      </c>
      <c r="R102" s="29">
        <v>833110</v>
      </c>
      <c r="S102" s="29" t="s">
        <v>163</v>
      </c>
      <c r="T102" s="31" t="s">
        <v>164</v>
      </c>
      <c r="V102" s="29">
        <v>651376</v>
      </c>
      <c r="W102" s="29" t="s">
        <v>242</v>
      </c>
      <c r="X102" s="31" t="s">
        <v>243</v>
      </c>
      <c r="Z102" s="29">
        <v>250640</v>
      </c>
      <c r="AA102" s="29" t="s">
        <v>182</v>
      </c>
      <c r="AB102" s="31" t="s">
        <v>183</v>
      </c>
    </row>
    <row r="103" spans="3:28" s="30" customFormat="1" ht="30" x14ac:dyDescent="0.25">
      <c r="C103" s="29">
        <v>922883</v>
      </c>
      <c r="D103" s="29" t="s">
        <v>27</v>
      </c>
      <c r="E103" s="29" t="s">
        <v>28</v>
      </c>
      <c r="F103" s="29" t="s">
        <v>280</v>
      </c>
      <c r="G103" s="223">
        <f t="shared" si="13"/>
        <v>26</v>
      </c>
      <c r="H103" s="223">
        <f t="shared" si="14"/>
        <v>75</v>
      </c>
      <c r="I103" s="223">
        <f t="shared" si="15"/>
        <v>1</v>
      </c>
      <c r="J103" s="223">
        <f t="shared" si="16"/>
        <v>2</v>
      </c>
      <c r="K103" s="223">
        <f t="shared" si="17"/>
        <v>4</v>
      </c>
      <c r="L103" s="224" t="str">
        <f t="shared" si="18"/>
        <v>-</v>
      </c>
      <c r="N103" s="29">
        <v>418540</v>
      </c>
      <c r="O103" s="29" t="s">
        <v>99</v>
      </c>
      <c r="P103" s="31" t="s">
        <v>100</v>
      </c>
      <c r="R103" s="29">
        <v>922883</v>
      </c>
      <c r="S103" s="29" t="s">
        <v>27</v>
      </c>
      <c r="T103" s="31" t="s">
        <v>28</v>
      </c>
      <c r="V103" s="29">
        <v>405129</v>
      </c>
      <c r="W103" s="29" t="s">
        <v>76</v>
      </c>
      <c r="X103" s="31" t="s">
        <v>77</v>
      </c>
      <c r="Z103" s="29">
        <v>231475</v>
      </c>
      <c r="AA103" s="29" t="s">
        <v>31</v>
      </c>
      <c r="AB103" s="31" t="s">
        <v>32</v>
      </c>
    </row>
    <row r="104" spans="3:28" s="30" customFormat="1" ht="15" x14ac:dyDescent="0.25">
      <c r="C104" s="29">
        <v>993638</v>
      </c>
      <c r="D104" s="29" t="s">
        <v>91</v>
      </c>
      <c r="E104" s="29" t="s">
        <v>92</v>
      </c>
      <c r="F104" s="29" t="s">
        <v>281</v>
      </c>
      <c r="G104" s="223">
        <f t="shared" si="13"/>
        <v>74</v>
      </c>
      <c r="H104" s="223" t="e">
        <f t="shared" si="14"/>
        <v>#N/A</v>
      </c>
      <c r="I104" s="223">
        <f t="shared" si="15"/>
        <v>10</v>
      </c>
      <c r="J104" s="223">
        <f t="shared" si="16"/>
        <v>8</v>
      </c>
      <c r="K104" s="223">
        <f t="shared" si="17"/>
        <v>3</v>
      </c>
      <c r="L104" s="224" t="str">
        <f t="shared" si="18"/>
        <v>VS993638@email.com</v>
      </c>
      <c r="N104" s="29">
        <v>784032</v>
      </c>
      <c r="O104" s="29" t="s">
        <v>217</v>
      </c>
      <c r="P104" s="31" t="s">
        <v>218</v>
      </c>
      <c r="R104" s="29">
        <v>192230</v>
      </c>
      <c r="S104" s="29" t="s">
        <v>50</v>
      </c>
      <c r="T104" s="31" t="s">
        <v>51</v>
      </c>
      <c r="V104" s="29">
        <v>306973</v>
      </c>
      <c r="W104" s="29" t="s">
        <v>197</v>
      </c>
      <c r="X104" s="31" t="s">
        <v>122</v>
      </c>
      <c r="Z104" s="29">
        <v>286405</v>
      </c>
      <c r="AA104" s="29" t="s">
        <v>194</v>
      </c>
      <c r="AB104" s="31" t="s">
        <v>89</v>
      </c>
    </row>
    <row r="105" spans="3:28" s="30" customFormat="1" ht="15" x14ac:dyDescent="0.25">
      <c r="C105" s="29">
        <v>844311</v>
      </c>
      <c r="D105" s="29" t="s">
        <v>61</v>
      </c>
      <c r="E105" s="29" t="s">
        <v>62</v>
      </c>
      <c r="F105" s="29" t="s">
        <v>282</v>
      </c>
      <c r="G105" s="223">
        <f t="shared" si="13"/>
        <v>5</v>
      </c>
      <c r="H105" s="223">
        <f t="shared" si="14"/>
        <v>80</v>
      </c>
      <c r="I105" s="223">
        <f t="shared" si="15"/>
        <v>5</v>
      </c>
      <c r="J105" s="223">
        <f t="shared" si="16"/>
        <v>44</v>
      </c>
      <c r="K105" s="223">
        <f t="shared" si="17"/>
        <v>4</v>
      </c>
      <c r="L105" s="224" t="str">
        <f t="shared" si="18"/>
        <v>-</v>
      </c>
      <c r="N105" s="29">
        <v>194839</v>
      </c>
      <c r="O105" s="29" t="s">
        <v>238</v>
      </c>
      <c r="P105" s="31" t="s">
        <v>239</v>
      </c>
      <c r="R105" s="29">
        <v>115935</v>
      </c>
      <c r="S105" s="29" t="s">
        <v>167</v>
      </c>
      <c r="T105" s="31" t="s">
        <v>168</v>
      </c>
      <c r="V105" s="29">
        <v>384894</v>
      </c>
      <c r="W105" s="29" t="s">
        <v>231</v>
      </c>
      <c r="X105" s="31" t="s">
        <v>232</v>
      </c>
      <c r="Z105" s="29">
        <v>168769</v>
      </c>
      <c r="AA105" s="29" t="s">
        <v>180</v>
      </c>
      <c r="AB105" s="31" t="s">
        <v>181</v>
      </c>
    </row>
    <row r="106" spans="3:28" s="30" customFormat="1" ht="15" x14ac:dyDescent="0.25">
      <c r="C106" s="29">
        <v>534475</v>
      </c>
      <c r="D106" s="29" t="s">
        <v>130</v>
      </c>
      <c r="E106" s="29" t="s">
        <v>131</v>
      </c>
      <c r="F106" s="29" t="s">
        <v>283</v>
      </c>
      <c r="G106" s="223" t="e">
        <f t="shared" si="13"/>
        <v>#N/A</v>
      </c>
      <c r="H106" s="223">
        <f t="shared" si="14"/>
        <v>50</v>
      </c>
      <c r="I106" s="223">
        <f t="shared" si="15"/>
        <v>47</v>
      </c>
      <c r="J106" s="223">
        <f t="shared" si="16"/>
        <v>15</v>
      </c>
      <c r="K106" s="223">
        <f t="shared" si="17"/>
        <v>3</v>
      </c>
      <c r="L106" s="224" t="str">
        <f t="shared" si="18"/>
        <v>CS534475@email.com</v>
      </c>
      <c r="N106" s="33">
        <v>757493</v>
      </c>
      <c r="O106" s="29" t="s">
        <v>150</v>
      </c>
      <c r="P106" s="31" t="s">
        <v>151</v>
      </c>
      <c r="R106" s="29">
        <v>988854</v>
      </c>
      <c r="S106" s="29" t="s">
        <v>207</v>
      </c>
      <c r="T106" s="31" t="s">
        <v>174</v>
      </c>
      <c r="V106" s="33">
        <v>485030</v>
      </c>
      <c r="W106" s="29" t="s">
        <v>132</v>
      </c>
      <c r="X106" s="31" t="s">
        <v>133</v>
      </c>
      <c r="Z106" s="29">
        <v>667264</v>
      </c>
      <c r="AA106" s="29" t="s">
        <v>102</v>
      </c>
      <c r="AB106" s="31" t="s">
        <v>135</v>
      </c>
    </row>
    <row r="107" spans="3:28" s="30" customFormat="1" ht="15" x14ac:dyDescent="0.25">
      <c r="C107" s="29">
        <v>605733</v>
      </c>
      <c r="D107" s="29" t="s">
        <v>23</v>
      </c>
      <c r="E107" s="29" t="s">
        <v>24</v>
      </c>
      <c r="F107" s="29" t="s">
        <v>284</v>
      </c>
      <c r="G107" s="223">
        <f t="shared" si="13"/>
        <v>1</v>
      </c>
      <c r="H107" s="223">
        <f t="shared" si="14"/>
        <v>39</v>
      </c>
      <c r="I107" s="223">
        <f t="shared" si="15"/>
        <v>49</v>
      </c>
      <c r="J107" s="223">
        <f t="shared" si="16"/>
        <v>41</v>
      </c>
      <c r="K107" s="223">
        <f t="shared" si="17"/>
        <v>4</v>
      </c>
      <c r="L107" s="224" t="str">
        <f t="shared" si="18"/>
        <v>-</v>
      </c>
      <c r="N107" s="29">
        <v>430417</v>
      </c>
      <c r="O107" s="29" t="s">
        <v>56</v>
      </c>
      <c r="P107" s="31" t="s">
        <v>57</v>
      </c>
      <c r="R107" s="29">
        <v>941282</v>
      </c>
      <c r="S107" s="29" t="s">
        <v>68</v>
      </c>
      <c r="T107" s="31" t="s">
        <v>90</v>
      </c>
      <c r="V107" s="29">
        <v>940520</v>
      </c>
      <c r="W107" s="29" t="s">
        <v>58</v>
      </c>
      <c r="X107" s="31" t="s">
        <v>59</v>
      </c>
      <c r="Z107" s="33">
        <v>485030</v>
      </c>
      <c r="AA107" s="29" t="s">
        <v>132</v>
      </c>
      <c r="AB107" s="31" t="s">
        <v>133</v>
      </c>
    </row>
    <row r="108" spans="3:28" s="30" customFormat="1" ht="15" x14ac:dyDescent="0.25">
      <c r="C108" s="29">
        <v>428875</v>
      </c>
      <c r="D108" s="29" t="s">
        <v>253</v>
      </c>
      <c r="E108" s="29" t="s">
        <v>254</v>
      </c>
      <c r="F108" s="29" t="s">
        <v>285</v>
      </c>
      <c r="G108" s="223" t="e">
        <f t="shared" si="13"/>
        <v>#N/A</v>
      </c>
      <c r="H108" s="223" t="e">
        <f t="shared" si="14"/>
        <v>#N/A</v>
      </c>
      <c r="I108" s="223">
        <f t="shared" si="15"/>
        <v>55</v>
      </c>
      <c r="J108" s="223" t="e">
        <f t="shared" si="16"/>
        <v>#N/A</v>
      </c>
      <c r="K108" s="223">
        <f t="shared" si="17"/>
        <v>1</v>
      </c>
      <c r="L108" s="224" t="str">
        <f t="shared" si="18"/>
        <v>DS428875@email.com</v>
      </c>
      <c r="N108" s="33">
        <v>859405</v>
      </c>
      <c r="O108" s="29" t="s">
        <v>104</v>
      </c>
      <c r="P108" s="31" t="s">
        <v>105</v>
      </c>
      <c r="R108" s="29">
        <v>844311</v>
      </c>
      <c r="S108" s="29" t="s">
        <v>61</v>
      </c>
      <c r="T108" s="31" t="s">
        <v>62</v>
      </c>
      <c r="V108" s="29">
        <v>344726</v>
      </c>
      <c r="W108" s="29" t="s">
        <v>79</v>
      </c>
      <c r="X108" s="31" t="s">
        <v>80</v>
      </c>
      <c r="Z108" s="29">
        <v>988854</v>
      </c>
      <c r="AA108" s="29" t="s">
        <v>207</v>
      </c>
      <c r="AB108" s="31" t="s">
        <v>174</v>
      </c>
    </row>
    <row r="109" spans="3:28" s="30" customFormat="1" ht="15" x14ac:dyDescent="0.25">
      <c r="C109" s="33">
        <v>375869</v>
      </c>
      <c r="D109" s="29" t="s">
        <v>210</v>
      </c>
      <c r="E109" s="29" t="s">
        <v>211</v>
      </c>
      <c r="F109" s="29" t="s">
        <v>286</v>
      </c>
      <c r="G109" s="223">
        <f t="shared" si="13"/>
        <v>63</v>
      </c>
      <c r="H109" s="223" t="e">
        <f t="shared" si="14"/>
        <v>#N/A</v>
      </c>
      <c r="I109" s="223">
        <f t="shared" si="15"/>
        <v>32</v>
      </c>
      <c r="J109" s="223">
        <f t="shared" si="16"/>
        <v>54</v>
      </c>
      <c r="K109" s="223">
        <f t="shared" si="17"/>
        <v>3</v>
      </c>
      <c r="L109" s="224" t="str">
        <f t="shared" si="18"/>
        <v>MS375869@email.com</v>
      </c>
      <c r="N109" s="29">
        <v>240829</v>
      </c>
      <c r="O109" s="29" t="s">
        <v>270</v>
      </c>
      <c r="P109" s="31" t="s">
        <v>271</v>
      </c>
      <c r="R109" s="29">
        <v>547407</v>
      </c>
      <c r="S109" s="29" t="s">
        <v>192</v>
      </c>
      <c r="T109" s="31" t="s">
        <v>193</v>
      </c>
      <c r="V109" s="29">
        <v>115935</v>
      </c>
      <c r="W109" s="29" t="s">
        <v>167</v>
      </c>
      <c r="X109" s="31" t="s">
        <v>168</v>
      </c>
      <c r="Z109" s="35">
        <v>493868</v>
      </c>
      <c r="AA109" s="36" t="s">
        <v>172</v>
      </c>
      <c r="AB109" s="37" t="s">
        <v>173</v>
      </c>
    </row>
    <row r="110" spans="3:28" s="30" customFormat="1" ht="15" x14ac:dyDescent="0.25">
      <c r="C110" s="33">
        <v>382059</v>
      </c>
      <c r="D110" s="29" t="s">
        <v>72</v>
      </c>
      <c r="E110" s="29" t="s">
        <v>101</v>
      </c>
      <c r="F110" s="29" t="s">
        <v>287</v>
      </c>
      <c r="G110" s="223">
        <f t="shared" si="13"/>
        <v>64</v>
      </c>
      <c r="H110" s="223" t="e">
        <f t="shared" si="14"/>
        <v>#N/A</v>
      </c>
      <c r="I110" s="223">
        <f t="shared" si="15"/>
        <v>11</v>
      </c>
      <c r="J110" s="223">
        <f t="shared" si="16"/>
        <v>46</v>
      </c>
      <c r="K110" s="223">
        <f t="shared" si="17"/>
        <v>3</v>
      </c>
      <c r="L110" s="224" t="str">
        <f t="shared" si="18"/>
        <v>ES382059@email.com</v>
      </c>
      <c r="N110" s="36">
        <v>806738</v>
      </c>
      <c r="O110" s="36" t="s">
        <v>177</v>
      </c>
      <c r="P110" s="37" t="s">
        <v>178</v>
      </c>
      <c r="R110" s="36">
        <v>569915</v>
      </c>
      <c r="S110" s="36" t="s">
        <v>29</v>
      </c>
      <c r="T110" s="37" t="s">
        <v>30</v>
      </c>
      <c r="V110" s="36">
        <v>842401</v>
      </c>
      <c r="W110" s="36" t="s">
        <v>236</v>
      </c>
      <c r="X110" s="37" t="s">
        <v>237</v>
      </c>
    </row>
    <row r="111" spans="3:28" s="30" customFormat="1" ht="15" x14ac:dyDescent="0.25">
      <c r="C111" s="29">
        <v>552599</v>
      </c>
      <c r="D111" s="29" t="s">
        <v>72</v>
      </c>
      <c r="E111" s="29" t="s">
        <v>73</v>
      </c>
      <c r="F111" s="29" t="s">
        <v>288</v>
      </c>
      <c r="G111" s="223" t="e">
        <f t="shared" si="13"/>
        <v>#N/A</v>
      </c>
      <c r="H111" s="223">
        <f t="shared" si="14"/>
        <v>30</v>
      </c>
      <c r="I111" s="223">
        <f t="shared" si="15"/>
        <v>6</v>
      </c>
      <c r="J111" s="223">
        <f t="shared" si="16"/>
        <v>50</v>
      </c>
      <c r="K111" s="223">
        <f t="shared" si="17"/>
        <v>3</v>
      </c>
      <c r="L111" s="224" t="str">
        <f t="shared" si="18"/>
        <v>SS552599@email.com</v>
      </c>
    </row>
    <row r="112" spans="3:28" s="30" customFormat="1" ht="15" x14ac:dyDescent="0.25">
      <c r="C112" s="29">
        <v>586958</v>
      </c>
      <c r="D112" s="29" t="s">
        <v>102</v>
      </c>
      <c r="E112" s="29" t="s">
        <v>103</v>
      </c>
      <c r="F112" s="29" t="s">
        <v>289</v>
      </c>
      <c r="G112" s="223" t="e">
        <f t="shared" si="13"/>
        <v>#N/A</v>
      </c>
      <c r="H112" s="223">
        <f t="shared" si="14"/>
        <v>15</v>
      </c>
      <c r="I112" s="223">
        <f t="shared" si="15"/>
        <v>53</v>
      </c>
      <c r="J112" s="223">
        <f t="shared" si="16"/>
        <v>11</v>
      </c>
      <c r="K112" s="223">
        <f t="shared" si="17"/>
        <v>3</v>
      </c>
      <c r="L112" s="224" t="str">
        <f t="shared" si="18"/>
        <v>ZT586958@email.com</v>
      </c>
    </row>
    <row r="113" spans="3:12" s="30" customFormat="1" ht="15" x14ac:dyDescent="0.25">
      <c r="C113" s="29">
        <v>667264</v>
      </c>
      <c r="D113" s="29" t="s">
        <v>102</v>
      </c>
      <c r="E113" s="29" t="s">
        <v>135</v>
      </c>
      <c r="F113" s="29" t="s">
        <v>290</v>
      </c>
      <c r="G113" s="223">
        <f t="shared" si="13"/>
        <v>16</v>
      </c>
      <c r="H113" s="223">
        <f t="shared" si="14"/>
        <v>26</v>
      </c>
      <c r="I113" s="223" t="e">
        <f t="shared" si="15"/>
        <v>#N/A</v>
      </c>
      <c r="J113" s="223">
        <f t="shared" si="16"/>
        <v>78</v>
      </c>
      <c r="K113" s="223">
        <f t="shared" si="17"/>
        <v>3</v>
      </c>
      <c r="L113" s="224" t="str">
        <f t="shared" si="18"/>
        <v>CT667264@email.com</v>
      </c>
    </row>
    <row r="114" spans="3:12" s="30" customFormat="1" ht="15" x14ac:dyDescent="0.25">
      <c r="C114" s="29">
        <v>194455</v>
      </c>
      <c r="D114" s="29" t="s">
        <v>233</v>
      </c>
      <c r="E114" s="29" t="s">
        <v>234</v>
      </c>
      <c r="F114" s="29" t="s">
        <v>291</v>
      </c>
      <c r="G114" s="223">
        <f t="shared" si="13"/>
        <v>60</v>
      </c>
      <c r="H114" s="223">
        <f t="shared" si="14"/>
        <v>43</v>
      </c>
      <c r="I114" s="223" t="e">
        <f t="shared" si="15"/>
        <v>#N/A</v>
      </c>
      <c r="J114" s="223">
        <f t="shared" si="16"/>
        <v>59</v>
      </c>
      <c r="K114" s="223">
        <f t="shared" si="17"/>
        <v>3</v>
      </c>
      <c r="L114" s="224" t="str">
        <f t="shared" si="18"/>
        <v>JT194455@email.com</v>
      </c>
    </row>
    <row r="115" spans="3:12" s="30" customFormat="1" ht="15" x14ac:dyDescent="0.25">
      <c r="C115" s="29">
        <v>492143</v>
      </c>
      <c r="D115" s="29" t="s">
        <v>138</v>
      </c>
      <c r="E115" s="29" t="s">
        <v>139</v>
      </c>
      <c r="F115" s="29" t="s">
        <v>292</v>
      </c>
      <c r="G115" s="223">
        <f t="shared" si="13"/>
        <v>70</v>
      </c>
      <c r="H115" s="223" t="e">
        <f t="shared" si="14"/>
        <v>#N/A</v>
      </c>
      <c r="I115" s="223">
        <f t="shared" si="15"/>
        <v>16</v>
      </c>
      <c r="J115" s="223" t="e">
        <f t="shared" si="16"/>
        <v>#N/A</v>
      </c>
      <c r="K115" s="223">
        <f t="shared" si="17"/>
        <v>2</v>
      </c>
      <c r="L115" s="224" t="str">
        <f t="shared" si="18"/>
        <v>MT492143@email.com</v>
      </c>
    </row>
    <row r="116" spans="3:12" s="30" customFormat="1" ht="15" x14ac:dyDescent="0.25">
      <c r="C116" s="29">
        <v>838541</v>
      </c>
      <c r="D116" s="29" t="s">
        <v>110</v>
      </c>
      <c r="E116" s="29" t="s">
        <v>111</v>
      </c>
      <c r="F116" s="29" t="s">
        <v>293</v>
      </c>
      <c r="G116" s="223">
        <f t="shared" si="13"/>
        <v>14</v>
      </c>
      <c r="H116" s="223">
        <f t="shared" si="14"/>
        <v>67</v>
      </c>
      <c r="I116" s="223">
        <f t="shared" si="15"/>
        <v>12</v>
      </c>
      <c r="J116" s="223">
        <f t="shared" si="16"/>
        <v>51</v>
      </c>
      <c r="K116" s="223">
        <f t="shared" si="17"/>
        <v>4</v>
      </c>
      <c r="L116" s="224" t="str">
        <f t="shared" si="18"/>
        <v>-</v>
      </c>
    </row>
    <row r="117" spans="3:12" s="30" customFormat="1" ht="15" x14ac:dyDescent="0.25">
      <c r="C117" s="29">
        <v>933638</v>
      </c>
      <c r="D117" s="29" t="s">
        <v>165</v>
      </c>
      <c r="E117" s="29" t="s">
        <v>166</v>
      </c>
      <c r="F117" s="29" t="s">
        <v>294</v>
      </c>
      <c r="G117" s="223">
        <f t="shared" si="13"/>
        <v>28</v>
      </c>
      <c r="H117" s="223" t="e">
        <f t="shared" si="14"/>
        <v>#N/A</v>
      </c>
      <c r="I117" s="223">
        <f t="shared" si="15"/>
        <v>56</v>
      </c>
      <c r="J117" s="223">
        <f t="shared" si="16"/>
        <v>20</v>
      </c>
      <c r="K117" s="223">
        <f t="shared" si="17"/>
        <v>3</v>
      </c>
      <c r="L117" s="224" t="str">
        <f t="shared" si="18"/>
        <v>CV933638@email.com</v>
      </c>
    </row>
    <row r="118" spans="3:12" s="30" customFormat="1" ht="15" x14ac:dyDescent="0.25">
      <c r="C118" s="29">
        <v>628175</v>
      </c>
      <c r="D118" s="29" t="s">
        <v>107</v>
      </c>
      <c r="E118" s="29" t="s">
        <v>108</v>
      </c>
      <c r="F118" s="29" t="s">
        <v>295</v>
      </c>
      <c r="G118" s="223">
        <f t="shared" si="13"/>
        <v>12</v>
      </c>
      <c r="H118" s="223">
        <f t="shared" si="14"/>
        <v>37</v>
      </c>
      <c r="I118" s="223">
        <f t="shared" si="15"/>
        <v>14</v>
      </c>
      <c r="J118" s="223">
        <f t="shared" si="16"/>
        <v>27</v>
      </c>
      <c r="K118" s="223">
        <f t="shared" si="17"/>
        <v>4</v>
      </c>
      <c r="L118" s="224" t="str">
        <f t="shared" si="18"/>
        <v>-</v>
      </c>
    </row>
    <row r="119" spans="3:12" s="30" customFormat="1" ht="15" x14ac:dyDescent="0.25">
      <c r="C119" s="29">
        <v>365974</v>
      </c>
      <c r="D119" s="29" t="s">
        <v>81</v>
      </c>
      <c r="E119" s="29" t="s">
        <v>82</v>
      </c>
      <c r="F119" s="29" t="s">
        <v>296</v>
      </c>
      <c r="G119" s="223">
        <f t="shared" si="13"/>
        <v>10</v>
      </c>
      <c r="H119" s="223">
        <f t="shared" si="14"/>
        <v>7</v>
      </c>
      <c r="I119" s="223">
        <f t="shared" si="15"/>
        <v>60</v>
      </c>
      <c r="J119" s="223">
        <f t="shared" si="16"/>
        <v>47</v>
      </c>
      <c r="K119" s="223">
        <f t="shared" si="17"/>
        <v>4</v>
      </c>
      <c r="L119" s="224" t="str">
        <f t="shared" si="18"/>
        <v>-</v>
      </c>
    </row>
    <row r="120" spans="3:12" s="30" customFormat="1" ht="15" x14ac:dyDescent="0.25">
      <c r="C120" s="29">
        <v>415292</v>
      </c>
      <c r="D120" s="29" t="s">
        <v>52</v>
      </c>
      <c r="E120" s="29" t="s">
        <v>53</v>
      </c>
      <c r="F120" s="29" t="s">
        <v>297</v>
      </c>
      <c r="G120" s="223">
        <f t="shared" si="13"/>
        <v>20</v>
      </c>
      <c r="H120" s="223">
        <f t="shared" si="14"/>
        <v>4</v>
      </c>
      <c r="I120" s="223" t="e">
        <f t="shared" si="15"/>
        <v>#N/A</v>
      </c>
      <c r="J120" s="223">
        <f t="shared" si="16"/>
        <v>68</v>
      </c>
      <c r="K120" s="223">
        <f t="shared" si="17"/>
        <v>3</v>
      </c>
      <c r="L120" s="224" t="str">
        <f t="shared" si="18"/>
        <v>WW415292@email.com</v>
      </c>
    </row>
    <row r="121" spans="3:12" s="30" customFormat="1" ht="15" x14ac:dyDescent="0.25">
      <c r="C121" s="29">
        <v>891045</v>
      </c>
      <c r="D121" s="29" t="s">
        <v>34</v>
      </c>
      <c r="E121" s="29" t="s">
        <v>35</v>
      </c>
      <c r="F121" s="29" t="s">
        <v>298</v>
      </c>
      <c r="G121" s="223">
        <f t="shared" si="13"/>
        <v>2</v>
      </c>
      <c r="H121" s="223">
        <f t="shared" si="14"/>
        <v>56</v>
      </c>
      <c r="I121" s="223" t="e">
        <f t="shared" si="15"/>
        <v>#N/A</v>
      </c>
      <c r="J121" s="223">
        <f t="shared" si="16"/>
        <v>29</v>
      </c>
      <c r="K121" s="223">
        <f t="shared" si="17"/>
        <v>3</v>
      </c>
      <c r="L121" s="224" t="str">
        <f t="shared" si="18"/>
        <v>AW891045@email.com</v>
      </c>
    </row>
    <row r="122" spans="3:12" s="30" customFormat="1" ht="15" x14ac:dyDescent="0.25">
      <c r="C122" s="29">
        <v>361835</v>
      </c>
      <c r="D122" s="29" t="s">
        <v>258</v>
      </c>
      <c r="E122" s="29" t="s">
        <v>259</v>
      </c>
      <c r="F122" s="29" t="s">
        <v>299</v>
      </c>
      <c r="G122" s="223">
        <f t="shared" si="13"/>
        <v>72</v>
      </c>
      <c r="H122" s="223">
        <f t="shared" si="14"/>
        <v>57</v>
      </c>
      <c r="I122" s="223" t="e">
        <f t="shared" si="15"/>
        <v>#N/A</v>
      </c>
      <c r="J122" s="223">
        <f t="shared" si="16"/>
        <v>62</v>
      </c>
      <c r="K122" s="223">
        <f t="shared" si="17"/>
        <v>3</v>
      </c>
      <c r="L122" s="224" t="str">
        <f t="shared" si="18"/>
        <v>CW361835@email.com</v>
      </c>
    </row>
    <row r="123" spans="3:12" s="30" customFormat="1" ht="15" x14ac:dyDescent="0.25">
      <c r="C123" s="29">
        <v>312043</v>
      </c>
      <c r="D123" s="29" t="s">
        <v>153</v>
      </c>
      <c r="E123" s="29" t="s">
        <v>154</v>
      </c>
      <c r="F123" s="29" t="s">
        <v>300</v>
      </c>
      <c r="G123" s="223">
        <f t="shared" si="13"/>
        <v>19</v>
      </c>
      <c r="H123" s="223">
        <f t="shared" si="14"/>
        <v>18</v>
      </c>
      <c r="I123" s="223" t="e">
        <f t="shared" si="15"/>
        <v>#N/A</v>
      </c>
      <c r="J123" s="223" t="e">
        <f t="shared" si="16"/>
        <v>#N/A</v>
      </c>
      <c r="K123" s="223">
        <f t="shared" si="17"/>
        <v>2</v>
      </c>
      <c r="L123" s="224" t="str">
        <f t="shared" si="18"/>
        <v>HW312043@email.com</v>
      </c>
    </row>
    <row r="124" spans="3:12" s="30" customFormat="1" ht="30" x14ac:dyDescent="0.25">
      <c r="C124" s="29">
        <v>425599</v>
      </c>
      <c r="D124" s="29" t="s">
        <v>119</v>
      </c>
      <c r="E124" s="29" t="s">
        <v>269</v>
      </c>
      <c r="F124" s="29" t="s">
        <v>301</v>
      </c>
      <c r="G124" s="223">
        <f t="shared" si="13"/>
        <v>66</v>
      </c>
      <c r="H124" s="223">
        <f t="shared" si="14"/>
        <v>69</v>
      </c>
      <c r="I124" s="223">
        <f t="shared" si="15"/>
        <v>66</v>
      </c>
      <c r="J124" s="223">
        <f t="shared" si="16"/>
        <v>71</v>
      </c>
      <c r="K124" s="223">
        <f t="shared" si="17"/>
        <v>4</v>
      </c>
      <c r="L124" s="224" t="str">
        <f t="shared" si="18"/>
        <v>-</v>
      </c>
    </row>
    <row r="125" spans="3:12" s="30" customFormat="1" ht="30" x14ac:dyDescent="0.25">
      <c r="C125" s="29">
        <v>707841</v>
      </c>
      <c r="D125" s="29" t="s">
        <v>119</v>
      </c>
      <c r="E125" s="29" t="s">
        <v>120</v>
      </c>
      <c r="F125" s="29" t="s">
        <v>302</v>
      </c>
      <c r="G125" s="223">
        <f t="shared" si="13"/>
        <v>38</v>
      </c>
      <c r="H125" s="223">
        <f t="shared" si="14"/>
        <v>20</v>
      </c>
      <c r="I125" s="223">
        <f t="shared" si="15"/>
        <v>71</v>
      </c>
      <c r="J125" s="223">
        <f t="shared" si="16"/>
        <v>13</v>
      </c>
      <c r="K125" s="223">
        <f t="shared" si="17"/>
        <v>4</v>
      </c>
      <c r="L125" s="224" t="str">
        <f t="shared" si="18"/>
        <v>-</v>
      </c>
    </row>
    <row r="126" spans="3:12" s="30" customFormat="1" ht="15" x14ac:dyDescent="0.25">
      <c r="C126" s="29">
        <v>635328</v>
      </c>
      <c r="D126" s="29" t="s">
        <v>115</v>
      </c>
      <c r="E126" s="29" t="s">
        <v>116</v>
      </c>
      <c r="F126" s="29" t="s">
        <v>303</v>
      </c>
      <c r="G126" s="223">
        <f t="shared" si="13"/>
        <v>42</v>
      </c>
      <c r="H126" s="223">
        <f t="shared" si="14"/>
        <v>13</v>
      </c>
      <c r="I126" s="223">
        <f t="shared" si="15"/>
        <v>45</v>
      </c>
      <c r="J126" s="223" t="e">
        <f t="shared" si="16"/>
        <v>#N/A</v>
      </c>
      <c r="K126" s="223">
        <f t="shared" si="17"/>
        <v>3</v>
      </c>
      <c r="L126" s="224" t="str">
        <f t="shared" si="18"/>
        <v>ZW635328@email.com</v>
      </c>
    </row>
    <row r="127" spans="3:12" s="30" customFormat="1" ht="15" x14ac:dyDescent="0.25">
      <c r="C127" s="29">
        <v>425291</v>
      </c>
      <c r="D127" s="29" t="s">
        <v>140</v>
      </c>
      <c r="E127" s="29" t="s">
        <v>141</v>
      </c>
      <c r="F127" s="29" t="s">
        <v>304</v>
      </c>
      <c r="G127" s="223" t="e">
        <f t="shared" si="13"/>
        <v>#N/A</v>
      </c>
      <c r="H127" s="223">
        <f t="shared" si="14"/>
        <v>31</v>
      </c>
      <c r="I127" s="223">
        <f t="shared" si="15"/>
        <v>48</v>
      </c>
      <c r="J127" s="223">
        <f t="shared" si="16"/>
        <v>16</v>
      </c>
      <c r="K127" s="223">
        <f t="shared" si="17"/>
        <v>3</v>
      </c>
      <c r="L127" s="224" t="str">
        <f t="shared" si="18"/>
        <v>BW425291@email.com</v>
      </c>
    </row>
    <row r="128" spans="3:12" s="30" customFormat="1" ht="15" x14ac:dyDescent="0.25">
      <c r="C128" s="29">
        <v>651338</v>
      </c>
      <c r="D128" s="29" t="s">
        <v>187</v>
      </c>
      <c r="E128" s="29" t="s">
        <v>188</v>
      </c>
      <c r="F128" s="29" t="s">
        <v>305</v>
      </c>
      <c r="G128" s="223">
        <f t="shared" si="13"/>
        <v>25</v>
      </c>
      <c r="H128" s="223">
        <f t="shared" si="14"/>
        <v>55</v>
      </c>
      <c r="I128" s="223" t="e">
        <f t="shared" si="15"/>
        <v>#N/A</v>
      </c>
      <c r="J128" s="223">
        <f t="shared" si="16"/>
        <v>24</v>
      </c>
      <c r="K128" s="223">
        <f t="shared" si="17"/>
        <v>3</v>
      </c>
      <c r="L128" s="224" t="str">
        <f t="shared" si="18"/>
        <v>EY651338@email.com</v>
      </c>
    </row>
    <row r="129" spans="3:12" s="30" customFormat="1" ht="15" x14ac:dyDescent="0.25">
      <c r="C129" s="36">
        <v>503206</v>
      </c>
      <c r="D129" s="36" t="s">
        <v>43</v>
      </c>
      <c r="E129" s="36" t="s">
        <v>44</v>
      </c>
      <c r="F129" s="29" t="s">
        <v>306</v>
      </c>
      <c r="G129" s="223">
        <f t="shared" si="13"/>
        <v>3</v>
      </c>
      <c r="H129" s="223">
        <f t="shared" si="14"/>
        <v>3</v>
      </c>
      <c r="I129" s="223">
        <f t="shared" si="15"/>
        <v>34</v>
      </c>
      <c r="J129" s="223">
        <f t="shared" si="16"/>
        <v>69</v>
      </c>
      <c r="K129" s="223">
        <f t="shared" si="17"/>
        <v>4</v>
      </c>
      <c r="L129" s="224" t="str">
        <f t="shared" si="18"/>
        <v>-</v>
      </c>
    </row>
    <row r="130" spans="3:12" s="30" customFormat="1" ht="15" x14ac:dyDescent="0.25"/>
    <row r="131" spans="3:12" s="30" customFormat="1" ht="15" x14ac:dyDescent="0.25"/>
    <row r="132" spans="3:12" s="30" customFormat="1" ht="15" x14ac:dyDescent="0.25"/>
    <row r="133" spans="3:12" s="30" customFormat="1" ht="15" x14ac:dyDescent="0.25"/>
    <row r="134" spans="3:12" s="30" customFormat="1" ht="15" x14ac:dyDescent="0.25"/>
    <row r="135" spans="3:12" s="30" customFormat="1" ht="15" x14ac:dyDescent="0.25"/>
    <row r="136" spans="3:12" s="30" customFormat="1" ht="15" x14ac:dyDescent="0.25"/>
    <row r="137" spans="3:12" s="30" customFormat="1" ht="15" x14ac:dyDescent="0.25"/>
    <row r="138" spans="3:12" s="30" customFormat="1" ht="15" x14ac:dyDescent="0.25"/>
    <row r="139" spans="3:12" s="30" customFormat="1" ht="15" x14ac:dyDescent="0.25"/>
    <row r="140" spans="3:12" s="30" customFormat="1" ht="15" x14ac:dyDescent="0.25"/>
    <row r="141" spans="3:12" s="30" customFormat="1" ht="15" x14ac:dyDescent="0.25"/>
    <row r="142" spans="3:12" s="30" customFormat="1" ht="15" x14ac:dyDescent="0.25"/>
    <row r="143" spans="3:12" s="30" customFormat="1" ht="15" x14ac:dyDescent="0.25"/>
    <row r="144" spans="3:12" s="30" customFormat="1" ht="15" x14ac:dyDescent="0.25"/>
    <row r="145" s="30" customFormat="1" ht="15" x14ac:dyDescent="0.25"/>
    <row r="146" s="30" customFormat="1" ht="15" x14ac:dyDescent="0.25"/>
    <row r="147" s="30" customFormat="1" ht="15" x14ac:dyDescent="0.25"/>
    <row r="148" s="30" customFormat="1" ht="15" x14ac:dyDescent="0.25"/>
    <row r="149" s="30" customFormat="1" ht="15" x14ac:dyDescent="0.25"/>
    <row r="150" s="30" customFormat="1" ht="15" x14ac:dyDescent="0.25"/>
    <row r="151" s="30" customFormat="1" ht="15" x14ac:dyDescent="0.25"/>
    <row r="152" s="30" customFormat="1" ht="15" x14ac:dyDescent="0.25"/>
    <row r="153" s="30" customFormat="1" ht="15" x14ac:dyDescent="0.25"/>
    <row r="154" s="30" customFormat="1" ht="15" x14ac:dyDescent="0.25"/>
    <row r="155" s="30" customFormat="1" ht="15" x14ac:dyDescent="0.25"/>
    <row r="156" s="30" customFormat="1" ht="15" x14ac:dyDescent="0.25"/>
    <row r="157" s="30" customFormat="1" ht="15" x14ac:dyDescent="0.25"/>
    <row r="158" s="30" customFormat="1" ht="15" x14ac:dyDescent="0.25"/>
    <row r="159" s="30" customFormat="1" ht="15" x14ac:dyDescent="0.25"/>
    <row r="160" s="30" customFormat="1" ht="15" x14ac:dyDescent="0.25"/>
    <row r="161" s="30" customFormat="1" ht="15" x14ac:dyDescent="0.25"/>
  </sheetData>
  <mergeCells count="8">
    <mergeCell ref="V27:X27"/>
    <mergeCell ref="Z27:AB27"/>
    <mergeCell ref="C8:L11"/>
    <mergeCell ref="C13:L14"/>
    <mergeCell ref="C17:L18"/>
    <mergeCell ref="C27:L27"/>
    <mergeCell ref="N27:P27"/>
    <mergeCell ref="R27:T27"/>
  </mergeCells>
  <conditionalFormatting sqref="A3:AA100 G36:L129">
    <cfRule type="expression" dxfId="10" priority="2" stopIfTrue="1">
      <formula>$E$2="DRAGGING CELLS IS NOT PERMITTED. PLEASE UNDO LAST ACTION!!"</formula>
    </cfRule>
  </conditionalFormatting>
  <conditionalFormatting sqref="B1:B2">
    <cfRule type="expression" dxfId="140" priority="12">
      <formula>$B$2/$C$2&gt;=0.076</formula>
    </cfRule>
  </conditionalFormatting>
  <conditionalFormatting sqref="B1:P2 R1:S1 Y1:AP2 Q2:S2">
    <cfRule type="expression" dxfId="139" priority="5">
      <formula>$Q$1="Feedback OFF"</formula>
    </cfRule>
  </conditionalFormatting>
  <conditionalFormatting sqref="C1:C2">
    <cfRule type="expression" dxfId="138" priority="13">
      <formula>$B$2/$C$2&gt;=0.153</formula>
    </cfRule>
  </conditionalFormatting>
  <conditionalFormatting sqref="D1:D2">
    <cfRule type="expression" dxfId="137" priority="14">
      <formula>$B$2/$C$2&gt;=0.23</formula>
    </cfRule>
  </conditionalFormatting>
  <conditionalFormatting sqref="E1:E2">
    <cfRule type="expression" dxfId="136" priority="15">
      <formula>$B$2/$C$2&gt;=0.307</formula>
    </cfRule>
  </conditionalFormatting>
  <conditionalFormatting sqref="F1:F2">
    <cfRule type="expression" dxfId="135" priority="16">
      <formula>$B$2/$C$2&gt;=0.384</formula>
    </cfRule>
  </conditionalFormatting>
  <conditionalFormatting sqref="G1:G2">
    <cfRule type="expression" dxfId="134" priority="17">
      <formula>$B$2/$C$2&gt;=0.461</formula>
    </cfRule>
  </conditionalFormatting>
  <conditionalFormatting sqref="H1:H2">
    <cfRule type="expression" dxfId="133" priority="18">
      <formula>$B$2/$C$2&gt;=0.538</formula>
    </cfRule>
  </conditionalFormatting>
  <conditionalFormatting sqref="I1:I2">
    <cfRule type="expression" dxfId="132" priority="19">
      <formula>$B$2/$C$2&gt;=0.615</formula>
    </cfRule>
  </conditionalFormatting>
  <conditionalFormatting sqref="J1:Q2">
    <cfRule type="expression" dxfId="130" priority="20">
      <formula>$B$2/$C$2&gt;=0.692</formula>
    </cfRule>
  </conditionalFormatting>
  <conditionalFormatting sqref="M1">
    <cfRule type="expression" dxfId="129" priority="8">
      <formula>$B$2/$C$2&gt;=0.846</formula>
    </cfRule>
  </conditionalFormatting>
  <conditionalFormatting sqref="P1">
    <cfRule type="expression" dxfId="128" priority="11">
      <formula>$B$2/$C$2&gt;=0.846</formula>
    </cfRule>
  </conditionalFormatting>
  <conditionalFormatting sqref="Q1">
    <cfRule type="expression" dxfId="127" priority="6">
      <formula>$Q$1&lt;&gt;""</formula>
    </cfRule>
  </conditionalFormatting>
  <conditionalFormatting sqref="R1:S2">
    <cfRule type="expression" dxfId="126" priority="7">
      <formula>$B$2/$C$2&gt;=0.846</formula>
    </cfRule>
  </conditionalFormatting>
  <conditionalFormatting sqref="Y1:AG1 AI1:AL1 AN1:AP1 Y2:AP2">
    <cfRule type="expression" dxfId="125" priority="21">
      <formula>$B$2/$C$2&gt;=1</formula>
    </cfRule>
  </conditionalFormatting>
  <conditionalFormatting sqref="AH1">
    <cfRule type="expression" dxfId="124" priority="10">
      <formula>$B$2/$C$2&gt;=0.846</formula>
    </cfRule>
  </conditionalFormatting>
  <conditionalFormatting sqref="AM1">
    <cfRule type="expression" dxfId="123" priority="9">
      <formula>$B$2/$C$2&gt;=0.846</formula>
    </cfRule>
  </conditionalFormatting>
  <dataValidations disablePrompts="1" count="1">
    <dataValidation type="list" allowBlank="1" showInputMessage="1" showErrorMessage="1" sqref="Q1" xr:uid="{8DA4D525-DB64-4CBE-8C2E-02929D7963E0}">
      <formula1>"Feedback ON, Taunting ON, Feedback OFF"</formula1>
    </dataValidation>
  </dataValidations>
  <pageMargins left="0.75" right="0.75" top="1" bottom="1" header="0.5" footer="0.5"/>
  <pageSetup orientation="portrait" horizontalDpi="4294967292" verticalDpi="4294967292" r:id="rId1"/>
  <legacyDrawing r:id="rId2"/>
  <extLst>
    <ext xmlns:x14="http://schemas.microsoft.com/office/spreadsheetml/2009/9/main" uri="{78C0D931-6437-407d-A8EE-F0AAD7539E65}">
      <x14:conditionalFormattings>
        <x14:conditionalFormatting xmlns:xm="http://schemas.microsoft.com/office/excel/2006/main">
          <x14:cfRule type="expression" priority="1" stopIfTrue="1" id="{DEB9464A-B730-4161-9CA4-3A0A88F811DC}">
            <xm:f>Scoreboard!$E$4="Excel version: Invalid"</xm:f>
            <x14:dxf>
              <font>
                <color rgb="FF9C0006"/>
              </font>
              <fill>
                <patternFill>
                  <fgColor indexed="64"/>
                  <bgColor rgb="FFFFC7CE"/>
                </patternFill>
              </fill>
            </x14:dxf>
          </x14:cfRule>
          <x14:cfRule type="expression" priority="3" stopIfTrue="1" id="{3741CAD5-7E4D-4D26-95C9-CE7507398C92}">
            <xm:f>Scoreboard!$F$26&lt;&gt;""</xm:f>
            <x14:dxf>
              <font>
                <color rgb="FF9C0006"/>
              </font>
              <fill>
                <patternFill>
                  <fgColor indexed="64"/>
                  <bgColor rgb="FFFFC7CE"/>
                </patternFill>
              </fill>
            </x14:dxf>
          </x14:cfRule>
          <xm:sqref>A3:AA100 G36:L129</xm:sqref>
        </x14:conditionalFormatting>
        <x14:conditionalFormatting xmlns:xm="http://schemas.microsoft.com/office/excel/2006/main">
          <x14:cfRule type="expression" priority="22" stopIfTrue="1" id="{6450965A-080A-495D-8901-5F321D5FB06B}">
            <xm:f>AND($Q$1&lt;&gt;"Feedback OFF",IF(FSC!A3=Feedback_SFX!$C$2, TRUE, FALSE))</xm:f>
            <x14:dxf>
              <fill>
                <patternFill>
                  <bgColor rgb="FFCEEED0"/>
                </patternFill>
              </fill>
            </x14:dxf>
          </x14:cfRule>
          <x14:cfRule type="expression" priority="23" stopIfTrue="1" id="{ECE3DE62-E340-4601-B710-BEDFAC4A6448}">
            <xm:f>AND($Q$1&lt;&gt;"Feedback OFF",IF(FSC!A3=Feedback_SFX!$K$2, TRUE, FALSE))</xm:f>
            <x14:dxf>
              <fill>
                <patternFill>
                  <bgColor rgb="FFFFFF64"/>
                </patternFill>
              </fill>
            </x14:dxf>
          </x14:cfRule>
          <x14:cfRule type="expression" priority="24" stopIfTrue="1" id="{E8F0E525-77FF-41E3-BC64-90BFEFE89BFC}">
            <xm:f>AND($Q$1&lt;&gt;"Feedback OFF",AND(IF(FSC!A3&lt;&gt;Feedback_SFX!$C$2, TRUE, FALSE),FSC!A3&lt;&gt;"",_xlfn.ISFORMULA(FSC!A3)))</xm:f>
            <x14:dxf>
              <fill>
                <patternFill>
                  <bgColor rgb="FFFF99CC"/>
                </patternFill>
              </fill>
            </x14:dxf>
          </x14:cfRule>
          <xm:sqref>A3:AM129</xm:sqref>
        </x14:conditionalFormatting>
        <x14:conditionalFormatting xmlns:xm="http://schemas.microsoft.com/office/excel/2006/main">
          <x14:cfRule type="expression" priority="4" stopIfTrue="1" id="{DFB40F3E-E89B-4CC1-B757-123A6F03C1D2}">
            <xm:f>Scoreboard!$F$26&lt;&gt;""</xm:f>
            <x14:dxf>
              <font>
                <color rgb="FF9C0006"/>
              </font>
              <fill>
                <patternFill>
                  <fgColor indexed="64"/>
                  <bgColor rgb="FFFFC7CE"/>
                </patternFill>
              </fill>
            </x14:dxf>
          </x14:cfRule>
          <xm:sqref>J1:O1</xm:sqref>
        </x14:conditionalFormatting>
      </x14:conditionalFormattings>
    </ext>
  </extLst>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D08A4-FC21-4F9B-B715-2CCFAFCFFEE1}">
  <sheetPr>
    <tabColor rgb="FF4FADEA"/>
  </sheetPr>
  <dimension ref="B1:AP161"/>
  <sheetViews>
    <sheetView zoomScale="55" zoomScaleNormal="55" zoomScalePageLayoutView="120" workbookViewId="0">
      <pane ySplit="2" topLeftCell="A3" activePane="bottomLeft" state="frozen"/>
      <selection pane="bottomLeft" activeCell="A3" sqref="A3:XFD3"/>
    </sheetView>
  </sheetViews>
  <sheetFormatPr defaultColWidth="13.28515625" defaultRowHeight="8.25" x14ac:dyDescent="0.15"/>
  <cols>
    <col min="1" max="1" width="0.85546875" style="227" customWidth="1"/>
    <col min="2" max="2" width="1.140625" style="227" customWidth="1"/>
    <col min="3" max="3" width="10.140625" style="227" customWidth="1"/>
    <col min="4" max="4" width="10" style="227" bestFit="1" customWidth="1"/>
    <col min="5" max="5" width="10.7109375" style="227" bestFit="1" customWidth="1"/>
    <col min="6" max="6" width="22" style="227" customWidth="1"/>
    <col min="7" max="7" width="20.5703125" style="227" bestFit="1" customWidth="1"/>
    <col min="8" max="8" width="13.42578125" style="227" bestFit="1" customWidth="1"/>
    <col min="9" max="9" width="12.42578125" style="227" customWidth="1"/>
    <col min="10" max="10" width="11" style="227" customWidth="1"/>
    <col min="11" max="11" width="17.42578125" style="227" bestFit="1" customWidth="1"/>
    <col min="12" max="12" width="23.28515625" style="227" customWidth="1"/>
    <col min="13" max="13" width="3.42578125" style="227" customWidth="1"/>
    <col min="14" max="14" width="18.140625" style="227" bestFit="1" customWidth="1"/>
    <col min="15" max="15" width="10" style="227" bestFit="1" customWidth="1"/>
    <col min="16" max="16" width="10.7109375" style="227" bestFit="1" customWidth="1"/>
    <col min="17" max="17" width="3" style="227" customWidth="1"/>
    <col min="18" max="18" width="10.7109375" style="227" customWidth="1"/>
    <col min="19" max="19" width="10" style="227" bestFit="1" customWidth="1"/>
    <col min="20" max="20" width="9.7109375" style="227" bestFit="1" customWidth="1"/>
    <col min="21" max="21" width="2.42578125" style="227" customWidth="1"/>
    <col min="22" max="22" width="10" style="227" customWidth="1"/>
    <col min="23" max="23" width="12.140625" style="227" customWidth="1"/>
    <col min="24" max="24" width="13" style="227" customWidth="1"/>
    <col min="25" max="25" width="2.7109375" style="227" customWidth="1"/>
    <col min="26" max="26" width="10.7109375" style="227" customWidth="1"/>
    <col min="27" max="27" width="10" style="227" bestFit="1" customWidth="1"/>
    <col min="28" max="28" width="10.7109375" style="227" bestFit="1" customWidth="1"/>
    <col min="29" max="32" width="13.28515625" style="227"/>
    <col min="33" max="33" width="13.42578125" style="227" bestFit="1" customWidth="1"/>
    <col min="34" max="16384" width="13.28515625" style="227"/>
  </cols>
  <sheetData>
    <row r="1" spans="2:42" ht="22.15" customHeight="1" x14ac:dyDescent="0.15">
      <c r="B1" s="174" t="s">
        <v>1932</v>
      </c>
      <c r="C1" s="174" t="s">
        <v>1933</v>
      </c>
      <c r="D1" s="174" t="s">
        <v>1934</v>
      </c>
      <c r="E1" s="172" t="str" cm="1">
        <f t="array" aca="1" ref="E1" ca="1">IFERROR(
    _xlfn.LET(
        _xlpm.FileName, MID(CELL("filename", B1), FIND("]", CELL("filename", B1)) + 1, 255),
        _xlpm.DynamicRef, INDIRECT("'#_" &amp; _xlpm.FileName &amp; "'!" &amp; D2),
        IF(
            TYPE(_xlpm.DynamicRef) = 1,
            VLOOKUP(
                CELL("format", _xlpm.DynamicRef),
                FormatCodes_SFX!$A$4:$B$53,
                2,
                FALSE
            ),
            _xlfn.SWITCH(
                TYPE(_xlpm.DynamicRef),
                2, "short text",
                4, "logical",
                16, "error",
                64, "long text",
                "Other"
            )
        )
    ),
    "Error in formula"
)</f>
        <v>error</v>
      </c>
      <c r="F1" s="174"/>
      <c r="G1" s="174"/>
      <c r="H1" s="174"/>
      <c r="I1" s="174"/>
      <c r="J1" s="172" t="str">
        <f>FSC!$J$1</f>
        <v>Connor Guarino</v>
      </c>
      <c r="K1" s="172"/>
      <c r="L1" s="172"/>
      <c r="M1" s="172" t="s">
        <v>1935</v>
      </c>
      <c r="N1" s="172"/>
      <c r="O1" s="172"/>
      <c r="P1" s="172"/>
      <c r="Q1" s="172" t="s">
        <v>1936</v>
      </c>
      <c r="R1" s="172"/>
      <c r="S1" s="172"/>
      <c r="T1" s="168"/>
      <c r="U1" s="168"/>
      <c r="V1" s="168"/>
      <c r="W1" s="168"/>
      <c r="X1" s="168"/>
      <c r="Y1" s="174" t="str">
        <f t="shared" ref="Y1:AB2" si="0">B1</f>
        <v>earned</v>
      </c>
      <c r="Z1" s="174" t="str">
        <f t="shared" si="0"/>
        <v>possible</v>
      </c>
      <c r="AA1" s="174" t="str">
        <f t="shared" si="0"/>
        <v>cell</v>
      </c>
      <c r="AB1" s="172" t="str">
        <f t="shared" ca="1" si="0"/>
        <v>error</v>
      </c>
      <c r="AC1" s="174"/>
      <c r="AD1" s="174"/>
      <c r="AE1" s="168"/>
      <c r="AF1" s="168"/>
      <c r="AG1" s="172" t="str">
        <f>J1</f>
        <v>Connor Guarino</v>
      </c>
      <c r="AH1" s="172"/>
      <c r="AI1" s="168"/>
      <c r="AJ1" s="168"/>
      <c r="AK1" s="168"/>
      <c r="AL1" s="168"/>
      <c r="AM1" s="172" t="s">
        <v>1935</v>
      </c>
      <c r="AN1" s="168"/>
      <c r="AO1" s="168"/>
      <c r="AP1" s="168"/>
    </row>
    <row r="2" spans="2:42" ht="22.9" customHeight="1" x14ac:dyDescent="0.15">
      <c r="B2" s="174">
        <f ca="1">FSC!$B$2</f>
        <v>36</v>
      </c>
      <c r="C2" s="176">
        <f>FSC!$C$2</f>
        <v>36</v>
      </c>
      <c r="D2" s="174" t="str" cm="1">
        <f t="array" aca="1" ref="D2" ca="1">SUBSTITUTE(IF(LEN(CELL("address"))&lt;15,CELL("address"),""),"$","")</f>
        <v/>
      </c>
      <c r="E2" s="172" t="str">
        <f ca="1">IF(ISNUMBER(SEARCH("#REF!",_xlfn.FORMULATEXT(INDIRECT("'FSC'!"&amp;D2)))),"DRAGGING CELLS IS NOT PERMITTED. PLEASE UNDO LAST ACTION!!",IF($Q$1&lt;&gt;"Feedback OFF",IFERROR(HLOOKUP(INDIRECT("'FSC'!"&amp;D2),Feedback_SFX!$B$2:$N$10,IF($Q$1="Feedback ON", 2, Feedback_SFX!B1), FALSE), ""),""))</f>
        <v/>
      </c>
      <c r="F2" s="174"/>
      <c r="G2" s="174"/>
      <c r="H2" s="174"/>
      <c r="I2" s="174"/>
      <c r="J2" s="177"/>
      <c r="K2" s="174"/>
      <c r="L2" s="174"/>
      <c r="M2" s="174"/>
      <c r="N2" s="174"/>
      <c r="O2" s="174"/>
      <c r="P2" s="174"/>
      <c r="Q2" s="174"/>
      <c r="R2" s="174"/>
      <c r="S2" s="174"/>
      <c r="T2" s="168"/>
      <c r="U2" s="168"/>
      <c r="V2" s="168"/>
      <c r="W2" s="168"/>
      <c r="X2" s="168"/>
      <c r="Y2" s="178">
        <f t="shared" ca="1" si="0"/>
        <v>36</v>
      </c>
      <c r="Z2" s="178">
        <f t="shared" si="0"/>
        <v>36</v>
      </c>
      <c r="AA2" s="178" t="str">
        <f t="shared" ca="1" si="0"/>
        <v/>
      </c>
      <c r="AB2" s="172" t="str">
        <f t="shared" ca="1" si="0"/>
        <v/>
      </c>
      <c r="AC2" s="174"/>
      <c r="AD2" s="174"/>
      <c r="AE2" s="168"/>
      <c r="AF2" s="168"/>
      <c r="AG2" s="168"/>
      <c r="AH2" s="168"/>
      <c r="AI2" s="168"/>
      <c r="AJ2" s="168"/>
      <c r="AK2" s="168"/>
      <c r="AL2" s="168"/>
      <c r="AM2" s="168"/>
      <c r="AN2" s="168"/>
      <c r="AO2" s="168"/>
      <c r="AP2" s="168"/>
    </row>
    <row r="3" spans="2:42" ht="4.9000000000000004" customHeight="1" x14ac:dyDescent="0.15"/>
    <row r="4" spans="2:42" ht="4.9000000000000004" customHeight="1" x14ac:dyDescent="0.15"/>
    <row r="5" spans="2:42" ht="4.9000000000000004" customHeight="1" x14ac:dyDescent="0.15"/>
    <row r="6" spans="2:42" ht="7.15" customHeight="1" x14ac:dyDescent="0.15"/>
    <row r="7" spans="2:42" x14ac:dyDescent="0.15">
      <c r="C7" s="175" t="s">
        <v>0</v>
      </c>
    </row>
    <row r="8" spans="2:42" ht="16.149999999999999" customHeight="1" x14ac:dyDescent="0.15">
      <c r="C8" s="306" t="s">
        <v>1</v>
      </c>
      <c r="D8" s="306"/>
      <c r="E8" s="306"/>
      <c r="F8" s="306"/>
      <c r="G8" s="306"/>
      <c r="H8" s="306"/>
      <c r="I8" s="306"/>
      <c r="J8" s="306"/>
      <c r="K8" s="306"/>
      <c r="L8" s="306"/>
      <c r="M8" s="228"/>
    </row>
    <row r="9" spans="2:42" x14ac:dyDescent="0.15">
      <c r="C9" s="306"/>
      <c r="D9" s="306"/>
      <c r="E9" s="306"/>
      <c r="F9" s="306"/>
      <c r="G9" s="306"/>
      <c r="H9" s="306"/>
      <c r="I9" s="306"/>
      <c r="J9" s="306"/>
      <c r="K9" s="306"/>
      <c r="L9" s="306"/>
      <c r="M9" s="228"/>
    </row>
    <row r="10" spans="2:42" x14ac:dyDescent="0.15">
      <c r="C10" s="306"/>
      <c r="D10" s="306"/>
      <c r="E10" s="306"/>
      <c r="F10" s="306"/>
      <c r="G10" s="306"/>
      <c r="H10" s="306"/>
      <c r="I10" s="306"/>
      <c r="J10" s="306"/>
      <c r="K10" s="306"/>
      <c r="L10" s="306"/>
      <c r="M10" s="228"/>
    </row>
    <row r="11" spans="2:42" x14ac:dyDescent="0.15">
      <c r="C11" s="306"/>
      <c r="D11" s="306"/>
      <c r="E11" s="306"/>
      <c r="F11" s="306"/>
      <c r="G11" s="306"/>
      <c r="H11" s="306"/>
      <c r="I11" s="306"/>
      <c r="J11" s="306"/>
      <c r="K11" s="306"/>
      <c r="L11" s="306"/>
      <c r="M11" s="228"/>
    </row>
    <row r="12" spans="2:42" ht="16.149999999999999" customHeight="1" x14ac:dyDescent="0.15">
      <c r="C12" s="171"/>
      <c r="D12" s="171"/>
      <c r="E12" s="171"/>
      <c r="F12" s="171"/>
      <c r="G12" s="171"/>
      <c r="H12" s="171"/>
      <c r="I12" s="171"/>
      <c r="J12" s="171"/>
      <c r="K12" s="171"/>
      <c r="L12" s="171"/>
      <c r="M12" s="171"/>
    </row>
    <row r="13" spans="2:42" ht="16.149999999999999" customHeight="1" x14ac:dyDescent="0.15">
      <c r="C13" s="305" t="s">
        <v>2</v>
      </c>
      <c r="D13" s="305"/>
      <c r="E13" s="305"/>
      <c r="F13" s="305"/>
      <c r="G13" s="305"/>
      <c r="H13" s="305"/>
      <c r="I13" s="305"/>
      <c r="J13" s="305"/>
      <c r="K13" s="305"/>
      <c r="L13" s="305"/>
      <c r="M13" s="212"/>
    </row>
    <row r="14" spans="2:42" x14ac:dyDescent="0.15">
      <c r="C14" s="305"/>
      <c r="D14" s="305"/>
      <c r="E14" s="305"/>
      <c r="F14" s="305"/>
      <c r="G14" s="305"/>
      <c r="H14" s="305"/>
      <c r="I14" s="305"/>
      <c r="J14" s="305"/>
      <c r="K14" s="305"/>
      <c r="L14" s="305"/>
      <c r="M14" s="212"/>
    </row>
    <row r="15" spans="2:42" ht="16.149999999999999" customHeight="1" x14ac:dyDescent="0.15">
      <c r="C15" s="169"/>
      <c r="D15" s="169"/>
      <c r="E15" s="169"/>
      <c r="F15" s="169"/>
      <c r="G15" s="169"/>
      <c r="H15" s="169"/>
      <c r="I15" s="169"/>
      <c r="J15" s="169"/>
      <c r="K15" s="169"/>
      <c r="L15" s="169"/>
      <c r="M15" s="169"/>
    </row>
    <row r="16" spans="2:42" x14ac:dyDescent="0.15">
      <c r="C16" s="175" t="s">
        <v>3</v>
      </c>
    </row>
    <row r="17" spans="3:28" x14ac:dyDescent="0.15">
      <c r="C17" s="306" t="s">
        <v>2022</v>
      </c>
      <c r="D17" s="306"/>
      <c r="E17" s="306"/>
      <c r="F17" s="306"/>
      <c r="G17" s="306"/>
      <c r="H17" s="306"/>
      <c r="I17" s="306"/>
      <c r="J17" s="306"/>
      <c r="K17" s="306"/>
      <c r="L17" s="306"/>
    </row>
    <row r="18" spans="3:28" ht="16.149999999999999" customHeight="1" x14ac:dyDescent="0.15">
      <c r="C18" s="306"/>
      <c r="D18" s="306"/>
      <c r="E18" s="306"/>
      <c r="F18" s="306"/>
      <c r="G18" s="306"/>
      <c r="H18" s="306"/>
      <c r="I18" s="306"/>
      <c r="J18" s="306"/>
      <c r="K18" s="306"/>
      <c r="L18" s="306"/>
      <c r="M18" s="207"/>
    </row>
    <row r="19" spans="3:28" ht="16.149999999999999" customHeight="1" x14ac:dyDescent="0.15">
      <c r="C19" s="215" t="s">
        <v>5</v>
      </c>
      <c r="D19" s="207"/>
      <c r="E19" s="207"/>
      <c r="F19" s="207"/>
      <c r="G19" s="207"/>
      <c r="H19" s="207"/>
      <c r="I19" s="207"/>
      <c r="J19" s="207"/>
      <c r="K19" s="207"/>
      <c r="L19" s="207"/>
      <c r="M19" s="207"/>
    </row>
    <row r="20" spans="3:28" ht="16.149999999999999" customHeight="1" x14ac:dyDescent="0.15">
      <c r="C20" s="215" t="s">
        <v>2023</v>
      </c>
      <c r="D20" s="207"/>
      <c r="E20" s="207"/>
      <c r="F20" s="207"/>
      <c r="G20" s="207"/>
      <c r="H20" s="207"/>
      <c r="I20" s="207"/>
      <c r="J20" s="207"/>
      <c r="K20" s="207"/>
      <c r="L20" s="207"/>
      <c r="M20" s="207"/>
    </row>
    <row r="21" spans="3:28" x14ac:dyDescent="0.15">
      <c r="C21" s="215" t="s">
        <v>2024</v>
      </c>
      <c r="O21" s="173"/>
    </row>
    <row r="22" spans="3:28" x14ac:dyDescent="0.15">
      <c r="C22" s="229"/>
    </row>
    <row r="24" spans="3:28" ht="40.5" customHeight="1" x14ac:dyDescent="0.15">
      <c r="L24" s="230" t="s">
        <v>8</v>
      </c>
    </row>
    <row r="25" spans="3:28" ht="14.25" customHeight="1" x14ac:dyDescent="0.15">
      <c r="L25" s="231">
        <v>4</v>
      </c>
    </row>
    <row r="27" spans="3:28" x14ac:dyDescent="0.15">
      <c r="C27" s="330" t="s">
        <v>9</v>
      </c>
      <c r="D27" s="330"/>
      <c r="E27" s="330"/>
      <c r="F27" s="330"/>
      <c r="G27" s="330"/>
      <c r="H27" s="330"/>
      <c r="I27" s="330"/>
      <c r="J27" s="330"/>
      <c r="K27" s="330"/>
      <c r="L27" s="330"/>
      <c r="N27" s="307" t="s">
        <v>10</v>
      </c>
      <c r="O27" s="307"/>
      <c r="P27" s="307"/>
      <c r="R27" s="307" t="s">
        <v>11</v>
      </c>
      <c r="S27" s="307"/>
      <c r="T27" s="307"/>
      <c r="V27" s="307" t="s">
        <v>12</v>
      </c>
      <c r="W27" s="307"/>
      <c r="X27" s="307"/>
      <c r="Z27" s="307" t="s">
        <v>13</v>
      </c>
      <c r="AA27" s="307"/>
      <c r="AB27" s="307"/>
    </row>
    <row r="28" spans="3:28" x14ac:dyDescent="0.15">
      <c r="C28" s="230" t="s">
        <v>14</v>
      </c>
      <c r="D28" s="230" t="s">
        <v>15</v>
      </c>
      <c r="E28" s="232" t="s">
        <v>16</v>
      </c>
      <c r="F28" s="232" t="s">
        <v>17</v>
      </c>
      <c r="G28" s="230" t="s">
        <v>10</v>
      </c>
      <c r="H28" s="230" t="s">
        <v>11</v>
      </c>
      <c r="I28" s="230" t="s">
        <v>12</v>
      </c>
      <c r="J28" s="230" t="s">
        <v>13</v>
      </c>
      <c r="K28" s="230" t="s">
        <v>18</v>
      </c>
      <c r="L28" s="230" t="s">
        <v>19</v>
      </c>
      <c r="N28" s="230" t="s">
        <v>14</v>
      </c>
      <c r="O28" s="230" t="s">
        <v>15</v>
      </c>
      <c r="P28" s="232" t="s">
        <v>16</v>
      </c>
      <c r="R28" s="230" t="s">
        <v>14</v>
      </c>
      <c r="S28" s="230" t="s">
        <v>15</v>
      </c>
      <c r="T28" s="232" t="s">
        <v>16</v>
      </c>
      <c r="V28" s="230" t="s">
        <v>14</v>
      </c>
      <c r="W28" s="230" t="s">
        <v>15</v>
      </c>
      <c r="X28" s="232" t="s">
        <v>16</v>
      </c>
      <c r="Z28" s="230" t="s">
        <v>14</v>
      </c>
      <c r="AA28" s="230" t="s">
        <v>15</v>
      </c>
      <c r="AB28" s="232" t="s">
        <v>16</v>
      </c>
    </row>
    <row r="29" spans="3:28" x14ac:dyDescent="0.15">
      <c r="C29" s="233">
        <v>236449</v>
      </c>
      <c r="D29" s="233" t="s">
        <v>20</v>
      </c>
      <c r="E29" s="233" t="s">
        <v>21</v>
      </c>
      <c r="F29" s="233" t="s">
        <v>22</v>
      </c>
      <c r="G29" s="170">
        <f>MATCH(C29,N29:N110,0)</f>
        <v>48</v>
      </c>
      <c r="H29" s="170">
        <f>MATCH(C29, R29:R110,0)</f>
        <v>38</v>
      </c>
      <c r="I29" s="170">
        <f>MATCH(C29,V29:V110,0)</f>
        <v>7</v>
      </c>
      <c r="J29" s="170">
        <f>MATCH(C29,Z29:Z109,0)</f>
        <v>33</v>
      </c>
      <c r="K29" s="170">
        <f>COUNT(G29:J29)</f>
        <v>4</v>
      </c>
      <c r="L29" s="231" t="str">
        <f>IF(K29=L25,"-",F29)</f>
        <v>-</v>
      </c>
      <c r="N29" s="233">
        <v>605733</v>
      </c>
      <c r="O29" s="233" t="s">
        <v>23</v>
      </c>
      <c r="P29" s="233" t="s">
        <v>24</v>
      </c>
      <c r="R29" s="233">
        <v>254110</v>
      </c>
      <c r="S29" s="233" t="s">
        <v>25</v>
      </c>
      <c r="T29" s="233" t="s">
        <v>26</v>
      </c>
      <c r="V29" s="233">
        <v>922883</v>
      </c>
      <c r="W29" s="233" t="s">
        <v>27</v>
      </c>
      <c r="X29" s="233" t="s">
        <v>28</v>
      </c>
      <c r="Z29" s="233">
        <v>569915</v>
      </c>
      <c r="AA29" s="233" t="s">
        <v>29</v>
      </c>
      <c r="AB29" s="233" t="s">
        <v>30</v>
      </c>
    </row>
    <row r="30" spans="3:28" x14ac:dyDescent="0.15">
      <c r="C30" s="233">
        <v>231475</v>
      </c>
      <c r="D30" s="233" t="s">
        <v>31</v>
      </c>
      <c r="E30" s="233" t="s">
        <v>32</v>
      </c>
      <c r="F30" s="233" t="s">
        <v>33</v>
      </c>
      <c r="G30" s="170" t="e">
        <f t="shared" ref="G30:G94" si="1">MATCH(C30,N$29:N$110,0)</f>
        <v>#N/A</v>
      </c>
      <c r="H30" s="170">
        <f t="shared" ref="H30:H94" si="2">MATCH(C30, R$29:R$110,0)</f>
        <v>28</v>
      </c>
      <c r="I30" s="170">
        <f t="shared" ref="I30:I94" si="3">MATCH(C30,V$29:V$110,0)</f>
        <v>52</v>
      </c>
      <c r="J30" s="170">
        <f t="shared" ref="J30:J94" si="4">MATCH(C30,Z$29:Z$109,0)</f>
        <v>75</v>
      </c>
      <c r="K30" s="170">
        <f t="shared" ref="K30:K94" si="5">COUNT(G30:J30)</f>
        <v>3</v>
      </c>
      <c r="L30" s="231" t="str">
        <f t="shared" ref="L30:L36" si="6">IF(K30=L$25,"-",F30)</f>
        <v>LA231475@email.com</v>
      </c>
      <c r="N30" s="233">
        <v>891045</v>
      </c>
      <c r="O30" s="233" t="s">
        <v>34</v>
      </c>
      <c r="P30" s="233" t="s">
        <v>35</v>
      </c>
      <c r="R30" s="233">
        <v>474329</v>
      </c>
      <c r="S30" s="233" t="s">
        <v>36</v>
      </c>
      <c r="T30" s="233" t="s">
        <v>37</v>
      </c>
      <c r="V30" s="233">
        <v>111301</v>
      </c>
      <c r="W30" s="233" t="s">
        <v>38</v>
      </c>
      <c r="X30" s="233" t="s">
        <v>39</v>
      </c>
      <c r="Z30" s="233">
        <v>922883</v>
      </c>
      <c r="AA30" s="233" t="s">
        <v>27</v>
      </c>
      <c r="AB30" s="233" t="s">
        <v>28</v>
      </c>
    </row>
    <row r="31" spans="3:28" x14ac:dyDescent="0.15">
      <c r="C31" s="233">
        <v>980793</v>
      </c>
      <c r="D31" s="233" t="s">
        <v>40</v>
      </c>
      <c r="E31" s="233" t="s">
        <v>41</v>
      </c>
      <c r="F31" s="233" t="s">
        <v>42</v>
      </c>
      <c r="G31" s="170">
        <f t="shared" si="1"/>
        <v>45</v>
      </c>
      <c r="H31" s="170">
        <f t="shared" si="2"/>
        <v>73</v>
      </c>
      <c r="I31" s="170">
        <f t="shared" si="3"/>
        <v>69</v>
      </c>
      <c r="J31" s="170">
        <f t="shared" si="4"/>
        <v>3</v>
      </c>
      <c r="K31" s="170">
        <f t="shared" si="5"/>
        <v>4</v>
      </c>
      <c r="L31" s="231" t="str">
        <f t="shared" si="6"/>
        <v>-</v>
      </c>
      <c r="N31" s="233">
        <v>503206</v>
      </c>
      <c r="O31" s="233" t="s">
        <v>43</v>
      </c>
      <c r="P31" s="233" t="s">
        <v>44</v>
      </c>
      <c r="R31" s="233">
        <v>503206</v>
      </c>
      <c r="S31" s="233" t="s">
        <v>43</v>
      </c>
      <c r="T31" s="233" t="s">
        <v>44</v>
      </c>
      <c r="V31" s="233">
        <v>551297</v>
      </c>
      <c r="W31" s="233" t="s">
        <v>45</v>
      </c>
      <c r="X31" s="233" t="s">
        <v>46</v>
      </c>
      <c r="Z31" s="233">
        <v>980793</v>
      </c>
      <c r="AA31" s="233" t="s">
        <v>40</v>
      </c>
      <c r="AB31" s="233" t="s">
        <v>41</v>
      </c>
    </row>
    <row r="32" spans="3:28" x14ac:dyDescent="0.15">
      <c r="C32" s="233">
        <v>696726</v>
      </c>
      <c r="D32" s="233" t="s">
        <v>47</v>
      </c>
      <c r="E32" s="233" t="s">
        <v>48</v>
      </c>
      <c r="F32" s="233" t="s">
        <v>49</v>
      </c>
      <c r="G32" s="170">
        <f t="shared" si="1"/>
        <v>18</v>
      </c>
      <c r="H32" s="170">
        <f t="shared" si="2"/>
        <v>5</v>
      </c>
      <c r="I32" s="170" t="e">
        <f t="shared" si="3"/>
        <v>#N/A</v>
      </c>
      <c r="J32" s="170">
        <f t="shared" si="4"/>
        <v>55</v>
      </c>
      <c r="K32" s="170">
        <f t="shared" si="5"/>
        <v>3</v>
      </c>
      <c r="L32" s="231" t="str">
        <f t="shared" si="6"/>
        <v>BB696726@email.com</v>
      </c>
      <c r="N32" s="233">
        <v>192230</v>
      </c>
      <c r="O32" s="233" t="s">
        <v>50</v>
      </c>
      <c r="P32" s="233" t="s">
        <v>51</v>
      </c>
      <c r="R32" s="233">
        <v>415292</v>
      </c>
      <c r="S32" s="233" t="s">
        <v>52</v>
      </c>
      <c r="T32" s="233" t="s">
        <v>53</v>
      </c>
      <c r="V32" s="233">
        <v>223095</v>
      </c>
      <c r="W32" s="233" t="s">
        <v>54</v>
      </c>
      <c r="X32" s="233" t="s">
        <v>55</v>
      </c>
      <c r="Z32" s="233">
        <v>430417</v>
      </c>
      <c r="AA32" s="233" t="s">
        <v>56</v>
      </c>
      <c r="AB32" s="233" t="s">
        <v>57</v>
      </c>
    </row>
    <row r="33" spans="3:28" x14ac:dyDescent="0.15">
      <c r="C33" s="233">
        <v>940520</v>
      </c>
      <c r="D33" s="233" t="s">
        <v>58</v>
      </c>
      <c r="E33" s="233" t="s">
        <v>59</v>
      </c>
      <c r="F33" s="233" t="s">
        <v>60</v>
      </c>
      <c r="G33" s="170" t="e">
        <f t="shared" si="1"/>
        <v>#N/A</v>
      </c>
      <c r="H33" s="170">
        <f t="shared" si="2"/>
        <v>68</v>
      </c>
      <c r="I33" s="170">
        <f t="shared" si="3"/>
        <v>79</v>
      </c>
      <c r="J33" s="170" t="e">
        <f t="shared" si="4"/>
        <v>#N/A</v>
      </c>
      <c r="K33" s="170">
        <f>COUNT(G33:J33)</f>
        <v>2</v>
      </c>
      <c r="L33" s="231" t="str">
        <f t="shared" si="6"/>
        <v>SB940520@email.com</v>
      </c>
      <c r="N33" s="233">
        <v>844311</v>
      </c>
      <c r="O33" s="233" t="s">
        <v>61</v>
      </c>
      <c r="P33" s="233" t="s">
        <v>62</v>
      </c>
      <c r="R33" s="233">
        <v>696726</v>
      </c>
      <c r="S33" s="233" t="s">
        <v>47</v>
      </c>
      <c r="T33" s="233" t="s">
        <v>48</v>
      </c>
      <c r="V33" s="233">
        <v>844311</v>
      </c>
      <c r="W33" s="233" t="s">
        <v>61</v>
      </c>
      <c r="X33" s="233" t="s">
        <v>62</v>
      </c>
      <c r="Z33" s="170">
        <v>593049</v>
      </c>
      <c r="AA33" s="233" t="s">
        <v>63</v>
      </c>
      <c r="AB33" s="233" t="s">
        <v>64</v>
      </c>
    </row>
    <row r="34" spans="3:28" x14ac:dyDescent="0.15">
      <c r="C34" s="233">
        <v>506289</v>
      </c>
      <c r="D34" s="233" t="s">
        <v>65</v>
      </c>
      <c r="E34" s="233" t="s">
        <v>66</v>
      </c>
      <c r="F34" s="233" t="s">
        <v>67</v>
      </c>
      <c r="G34" s="170">
        <f t="shared" si="1"/>
        <v>53</v>
      </c>
      <c r="H34" s="170" t="e">
        <f t="shared" si="2"/>
        <v>#N/A</v>
      </c>
      <c r="I34" s="170" t="e">
        <f t="shared" si="3"/>
        <v>#N/A</v>
      </c>
      <c r="J34" s="170">
        <f t="shared" si="4"/>
        <v>73</v>
      </c>
      <c r="K34" s="170">
        <f t="shared" si="5"/>
        <v>2</v>
      </c>
      <c r="L34" s="231" t="str">
        <f t="shared" si="6"/>
        <v>NB506289@email.com</v>
      </c>
      <c r="N34" s="170">
        <v>859390</v>
      </c>
      <c r="O34" s="233" t="s">
        <v>68</v>
      </c>
      <c r="P34" s="233" t="s">
        <v>69</v>
      </c>
      <c r="R34" s="233">
        <v>380640</v>
      </c>
      <c r="S34" s="233" t="s">
        <v>70</v>
      </c>
      <c r="T34" s="233" t="s">
        <v>71</v>
      </c>
      <c r="V34" s="233">
        <v>552599</v>
      </c>
      <c r="W34" s="233" t="s">
        <v>72</v>
      </c>
      <c r="X34" s="233" t="s">
        <v>73</v>
      </c>
      <c r="Z34" s="233">
        <v>198658</v>
      </c>
      <c r="AA34" s="233" t="s">
        <v>74</v>
      </c>
      <c r="AB34" s="233" t="s">
        <v>75</v>
      </c>
    </row>
    <row r="35" spans="3:28" x14ac:dyDescent="0.15">
      <c r="C35" s="233">
        <v>405129</v>
      </c>
      <c r="D35" s="233" t="s">
        <v>76</v>
      </c>
      <c r="E35" s="233" t="s">
        <v>77</v>
      </c>
      <c r="F35" s="233" t="s">
        <v>78</v>
      </c>
      <c r="G35" s="170" t="e">
        <f t="shared" si="1"/>
        <v>#N/A</v>
      </c>
      <c r="H35" s="170">
        <f t="shared" si="2"/>
        <v>70</v>
      </c>
      <c r="I35" s="170">
        <f t="shared" si="3"/>
        <v>75</v>
      </c>
      <c r="J35" s="170">
        <f t="shared" si="4"/>
        <v>26</v>
      </c>
      <c r="K35" s="170">
        <f t="shared" si="5"/>
        <v>3</v>
      </c>
      <c r="L35" s="231" t="str">
        <f t="shared" si="6"/>
        <v>BB405129@email.com</v>
      </c>
      <c r="N35" s="233">
        <v>344726</v>
      </c>
      <c r="O35" s="233" t="s">
        <v>79</v>
      </c>
      <c r="P35" s="233" t="s">
        <v>80</v>
      </c>
      <c r="R35" s="233">
        <v>365974</v>
      </c>
      <c r="S35" s="233" t="s">
        <v>81</v>
      </c>
      <c r="T35" s="233" t="s">
        <v>82</v>
      </c>
      <c r="V35" s="233">
        <v>236449</v>
      </c>
      <c r="W35" s="233" t="s">
        <v>20</v>
      </c>
      <c r="X35" s="233" t="s">
        <v>21</v>
      </c>
      <c r="Z35" s="233">
        <v>220756</v>
      </c>
      <c r="AA35" s="233" t="s">
        <v>83</v>
      </c>
      <c r="AB35" s="233" t="s">
        <v>84</v>
      </c>
    </row>
    <row r="36" spans="3:28" x14ac:dyDescent="0.15">
      <c r="C36" s="233">
        <v>517043</v>
      </c>
      <c r="D36" s="233" t="s">
        <v>85</v>
      </c>
      <c r="E36" s="233" t="s">
        <v>86</v>
      </c>
      <c r="F36" s="233" t="s">
        <v>87</v>
      </c>
      <c r="G36" s="170">
        <f t="shared" si="1"/>
        <v>23</v>
      </c>
      <c r="H36" s="170">
        <f t="shared" si="2"/>
        <v>10</v>
      </c>
      <c r="I36" s="170">
        <f t="shared" si="3"/>
        <v>29</v>
      </c>
      <c r="J36" s="170">
        <f t="shared" si="4"/>
        <v>28</v>
      </c>
      <c r="K36" s="170">
        <f t="shared" si="5"/>
        <v>4</v>
      </c>
      <c r="L36" s="231" t="str">
        <f t="shared" si="6"/>
        <v>-</v>
      </c>
      <c r="N36" s="233">
        <v>658878</v>
      </c>
      <c r="O36" s="233" t="s">
        <v>88</v>
      </c>
      <c r="P36" s="233" t="s">
        <v>89</v>
      </c>
      <c r="R36" s="233">
        <v>111301</v>
      </c>
      <c r="S36" s="233" t="s">
        <v>38</v>
      </c>
      <c r="T36" s="233" t="s">
        <v>39</v>
      </c>
      <c r="V36" s="233">
        <v>941282</v>
      </c>
      <c r="W36" s="233" t="s">
        <v>68</v>
      </c>
      <c r="X36" s="233" t="s">
        <v>90</v>
      </c>
      <c r="Z36" s="233">
        <v>993638</v>
      </c>
      <c r="AA36" s="233" t="s">
        <v>91</v>
      </c>
      <c r="AB36" s="233" t="s">
        <v>92</v>
      </c>
    </row>
    <row r="37" spans="3:28" hidden="1" x14ac:dyDescent="0.15">
      <c r="C37" s="233">
        <v>991</v>
      </c>
      <c r="D37" s="233"/>
      <c r="E37" s="233"/>
      <c r="F37" s="233"/>
      <c r="G37" s="170"/>
      <c r="H37" s="170"/>
      <c r="I37" s="170"/>
      <c r="J37" s="170"/>
      <c r="K37" s="170"/>
      <c r="L37" s="231"/>
      <c r="N37" s="233"/>
      <c r="O37" s="233"/>
      <c r="P37" s="233"/>
      <c r="R37" s="233"/>
      <c r="S37" s="233"/>
      <c r="T37" s="233"/>
      <c r="V37" s="233"/>
      <c r="W37" s="233"/>
      <c r="X37" s="233"/>
      <c r="Z37" s="233"/>
      <c r="AA37" s="233"/>
      <c r="AB37" s="233"/>
    </row>
    <row r="38" spans="3:28" x14ac:dyDescent="0.15">
      <c r="C38" s="233">
        <v>181490</v>
      </c>
      <c r="D38" s="233" t="s">
        <v>93</v>
      </c>
      <c r="E38" s="233" t="s">
        <v>94</v>
      </c>
      <c r="F38" s="233" t="s">
        <v>95</v>
      </c>
      <c r="G38" s="170">
        <f t="shared" si="1"/>
        <v>68</v>
      </c>
      <c r="H38" s="170">
        <f t="shared" si="2"/>
        <v>45</v>
      </c>
      <c r="I38" s="170">
        <f t="shared" si="3"/>
        <v>33</v>
      </c>
      <c r="J38" s="170">
        <f t="shared" si="4"/>
        <v>25</v>
      </c>
      <c r="K38" s="170">
        <f t="shared" si="5"/>
        <v>4</v>
      </c>
      <c r="L38" s="231" t="str">
        <f t="shared" ref="L38:L101" si="7">IF(K38=L$25,"-",F38)</f>
        <v>-</v>
      </c>
      <c r="N38" s="233">
        <v>365974</v>
      </c>
      <c r="O38" s="233" t="s">
        <v>81</v>
      </c>
      <c r="P38" s="233" t="s">
        <v>82</v>
      </c>
      <c r="R38" s="233">
        <v>517043</v>
      </c>
      <c r="S38" s="233" t="s">
        <v>85</v>
      </c>
      <c r="T38" s="233" t="s">
        <v>86</v>
      </c>
      <c r="V38" s="233">
        <v>993638</v>
      </c>
      <c r="W38" s="233" t="s">
        <v>91</v>
      </c>
      <c r="X38" s="233" t="s">
        <v>92</v>
      </c>
      <c r="Z38" s="233">
        <v>254110</v>
      </c>
      <c r="AA38" s="233" t="s">
        <v>25</v>
      </c>
      <c r="AB38" s="233" t="s">
        <v>26</v>
      </c>
    </row>
    <row r="39" spans="3:28" x14ac:dyDescent="0.15">
      <c r="C39" s="233">
        <v>474329</v>
      </c>
      <c r="D39" s="233" t="s">
        <v>36</v>
      </c>
      <c r="E39" s="233" t="s">
        <v>37</v>
      </c>
      <c r="F39" s="233" t="s">
        <v>96</v>
      </c>
      <c r="G39" s="170">
        <f t="shared" si="1"/>
        <v>46</v>
      </c>
      <c r="H39" s="170">
        <f t="shared" si="2"/>
        <v>2</v>
      </c>
      <c r="I39" s="170">
        <f t="shared" si="3"/>
        <v>73</v>
      </c>
      <c r="J39" s="170" t="e">
        <f t="shared" si="4"/>
        <v>#N/A</v>
      </c>
      <c r="K39" s="170">
        <f t="shared" si="5"/>
        <v>3</v>
      </c>
      <c r="L39" s="231" t="str">
        <f t="shared" si="7"/>
        <v>EB474329@email.com</v>
      </c>
      <c r="N39" s="233">
        <v>621615</v>
      </c>
      <c r="O39" s="233" t="s">
        <v>97</v>
      </c>
      <c r="P39" s="233" t="s">
        <v>98</v>
      </c>
      <c r="R39" s="233">
        <v>418540</v>
      </c>
      <c r="S39" s="233" t="s">
        <v>99</v>
      </c>
      <c r="T39" s="233" t="s">
        <v>100</v>
      </c>
      <c r="V39" s="170">
        <v>382059</v>
      </c>
      <c r="W39" s="233" t="s">
        <v>72</v>
      </c>
      <c r="X39" s="233" t="s">
        <v>101</v>
      </c>
      <c r="Z39" s="233">
        <v>586958</v>
      </c>
      <c r="AA39" s="233" t="s">
        <v>102</v>
      </c>
      <c r="AB39" s="233" t="s">
        <v>103</v>
      </c>
    </row>
    <row r="40" spans="3:28" x14ac:dyDescent="0.15">
      <c r="C40" s="170">
        <v>859405</v>
      </c>
      <c r="D40" s="233" t="s">
        <v>104</v>
      </c>
      <c r="E40" s="233" t="s">
        <v>105</v>
      </c>
      <c r="F40" s="233" t="s">
        <v>106</v>
      </c>
      <c r="G40" s="170">
        <f t="shared" si="1"/>
        <v>80</v>
      </c>
      <c r="H40" s="170">
        <f t="shared" si="2"/>
        <v>29</v>
      </c>
      <c r="I40" s="170">
        <f t="shared" si="3"/>
        <v>65</v>
      </c>
      <c r="J40" s="170">
        <f t="shared" si="4"/>
        <v>17</v>
      </c>
      <c r="K40" s="170">
        <f t="shared" si="5"/>
        <v>4</v>
      </c>
      <c r="L40" s="231" t="str">
        <f t="shared" si="7"/>
        <v>-</v>
      </c>
      <c r="N40" s="233">
        <v>628175</v>
      </c>
      <c r="O40" s="233" t="s">
        <v>107</v>
      </c>
      <c r="P40" s="233" t="s">
        <v>108</v>
      </c>
      <c r="R40" s="233">
        <v>539820</v>
      </c>
      <c r="S40" s="233" t="s">
        <v>50</v>
      </c>
      <c r="T40" s="233" t="s">
        <v>109</v>
      </c>
      <c r="V40" s="233">
        <v>838541</v>
      </c>
      <c r="W40" s="233" t="s">
        <v>110</v>
      </c>
      <c r="X40" s="233" t="s">
        <v>111</v>
      </c>
      <c r="Z40" s="233">
        <v>418540</v>
      </c>
      <c r="AA40" s="233" t="s">
        <v>99</v>
      </c>
      <c r="AB40" s="233" t="s">
        <v>100</v>
      </c>
    </row>
    <row r="41" spans="3:28" x14ac:dyDescent="0.15">
      <c r="C41" s="233">
        <v>551297</v>
      </c>
      <c r="D41" s="233" t="s">
        <v>45</v>
      </c>
      <c r="E41" s="233" t="s">
        <v>46</v>
      </c>
      <c r="F41" s="233" t="s">
        <v>112</v>
      </c>
      <c r="G41" s="170">
        <f t="shared" si="1"/>
        <v>29</v>
      </c>
      <c r="H41" s="170">
        <f t="shared" si="2"/>
        <v>64</v>
      </c>
      <c r="I41" s="170">
        <f t="shared" si="3"/>
        <v>3</v>
      </c>
      <c r="J41" s="170">
        <f t="shared" si="4"/>
        <v>34</v>
      </c>
      <c r="K41" s="170">
        <f t="shared" si="5"/>
        <v>4</v>
      </c>
      <c r="L41" s="231" t="str">
        <f t="shared" si="7"/>
        <v>-</v>
      </c>
      <c r="N41" s="233">
        <v>126998</v>
      </c>
      <c r="O41" s="233" t="s">
        <v>113</v>
      </c>
      <c r="P41" s="233" t="s">
        <v>114</v>
      </c>
      <c r="R41" s="233">
        <v>635328</v>
      </c>
      <c r="S41" s="233" t="s">
        <v>115</v>
      </c>
      <c r="T41" s="233" t="s">
        <v>116</v>
      </c>
      <c r="V41" s="233">
        <v>336356</v>
      </c>
      <c r="W41" s="233" t="s">
        <v>117</v>
      </c>
      <c r="X41" s="233" t="s">
        <v>118</v>
      </c>
      <c r="Z41" s="233">
        <v>707841</v>
      </c>
      <c r="AA41" s="233" t="s">
        <v>119</v>
      </c>
      <c r="AB41" s="233" t="s">
        <v>120</v>
      </c>
    </row>
    <row r="42" spans="3:28" x14ac:dyDescent="0.15">
      <c r="C42" s="233">
        <v>282645</v>
      </c>
      <c r="D42" s="233" t="s">
        <v>121</v>
      </c>
      <c r="E42" s="233" t="s">
        <v>122</v>
      </c>
      <c r="F42" s="233" t="s">
        <v>123</v>
      </c>
      <c r="G42" s="170">
        <f t="shared" si="1"/>
        <v>41</v>
      </c>
      <c r="H42" s="170" t="e">
        <f t="shared" si="2"/>
        <v>#N/A</v>
      </c>
      <c r="I42" s="170">
        <f t="shared" si="3"/>
        <v>40</v>
      </c>
      <c r="J42" s="170" t="e">
        <f t="shared" si="4"/>
        <v>#N/A</v>
      </c>
      <c r="K42" s="170">
        <f t="shared" si="5"/>
        <v>2</v>
      </c>
      <c r="L42" s="231" t="str">
        <f t="shared" si="7"/>
        <v>AB282645@email.com</v>
      </c>
      <c r="N42" s="233">
        <v>838541</v>
      </c>
      <c r="O42" s="233" t="s">
        <v>110</v>
      </c>
      <c r="P42" s="233" t="s">
        <v>111</v>
      </c>
      <c r="R42" s="233">
        <v>126998</v>
      </c>
      <c r="S42" s="233" t="s">
        <v>113</v>
      </c>
      <c r="T42" s="233" t="s">
        <v>114</v>
      </c>
      <c r="V42" s="233">
        <v>628175</v>
      </c>
      <c r="W42" s="233" t="s">
        <v>107</v>
      </c>
      <c r="X42" s="233" t="s">
        <v>108</v>
      </c>
      <c r="Z42" s="233">
        <v>775397</v>
      </c>
      <c r="AA42" s="233" t="s">
        <v>124</v>
      </c>
      <c r="AB42" s="233" t="s">
        <v>125</v>
      </c>
    </row>
    <row r="43" spans="3:28" x14ac:dyDescent="0.15">
      <c r="C43" s="170">
        <v>293059</v>
      </c>
      <c r="D43" s="233" t="s">
        <v>126</v>
      </c>
      <c r="E43" s="233" t="s">
        <v>127</v>
      </c>
      <c r="F43" s="233" t="s">
        <v>128</v>
      </c>
      <c r="G43" s="170">
        <f t="shared" si="1"/>
        <v>50</v>
      </c>
      <c r="H43" s="170">
        <f t="shared" si="2"/>
        <v>34</v>
      </c>
      <c r="I43" s="170">
        <f t="shared" si="3"/>
        <v>43</v>
      </c>
      <c r="J43" s="170" t="e">
        <f t="shared" si="4"/>
        <v>#N/A</v>
      </c>
      <c r="K43" s="170">
        <f t="shared" si="5"/>
        <v>3</v>
      </c>
      <c r="L43" s="231" t="str">
        <f t="shared" si="7"/>
        <v>CC293059@email.com</v>
      </c>
      <c r="N43" s="233">
        <v>869276</v>
      </c>
      <c r="O43" s="233" t="s">
        <v>129</v>
      </c>
      <c r="P43" s="233" t="s">
        <v>55</v>
      </c>
      <c r="R43" s="233">
        <v>586958</v>
      </c>
      <c r="S43" s="233" t="s">
        <v>102</v>
      </c>
      <c r="T43" s="233" t="s">
        <v>103</v>
      </c>
      <c r="V43" s="233">
        <v>621615</v>
      </c>
      <c r="W43" s="233" t="s">
        <v>97</v>
      </c>
      <c r="X43" s="233" t="s">
        <v>98</v>
      </c>
      <c r="Z43" s="233">
        <v>534475</v>
      </c>
      <c r="AA43" s="233" t="s">
        <v>130</v>
      </c>
      <c r="AB43" s="233" t="s">
        <v>131</v>
      </c>
    </row>
    <row r="44" spans="3:28" x14ac:dyDescent="0.15">
      <c r="C44" s="170">
        <v>485030</v>
      </c>
      <c r="D44" s="233" t="s">
        <v>132</v>
      </c>
      <c r="E44" s="233" t="s">
        <v>133</v>
      </c>
      <c r="F44" s="233" t="s">
        <v>134</v>
      </c>
      <c r="G44" s="170" t="e">
        <f t="shared" si="1"/>
        <v>#N/A</v>
      </c>
      <c r="H44" s="170" t="e">
        <f t="shared" si="2"/>
        <v>#N/A</v>
      </c>
      <c r="I44" s="170">
        <f t="shared" si="3"/>
        <v>78</v>
      </c>
      <c r="J44" s="170">
        <f t="shared" si="4"/>
        <v>79</v>
      </c>
      <c r="K44" s="170">
        <f t="shared" si="5"/>
        <v>2</v>
      </c>
      <c r="L44" s="231" t="str">
        <f t="shared" si="7"/>
        <v>AC485030@email.com</v>
      </c>
      <c r="N44" s="233">
        <v>667264</v>
      </c>
      <c r="O44" s="233" t="s">
        <v>102</v>
      </c>
      <c r="P44" s="233" t="s">
        <v>135</v>
      </c>
      <c r="R44" s="170">
        <v>375859</v>
      </c>
      <c r="S44" s="233" t="s">
        <v>136</v>
      </c>
      <c r="T44" s="233" t="s">
        <v>137</v>
      </c>
      <c r="V44" s="233">
        <v>492143</v>
      </c>
      <c r="W44" s="233" t="s">
        <v>138</v>
      </c>
      <c r="X44" s="233" t="s">
        <v>139</v>
      </c>
      <c r="Z44" s="233">
        <v>425291</v>
      </c>
      <c r="AA44" s="233" t="s">
        <v>140</v>
      </c>
      <c r="AB44" s="233" t="s">
        <v>141</v>
      </c>
    </row>
    <row r="45" spans="3:28" ht="17.649999999999999" customHeight="1" x14ac:dyDescent="0.15">
      <c r="C45" s="233">
        <v>569566</v>
      </c>
      <c r="D45" s="233" t="s">
        <v>132</v>
      </c>
      <c r="E45" s="233" t="s">
        <v>142</v>
      </c>
      <c r="F45" s="233" t="s">
        <v>143</v>
      </c>
      <c r="G45" s="170">
        <f t="shared" si="1"/>
        <v>57</v>
      </c>
      <c r="H45" s="170">
        <f t="shared" si="2"/>
        <v>19</v>
      </c>
      <c r="I45" s="170">
        <f t="shared" si="3"/>
        <v>64</v>
      </c>
      <c r="J45" s="170" t="e">
        <f t="shared" si="4"/>
        <v>#N/A</v>
      </c>
      <c r="K45" s="170">
        <f t="shared" si="5"/>
        <v>3</v>
      </c>
      <c r="L45" s="231" t="str">
        <f t="shared" si="7"/>
        <v>AC569566@email.com</v>
      </c>
      <c r="N45" s="233">
        <v>792711</v>
      </c>
      <c r="O45" s="233" t="s">
        <v>144</v>
      </c>
      <c r="P45" s="233" t="s">
        <v>145</v>
      </c>
      <c r="R45" s="233">
        <v>518642</v>
      </c>
      <c r="S45" s="233" t="s">
        <v>146</v>
      </c>
      <c r="T45" s="233" t="s">
        <v>147</v>
      </c>
      <c r="V45" s="233">
        <v>788821</v>
      </c>
      <c r="W45" s="233" t="s">
        <v>148</v>
      </c>
      <c r="X45" s="233" t="s">
        <v>149</v>
      </c>
      <c r="Z45" s="170">
        <v>859405</v>
      </c>
      <c r="AA45" s="233" t="s">
        <v>104</v>
      </c>
      <c r="AB45" s="233" t="s">
        <v>105</v>
      </c>
    </row>
    <row r="46" spans="3:28" x14ac:dyDescent="0.15">
      <c r="C46" s="170">
        <v>757493</v>
      </c>
      <c r="D46" s="233" t="s">
        <v>150</v>
      </c>
      <c r="E46" s="233" t="s">
        <v>151</v>
      </c>
      <c r="F46" s="233" t="s">
        <v>152</v>
      </c>
      <c r="G46" s="170">
        <f t="shared" si="1"/>
        <v>78</v>
      </c>
      <c r="H46" s="170">
        <f t="shared" si="2"/>
        <v>21</v>
      </c>
      <c r="I46" s="170">
        <f t="shared" si="3"/>
        <v>27</v>
      </c>
      <c r="J46" s="170">
        <f t="shared" si="4"/>
        <v>39</v>
      </c>
      <c r="K46" s="170">
        <f t="shared" si="5"/>
        <v>4</v>
      </c>
      <c r="L46" s="231" t="str">
        <f t="shared" si="7"/>
        <v>-</v>
      </c>
      <c r="N46" s="233">
        <v>696726</v>
      </c>
      <c r="O46" s="233" t="s">
        <v>47</v>
      </c>
      <c r="P46" s="233" t="s">
        <v>48</v>
      </c>
      <c r="R46" s="233">
        <v>312043</v>
      </c>
      <c r="S46" s="233" t="s">
        <v>153</v>
      </c>
      <c r="T46" s="233" t="s">
        <v>154</v>
      </c>
      <c r="V46" s="233">
        <v>186889</v>
      </c>
      <c r="W46" s="233" t="s">
        <v>155</v>
      </c>
      <c r="X46" s="233" t="s">
        <v>156</v>
      </c>
      <c r="Z46" s="233">
        <v>226052</v>
      </c>
      <c r="AA46" s="233" t="s">
        <v>157</v>
      </c>
      <c r="AB46" s="233" t="s">
        <v>158</v>
      </c>
    </row>
    <row r="47" spans="3:28" x14ac:dyDescent="0.15">
      <c r="C47" s="233">
        <v>418540</v>
      </c>
      <c r="D47" s="233" t="s">
        <v>99</v>
      </c>
      <c r="E47" s="233" t="s">
        <v>100</v>
      </c>
      <c r="F47" s="233" t="s">
        <v>159</v>
      </c>
      <c r="G47" s="170">
        <f t="shared" si="1"/>
        <v>75</v>
      </c>
      <c r="H47" s="170">
        <f t="shared" si="2"/>
        <v>11</v>
      </c>
      <c r="I47" s="170">
        <f t="shared" si="3"/>
        <v>51</v>
      </c>
      <c r="J47" s="170">
        <f t="shared" si="4"/>
        <v>12</v>
      </c>
      <c r="K47" s="170">
        <f t="shared" si="5"/>
        <v>4</v>
      </c>
      <c r="L47" s="231" t="str">
        <f t="shared" si="7"/>
        <v>-</v>
      </c>
      <c r="N47" s="233">
        <v>312043</v>
      </c>
      <c r="O47" s="233" t="s">
        <v>153</v>
      </c>
      <c r="P47" s="233" t="s">
        <v>154</v>
      </c>
      <c r="R47" s="233">
        <v>569566</v>
      </c>
      <c r="S47" s="233" t="s">
        <v>132</v>
      </c>
      <c r="T47" s="233" t="s">
        <v>142</v>
      </c>
      <c r="V47" s="233">
        <v>281126</v>
      </c>
      <c r="W47" s="233" t="s">
        <v>160</v>
      </c>
      <c r="X47" s="233" t="s">
        <v>161</v>
      </c>
      <c r="Z47" s="233">
        <v>336356</v>
      </c>
      <c r="AA47" s="233" t="s">
        <v>117</v>
      </c>
      <c r="AB47" s="233" t="s">
        <v>118</v>
      </c>
    </row>
    <row r="48" spans="3:28" x14ac:dyDescent="0.15">
      <c r="C48" s="170">
        <v>375859</v>
      </c>
      <c r="D48" s="233" t="s">
        <v>136</v>
      </c>
      <c r="E48" s="233" t="s">
        <v>137</v>
      </c>
      <c r="F48" s="233" t="s">
        <v>162</v>
      </c>
      <c r="G48" s="170">
        <f t="shared" si="1"/>
        <v>37</v>
      </c>
      <c r="H48" s="170">
        <f t="shared" si="2"/>
        <v>16</v>
      </c>
      <c r="I48" s="170" t="e">
        <f t="shared" si="3"/>
        <v>#N/A</v>
      </c>
      <c r="J48" s="170">
        <f t="shared" si="4"/>
        <v>60</v>
      </c>
      <c r="K48" s="170">
        <f t="shared" si="5"/>
        <v>3</v>
      </c>
      <c r="L48" s="231" t="str">
        <f t="shared" si="7"/>
        <v>IC375859@email.com</v>
      </c>
      <c r="N48" s="233">
        <v>415292</v>
      </c>
      <c r="O48" s="233" t="s">
        <v>52</v>
      </c>
      <c r="P48" s="233" t="s">
        <v>53</v>
      </c>
      <c r="R48" s="233">
        <v>707841</v>
      </c>
      <c r="S48" s="233" t="s">
        <v>119</v>
      </c>
      <c r="T48" s="233" t="s">
        <v>120</v>
      </c>
      <c r="V48" s="233">
        <v>833110</v>
      </c>
      <c r="W48" s="233" t="s">
        <v>163</v>
      </c>
      <c r="X48" s="233" t="s">
        <v>164</v>
      </c>
      <c r="Z48" s="233">
        <v>933638</v>
      </c>
      <c r="AA48" s="233" t="s">
        <v>165</v>
      </c>
      <c r="AB48" s="233" t="s">
        <v>166</v>
      </c>
    </row>
    <row r="49" spans="3:28" x14ac:dyDescent="0.15">
      <c r="C49" s="233">
        <v>115935</v>
      </c>
      <c r="D49" s="233" t="s">
        <v>167</v>
      </c>
      <c r="E49" s="233" t="s">
        <v>168</v>
      </c>
      <c r="F49" s="233" t="s">
        <v>169</v>
      </c>
      <c r="G49" s="170">
        <f t="shared" si="1"/>
        <v>61</v>
      </c>
      <c r="H49" s="170">
        <f t="shared" si="2"/>
        <v>77</v>
      </c>
      <c r="I49" s="170">
        <f t="shared" si="3"/>
        <v>81</v>
      </c>
      <c r="J49" s="170">
        <f t="shared" si="4"/>
        <v>21</v>
      </c>
      <c r="K49" s="170">
        <f t="shared" si="5"/>
        <v>4</v>
      </c>
      <c r="L49" s="231" t="str">
        <f t="shared" si="7"/>
        <v>-</v>
      </c>
      <c r="N49" s="233">
        <v>625189</v>
      </c>
      <c r="O49" s="233" t="s">
        <v>170</v>
      </c>
      <c r="P49" s="233" t="s">
        <v>171</v>
      </c>
      <c r="R49" s="170">
        <v>757493</v>
      </c>
      <c r="S49" s="233" t="s">
        <v>150</v>
      </c>
      <c r="T49" s="233" t="s">
        <v>151</v>
      </c>
      <c r="V49" s="170">
        <v>493868</v>
      </c>
      <c r="W49" s="233" t="s">
        <v>172</v>
      </c>
      <c r="X49" s="233" t="s">
        <v>173</v>
      </c>
      <c r="Z49" s="233">
        <v>115935</v>
      </c>
      <c r="AA49" s="233" t="s">
        <v>167</v>
      </c>
      <c r="AB49" s="233" t="s">
        <v>168</v>
      </c>
    </row>
    <row r="50" spans="3:28" x14ac:dyDescent="0.15">
      <c r="C50" s="233">
        <v>812465</v>
      </c>
      <c r="D50" s="233" t="s">
        <v>174</v>
      </c>
      <c r="E50" s="233" t="s">
        <v>175</v>
      </c>
      <c r="F50" s="233" t="s">
        <v>176</v>
      </c>
      <c r="G50" s="170">
        <f t="shared" si="1"/>
        <v>58</v>
      </c>
      <c r="H50" s="170">
        <f t="shared" si="2"/>
        <v>48</v>
      </c>
      <c r="I50" s="170">
        <f t="shared" si="3"/>
        <v>68</v>
      </c>
      <c r="J50" s="170" t="e">
        <f t="shared" si="4"/>
        <v>#N/A</v>
      </c>
      <c r="K50" s="170">
        <f t="shared" si="5"/>
        <v>3</v>
      </c>
      <c r="L50" s="231" t="str">
        <f t="shared" si="7"/>
        <v>CC812465@email.com</v>
      </c>
      <c r="N50" s="233">
        <v>223095</v>
      </c>
      <c r="O50" s="233" t="s">
        <v>54</v>
      </c>
      <c r="P50" s="233" t="s">
        <v>55</v>
      </c>
      <c r="R50" s="170">
        <v>493868</v>
      </c>
      <c r="S50" s="233" t="s">
        <v>172</v>
      </c>
      <c r="T50" s="233" t="s">
        <v>173</v>
      </c>
      <c r="V50" s="233">
        <v>126998</v>
      </c>
      <c r="W50" s="233" t="s">
        <v>113</v>
      </c>
      <c r="X50" s="233" t="s">
        <v>114</v>
      </c>
      <c r="Z50" s="233">
        <v>806738</v>
      </c>
      <c r="AA50" s="233" t="s">
        <v>177</v>
      </c>
      <c r="AB50" s="233" t="s">
        <v>178</v>
      </c>
    </row>
    <row r="51" spans="3:28" x14ac:dyDescent="0.15">
      <c r="C51" s="233">
        <v>344726</v>
      </c>
      <c r="D51" s="233" t="s">
        <v>79</v>
      </c>
      <c r="E51" s="233" t="s">
        <v>80</v>
      </c>
      <c r="F51" s="233" t="s">
        <v>179</v>
      </c>
      <c r="G51" s="170">
        <f t="shared" si="1"/>
        <v>7</v>
      </c>
      <c r="H51" s="170">
        <f t="shared" si="2"/>
        <v>62</v>
      </c>
      <c r="I51" s="170">
        <f t="shared" si="3"/>
        <v>80</v>
      </c>
      <c r="J51" s="170">
        <f t="shared" si="4"/>
        <v>70</v>
      </c>
      <c r="K51" s="170">
        <f t="shared" si="5"/>
        <v>4</v>
      </c>
      <c r="L51" s="231" t="str">
        <f t="shared" si="7"/>
        <v>-</v>
      </c>
      <c r="N51" s="233">
        <v>517043</v>
      </c>
      <c r="O51" s="233" t="s">
        <v>85</v>
      </c>
      <c r="P51" s="233" t="s">
        <v>86</v>
      </c>
      <c r="R51" s="233">
        <v>168769</v>
      </c>
      <c r="S51" s="233" t="s">
        <v>180</v>
      </c>
      <c r="T51" s="233" t="s">
        <v>181</v>
      </c>
      <c r="V51" s="233">
        <v>250640</v>
      </c>
      <c r="W51" s="233" t="s">
        <v>182</v>
      </c>
      <c r="X51" s="233" t="s">
        <v>183</v>
      </c>
      <c r="Z51" s="233">
        <v>941282</v>
      </c>
      <c r="AA51" s="233" t="s">
        <v>68</v>
      </c>
      <c r="AB51" s="233" t="s">
        <v>90</v>
      </c>
    </row>
    <row r="52" spans="3:28" x14ac:dyDescent="0.15">
      <c r="C52" s="233">
        <v>371906</v>
      </c>
      <c r="D52" s="233" t="s">
        <v>184</v>
      </c>
      <c r="E52" s="233" t="s">
        <v>185</v>
      </c>
      <c r="F52" s="233" t="s">
        <v>186</v>
      </c>
      <c r="G52" s="170" t="e">
        <f t="shared" si="1"/>
        <v>#N/A</v>
      </c>
      <c r="H52" s="170" t="e">
        <f t="shared" si="2"/>
        <v>#N/A</v>
      </c>
      <c r="I52" s="170">
        <f t="shared" si="3"/>
        <v>38</v>
      </c>
      <c r="J52" s="170">
        <f t="shared" si="4"/>
        <v>48</v>
      </c>
      <c r="K52" s="170">
        <f t="shared" si="5"/>
        <v>2</v>
      </c>
      <c r="L52" s="231" t="str">
        <f t="shared" si="7"/>
        <v>FC371906@email.com</v>
      </c>
      <c r="N52" s="233">
        <v>336356</v>
      </c>
      <c r="O52" s="233" t="s">
        <v>117</v>
      </c>
      <c r="P52" s="233" t="s">
        <v>118</v>
      </c>
      <c r="R52" s="233">
        <v>226052</v>
      </c>
      <c r="S52" s="233" t="s">
        <v>157</v>
      </c>
      <c r="T52" s="233" t="s">
        <v>158</v>
      </c>
      <c r="V52" s="233">
        <v>226052</v>
      </c>
      <c r="W52" s="233" t="s">
        <v>157</v>
      </c>
      <c r="X52" s="233" t="s">
        <v>158</v>
      </c>
      <c r="Z52" s="233">
        <v>651338</v>
      </c>
      <c r="AA52" s="233" t="s">
        <v>187</v>
      </c>
      <c r="AB52" s="233" t="s">
        <v>188</v>
      </c>
    </row>
    <row r="53" spans="3:28" x14ac:dyDescent="0.15">
      <c r="C53" s="170">
        <v>593049</v>
      </c>
      <c r="D53" s="233" t="s">
        <v>63</v>
      </c>
      <c r="E53" s="233" t="s">
        <v>64</v>
      </c>
      <c r="F53" s="233" t="s">
        <v>189</v>
      </c>
      <c r="G53" s="170" t="e">
        <f t="shared" si="1"/>
        <v>#N/A</v>
      </c>
      <c r="H53" s="170">
        <f t="shared" si="2"/>
        <v>40</v>
      </c>
      <c r="I53" s="170">
        <f t="shared" si="3"/>
        <v>57</v>
      </c>
      <c r="J53" s="170">
        <f t="shared" si="4"/>
        <v>5</v>
      </c>
      <c r="K53" s="170">
        <f t="shared" si="5"/>
        <v>3</v>
      </c>
      <c r="L53" s="231" t="str">
        <f t="shared" si="7"/>
        <v>AC593049@email.com</v>
      </c>
      <c r="N53" s="233">
        <v>651338</v>
      </c>
      <c r="O53" s="233" t="s">
        <v>187</v>
      </c>
      <c r="P53" s="233" t="s">
        <v>188</v>
      </c>
      <c r="R53" s="233">
        <v>385556</v>
      </c>
      <c r="S53" s="233" t="s">
        <v>190</v>
      </c>
      <c r="T53" s="233" t="s">
        <v>191</v>
      </c>
      <c r="V53" s="233">
        <v>547407</v>
      </c>
      <c r="W53" s="233" t="s">
        <v>192</v>
      </c>
      <c r="X53" s="233" t="s">
        <v>193</v>
      </c>
      <c r="Z53" s="233">
        <v>181490</v>
      </c>
      <c r="AA53" s="233" t="s">
        <v>93</v>
      </c>
      <c r="AB53" s="233" t="s">
        <v>94</v>
      </c>
    </row>
    <row r="54" spans="3:28" x14ac:dyDescent="0.15">
      <c r="C54" s="233">
        <v>286405</v>
      </c>
      <c r="D54" s="233" t="s">
        <v>194</v>
      </c>
      <c r="E54" s="233" t="s">
        <v>89</v>
      </c>
      <c r="F54" s="233" t="s">
        <v>195</v>
      </c>
      <c r="G54" s="170" t="e">
        <f t="shared" si="1"/>
        <v>#N/A</v>
      </c>
      <c r="H54" s="170" t="e">
        <f t="shared" si="2"/>
        <v>#N/A</v>
      </c>
      <c r="I54" s="170">
        <f t="shared" si="3"/>
        <v>36</v>
      </c>
      <c r="J54" s="170">
        <f t="shared" si="4"/>
        <v>76</v>
      </c>
      <c r="K54" s="170">
        <f t="shared" si="5"/>
        <v>2</v>
      </c>
      <c r="L54" s="231" t="str">
        <f t="shared" si="7"/>
        <v>LD286405@email.com</v>
      </c>
      <c r="N54" s="233">
        <v>922883</v>
      </c>
      <c r="O54" s="233" t="s">
        <v>27</v>
      </c>
      <c r="P54" s="233" t="s">
        <v>28</v>
      </c>
      <c r="R54" s="233">
        <v>667264</v>
      </c>
      <c r="S54" s="233" t="s">
        <v>102</v>
      </c>
      <c r="T54" s="233" t="s">
        <v>135</v>
      </c>
      <c r="V54" s="170">
        <v>859390</v>
      </c>
      <c r="W54" s="233" t="s">
        <v>68</v>
      </c>
      <c r="X54" s="233" t="s">
        <v>69</v>
      </c>
      <c r="Z54" s="233">
        <v>405129</v>
      </c>
      <c r="AA54" s="233" t="s">
        <v>76</v>
      </c>
      <c r="AB54" s="233" t="s">
        <v>77</v>
      </c>
    </row>
    <row r="55" spans="3:28" x14ac:dyDescent="0.15">
      <c r="C55" s="233">
        <v>806738</v>
      </c>
      <c r="D55" s="233" t="s">
        <v>177</v>
      </c>
      <c r="E55" s="233" t="s">
        <v>178</v>
      </c>
      <c r="F55" s="233" t="s">
        <v>196</v>
      </c>
      <c r="G55" s="170">
        <f t="shared" si="1"/>
        <v>82</v>
      </c>
      <c r="H55" s="170">
        <f t="shared" si="2"/>
        <v>53</v>
      </c>
      <c r="I55" s="170">
        <f t="shared" si="3"/>
        <v>63</v>
      </c>
      <c r="J55" s="170">
        <f t="shared" si="4"/>
        <v>22</v>
      </c>
      <c r="K55" s="170">
        <f t="shared" si="5"/>
        <v>4</v>
      </c>
      <c r="L55" s="231" t="str">
        <f t="shared" si="7"/>
        <v>-</v>
      </c>
      <c r="N55" s="233">
        <v>250640</v>
      </c>
      <c r="O55" s="233" t="s">
        <v>182</v>
      </c>
      <c r="P55" s="233" t="s">
        <v>183</v>
      </c>
      <c r="R55" s="233">
        <v>250640</v>
      </c>
      <c r="S55" s="233" t="s">
        <v>182</v>
      </c>
      <c r="T55" s="233" t="s">
        <v>183</v>
      </c>
      <c r="V55" s="170">
        <v>757493</v>
      </c>
      <c r="W55" s="233" t="s">
        <v>150</v>
      </c>
      <c r="X55" s="233" t="s">
        <v>151</v>
      </c>
      <c r="Z55" s="233">
        <v>628175</v>
      </c>
      <c r="AA55" s="233" t="s">
        <v>107</v>
      </c>
      <c r="AB55" s="233" t="s">
        <v>108</v>
      </c>
    </row>
    <row r="56" spans="3:28" x14ac:dyDescent="0.15">
      <c r="C56" s="233">
        <v>306973</v>
      </c>
      <c r="D56" s="233" t="s">
        <v>197</v>
      </c>
      <c r="E56" s="233" t="s">
        <v>122</v>
      </c>
      <c r="F56" s="233" t="s">
        <v>198</v>
      </c>
      <c r="G56" s="170">
        <f t="shared" si="1"/>
        <v>67</v>
      </c>
      <c r="H56" s="170">
        <f t="shared" si="2"/>
        <v>63</v>
      </c>
      <c r="I56" s="170">
        <f t="shared" si="3"/>
        <v>76</v>
      </c>
      <c r="J56" s="170">
        <f t="shared" si="4"/>
        <v>67</v>
      </c>
      <c r="K56" s="170">
        <f t="shared" si="5"/>
        <v>4</v>
      </c>
      <c r="L56" s="231" t="str">
        <f t="shared" si="7"/>
        <v>-</v>
      </c>
      <c r="N56" s="233">
        <v>933638</v>
      </c>
      <c r="O56" s="233" t="s">
        <v>165</v>
      </c>
      <c r="P56" s="233" t="s">
        <v>166</v>
      </c>
      <c r="R56" s="233">
        <v>231475</v>
      </c>
      <c r="S56" s="233" t="s">
        <v>31</v>
      </c>
      <c r="T56" s="233" t="s">
        <v>32</v>
      </c>
      <c r="V56" s="233">
        <v>625189</v>
      </c>
      <c r="W56" s="233" t="s">
        <v>170</v>
      </c>
      <c r="X56" s="233" t="s">
        <v>171</v>
      </c>
      <c r="Z56" s="233">
        <v>517043</v>
      </c>
      <c r="AA56" s="233" t="s">
        <v>85</v>
      </c>
      <c r="AB56" s="233" t="s">
        <v>86</v>
      </c>
    </row>
    <row r="57" spans="3:28" x14ac:dyDescent="0.15">
      <c r="C57" s="233">
        <v>831683</v>
      </c>
      <c r="D57" s="233" t="s">
        <v>199</v>
      </c>
      <c r="E57" s="233" t="s">
        <v>200</v>
      </c>
      <c r="F57" s="233" t="s">
        <v>201</v>
      </c>
      <c r="G57" s="170">
        <f t="shared" si="1"/>
        <v>33</v>
      </c>
      <c r="H57" s="170">
        <f t="shared" si="2"/>
        <v>36</v>
      </c>
      <c r="I57" s="170">
        <f t="shared" si="3"/>
        <v>41</v>
      </c>
      <c r="J57" s="170" t="e">
        <f t="shared" si="4"/>
        <v>#N/A</v>
      </c>
      <c r="K57" s="170">
        <f t="shared" si="5"/>
        <v>3</v>
      </c>
      <c r="L57" s="231" t="str">
        <f t="shared" si="7"/>
        <v>CG831683@email.com</v>
      </c>
      <c r="N57" s="233">
        <v>551297</v>
      </c>
      <c r="O57" s="233" t="s">
        <v>45</v>
      </c>
      <c r="P57" s="233" t="s">
        <v>46</v>
      </c>
      <c r="R57" s="170">
        <v>859405</v>
      </c>
      <c r="S57" s="233" t="s">
        <v>104</v>
      </c>
      <c r="T57" s="233" t="s">
        <v>105</v>
      </c>
      <c r="V57" s="233">
        <v>517043</v>
      </c>
      <c r="W57" s="233" t="s">
        <v>85</v>
      </c>
      <c r="X57" s="233" t="s">
        <v>86</v>
      </c>
      <c r="Z57" s="233">
        <v>891045</v>
      </c>
      <c r="AA57" s="233" t="s">
        <v>34</v>
      </c>
      <c r="AB57" s="233" t="s">
        <v>35</v>
      </c>
    </row>
    <row r="58" spans="3:28" x14ac:dyDescent="0.15">
      <c r="C58" s="233">
        <v>518642</v>
      </c>
      <c r="D58" s="233" t="s">
        <v>146</v>
      </c>
      <c r="E58" s="233" t="s">
        <v>147</v>
      </c>
      <c r="F58" s="233" t="s">
        <v>202</v>
      </c>
      <c r="G58" s="170">
        <f t="shared" si="1"/>
        <v>73</v>
      </c>
      <c r="H58" s="170">
        <f t="shared" si="2"/>
        <v>17</v>
      </c>
      <c r="I58" s="170">
        <f t="shared" si="3"/>
        <v>61</v>
      </c>
      <c r="J58" s="170">
        <f t="shared" si="4"/>
        <v>32</v>
      </c>
      <c r="K58" s="170">
        <f t="shared" si="5"/>
        <v>4</v>
      </c>
      <c r="L58" s="231" t="str">
        <f t="shared" si="7"/>
        <v>-</v>
      </c>
      <c r="N58" s="234">
        <v>369827</v>
      </c>
      <c r="O58" s="233" t="s">
        <v>184</v>
      </c>
      <c r="P58" s="233" t="s">
        <v>185</v>
      </c>
      <c r="R58" s="233">
        <v>552599</v>
      </c>
      <c r="S58" s="233" t="s">
        <v>72</v>
      </c>
      <c r="T58" s="233" t="s">
        <v>73</v>
      </c>
      <c r="V58" s="233">
        <v>374324</v>
      </c>
      <c r="W58" s="233" t="s">
        <v>203</v>
      </c>
      <c r="X58" s="233" t="s">
        <v>204</v>
      </c>
      <c r="Z58" s="233">
        <v>983244</v>
      </c>
      <c r="AA58" s="233" t="s">
        <v>205</v>
      </c>
      <c r="AB58" s="233" t="s">
        <v>206</v>
      </c>
    </row>
    <row r="59" spans="3:28" x14ac:dyDescent="0.15">
      <c r="C59" s="233">
        <v>988854</v>
      </c>
      <c r="D59" s="233" t="s">
        <v>207</v>
      </c>
      <c r="E59" s="233" t="s">
        <v>174</v>
      </c>
      <c r="F59" s="233" t="s">
        <v>208</v>
      </c>
      <c r="G59" s="170">
        <f t="shared" si="1"/>
        <v>31</v>
      </c>
      <c r="H59" s="170">
        <f t="shared" si="2"/>
        <v>78</v>
      </c>
      <c r="I59" s="170" t="e">
        <f t="shared" si="3"/>
        <v>#N/A</v>
      </c>
      <c r="J59" s="170">
        <f t="shared" si="4"/>
        <v>80</v>
      </c>
      <c r="K59" s="170">
        <f t="shared" si="5"/>
        <v>3</v>
      </c>
      <c r="L59" s="231" t="str">
        <f t="shared" si="7"/>
        <v>CH988854@email.com</v>
      </c>
      <c r="N59" s="233">
        <v>988854</v>
      </c>
      <c r="O59" s="233" t="s">
        <v>207</v>
      </c>
      <c r="P59" s="233" t="s">
        <v>174</v>
      </c>
      <c r="R59" s="233">
        <v>425291</v>
      </c>
      <c r="S59" s="233" t="s">
        <v>140</v>
      </c>
      <c r="T59" s="233" t="s">
        <v>141</v>
      </c>
      <c r="V59" s="233">
        <v>168769</v>
      </c>
      <c r="W59" s="233" t="s">
        <v>180</v>
      </c>
      <c r="X59" s="233" t="s">
        <v>181</v>
      </c>
      <c r="Z59" s="233">
        <v>539820</v>
      </c>
      <c r="AA59" s="233" t="s">
        <v>50</v>
      </c>
      <c r="AB59" s="233" t="s">
        <v>109</v>
      </c>
    </row>
    <row r="60" spans="3:28" x14ac:dyDescent="0.15">
      <c r="C60" s="233">
        <v>547407</v>
      </c>
      <c r="D60" s="233" t="s">
        <v>192</v>
      </c>
      <c r="E60" s="233" t="s">
        <v>193</v>
      </c>
      <c r="F60" s="233" t="s">
        <v>209</v>
      </c>
      <c r="G60" s="170" t="e">
        <f t="shared" si="1"/>
        <v>#N/A</v>
      </c>
      <c r="H60" s="170">
        <f t="shared" si="2"/>
        <v>81</v>
      </c>
      <c r="I60" s="170">
        <f t="shared" si="3"/>
        <v>25</v>
      </c>
      <c r="J60" s="170">
        <f t="shared" si="4"/>
        <v>63</v>
      </c>
      <c r="K60" s="170">
        <f t="shared" si="5"/>
        <v>3</v>
      </c>
      <c r="L60" s="231" t="str">
        <f t="shared" si="7"/>
        <v>UH547407@email.com</v>
      </c>
      <c r="N60" s="233">
        <v>775397</v>
      </c>
      <c r="O60" s="233" t="s">
        <v>124</v>
      </c>
      <c r="P60" s="233" t="s">
        <v>125</v>
      </c>
      <c r="R60" s="233">
        <v>792711</v>
      </c>
      <c r="S60" s="233" t="s">
        <v>144</v>
      </c>
      <c r="T60" s="233" t="s">
        <v>145</v>
      </c>
      <c r="V60" s="170">
        <v>375869</v>
      </c>
      <c r="W60" s="233" t="s">
        <v>210</v>
      </c>
      <c r="X60" s="233" t="s">
        <v>211</v>
      </c>
      <c r="Z60" s="233">
        <v>518642</v>
      </c>
      <c r="AA60" s="233" t="s">
        <v>146</v>
      </c>
      <c r="AB60" s="233" t="s">
        <v>147</v>
      </c>
    </row>
    <row r="61" spans="3:28" x14ac:dyDescent="0.15">
      <c r="C61" s="233">
        <v>281126</v>
      </c>
      <c r="D61" s="233" t="s">
        <v>160</v>
      </c>
      <c r="E61" s="233" t="s">
        <v>161</v>
      </c>
      <c r="F61" s="233" t="s">
        <v>212</v>
      </c>
      <c r="G61" s="170">
        <f t="shared" si="1"/>
        <v>40</v>
      </c>
      <c r="H61" s="170">
        <f t="shared" si="2"/>
        <v>72</v>
      </c>
      <c r="I61" s="170">
        <f t="shared" si="3"/>
        <v>19</v>
      </c>
      <c r="J61" s="170">
        <f t="shared" si="4"/>
        <v>66</v>
      </c>
      <c r="K61" s="170">
        <f t="shared" si="5"/>
        <v>4</v>
      </c>
      <c r="L61" s="231" t="str">
        <f t="shared" si="7"/>
        <v>-</v>
      </c>
      <c r="N61" s="233">
        <v>831683</v>
      </c>
      <c r="O61" s="233" t="s">
        <v>199</v>
      </c>
      <c r="P61" s="233" t="s">
        <v>200</v>
      </c>
      <c r="R61" s="233">
        <v>198658</v>
      </c>
      <c r="S61" s="233" t="s">
        <v>74</v>
      </c>
      <c r="T61" s="233" t="s">
        <v>75</v>
      </c>
      <c r="V61" s="233">
        <v>181490</v>
      </c>
      <c r="W61" s="233" t="s">
        <v>93</v>
      </c>
      <c r="X61" s="233" t="s">
        <v>94</v>
      </c>
      <c r="Z61" s="233">
        <v>236449</v>
      </c>
      <c r="AA61" s="233" t="s">
        <v>20</v>
      </c>
      <c r="AB61" s="233" t="s">
        <v>21</v>
      </c>
    </row>
    <row r="62" spans="3:28" x14ac:dyDescent="0.15">
      <c r="C62" s="233">
        <v>983244</v>
      </c>
      <c r="D62" s="233" t="s">
        <v>205</v>
      </c>
      <c r="E62" s="233" t="s">
        <v>206</v>
      </c>
      <c r="F62" s="233" t="s">
        <v>213</v>
      </c>
      <c r="G62" s="170">
        <f t="shared" si="1"/>
        <v>71</v>
      </c>
      <c r="H62" s="170">
        <f t="shared" si="2"/>
        <v>41</v>
      </c>
      <c r="I62" s="170">
        <f t="shared" si="3"/>
        <v>44</v>
      </c>
      <c r="J62" s="170">
        <f t="shared" si="4"/>
        <v>30</v>
      </c>
      <c r="K62" s="170">
        <f t="shared" si="5"/>
        <v>4</v>
      </c>
      <c r="L62" s="231" t="str">
        <f t="shared" si="7"/>
        <v>-</v>
      </c>
      <c r="N62" s="233">
        <v>788821</v>
      </c>
      <c r="O62" s="233" t="s">
        <v>148</v>
      </c>
      <c r="P62" s="233" t="s">
        <v>149</v>
      </c>
      <c r="R62" s="170">
        <v>293059</v>
      </c>
      <c r="S62" s="233" t="s">
        <v>126</v>
      </c>
      <c r="T62" s="233" t="s">
        <v>127</v>
      </c>
      <c r="V62" s="233">
        <v>503206</v>
      </c>
      <c r="W62" s="233" t="s">
        <v>43</v>
      </c>
      <c r="X62" s="233" t="s">
        <v>44</v>
      </c>
      <c r="Z62" s="233">
        <v>551297</v>
      </c>
      <c r="AA62" s="233" t="s">
        <v>45</v>
      </c>
      <c r="AB62" s="233" t="s">
        <v>46</v>
      </c>
    </row>
    <row r="63" spans="3:28" x14ac:dyDescent="0.15">
      <c r="C63" s="233">
        <v>828255</v>
      </c>
      <c r="D63" s="233" t="s">
        <v>214</v>
      </c>
      <c r="E63" s="233" t="s">
        <v>215</v>
      </c>
      <c r="F63" s="233" t="s">
        <v>216</v>
      </c>
      <c r="G63" s="170">
        <f t="shared" si="1"/>
        <v>65</v>
      </c>
      <c r="H63" s="170">
        <f t="shared" si="2"/>
        <v>71</v>
      </c>
      <c r="I63" s="170">
        <f t="shared" si="3"/>
        <v>42</v>
      </c>
      <c r="J63" s="170">
        <f t="shared" si="4"/>
        <v>43</v>
      </c>
      <c r="K63" s="170">
        <f t="shared" si="5"/>
        <v>4</v>
      </c>
      <c r="L63" s="231" t="str">
        <f t="shared" si="7"/>
        <v>-</v>
      </c>
      <c r="N63" s="233">
        <v>385556</v>
      </c>
      <c r="O63" s="233" t="s">
        <v>190</v>
      </c>
      <c r="P63" s="233" t="s">
        <v>191</v>
      </c>
      <c r="R63" s="233">
        <v>374324</v>
      </c>
      <c r="S63" s="233" t="s">
        <v>203</v>
      </c>
      <c r="T63" s="233" t="s">
        <v>204</v>
      </c>
      <c r="V63" s="233">
        <v>784032</v>
      </c>
      <c r="W63" s="233" t="s">
        <v>217</v>
      </c>
      <c r="X63" s="233" t="s">
        <v>218</v>
      </c>
      <c r="Z63" s="233">
        <v>186889</v>
      </c>
      <c r="AA63" s="233" t="s">
        <v>155</v>
      </c>
      <c r="AB63" s="233" t="s">
        <v>156</v>
      </c>
    </row>
    <row r="64" spans="3:28" x14ac:dyDescent="0.15">
      <c r="C64" s="233">
        <v>223095</v>
      </c>
      <c r="D64" s="233" t="s">
        <v>54</v>
      </c>
      <c r="E64" s="233" t="s">
        <v>55</v>
      </c>
      <c r="F64" s="233" t="s">
        <v>219</v>
      </c>
      <c r="G64" s="170">
        <f t="shared" si="1"/>
        <v>22</v>
      </c>
      <c r="H64" s="170" t="e">
        <f t="shared" si="2"/>
        <v>#N/A</v>
      </c>
      <c r="I64" s="170">
        <f t="shared" si="3"/>
        <v>4</v>
      </c>
      <c r="J64" s="170">
        <f t="shared" si="4"/>
        <v>61</v>
      </c>
      <c r="K64" s="170">
        <f t="shared" si="5"/>
        <v>3</v>
      </c>
      <c r="L64" s="231" t="str">
        <f t="shared" si="7"/>
        <v>SH223095@email.com</v>
      </c>
      <c r="N64" s="233">
        <v>226052</v>
      </c>
      <c r="O64" s="233" t="s">
        <v>157</v>
      </c>
      <c r="P64" s="233" t="s">
        <v>158</v>
      </c>
      <c r="R64" s="233">
        <v>831683</v>
      </c>
      <c r="S64" s="233" t="s">
        <v>199</v>
      </c>
      <c r="T64" s="233" t="s">
        <v>200</v>
      </c>
      <c r="V64" s="233">
        <v>286405</v>
      </c>
      <c r="W64" s="233" t="s">
        <v>194</v>
      </c>
      <c r="X64" s="233" t="s">
        <v>89</v>
      </c>
      <c r="Z64" s="233">
        <v>617356</v>
      </c>
      <c r="AA64" s="233" t="s">
        <v>220</v>
      </c>
      <c r="AB64" s="233" t="s">
        <v>221</v>
      </c>
    </row>
    <row r="65" spans="3:28" x14ac:dyDescent="0.15">
      <c r="C65" s="170">
        <v>493868</v>
      </c>
      <c r="D65" s="233" t="s">
        <v>172</v>
      </c>
      <c r="E65" s="233" t="s">
        <v>173</v>
      </c>
      <c r="F65" s="233" t="s">
        <v>222</v>
      </c>
      <c r="G65" s="170">
        <f t="shared" si="1"/>
        <v>54</v>
      </c>
      <c r="H65" s="170">
        <f t="shared" si="2"/>
        <v>22</v>
      </c>
      <c r="I65" s="170">
        <f t="shared" si="3"/>
        <v>21</v>
      </c>
      <c r="J65" s="170">
        <f t="shared" si="4"/>
        <v>81</v>
      </c>
      <c r="K65" s="170">
        <f t="shared" si="5"/>
        <v>4</v>
      </c>
      <c r="L65" s="231" t="str">
        <f t="shared" si="7"/>
        <v>-</v>
      </c>
      <c r="N65" s="170">
        <v>375859</v>
      </c>
      <c r="O65" s="233" t="s">
        <v>136</v>
      </c>
      <c r="P65" s="233" t="s">
        <v>137</v>
      </c>
      <c r="R65" s="233">
        <v>628175</v>
      </c>
      <c r="S65" s="233" t="s">
        <v>107</v>
      </c>
      <c r="T65" s="233" t="s">
        <v>108</v>
      </c>
      <c r="V65" s="233">
        <v>775397</v>
      </c>
      <c r="W65" s="233" t="s">
        <v>124</v>
      </c>
      <c r="X65" s="233" t="s">
        <v>125</v>
      </c>
      <c r="Z65" s="233">
        <v>658878</v>
      </c>
      <c r="AA65" s="233" t="s">
        <v>88</v>
      </c>
      <c r="AB65" s="233" t="s">
        <v>89</v>
      </c>
    </row>
    <row r="66" spans="3:28" x14ac:dyDescent="0.15">
      <c r="C66" s="233">
        <v>658878</v>
      </c>
      <c r="D66" s="233" t="s">
        <v>88</v>
      </c>
      <c r="E66" s="233" t="s">
        <v>89</v>
      </c>
      <c r="F66" s="233" t="s">
        <v>223</v>
      </c>
      <c r="G66" s="170">
        <f t="shared" si="1"/>
        <v>8</v>
      </c>
      <c r="H66" s="170" t="e">
        <f t="shared" si="2"/>
        <v>#N/A</v>
      </c>
      <c r="I66" s="170" t="e">
        <f t="shared" si="3"/>
        <v>#N/A</v>
      </c>
      <c r="J66" s="170">
        <f t="shared" si="4"/>
        <v>37</v>
      </c>
      <c r="K66" s="170">
        <f t="shared" si="5"/>
        <v>2</v>
      </c>
      <c r="L66" s="231" t="str">
        <f t="shared" si="7"/>
        <v>LK658878@email.com</v>
      </c>
      <c r="N66" s="233">
        <v>707841</v>
      </c>
      <c r="O66" s="233" t="s">
        <v>119</v>
      </c>
      <c r="P66" s="233" t="s">
        <v>120</v>
      </c>
      <c r="R66" s="233">
        <v>236449</v>
      </c>
      <c r="S66" s="233" t="s">
        <v>20</v>
      </c>
      <c r="T66" s="233" t="s">
        <v>21</v>
      </c>
      <c r="V66" s="233">
        <v>371906</v>
      </c>
      <c r="W66" s="233" t="s">
        <v>184</v>
      </c>
      <c r="X66" s="233" t="s">
        <v>185</v>
      </c>
      <c r="Z66" s="233">
        <v>788821</v>
      </c>
      <c r="AA66" s="233" t="s">
        <v>148</v>
      </c>
      <c r="AB66" s="233" t="s">
        <v>149</v>
      </c>
    </row>
    <row r="67" spans="3:28" x14ac:dyDescent="0.15">
      <c r="C67" s="233">
        <v>625189</v>
      </c>
      <c r="D67" s="233" t="s">
        <v>170</v>
      </c>
      <c r="E67" s="233" t="s">
        <v>171</v>
      </c>
      <c r="F67" s="233" t="s">
        <v>224</v>
      </c>
      <c r="G67" s="170">
        <f t="shared" si="1"/>
        <v>21</v>
      </c>
      <c r="H67" s="170">
        <f t="shared" si="2"/>
        <v>60</v>
      </c>
      <c r="I67" s="170">
        <f t="shared" si="3"/>
        <v>28</v>
      </c>
      <c r="J67" s="170">
        <f t="shared" si="4"/>
        <v>65</v>
      </c>
      <c r="K67" s="170">
        <f t="shared" si="5"/>
        <v>4</v>
      </c>
      <c r="L67" s="231" t="str">
        <f t="shared" si="7"/>
        <v>-</v>
      </c>
      <c r="N67" s="233">
        <v>198658</v>
      </c>
      <c r="O67" s="233" t="s">
        <v>74</v>
      </c>
      <c r="P67" s="233" t="s">
        <v>75</v>
      </c>
      <c r="R67" s="233">
        <v>605733</v>
      </c>
      <c r="S67" s="233" t="s">
        <v>23</v>
      </c>
      <c r="T67" s="233" t="s">
        <v>24</v>
      </c>
      <c r="V67" s="233">
        <v>876236</v>
      </c>
      <c r="W67" s="233" t="s">
        <v>225</v>
      </c>
      <c r="X67" s="233" t="s">
        <v>161</v>
      </c>
      <c r="Z67" s="170">
        <v>757493</v>
      </c>
      <c r="AA67" s="233" t="s">
        <v>150</v>
      </c>
      <c r="AB67" s="233" t="s">
        <v>151</v>
      </c>
    </row>
    <row r="68" spans="3:28" x14ac:dyDescent="0.15">
      <c r="C68" s="233">
        <v>948048</v>
      </c>
      <c r="D68" s="233" t="s">
        <v>226</v>
      </c>
      <c r="E68" s="233" t="s">
        <v>166</v>
      </c>
      <c r="F68" s="233" t="s">
        <v>227</v>
      </c>
      <c r="G68" s="170">
        <f t="shared" si="1"/>
        <v>56</v>
      </c>
      <c r="H68" s="170">
        <f t="shared" si="2"/>
        <v>54</v>
      </c>
      <c r="I68" s="170" t="e">
        <f t="shared" si="3"/>
        <v>#N/A</v>
      </c>
      <c r="J68" s="170" t="e">
        <f t="shared" si="4"/>
        <v>#N/A</v>
      </c>
      <c r="K68" s="170">
        <f t="shared" si="5"/>
        <v>2</v>
      </c>
      <c r="L68" s="231" t="str">
        <f t="shared" si="7"/>
        <v>CK948048@email.com</v>
      </c>
      <c r="N68" s="233">
        <v>281126</v>
      </c>
      <c r="O68" s="233" t="s">
        <v>160</v>
      </c>
      <c r="P68" s="233" t="s">
        <v>161</v>
      </c>
      <c r="R68" s="170">
        <v>593049</v>
      </c>
      <c r="S68" s="233" t="s">
        <v>63</v>
      </c>
      <c r="T68" s="233" t="s">
        <v>64</v>
      </c>
      <c r="V68" s="233">
        <v>282645</v>
      </c>
      <c r="W68" s="233" t="s">
        <v>121</v>
      </c>
      <c r="X68" s="233" t="s">
        <v>122</v>
      </c>
      <c r="Z68" s="233">
        <v>111301</v>
      </c>
      <c r="AA68" s="233" t="s">
        <v>38</v>
      </c>
      <c r="AB68" s="233" t="s">
        <v>39</v>
      </c>
    </row>
    <row r="69" spans="3:28" x14ac:dyDescent="0.15">
      <c r="C69" s="233">
        <v>876236</v>
      </c>
      <c r="D69" s="233" t="s">
        <v>225</v>
      </c>
      <c r="E69" s="233" t="s">
        <v>161</v>
      </c>
      <c r="F69" s="233" t="s">
        <v>228</v>
      </c>
      <c r="G69" s="170">
        <f t="shared" si="1"/>
        <v>44</v>
      </c>
      <c r="H69" s="170">
        <f t="shared" si="2"/>
        <v>52</v>
      </c>
      <c r="I69" s="170">
        <f t="shared" si="3"/>
        <v>39</v>
      </c>
      <c r="J69" s="170">
        <f t="shared" si="4"/>
        <v>49</v>
      </c>
      <c r="K69" s="170">
        <f t="shared" si="5"/>
        <v>4</v>
      </c>
      <c r="L69" s="231" t="str">
        <f t="shared" si="7"/>
        <v>-</v>
      </c>
      <c r="N69" s="233">
        <v>282645</v>
      </c>
      <c r="O69" s="233" t="s">
        <v>121</v>
      </c>
      <c r="P69" s="233" t="s">
        <v>122</v>
      </c>
      <c r="R69" s="233">
        <v>983244</v>
      </c>
      <c r="S69" s="233" t="s">
        <v>205</v>
      </c>
      <c r="T69" s="233" t="s">
        <v>206</v>
      </c>
      <c r="V69" s="233">
        <v>831683</v>
      </c>
      <c r="W69" s="233" t="s">
        <v>199</v>
      </c>
      <c r="X69" s="233" t="s">
        <v>200</v>
      </c>
      <c r="Z69" s="233">
        <v>605733</v>
      </c>
      <c r="AA69" s="233" t="s">
        <v>23</v>
      </c>
      <c r="AB69" s="233" t="s">
        <v>24</v>
      </c>
    </row>
    <row r="70" spans="3:28" x14ac:dyDescent="0.15">
      <c r="C70" s="233">
        <v>226052</v>
      </c>
      <c r="D70" s="233" t="s">
        <v>157</v>
      </c>
      <c r="E70" s="233" t="s">
        <v>158</v>
      </c>
      <c r="F70" s="233" t="s">
        <v>229</v>
      </c>
      <c r="G70" s="170">
        <f t="shared" si="1"/>
        <v>36</v>
      </c>
      <c r="H70" s="170">
        <f t="shared" si="2"/>
        <v>24</v>
      </c>
      <c r="I70" s="170">
        <f t="shared" si="3"/>
        <v>24</v>
      </c>
      <c r="J70" s="170">
        <f t="shared" si="4"/>
        <v>18</v>
      </c>
      <c r="K70" s="170">
        <f t="shared" si="5"/>
        <v>4</v>
      </c>
      <c r="L70" s="231" t="str">
        <f t="shared" si="7"/>
        <v>-</v>
      </c>
      <c r="N70" s="233">
        <v>635328</v>
      </c>
      <c r="O70" s="233" t="s">
        <v>115</v>
      </c>
      <c r="P70" s="233" t="s">
        <v>116</v>
      </c>
      <c r="R70" s="233">
        <v>869276</v>
      </c>
      <c r="S70" s="233" t="s">
        <v>129</v>
      </c>
      <c r="T70" s="233" t="s">
        <v>55</v>
      </c>
      <c r="V70" s="233">
        <v>828255</v>
      </c>
      <c r="W70" s="233" t="s">
        <v>214</v>
      </c>
      <c r="X70" s="233" t="s">
        <v>215</v>
      </c>
      <c r="Z70" s="233">
        <v>869276</v>
      </c>
      <c r="AA70" s="233" t="s">
        <v>129</v>
      </c>
      <c r="AB70" s="233" t="s">
        <v>55</v>
      </c>
    </row>
    <row r="71" spans="3:28" x14ac:dyDescent="0.15">
      <c r="C71" s="233">
        <v>374324</v>
      </c>
      <c r="D71" s="233" t="s">
        <v>203</v>
      </c>
      <c r="E71" s="233" t="s">
        <v>204</v>
      </c>
      <c r="F71" s="233" t="s">
        <v>230</v>
      </c>
      <c r="G71" s="170" t="e">
        <f t="shared" si="1"/>
        <v>#N/A</v>
      </c>
      <c r="H71" s="170">
        <f t="shared" si="2"/>
        <v>35</v>
      </c>
      <c r="I71" s="170">
        <f t="shared" si="3"/>
        <v>30</v>
      </c>
      <c r="J71" s="170" t="e">
        <f t="shared" si="4"/>
        <v>#N/A</v>
      </c>
      <c r="K71" s="170">
        <f t="shared" si="5"/>
        <v>2</v>
      </c>
      <c r="L71" s="231" t="str">
        <f t="shared" si="7"/>
        <v>LL374324@email.com</v>
      </c>
      <c r="N71" s="233">
        <v>384894</v>
      </c>
      <c r="O71" s="233" t="s">
        <v>231</v>
      </c>
      <c r="P71" s="233" t="s">
        <v>232</v>
      </c>
      <c r="R71" s="233">
        <v>194455</v>
      </c>
      <c r="S71" s="233" t="s">
        <v>233</v>
      </c>
      <c r="T71" s="233" t="s">
        <v>234</v>
      </c>
      <c r="V71" s="170">
        <v>293059</v>
      </c>
      <c r="W71" s="233" t="s">
        <v>126</v>
      </c>
      <c r="X71" s="233" t="s">
        <v>127</v>
      </c>
      <c r="Z71" s="233">
        <v>828255</v>
      </c>
      <c r="AA71" s="233" t="s">
        <v>214</v>
      </c>
      <c r="AB71" s="233" t="s">
        <v>215</v>
      </c>
    </row>
    <row r="72" spans="3:28" x14ac:dyDescent="0.15">
      <c r="C72" s="233">
        <v>792711</v>
      </c>
      <c r="D72" s="233" t="s">
        <v>144</v>
      </c>
      <c r="E72" s="233" t="s">
        <v>145</v>
      </c>
      <c r="F72" s="233" t="s">
        <v>235</v>
      </c>
      <c r="G72" s="170">
        <f t="shared" si="1"/>
        <v>17</v>
      </c>
      <c r="H72" s="170">
        <f t="shared" si="2"/>
        <v>32</v>
      </c>
      <c r="I72" s="170">
        <f t="shared" si="3"/>
        <v>46</v>
      </c>
      <c r="J72" s="170">
        <f t="shared" si="4"/>
        <v>64</v>
      </c>
      <c r="K72" s="170">
        <f t="shared" si="5"/>
        <v>4</v>
      </c>
      <c r="L72" s="231" t="str">
        <f t="shared" si="7"/>
        <v>-</v>
      </c>
      <c r="N72" s="233">
        <v>876236</v>
      </c>
      <c r="O72" s="233" t="s">
        <v>225</v>
      </c>
      <c r="P72" s="233" t="s">
        <v>161</v>
      </c>
      <c r="R72" s="233">
        <v>842401</v>
      </c>
      <c r="S72" s="233" t="s">
        <v>236</v>
      </c>
      <c r="T72" s="233" t="s">
        <v>237</v>
      </c>
      <c r="V72" s="233">
        <v>983244</v>
      </c>
      <c r="W72" s="233" t="s">
        <v>205</v>
      </c>
      <c r="X72" s="233" t="s">
        <v>206</v>
      </c>
      <c r="Z72" s="233">
        <v>844311</v>
      </c>
      <c r="AA72" s="233" t="s">
        <v>61</v>
      </c>
      <c r="AB72" s="233" t="s">
        <v>62</v>
      </c>
    </row>
    <row r="73" spans="3:28" x14ac:dyDescent="0.15">
      <c r="C73" s="233">
        <v>194839</v>
      </c>
      <c r="D73" s="233" t="s">
        <v>238</v>
      </c>
      <c r="E73" s="233" t="s">
        <v>239</v>
      </c>
      <c r="F73" s="233" t="s">
        <v>240</v>
      </c>
      <c r="G73" s="170">
        <f t="shared" si="1"/>
        <v>77</v>
      </c>
      <c r="H73" s="170">
        <f t="shared" si="2"/>
        <v>47</v>
      </c>
      <c r="I73" s="170">
        <f t="shared" si="3"/>
        <v>70</v>
      </c>
      <c r="J73" s="170" t="e">
        <f t="shared" si="4"/>
        <v>#N/A</v>
      </c>
      <c r="K73" s="170">
        <f t="shared" si="5"/>
        <v>3</v>
      </c>
      <c r="L73" s="231" t="str">
        <f t="shared" si="7"/>
        <v>CL194839@email.com</v>
      </c>
      <c r="N73" s="233">
        <v>980793</v>
      </c>
      <c r="O73" s="233" t="s">
        <v>40</v>
      </c>
      <c r="P73" s="233" t="s">
        <v>41</v>
      </c>
      <c r="R73" s="233">
        <v>181490</v>
      </c>
      <c r="S73" s="233" t="s">
        <v>93</v>
      </c>
      <c r="T73" s="233" t="s">
        <v>94</v>
      </c>
      <c r="V73" s="233">
        <v>635328</v>
      </c>
      <c r="W73" s="233" t="s">
        <v>115</v>
      </c>
      <c r="X73" s="233" t="s">
        <v>116</v>
      </c>
      <c r="Z73" s="233">
        <v>192230</v>
      </c>
      <c r="AA73" s="233" t="s">
        <v>50</v>
      </c>
      <c r="AB73" s="233" t="s">
        <v>51</v>
      </c>
    </row>
    <row r="74" spans="3:28" x14ac:dyDescent="0.15">
      <c r="C74" s="233">
        <v>842401</v>
      </c>
      <c r="D74" s="233" t="s">
        <v>236</v>
      </c>
      <c r="E74" s="233" t="s">
        <v>237</v>
      </c>
      <c r="F74" s="233" t="s">
        <v>241</v>
      </c>
      <c r="G74" s="170">
        <f t="shared" si="1"/>
        <v>51</v>
      </c>
      <c r="H74" s="170">
        <f t="shared" si="2"/>
        <v>44</v>
      </c>
      <c r="I74" s="170">
        <f t="shared" si="3"/>
        <v>82</v>
      </c>
      <c r="J74" s="170" t="e">
        <f t="shared" si="4"/>
        <v>#N/A</v>
      </c>
      <c r="K74" s="170">
        <f t="shared" si="5"/>
        <v>3</v>
      </c>
      <c r="L74" s="231" t="str">
        <f t="shared" si="7"/>
        <v>WL842401@email.com</v>
      </c>
      <c r="N74" s="233">
        <v>474329</v>
      </c>
      <c r="O74" s="233" t="s">
        <v>36</v>
      </c>
      <c r="P74" s="233" t="s">
        <v>37</v>
      </c>
      <c r="R74" s="233">
        <v>651376</v>
      </c>
      <c r="S74" s="233" t="s">
        <v>242</v>
      </c>
      <c r="T74" s="233" t="s">
        <v>243</v>
      </c>
      <c r="V74" s="233">
        <v>792711</v>
      </c>
      <c r="W74" s="233" t="s">
        <v>144</v>
      </c>
      <c r="X74" s="233" t="s">
        <v>145</v>
      </c>
      <c r="Z74" s="170">
        <v>382059</v>
      </c>
      <c r="AA74" s="233" t="s">
        <v>72</v>
      </c>
      <c r="AB74" s="233" t="s">
        <v>101</v>
      </c>
    </row>
    <row r="75" spans="3:28" x14ac:dyDescent="0.15">
      <c r="C75" s="233">
        <v>111301</v>
      </c>
      <c r="D75" s="233" t="s">
        <v>38</v>
      </c>
      <c r="E75" s="233" t="s">
        <v>39</v>
      </c>
      <c r="F75" s="233" t="s">
        <v>244</v>
      </c>
      <c r="G75" s="170" t="e">
        <f t="shared" si="1"/>
        <v>#N/A</v>
      </c>
      <c r="H75" s="170">
        <f t="shared" si="2"/>
        <v>8</v>
      </c>
      <c r="I75" s="170">
        <f t="shared" si="3"/>
        <v>2</v>
      </c>
      <c r="J75" s="170">
        <f t="shared" si="4"/>
        <v>40</v>
      </c>
      <c r="K75" s="170">
        <f t="shared" si="5"/>
        <v>3</v>
      </c>
      <c r="L75" s="231" t="str">
        <f t="shared" si="7"/>
        <v>HL111301@email.com</v>
      </c>
      <c r="N75" s="233">
        <v>254110</v>
      </c>
      <c r="O75" s="233" t="s">
        <v>25</v>
      </c>
      <c r="P75" s="233" t="s">
        <v>26</v>
      </c>
      <c r="R75" s="233">
        <v>194839</v>
      </c>
      <c r="S75" s="233" t="s">
        <v>238</v>
      </c>
      <c r="T75" s="233" t="s">
        <v>239</v>
      </c>
      <c r="V75" s="233">
        <v>534475</v>
      </c>
      <c r="W75" s="233" t="s">
        <v>130</v>
      </c>
      <c r="X75" s="233" t="s">
        <v>131</v>
      </c>
      <c r="Z75" s="233">
        <v>365974</v>
      </c>
      <c r="AA75" s="233" t="s">
        <v>81</v>
      </c>
      <c r="AB75" s="233" t="s">
        <v>82</v>
      </c>
    </row>
    <row r="76" spans="3:28" x14ac:dyDescent="0.15">
      <c r="C76" s="233">
        <v>775397</v>
      </c>
      <c r="D76" s="233" t="s">
        <v>124</v>
      </c>
      <c r="E76" s="233" t="s">
        <v>125</v>
      </c>
      <c r="F76" s="233" t="s">
        <v>245</v>
      </c>
      <c r="G76" s="170">
        <f t="shared" si="1"/>
        <v>32</v>
      </c>
      <c r="H76" s="170" t="e">
        <f t="shared" si="2"/>
        <v>#N/A</v>
      </c>
      <c r="I76" s="170">
        <f t="shared" si="3"/>
        <v>37</v>
      </c>
      <c r="J76" s="170">
        <f t="shared" si="4"/>
        <v>14</v>
      </c>
      <c r="K76" s="170">
        <f t="shared" si="5"/>
        <v>3</v>
      </c>
      <c r="L76" s="231" t="str">
        <f t="shared" si="7"/>
        <v>LL775397@email.com</v>
      </c>
      <c r="N76" s="233">
        <v>236449</v>
      </c>
      <c r="O76" s="233" t="s">
        <v>20</v>
      </c>
      <c r="P76" s="233" t="s">
        <v>21</v>
      </c>
      <c r="R76" s="233">
        <v>812465</v>
      </c>
      <c r="S76" s="233" t="s">
        <v>174</v>
      </c>
      <c r="T76" s="233" t="s">
        <v>175</v>
      </c>
      <c r="V76" s="233">
        <v>425291</v>
      </c>
      <c r="W76" s="233" t="s">
        <v>140</v>
      </c>
      <c r="X76" s="233" t="s">
        <v>141</v>
      </c>
      <c r="Z76" s="233">
        <v>371906</v>
      </c>
      <c r="AA76" s="233" t="s">
        <v>184</v>
      </c>
      <c r="AB76" s="233" t="s">
        <v>185</v>
      </c>
    </row>
    <row r="77" spans="3:28" x14ac:dyDescent="0.15">
      <c r="C77" s="233">
        <v>384894</v>
      </c>
      <c r="D77" s="233" t="s">
        <v>231</v>
      </c>
      <c r="E77" s="233" t="s">
        <v>232</v>
      </c>
      <c r="F77" s="233" t="s">
        <v>246</v>
      </c>
      <c r="G77" s="170">
        <f t="shared" si="1"/>
        <v>43</v>
      </c>
      <c r="H77" s="170">
        <f t="shared" si="2"/>
        <v>49</v>
      </c>
      <c r="I77" s="170">
        <f t="shared" si="3"/>
        <v>77</v>
      </c>
      <c r="J77" s="170">
        <f t="shared" si="4"/>
        <v>52</v>
      </c>
      <c r="K77" s="170">
        <f t="shared" si="5"/>
        <v>4</v>
      </c>
      <c r="L77" s="231" t="str">
        <f t="shared" si="7"/>
        <v>-</v>
      </c>
      <c r="N77" s="233">
        <v>941282</v>
      </c>
      <c r="O77" s="233" t="s">
        <v>68</v>
      </c>
      <c r="P77" s="233" t="s">
        <v>90</v>
      </c>
      <c r="R77" s="233">
        <v>384894</v>
      </c>
      <c r="S77" s="233" t="s">
        <v>231</v>
      </c>
      <c r="T77" s="233" t="s">
        <v>232</v>
      </c>
      <c r="V77" s="233">
        <v>605733</v>
      </c>
      <c r="W77" s="233" t="s">
        <v>23</v>
      </c>
      <c r="X77" s="233" t="s">
        <v>24</v>
      </c>
      <c r="Z77" s="233">
        <v>876236</v>
      </c>
      <c r="AA77" s="233" t="s">
        <v>225</v>
      </c>
      <c r="AB77" s="233" t="s">
        <v>161</v>
      </c>
    </row>
    <row r="78" spans="3:28" x14ac:dyDescent="0.15">
      <c r="C78" s="233">
        <v>220756</v>
      </c>
      <c r="D78" s="233" t="s">
        <v>83</v>
      </c>
      <c r="E78" s="233" t="s">
        <v>84</v>
      </c>
      <c r="F78" s="233" t="s">
        <v>247</v>
      </c>
      <c r="G78" s="170">
        <f t="shared" si="1"/>
        <v>55</v>
      </c>
      <c r="H78" s="170">
        <f t="shared" si="2"/>
        <v>51</v>
      </c>
      <c r="I78" s="170" t="e">
        <f t="shared" si="3"/>
        <v>#N/A</v>
      </c>
      <c r="J78" s="170">
        <f t="shared" si="4"/>
        <v>7</v>
      </c>
      <c r="K78" s="170">
        <f t="shared" si="5"/>
        <v>3</v>
      </c>
      <c r="L78" s="231" t="str">
        <f t="shared" si="7"/>
        <v>AM220756@email.com</v>
      </c>
      <c r="N78" s="170">
        <v>293059</v>
      </c>
      <c r="O78" s="233" t="s">
        <v>126</v>
      </c>
      <c r="P78" s="233" t="s">
        <v>127</v>
      </c>
      <c r="R78" s="233">
        <v>534475</v>
      </c>
      <c r="S78" s="233" t="s">
        <v>130</v>
      </c>
      <c r="T78" s="233" t="s">
        <v>131</v>
      </c>
      <c r="V78" s="233">
        <v>254110</v>
      </c>
      <c r="W78" s="233" t="s">
        <v>25</v>
      </c>
      <c r="X78" s="233" t="s">
        <v>26</v>
      </c>
      <c r="Z78" s="233">
        <v>552599</v>
      </c>
      <c r="AA78" s="233" t="s">
        <v>72</v>
      </c>
      <c r="AB78" s="233" t="s">
        <v>73</v>
      </c>
    </row>
    <row r="79" spans="3:28" x14ac:dyDescent="0.15">
      <c r="C79" s="233">
        <v>380640</v>
      </c>
      <c r="D79" s="233" t="s">
        <v>70</v>
      </c>
      <c r="E79" s="233" t="s">
        <v>71</v>
      </c>
      <c r="F79" s="233" t="s">
        <v>248</v>
      </c>
      <c r="G79" s="170">
        <f t="shared" si="1"/>
        <v>59</v>
      </c>
      <c r="H79" s="170">
        <f t="shared" si="2"/>
        <v>6</v>
      </c>
      <c r="I79" s="170" t="e">
        <f t="shared" si="3"/>
        <v>#N/A</v>
      </c>
      <c r="J79" s="170" t="e">
        <f t="shared" si="4"/>
        <v>#N/A</v>
      </c>
      <c r="K79" s="170">
        <f t="shared" si="5"/>
        <v>2</v>
      </c>
      <c r="L79" s="231" t="str">
        <f t="shared" si="7"/>
        <v>CM380640@email.com</v>
      </c>
      <c r="N79" s="233">
        <v>842401</v>
      </c>
      <c r="O79" s="233" t="s">
        <v>236</v>
      </c>
      <c r="P79" s="233" t="s">
        <v>237</v>
      </c>
      <c r="R79" s="233">
        <v>220756</v>
      </c>
      <c r="S79" s="233" t="s">
        <v>83</v>
      </c>
      <c r="T79" s="233" t="s">
        <v>84</v>
      </c>
      <c r="V79" s="233">
        <v>418540</v>
      </c>
      <c r="W79" s="233" t="s">
        <v>99</v>
      </c>
      <c r="X79" s="233" t="s">
        <v>100</v>
      </c>
      <c r="Z79" s="233">
        <v>838541</v>
      </c>
      <c r="AA79" s="233" t="s">
        <v>110</v>
      </c>
      <c r="AB79" s="233" t="s">
        <v>111</v>
      </c>
    </row>
    <row r="80" spans="3:28" x14ac:dyDescent="0.15">
      <c r="C80" s="170">
        <v>859390</v>
      </c>
      <c r="D80" s="233" t="s">
        <v>68</v>
      </c>
      <c r="E80" s="233" t="s">
        <v>69</v>
      </c>
      <c r="F80" s="233" t="s">
        <v>249</v>
      </c>
      <c r="G80" s="170">
        <f t="shared" si="1"/>
        <v>6</v>
      </c>
      <c r="H80" s="170">
        <f t="shared" si="2"/>
        <v>61</v>
      </c>
      <c r="I80" s="170">
        <f t="shared" si="3"/>
        <v>26</v>
      </c>
      <c r="J80" s="170" t="e">
        <f t="shared" si="4"/>
        <v>#N/A</v>
      </c>
      <c r="K80" s="170">
        <f t="shared" si="5"/>
        <v>3</v>
      </c>
      <c r="L80" s="231" t="str">
        <f t="shared" si="7"/>
        <v>TM859390@email.com</v>
      </c>
      <c r="N80" s="233">
        <v>833110</v>
      </c>
      <c r="O80" s="233" t="s">
        <v>163</v>
      </c>
      <c r="P80" s="233" t="s">
        <v>164</v>
      </c>
      <c r="R80" s="233">
        <v>876236</v>
      </c>
      <c r="S80" s="233" t="s">
        <v>225</v>
      </c>
      <c r="T80" s="233" t="s">
        <v>161</v>
      </c>
      <c r="V80" s="233">
        <v>231475</v>
      </c>
      <c r="W80" s="233" t="s">
        <v>31</v>
      </c>
      <c r="X80" s="233" t="s">
        <v>32</v>
      </c>
      <c r="Z80" s="233">
        <v>384894</v>
      </c>
      <c r="AA80" s="233" t="s">
        <v>231</v>
      </c>
      <c r="AB80" s="233" t="s">
        <v>232</v>
      </c>
    </row>
    <row r="81" spans="3:28" x14ac:dyDescent="0.15">
      <c r="C81" s="233">
        <v>941282</v>
      </c>
      <c r="D81" s="233" t="s">
        <v>68</v>
      </c>
      <c r="E81" s="233" t="s">
        <v>90</v>
      </c>
      <c r="F81" s="233" t="s">
        <v>250</v>
      </c>
      <c r="G81" s="170">
        <f t="shared" si="1"/>
        <v>49</v>
      </c>
      <c r="H81" s="170">
        <f t="shared" si="2"/>
        <v>79</v>
      </c>
      <c r="I81" s="170">
        <f t="shared" si="3"/>
        <v>8</v>
      </c>
      <c r="J81" s="170">
        <f t="shared" si="4"/>
        <v>23</v>
      </c>
      <c r="K81" s="170">
        <f t="shared" si="5"/>
        <v>4</v>
      </c>
      <c r="L81" s="231" t="str">
        <f t="shared" si="7"/>
        <v>-</v>
      </c>
      <c r="N81" s="233">
        <v>506289</v>
      </c>
      <c r="O81" s="233" t="s">
        <v>65</v>
      </c>
      <c r="P81" s="233" t="s">
        <v>66</v>
      </c>
      <c r="R81" s="233">
        <v>806738</v>
      </c>
      <c r="S81" s="233" t="s">
        <v>177</v>
      </c>
      <c r="T81" s="233" t="s">
        <v>178</v>
      </c>
      <c r="V81" s="233">
        <v>586958</v>
      </c>
      <c r="W81" s="233" t="s">
        <v>102</v>
      </c>
      <c r="X81" s="233" t="s">
        <v>103</v>
      </c>
      <c r="Z81" s="233">
        <v>385556</v>
      </c>
      <c r="AA81" s="233" t="s">
        <v>190</v>
      </c>
      <c r="AB81" s="233" t="s">
        <v>191</v>
      </c>
    </row>
    <row r="82" spans="3:28" x14ac:dyDescent="0.15">
      <c r="C82" s="233">
        <v>168769</v>
      </c>
      <c r="D82" s="233" t="s">
        <v>180</v>
      </c>
      <c r="E82" s="233" t="s">
        <v>181</v>
      </c>
      <c r="F82" s="233" t="s">
        <v>251</v>
      </c>
      <c r="G82" s="170" t="e">
        <f t="shared" si="1"/>
        <v>#N/A</v>
      </c>
      <c r="H82" s="170">
        <f t="shared" si="2"/>
        <v>23</v>
      </c>
      <c r="I82" s="170">
        <f t="shared" si="3"/>
        <v>31</v>
      </c>
      <c r="J82" s="170">
        <f t="shared" si="4"/>
        <v>77</v>
      </c>
      <c r="K82" s="170">
        <f t="shared" si="5"/>
        <v>3</v>
      </c>
      <c r="L82" s="231" t="str">
        <f t="shared" si="7"/>
        <v>MM168769@email.com</v>
      </c>
      <c r="N82" s="170">
        <v>493868</v>
      </c>
      <c r="O82" s="233" t="s">
        <v>172</v>
      </c>
      <c r="P82" s="233" t="s">
        <v>173</v>
      </c>
      <c r="R82" s="233">
        <v>948048</v>
      </c>
      <c r="S82" s="233" t="s">
        <v>226</v>
      </c>
      <c r="T82" s="233" t="s">
        <v>166</v>
      </c>
      <c r="V82" s="233">
        <v>869276</v>
      </c>
      <c r="W82" s="233" t="s">
        <v>129</v>
      </c>
      <c r="X82" s="233" t="s">
        <v>55</v>
      </c>
      <c r="Z82" s="170">
        <v>375869</v>
      </c>
      <c r="AA82" s="233" t="s">
        <v>210</v>
      </c>
      <c r="AB82" s="233" t="s">
        <v>211</v>
      </c>
    </row>
    <row r="83" spans="3:28" x14ac:dyDescent="0.15">
      <c r="C83" s="233">
        <v>784032</v>
      </c>
      <c r="D83" s="233" t="s">
        <v>217</v>
      </c>
      <c r="E83" s="233" t="s">
        <v>218</v>
      </c>
      <c r="F83" s="233" t="s">
        <v>252</v>
      </c>
      <c r="G83" s="170">
        <f t="shared" si="1"/>
        <v>76</v>
      </c>
      <c r="H83" s="170" t="e">
        <f t="shared" si="2"/>
        <v>#N/A</v>
      </c>
      <c r="I83" s="170">
        <f t="shared" si="3"/>
        <v>35</v>
      </c>
      <c r="J83" s="170">
        <f t="shared" si="4"/>
        <v>57</v>
      </c>
      <c r="K83" s="170">
        <f t="shared" si="5"/>
        <v>3</v>
      </c>
      <c r="L83" s="231" t="str">
        <f t="shared" si="7"/>
        <v>MM784032@email.com</v>
      </c>
      <c r="N83" s="233">
        <v>220756</v>
      </c>
      <c r="O83" s="233" t="s">
        <v>83</v>
      </c>
      <c r="P83" s="233" t="s">
        <v>84</v>
      </c>
      <c r="R83" s="233">
        <v>651338</v>
      </c>
      <c r="S83" s="233" t="s">
        <v>187</v>
      </c>
      <c r="T83" s="233" t="s">
        <v>188</v>
      </c>
      <c r="V83" s="233">
        <v>428875</v>
      </c>
      <c r="W83" s="233" t="s">
        <v>253</v>
      </c>
      <c r="X83" s="233" t="s">
        <v>254</v>
      </c>
      <c r="Z83" s="233">
        <v>696726</v>
      </c>
      <c r="AA83" s="233" t="s">
        <v>47</v>
      </c>
      <c r="AB83" s="233" t="s">
        <v>48</v>
      </c>
    </row>
    <row r="84" spans="3:28" x14ac:dyDescent="0.15">
      <c r="C84" s="233">
        <v>126998</v>
      </c>
      <c r="D84" s="233" t="s">
        <v>113</v>
      </c>
      <c r="E84" s="233" t="s">
        <v>114</v>
      </c>
      <c r="F84" s="233" t="s">
        <v>255</v>
      </c>
      <c r="G84" s="170">
        <f t="shared" si="1"/>
        <v>13</v>
      </c>
      <c r="H84" s="170">
        <f t="shared" si="2"/>
        <v>14</v>
      </c>
      <c r="I84" s="170">
        <f t="shared" si="3"/>
        <v>22</v>
      </c>
      <c r="J84" s="170">
        <f t="shared" si="4"/>
        <v>56</v>
      </c>
      <c r="K84" s="170">
        <f t="shared" si="5"/>
        <v>4</v>
      </c>
      <c r="L84" s="231" t="str">
        <f t="shared" si="7"/>
        <v>-</v>
      </c>
      <c r="N84" s="233">
        <v>948048</v>
      </c>
      <c r="O84" s="233" t="s">
        <v>226</v>
      </c>
      <c r="P84" s="233" t="s">
        <v>166</v>
      </c>
      <c r="R84" s="233">
        <v>891045</v>
      </c>
      <c r="S84" s="233" t="s">
        <v>34</v>
      </c>
      <c r="T84" s="233" t="s">
        <v>35</v>
      </c>
      <c r="V84" s="233">
        <v>933638</v>
      </c>
      <c r="W84" s="233" t="s">
        <v>165</v>
      </c>
      <c r="X84" s="233" t="s">
        <v>166</v>
      </c>
      <c r="Z84" s="233">
        <v>126998</v>
      </c>
      <c r="AA84" s="233" t="s">
        <v>113</v>
      </c>
      <c r="AB84" s="233" t="s">
        <v>114</v>
      </c>
    </row>
    <row r="85" spans="3:28" x14ac:dyDescent="0.15">
      <c r="C85" s="233">
        <v>616496</v>
      </c>
      <c r="D85" s="233" t="s">
        <v>256</v>
      </c>
      <c r="E85" s="233" t="s">
        <v>94</v>
      </c>
      <c r="F85" s="233" t="s">
        <v>257</v>
      </c>
      <c r="G85" s="170" t="e">
        <f t="shared" si="1"/>
        <v>#N/A</v>
      </c>
      <c r="H85" s="170">
        <f t="shared" si="2"/>
        <v>58</v>
      </c>
      <c r="I85" s="170">
        <f t="shared" si="3"/>
        <v>59</v>
      </c>
      <c r="J85" s="170">
        <f t="shared" si="4"/>
        <v>72</v>
      </c>
      <c r="K85" s="170">
        <f t="shared" si="5"/>
        <v>3</v>
      </c>
      <c r="L85" s="231" t="str">
        <f t="shared" si="7"/>
        <v>HM616496@email.com</v>
      </c>
      <c r="N85" s="233">
        <v>569566</v>
      </c>
      <c r="O85" s="233" t="s">
        <v>132</v>
      </c>
      <c r="P85" s="233" t="s">
        <v>142</v>
      </c>
      <c r="R85" s="233">
        <v>361835</v>
      </c>
      <c r="S85" s="233" t="s">
        <v>258</v>
      </c>
      <c r="T85" s="233" t="s">
        <v>259</v>
      </c>
      <c r="V85" s="170">
        <v>593049</v>
      </c>
      <c r="W85" s="233" t="s">
        <v>63</v>
      </c>
      <c r="X85" s="233" t="s">
        <v>64</v>
      </c>
      <c r="Z85" s="233">
        <v>784032</v>
      </c>
      <c r="AA85" s="233" t="s">
        <v>217</v>
      </c>
      <c r="AB85" s="233" t="s">
        <v>218</v>
      </c>
    </row>
    <row r="86" spans="3:28" x14ac:dyDescent="0.15">
      <c r="C86" s="233">
        <v>336356</v>
      </c>
      <c r="D86" s="233" t="s">
        <v>117</v>
      </c>
      <c r="E86" s="233" t="s">
        <v>118</v>
      </c>
      <c r="F86" s="233" t="s">
        <v>260</v>
      </c>
      <c r="G86" s="170">
        <f t="shared" si="1"/>
        <v>24</v>
      </c>
      <c r="H86" s="170" t="e">
        <f t="shared" si="2"/>
        <v>#N/A</v>
      </c>
      <c r="I86" s="170">
        <f t="shared" si="3"/>
        <v>13</v>
      </c>
      <c r="J86" s="170">
        <f t="shared" si="4"/>
        <v>19</v>
      </c>
      <c r="K86" s="170">
        <f t="shared" si="5"/>
        <v>3</v>
      </c>
      <c r="L86" s="231" t="str">
        <f t="shared" si="7"/>
        <v>DM336356@email.com</v>
      </c>
      <c r="N86" s="233">
        <v>812465</v>
      </c>
      <c r="O86" s="233" t="s">
        <v>174</v>
      </c>
      <c r="P86" s="233" t="s">
        <v>175</v>
      </c>
      <c r="R86" s="233">
        <v>616496</v>
      </c>
      <c r="S86" s="233" t="s">
        <v>256</v>
      </c>
      <c r="T86" s="233" t="s">
        <v>94</v>
      </c>
      <c r="V86" s="233">
        <v>569915</v>
      </c>
      <c r="W86" s="233" t="s">
        <v>29</v>
      </c>
      <c r="X86" s="233" t="s">
        <v>30</v>
      </c>
      <c r="Z86" s="233">
        <v>651376</v>
      </c>
      <c r="AA86" s="233" t="s">
        <v>242</v>
      </c>
      <c r="AB86" s="233" t="s">
        <v>243</v>
      </c>
    </row>
    <row r="87" spans="3:28" x14ac:dyDescent="0.15">
      <c r="C87" s="233">
        <v>192230</v>
      </c>
      <c r="D87" s="233" t="s">
        <v>50</v>
      </c>
      <c r="E87" s="233" t="s">
        <v>51</v>
      </c>
      <c r="F87" s="233" t="s">
        <v>261</v>
      </c>
      <c r="G87" s="170">
        <f t="shared" si="1"/>
        <v>4</v>
      </c>
      <c r="H87" s="170">
        <f t="shared" si="2"/>
        <v>76</v>
      </c>
      <c r="I87" s="170">
        <f t="shared" si="3"/>
        <v>72</v>
      </c>
      <c r="J87" s="170">
        <f t="shared" si="4"/>
        <v>45</v>
      </c>
      <c r="K87" s="170">
        <f t="shared" si="5"/>
        <v>4</v>
      </c>
      <c r="L87" s="231" t="str">
        <f t="shared" si="7"/>
        <v>-</v>
      </c>
      <c r="N87" s="233">
        <v>380640</v>
      </c>
      <c r="O87" s="233" t="s">
        <v>70</v>
      </c>
      <c r="P87" s="233" t="s">
        <v>71</v>
      </c>
      <c r="R87" s="233">
        <v>186889</v>
      </c>
      <c r="S87" s="233" t="s">
        <v>155</v>
      </c>
      <c r="T87" s="233" t="s">
        <v>156</v>
      </c>
      <c r="V87" s="233">
        <v>616496</v>
      </c>
      <c r="W87" s="233" t="s">
        <v>256</v>
      </c>
      <c r="X87" s="233" t="s">
        <v>94</v>
      </c>
      <c r="Z87" s="233">
        <v>194455</v>
      </c>
      <c r="AA87" s="233" t="s">
        <v>233</v>
      </c>
      <c r="AB87" s="233" t="s">
        <v>234</v>
      </c>
    </row>
    <row r="88" spans="3:28" x14ac:dyDescent="0.15">
      <c r="C88" s="233">
        <v>539820</v>
      </c>
      <c r="D88" s="233" t="s">
        <v>50</v>
      </c>
      <c r="E88" s="233" t="s">
        <v>109</v>
      </c>
      <c r="F88" s="233" t="s">
        <v>262</v>
      </c>
      <c r="G88" s="170">
        <f t="shared" si="1"/>
        <v>62</v>
      </c>
      <c r="H88" s="170">
        <f t="shared" si="2"/>
        <v>12</v>
      </c>
      <c r="I88" s="170">
        <f t="shared" si="3"/>
        <v>62</v>
      </c>
      <c r="J88" s="170">
        <f t="shared" si="4"/>
        <v>31</v>
      </c>
      <c r="K88" s="170">
        <f t="shared" si="5"/>
        <v>4</v>
      </c>
      <c r="L88" s="231" t="str">
        <f t="shared" si="7"/>
        <v>-</v>
      </c>
      <c r="N88" s="233">
        <v>194455</v>
      </c>
      <c r="O88" s="233" t="s">
        <v>233</v>
      </c>
      <c r="P88" s="233" t="s">
        <v>234</v>
      </c>
      <c r="R88" s="233">
        <v>625189</v>
      </c>
      <c r="S88" s="233" t="s">
        <v>170</v>
      </c>
      <c r="T88" s="233" t="s">
        <v>171</v>
      </c>
      <c r="V88" s="233">
        <v>365974</v>
      </c>
      <c r="W88" s="233" t="s">
        <v>81</v>
      </c>
      <c r="X88" s="233" t="s">
        <v>82</v>
      </c>
      <c r="Z88" s="170">
        <v>375859</v>
      </c>
      <c r="AA88" s="233" t="s">
        <v>136</v>
      </c>
      <c r="AB88" s="233" t="s">
        <v>137</v>
      </c>
    </row>
    <row r="89" spans="3:28" x14ac:dyDescent="0.15">
      <c r="C89" s="233">
        <v>250640</v>
      </c>
      <c r="D89" s="233" t="s">
        <v>182</v>
      </c>
      <c r="E89" s="233" t="s">
        <v>183</v>
      </c>
      <c r="F89" s="233" t="s">
        <v>263</v>
      </c>
      <c r="G89" s="170">
        <f t="shared" si="1"/>
        <v>27</v>
      </c>
      <c r="H89" s="170">
        <f t="shared" si="2"/>
        <v>27</v>
      </c>
      <c r="I89" s="170">
        <f t="shared" si="3"/>
        <v>23</v>
      </c>
      <c r="J89" s="170">
        <f t="shared" si="4"/>
        <v>74</v>
      </c>
      <c r="K89" s="170">
        <f t="shared" si="5"/>
        <v>4</v>
      </c>
      <c r="L89" s="231" t="str">
        <f t="shared" si="7"/>
        <v>-</v>
      </c>
      <c r="N89" s="233">
        <v>115935</v>
      </c>
      <c r="O89" s="233" t="s">
        <v>167</v>
      </c>
      <c r="P89" s="233" t="s">
        <v>168</v>
      </c>
      <c r="R89" s="170">
        <v>859390</v>
      </c>
      <c r="S89" s="233" t="s">
        <v>68</v>
      </c>
      <c r="T89" s="233" t="s">
        <v>69</v>
      </c>
      <c r="V89" s="233">
        <v>518642</v>
      </c>
      <c r="W89" s="233" t="s">
        <v>146</v>
      </c>
      <c r="X89" s="233" t="s">
        <v>147</v>
      </c>
      <c r="Z89" s="233">
        <v>223095</v>
      </c>
      <c r="AA89" s="233" t="s">
        <v>54</v>
      </c>
      <c r="AB89" s="233" t="s">
        <v>55</v>
      </c>
    </row>
    <row r="90" spans="3:28" x14ac:dyDescent="0.15">
      <c r="C90" s="233">
        <v>430417</v>
      </c>
      <c r="D90" s="233" t="s">
        <v>56</v>
      </c>
      <c r="E90" s="233" t="s">
        <v>57</v>
      </c>
      <c r="F90" s="233" t="s">
        <v>264</v>
      </c>
      <c r="G90" s="170">
        <f t="shared" si="1"/>
        <v>79</v>
      </c>
      <c r="H90" s="170">
        <f t="shared" si="2"/>
        <v>66</v>
      </c>
      <c r="I90" s="170" t="e">
        <f t="shared" si="3"/>
        <v>#N/A</v>
      </c>
      <c r="J90" s="170">
        <f t="shared" si="4"/>
        <v>4</v>
      </c>
      <c r="K90" s="170">
        <f t="shared" si="5"/>
        <v>3</v>
      </c>
      <c r="L90" s="231" t="str">
        <f t="shared" si="7"/>
        <v>DP430417@email.com</v>
      </c>
      <c r="N90" s="233">
        <v>539820</v>
      </c>
      <c r="O90" s="233" t="s">
        <v>50</v>
      </c>
      <c r="P90" s="233" t="s">
        <v>109</v>
      </c>
      <c r="R90" s="233">
        <v>344726</v>
      </c>
      <c r="S90" s="233" t="s">
        <v>79</v>
      </c>
      <c r="T90" s="233" t="s">
        <v>80</v>
      </c>
      <c r="V90" s="233">
        <v>539820</v>
      </c>
      <c r="W90" s="233" t="s">
        <v>50</v>
      </c>
      <c r="X90" s="233" t="s">
        <v>109</v>
      </c>
      <c r="Z90" s="233">
        <v>361835</v>
      </c>
      <c r="AA90" s="233" t="s">
        <v>258</v>
      </c>
      <c r="AB90" s="233" t="s">
        <v>259</v>
      </c>
    </row>
    <row r="91" spans="3:28" x14ac:dyDescent="0.15">
      <c r="C91" s="233">
        <v>651376</v>
      </c>
      <c r="D91" s="233" t="s">
        <v>242</v>
      </c>
      <c r="E91" s="233" t="s">
        <v>243</v>
      </c>
      <c r="F91" s="233" t="s">
        <v>265</v>
      </c>
      <c r="G91" s="170" t="e">
        <f t="shared" si="1"/>
        <v>#N/A</v>
      </c>
      <c r="H91" s="170">
        <f t="shared" si="2"/>
        <v>46</v>
      </c>
      <c r="I91" s="170">
        <f t="shared" si="3"/>
        <v>74</v>
      </c>
      <c r="J91" s="170">
        <f t="shared" si="4"/>
        <v>58</v>
      </c>
      <c r="K91" s="170">
        <f t="shared" si="5"/>
        <v>3</v>
      </c>
      <c r="L91" s="231" t="str">
        <f t="shared" si="7"/>
        <v>EP651376@email.com</v>
      </c>
      <c r="N91" s="170">
        <v>375869</v>
      </c>
      <c r="O91" s="233" t="s">
        <v>210</v>
      </c>
      <c r="P91" s="233" t="s">
        <v>211</v>
      </c>
      <c r="R91" s="233">
        <v>306973</v>
      </c>
      <c r="S91" s="233" t="s">
        <v>197</v>
      </c>
      <c r="T91" s="233" t="s">
        <v>122</v>
      </c>
      <c r="V91" s="233">
        <v>806738</v>
      </c>
      <c r="W91" s="233" t="s">
        <v>177</v>
      </c>
      <c r="X91" s="233" t="s">
        <v>178</v>
      </c>
      <c r="Z91" s="233">
        <v>547407</v>
      </c>
      <c r="AA91" s="233" t="s">
        <v>192</v>
      </c>
      <c r="AB91" s="233" t="s">
        <v>193</v>
      </c>
    </row>
    <row r="92" spans="3:28" x14ac:dyDescent="0.15">
      <c r="C92" s="233">
        <v>569915</v>
      </c>
      <c r="D92" s="233" t="s">
        <v>29</v>
      </c>
      <c r="E92" s="233" t="s">
        <v>30</v>
      </c>
      <c r="F92" s="233" t="s">
        <v>266</v>
      </c>
      <c r="G92" s="170" t="e">
        <f t="shared" si="1"/>
        <v>#N/A</v>
      </c>
      <c r="H92" s="170">
        <f t="shared" si="2"/>
        <v>82</v>
      </c>
      <c r="I92" s="170">
        <f t="shared" si="3"/>
        <v>58</v>
      </c>
      <c r="J92" s="170">
        <f t="shared" si="4"/>
        <v>1</v>
      </c>
      <c r="K92" s="170">
        <f t="shared" si="5"/>
        <v>3</v>
      </c>
      <c r="L92" s="231" t="str">
        <f t="shared" si="7"/>
        <v>MP569915@email.com</v>
      </c>
      <c r="N92" s="170">
        <v>382059</v>
      </c>
      <c r="O92" s="233" t="s">
        <v>72</v>
      </c>
      <c r="P92" s="233" t="s">
        <v>101</v>
      </c>
      <c r="R92" s="233">
        <v>551297</v>
      </c>
      <c r="S92" s="233" t="s">
        <v>45</v>
      </c>
      <c r="T92" s="233" t="s">
        <v>46</v>
      </c>
      <c r="V92" s="233">
        <v>569566</v>
      </c>
      <c r="W92" s="233" t="s">
        <v>132</v>
      </c>
      <c r="X92" s="233" t="s">
        <v>142</v>
      </c>
      <c r="Z92" s="233">
        <v>792711</v>
      </c>
      <c r="AA92" s="233" t="s">
        <v>144</v>
      </c>
      <c r="AB92" s="233" t="s">
        <v>145</v>
      </c>
    </row>
    <row r="93" spans="3:28" x14ac:dyDescent="0.15">
      <c r="C93" s="233">
        <v>833110</v>
      </c>
      <c r="D93" s="233" t="s">
        <v>163</v>
      </c>
      <c r="E93" s="233" t="s">
        <v>164</v>
      </c>
      <c r="F93" s="233" t="s">
        <v>267</v>
      </c>
      <c r="G93" s="170">
        <f t="shared" si="1"/>
        <v>52</v>
      </c>
      <c r="H93" s="170">
        <f t="shared" si="2"/>
        <v>74</v>
      </c>
      <c r="I93" s="170">
        <f t="shared" si="3"/>
        <v>20</v>
      </c>
      <c r="J93" s="170" t="e">
        <f t="shared" si="4"/>
        <v>#N/A</v>
      </c>
      <c r="K93" s="170">
        <f t="shared" si="5"/>
        <v>3</v>
      </c>
      <c r="L93" s="231" t="str">
        <f t="shared" si="7"/>
        <v>JP833110@email.com</v>
      </c>
      <c r="N93" s="233">
        <v>828255</v>
      </c>
      <c r="O93" s="233" t="s">
        <v>214</v>
      </c>
      <c r="P93" s="233" t="s">
        <v>215</v>
      </c>
      <c r="R93" s="233">
        <v>621615</v>
      </c>
      <c r="S93" s="233" t="s">
        <v>97</v>
      </c>
      <c r="T93" s="233" t="s">
        <v>98</v>
      </c>
      <c r="V93" s="170">
        <v>859405</v>
      </c>
      <c r="W93" s="233" t="s">
        <v>104</v>
      </c>
      <c r="X93" s="233" t="s">
        <v>105</v>
      </c>
      <c r="Z93" s="233">
        <v>625189</v>
      </c>
      <c r="AA93" s="233" t="s">
        <v>170</v>
      </c>
      <c r="AB93" s="233" t="s">
        <v>171</v>
      </c>
    </row>
    <row r="94" spans="3:28" x14ac:dyDescent="0.15">
      <c r="C94" s="233">
        <v>198658</v>
      </c>
      <c r="D94" s="233" t="s">
        <v>74</v>
      </c>
      <c r="E94" s="233" t="s">
        <v>75</v>
      </c>
      <c r="F94" s="233" t="s">
        <v>268</v>
      </c>
      <c r="G94" s="170">
        <f t="shared" si="1"/>
        <v>39</v>
      </c>
      <c r="H94" s="170">
        <f t="shared" si="2"/>
        <v>33</v>
      </c>
      <c r="I94" s="170">
        <f t="shared" si="3"/>
        <v>67</v>
      </c>
      <c r="J94" s="170">
        <f t="shared" si="4"/>
        <v>6</v>
      </c>
      <c r="K94" s="170">
        <f t="shared" si="5"/>
        <v>4</v>
      </c>
      <c r="L94" s="231" t="str">
        <f t="shared" si="7"/>
        <v>-</v>
      </c>
      <c r="N94" s="233">
        <v>425599</v>
      </c>
      <c r="O94" s="233" t="s">
        <v>119</v>
      </c>
      <c r="P94" s="233" t="s">
        <v>269</v>
      </c>
      <c r="R94" s="233">
        <v>430417</v>
      </c>
      <c r="S94" s="233" t="s">
        <v>56</v>
      </c>
      <c r="T94" s="233" t="s">
        <v>57</v>
      </c>
      <c r="V94" s="233">
        <v>425599</v>
      </c>
      <c r="W94" s="233" t="s">
        <v>119</v>
      </c>
      <c r="X94" s="233" t="s">
        <v>269</v>
      </c>
      <c r="Z94" s="233">
        <v>281126</v>
      </c>
      <c r="AA94" s="233" t="s">
        <v>160</v>
      </c>
      <c r="AB94" s="233" t="s">
        <v>161</v>
      </c>
    </row>
    <row r="95" spans="3:28" x14ac:dyDescent="0.15">
      <c r="C95" s="233">
        <v>240829</v>
      </c>
      <c r="D95" s="233" t="s">
        <v>270</v>
      </c>
      <c r="E95" s="233" t="s">
        <v>271</v>
      </c>
      <c r="F95" s="233" t="s">
        <v>272</v>
      </c>
      <c r="G95" s="170">
        <f t="shared" ref="G95:G129" si="8">MATCH(C95,N$29:N$110,0)</f>
        <v>81</v>
      </c>
      <c r="H95" s="170" t="e">
        <f t="shared" ref="H95:H129" si="9">MATCH(C95, R$29:R$110,0)</f>
        <v>#N/A</v>
      </c>
      <c r="I95" s="170" t="e">
        <f t="shared" ref="I95:I129" si="10">MATCH(C95,V$29:V$110,0)</f>
        <v>#N/A</v>
      </c>
      <c r="J95" s="170" t="e">
        <f t="shared" ref="J95:J129" si="11">MATCH(C95,Z$29:Z$109,0)</f>
        <v>#N/A</v>
      </c>
      <c r="K95" s="170">
        <f t="shared" ref="K95:K129" si="12">COUNT(G95:J95)</f>
        <v>1</v>
      </c>
      <c r="L95" s="231" t="str">
        <f t="shared" si="7"/>
        <v>XR240829@email.com</v>
      </c>
      <c r="N95" s="233">
        <v>306973</v>
      </c>
      <c r="O95" s="233" t="s">
        <v>197</v>
      </c>
      <c r="P95" s="233" t="s">
        <v>122</v>
      </c>
      <c r="R95" s="233">
        <v>838541</v>
      </c>
      <c r="S95" s="233" t="s">
        <v>110</v>
      </c>
      <c r="T95" s="233" t="s">
        <v>111</v>
      </c>
      <c r="V95" s="233">
        <v>198658</v>
      </c>
      <c r="W95" s="233" t="s">
        <v>74</v>
      </c>
      <c r="X95" s="233" t="s">
        <v>75</v>
      </c>
      <c r="Z95" s="233">
        <v>306973</v>
      </c>
      <c r="AA95" s="233" t="s">
        <v>197</v>
      </c>
      <c r="AB95" s="233" t="s">
        <v>122</v>
      </c>
    </row>
    <row r="96" spans="3:28" x14ac:dyDescent="0.15">
      <c r="C96" s="233">
        <v>617356</v>
      </c>
      <c r="D96" s="233" t="s">
        <v>220</v>
      </c>
      <c r="E96" s="233" t="s">
        <v>221</v>
      </c>
      <c r="F96" s="233" t="s">
        <v>273</v>
      </c>
      <c r="G96" s="170" t="e">
        <f t="shared" si="8"/>
        <v>#N/A</v>
      </c>
      <c r="H96" s="170" t="e">
        <f t="shared" si="9"/>
        <v>#N/A</v>
      </c>
      <c r="I96" s="170" t="e">
        <f t="shared" si="10"/>
        <v>#N/A</v>
      </c>
      <c r="J96" s="170">
        <f t="shared" si="11"/>
        <v>36</v>
      </c>
      <c r="K96" s="170">
        <f t="shared" si="12"/>
        <v>1</v>
      </c>
      <c r="L96" s="231" t="str">
        <f t="shared" si="7"/>
        <v>PR617356@email.com</v>
      </c>
      <c r="N96" s="233">
        <v>181490</v>
      </c>
      <c r="O96" s="233" t="s">
        <v>93</v>
      </c>
      <c r="P96" s="233" t="s">
        <v>94</v>
      </c>
      <c r="R96" s="233">
        <v>940520</v>
      </c>
      <c r="S96" s="233" t="s">
        <v>58</v>
      </c>
      <c r="T96" s="233" t="s">
        <v>59</v>
      </c>
      <c r="V96" s="233">
        <v>812465</v>
      </c>
      <c r="W96" s="233" t="s">
        <v>174</v>
      </c>
      <c r="X96" s="233" t="s">
        <v>175</v>
      </c>
      <c r="Z96" s="233">
        <v>415292</v>
      </c>
      <c r="AA96" s="233" t="s">
        <v>52</v>
      </c>
      <c r="AB96" s="233" t="s">
        <v>53</v>
      </c>
    </row>
    <row r="97" spans="3:28" x14ac:dyDescent="0.15">
      <c r="C97" s="233">
        <v>869276</v>
      </c>
      <c r="D97" s="233" t="s">
        <v>129</v>
      </c>
      <c r="E97" s="233" t="s">
        <v>55</v>
      </c>
      <c r="F97" s="233" t="s">
        <v>274</v>
      </c>
      <c r="G97" s="170">
        <f t="shared" si="8"/>
        <v>15</v>
      </c>
      <c r="H97" s="170">
        <f t="shared" si="9"/>
        <v>42</v>
      </c>
      <c r="I97" s="170">
        <f t="shared" si="10"/>
        <v>54</v>
      </c>
      <c r="J97" s="170">
        <f t="shared" si="11"/>
        <v>42</v>
      </c>
      <c r="K97" s="170">
        <f t="shared" si="12"/>
        <v>4</v>
      </c>
      <c r="L97" s="231" t="str">
        <f t="shared" si="7"/>
        <v>-</v>
      </c>
      <c r="N97" s="233">
        <v>186889</v>
      </c>
      <c r="O97" s="233" t="s">
        <v>155</v>
      </c>
      <c r="P97" s="233" t="s">
        <v>156</v>
      </c>
      <c r="R97" s="233">
        <v>425599</v>
      </c>
      <c r="S97" s="233" t="s">
        <v>119</v>
      </c>
      <c r="T97" s="233" t="s">
        <v>269</v>
      </c>
      <c r="V97" s="233">
        <v>980793</v>
      </c>
      <c r="W97" s="233" t="s">
        <v>40</v>
      </c>
      <c r="X97" s="233" t="s">
        <v>41</v>
      </c>
      <c r="Z97" s="233">
        <v>503206</v>
      </c>
      <c r="AA97" s="233" t="s">
        <v>43</v>
      </c>
      <c r="AB97" s="233" t="s">
        <v>44</v>
      </c>
    </row>
    <row r="98" spans="3:28" x14ac:dyDescent="0.15">
      <c r="C98" s="233">
        <v>385556</v>
      </c>
      <c r="D98" s="233" t="s">
        <v>190</v>
      </c>
      <c r="E98" s="233" t="s">
        <v>191</v>
      </c>
      <c r="F98" s="233" t="s">
        <v>275</v>
      </c>
      <c r="G98" s="170">
        <f t="shared" si="8"/>
        <v>35</v>
      </c>
      <c r="H98" s="170">
        <f t="shared" si="9"/>
        <v>25</v>
      </c>
      <c r="I98" s="170" t="e">
        <f t="shared" si="10"/>
        <v>#N/A</v>
      </c>
      <c r="J98" s="170">
        <f t="shared" si="11"/>
        <v>53</v>
      </c>
      <c r="K98" s="170">
        <f t="shared" si="12"/>
        <v>3</v>
      </c>
      <c r="L98" s="231" t="str">
        <f t="shared" si="7"/>
        <v>CR385556@email.com</v>
      </c>
      <c r="N98" s="233">
        <v>492143</v>
      </c>
      <c r="O98" s="233" t="s">
        <v>138</v>
      </c>
      <c r="P98" s="233" t="s">
        <v>139</v>
      </c>
      <c r="R98" s="233">
        <v>405129</v>
      </c>
      <c r="S98" s="233" t="s">
        <v>76</v>
      </c>
      <c r="T98" s="233" t="s">
        <v>77</v>
      </c>
      <c r="V98" s="233">
        <v>194839</v>
      </c>
      <c r="W98" s="233" t="s">
        <v>238</v>
      </c>
      <c r="X98" s="233" t="s">
        <v>239</v>
      </c>
      <c r="Z98" s="233">
        <v>344726</v>
      </c>
      <c r="AA98" s="233" t="s">
        <v>79</v>
      </c>
      <c r="AB98" s="233" t="s">
        <v>80</v>
      </c>
    </row>
    <row r="99" spans="3:28" x14ac:dyDescent="0.15">
      <c r="C99" s="233">
        <v>621615</v>
      </c>
      <c r="D99" s="233" t="s">
        <v>97</v>
      </c>
      <c r="E99" s="233" t="s">
        <v>98</v>
      </c>
      <c r="F99" s="233" t="s">
        <v>276</v>
      </c>
      <c r="G99" s="170">
        <f t="shared" si="8"/>
        <v>11</v>
      </c>
      <c r="H99" s="170">
        <f t="shared" si="9"/>
        <v>65</v>
      </c>
      <c r="I99" s="170">
        <f t="shared" si="10"/>
        <v>15</v>
      </c>
      <c r="J99" s="170" t="e">
        <f t="shared" si="11"/>
        <v>#N/A</v>
      </c>
      <c r="K99" s="170">
        <f t="shared" si="12"/>
        <v>3</v>
      </c>
      <c r="L99" s="231" t="str">
        <f t="shared" si="7"/>
        <v>OR621615@email.com</v>
      </c>
      <c r="N99" s="233">
        <v>983244</v>
      </c>
      <c r="O99" s="233" t="s">
        <v>205</v>
      </c>
      <c r="P99" s="233" t="s">
        <v>206</v>
      </c>
      <c r="R99" s="233">
        <v>828255</v>
      </c>
      <c r="S99" s="233" t="s">
        <v>214</v>
      </c>
      <c r="T99" s="233" t="s">
        <v>215</v>
      </c>
      <c r="V99" s="233">
        <v>707841</v>
      </c>
      <c r="W99" s="233" t="s">
        <v>119</v>
      </c>
      <c r="X99" s="233" t="s">
        <v>120</v>
      </c>
      <c r="Z99" s="233">
        <v>425599</v>
      </c>
      <c r="AA99" s="233" t="s">
        <v>119</v>
      </c>
      <c r="AB99" s="233" t="s">
        <v>269</v>
      </c>
    </row>
    <row r="100" spans="3:28" x14ac:dyDescent="0.15">
      <c r="C100" s="233">
        <v>186889</v>
      </c>
      <c r="D100" s="233" t="s">
        <v>155</v>
      </c>
      <c r="E100" s="233" t="s">
        <v>156</v>
      </c>
      <c r="F100" s="233" t="s">
        <v>277</v>
      </c>
      <c r="G100" s="170">
        <f t="shared" si="8"/>
        <v>69</v>
      </c>
      <c r="H100" s="170">
        <f t="shared" si="9"/>
        <v>59</v>
      </c>
      <c r="I100" s="170">
        <f t="shared" si="10"/>
        <v>18</v>
      </c>
      <c r="J100" s="170">
        <f t="shared" si="11"/>
        <v>35</v>
      </c>
      <c r="K100" s="170">
        <f t="shared" si="12"/>
        <v>4</v>
      </c>
      <c r="L100" s="231" t="str">
        <f t="shared" si="7"/>
        <v>-</v>
      </c>
      <c r="N100" s="233">
        <v>361835</v>
      </c>
      <c r="O100" s="233" t="s">
        <v>258</v>
      </c>
      <c r="P100" s="233" t="s">
        <v>259</v>
      </c>
      <c r="R100" s="233">
        <v>281126</v>
      </c>
      <c r="S100" s="233" t="s">
        <v>160</v>
      </c>
      <c r="T100" s="233" t="s">
        <v>161</v>
      </c>
      <c r="V100" s="233">
        <v>192230</v>
      </c>
      <c r="W100" s="233" t="s">
        <v>50</v>
      </c>
      <c r="X100" s="233" t="s">
        <v>51</v>
      </c>
      <c r="Z100" s="233">
        <v>616496</v>
      </c>
      <c r="AA100" s="233" t="s">
        <v>256</v>
      </c>
      <c r="AB100" s="233" t="s">
        <v>94</v>
      </c>
    </row>
    <row r="101" spans="3:28" x14ac:dyDescent="0.15">
      <c r="C101" s="233">
        <v>254110</v>
      </c>
      <c r="D101" s="233" t="s">
        <v>25</v>
      </c>
      <c r="E101" s="233" t="s">
        <v>26</v>
      </c>
      <c r="F101" s="233" t="s">
        <v>278</v>
      </c>
      <c r="G101" s="170">
        <f t="shared" si="8"/>
        <v>47</v>
      </c>
      <c r="H101" s="170">
        <f t="shared" si="9"/>
        <v>1</v>
      </c>
      <c r="I101" s="170">
        <f t="shared" si="10"/>
        <v>50</v>
      </c>
      <c r="J101" s="170">
        <f t="shared" si="11"/>
        <v>10</v>
      </c>
      <c r="K101" s="170">
        <f t="shared" si="12"/>
        <v>4</v>
      </c>
      <c r="L101" s="231" t="str">
        <f t="shared" si="7"/>
        <v>-</v>
      </c>
      <c r="N101" s="233">
        <v>518642</v>
      </c>
      <c r="O101" s="233" t="s">
        <v>146</v>
      </c>
      <c r="P101" s="233" t="s">
        <v>147</v>
      </c>
      <c r="R101" s="233">
        <v>980793</v>
      </c>
      <c r="S101" s="233" t="s">
        <v>40</v>
      </c>
      <c r="T101" s="233" t="s">
        <v>41</v>
      </c>
      <c r="V101" s="233">
        <v>474329</v>
      </c>
      <c r="W101" s="233" t="s">
        <v>36</v>
      </c>
      <c r="X101" s="233" t="s">
        <v>37</v>
      </c>
      <c r="Z101" s="233">
        <v>506289</v>
      </c>
      <c r="AA101" s="233" t="s">
        <v>65</v>
      </c>
      <c r="AB101" s="233" t="s">
        <v>66</v>
      </c>
    </row>
    <row r="102" spans="3:28" x14ac:dyDescent="0.15">
      <c r="C102" s="233">
        <v>788821</v>
      </c>
      <c r="D102" s="233" t="s">
        <v>148</v>
      </c>
      <c r="E102" s="233" t="s">
        <v>149</v>
      </c>
      <c r="F102" s="233" t="s">
        <v>279</v>
      </c>
      <c r="G102" s="170">
        <f t="shared" si="8"/>
        <v>34</v>
      </c>
      <c r="H102" s="170" t="e">
        <f t="shared" si="9"/>
        <v>#N/A</v>
      </c>
      <c r="I102" s="170">
        <f t="shared" si="10"/>
        <v>17</v>
      </c>
      <c r="J102" s="170">
        <f t="shared" si="11"/>
        <v>38</v>
      </c>
      <c r="K102" s="170">
        <f t="shared" si="12"/>
        <v>3</v>
      </c>
      <c r="L102" s="231" t="str">
        <f t="shared" ref="L102:L129" si="13">IF(K102=L$25,"-",F102)</f>
        <v>MS788821@email.com</v>
      </c>
      <c r="N102" s="233">
        <v>993638</v>
      </c>
      <c r="O102" s="233" t="s">
        <v>91</v>
      </c>
      <c r="P102" s="233" t="s">
        <v>92</v>
      </c>
      <c r="R102" s="233">
        <v>833110</v>
      </c>
      <c r="S102" s="233" t="s">
        <v>163</v>
      </c>
      <c r="T102" s="233" t="s">
        <v>164</v>
      </c>
      <c r="V102" s="233">
        <v>651376</v>
      </c>
      <c r="W102" s="233" t="s">
        <v>242</v>
      </c>
      <c r="X102" s="233" t="s">
        <v>243</v>
      </c>
      <c r="Z102" s="233">
        <v>250640</v>
      </c>
      <c r="AA102" s="233" t="s">
        <v>182</v>
      </c>
      <c r="AB102" s="233" t="s">
        <v>183</v>
      </c>
    </row>
    <row r="103" spans="3:28" x14ac:dyDescent="0.15">
      <c r="C103" s="233">
        <v>922883</v>
      </c>
      <c r="D103" s="233" t="s">
        <v>27</v>
      </c>
      <c r="E103" s="233" t="s">
        <v>28</v>
      </c>
      <c r="F103" s="233" t="s">
        <v>280</v>
      </c>
      <c r="G103" s="170">
        <f t="shared" si="8"/>
        <v>26</v>
      </c>
      <c r="H103" s="170">
        <f t="shared" si="9"/>
        <v>75</v>
      </c>
      <c r="I103" s="170">
        <f t="shared" si="10"/>
        <v>1</v>
      </c>
      <c r="J103" s="170">
        <f t="shared" si="11"/>
        <v>2</v>
      </c>
      <c r="K103" s="170">
        <f t="shared" si="12"/>
        <v>4</v>
      </c>
      <c r="L103" s="231" t="str">
        <f t="shared" si="13"/>
        <v>-</v>
      </c>
      <c r="N103" s="233">
        <v>418540</v>
      </c>
      <c r="O103" s="233" t="s">
        <v>99</v>
      </c>
      <c r="P103" s="233" t="s">
        <v>100</v>
      </c>
      <c r="R103" s="233">
        <v>922883</v>
      </c>
      <c r="S103" s="233" t="s">
        <v>27</v>
      </c>
      <c r="T103" s="233" t="s">
        <v>28</v>
      </c>
      <c r="V103" s="233">
        <v>405129</v>
      </c>
      <c r="W103" s="233" t="s">
        <v>76</v>
      </c>
      <c r="X103" s="233" t="s">
        <v>77</v>
      </c>
      <c r="Z103" s="233">
        <v>231475</v>
      </c>
      <c r="AA103" s="233" t="s">
        <v>31</v>
      </c>
      <c r="AB103" s="233" t="s">
        <v>32</v>
      </c>
    </row>
    <row r="104" spans="3:28" x14ac:dyDescent="0.15">
      <c r="C104" s="233">
        <v>993638</v>
      </c>
      <c r="D104" s="233" t="s">
        <v>91</v>
      </c>
      <c r="E104" s="233" t="s">
        <v>92</v>
      </c>
      <c r="F104" s="233" t="s">
        <v>281</v>
      </c>
      <c r="G104" s="170">
        <f t="shared" si="8"/>
        <v>74</v>
      </c>
      <c r="H104" s="170" t="e">
        <f t="shared" si="9"/>
        <v>#N/A</v>
      </c>
      <c r="I104" s="170">
        <f t="shared" si="10"/>
        <v>10</v>
      </c>
      <c r="J104" s="170">
        <f t="shared" si="11"/>
        <v>8</v>
      </c>
      <c r="K104" s="170">
        <f t="shared" si="12"/>
        <v>3</v>
      </c>
      <c r="L104" s="231" t="str">
        <f t="shared" si="13"/>
        <v>VS993638@email.com</v>
      </c>
      <c r="N104" s="233">
        <v>784032</v>
      </c>
      <c r="O104" s="233" t="s">
        <v>217</v>
      </c>
      <c r="P104" s="233" t="s">
        <v>218</v>
      </c>
      <c r="R104" s="233">
        <v>192230</v>
      </c>
      <c r="S104" s="233" t="s">
        <v>50</v>
      </c>
      <c r="T104" s="233" t="s">
        <v>51</v>
      </c>
      <c r="V104" s="233">
        <v>306973</v>
      </c>
      <c r="W104" s="233" t="s">
        <v>197</v>
      </c>
      <c r="X104" s="233" t="s">
        <v>122</v>
      </c>
      <c r="Z104" s="233">
        <v>286405</v>
      </c>
      <c r="AA104" s="233" t="s">
        <v>194</v>
      </c>
      <c r="AB104" s="233" t="s">
        <v>89</v>
      </c>
    </row>
    <row r="105" spans="3:28" x14ac:dyDescent="0.15">
      <c r="C105" s="233">
        <v>844311</v>
      </c>
      <c r="D105" s="233" t="s">
        <v>61</v>
      </c>
      <c r="E105" s="233" t="s">
        <v>62</v>
      </c>
      <c r="F105" s="233" t="s">
        <v>282</v>
      </c>
      <c r="G105" s="170">
        <f t="shared" si="8"/>
        <v>5</v>
      </c>
      <c r="H105" s="170">
        <f t="shared" si="9"/>
        <v>80</v>
      </c>
      <c r="I105" s="170">
        <f t="shared" si="10"/>
        <v>5</v>
      </c>
      <c r="J105" s="170">
        <f t="shared" si="11"/>
        <v>44</v>
      </c>
      <c r="K105" s="170">
        <f t="shared" si="12"/>
        <v>4</v>
      </c>
      <c r="L105" s="231" t="str">
        <f t="shared" si="13"/>
        <v>-</v>
      </c>
      <c r="N105" s="233">
        <v>194839</v>
      </c>
      <c r="O105" s="233" t="s">
        <v>238</v>
      </c>
      <c r="P105" s="233" t="s">
        <v>239</v>
      </c>
      <c r="R105" s="233">
        <v>115935</v>
      </c>
      <c r="S105" s="233" t="s">
        <v>167</v>
      </c>
      <c r="T105" s="233" t="s">
        <v>168</v>
      </c>
      <c r="V105" s="233">
        <v>384894</v>
      </c>
      <c r="W105" s="233" t="s">
        <v>231</v>
      </c>
      <c r="X105" s="233" t="s">
        <v>232</v>
      </c>
      <c r="Z105" s="233">
        <v>168769</v>
      </c>
      <c r="AA105" s="233" t="s">
        <v>180</v>
      </c>
      <c r="AB105" s="233" t="s">
        <v>181</v>
      </c>
    </row>
    <row r="106" spans="3:28" x14ac:dyDescent="0.15">
      <c r="C106" s="233">
        <v>534475</v>
      </c>
      <c r="D106" s="233" t="s">
        <v>130</v>
      </c>
      <c r="E106" s="233" t="s">
        <v>131</v>
      </c>
      <c r="F106" s="233" t="s">
        <v>283</v>
      </c>
      <c r="G106" s="170" t="e">
        <f t="shared" si="8"/>
        <v>#N/A</v>
      </c>
      <c r="H106" s="170">
        <f t="shared" si="9"/>
        <v>50</v>
      </c>
      <c r="I106" s="170">
        <f t="shared" si="10"/>
        <v>47</v>
      </c>
      <c r="J106" s="170">
        <f t="shared" si="11"/>
        <v>15</v>
      </c>
      <c r="K106" s="170">
        <f t="shared" si="12"/>
        <v>3</v>
      </c>
      <c r="L106" s="231" t="str">
        <f t="shared" si="13"/>
        <v>CS534475@email.com</v>
      </c>
      <c r="N106" s="170">
        <v>757493</v>
      </c>
      <c r="O106" s="233" t="s">
        <v>150</v>
      </c>
      <c r="P106" s="233" t="s">
        <v>151</v>
      </c>
      <c r="R106" s="233">
        <v>988854</v>
      </c>
      <c r="S106" s="233" t="s">
        <v>207</v>
      </c>
      <c r="T106" s="233" t="s">
        <v>174</v>
      </c>
      <c r="V106" s="170">
        <v>485030</v>
      </c>
      <c r="W106" s="233" t="s">
        <v>132</v>
      </c>
      <c r="X106" s="233" t="s">
        <v>133</v>
      </c>
      <c r="Z106" s="233">
        <v>667264</v>
      </c>
      <c r="AA106" s="233" t="s">
        <v>102</v>
      </c>
      <c r="AB106" s="233" t="s">
        <v>135</v>
      </c>
    </row>
    <row r="107" spans="3:28" x14ac:dyDescent="0.15">
      <c r="C107" s="233">
        <v>605733</v>
      </c>
      <c r="D107" s="233" t="s">
        <v>23</v>
      </c>
      <c r="E107" s="233" t="s">
        <v>24</v>
      </c>
      <c r="F107" s="233" t="s">
        <v>284</v>
      </c>
      <c r="G107" s="170">
        <f t="shared" si="8"/>
        <v>1</v>
      </c>
      <c r="H107" s="170">
        <f t="shared" si="9"/>
        <v>39</v>
      </c>
      <c r="I107" s="170">
        <f t="shared" si="10"/>
        <v>49</v>
      </c>
      <c r="J107" s="170">
        <f t="shared" si="11"/>
        <v>41</v>
      </c>
      <c r="K107" s="170">
        <f t="shared" si="12"/>
        <v>4</v>
      </c>
      <c r="L107" s="231" t="str">
        <f t="shared" si="13"/>
        <v>-</v>
      </c>
      <c r="N107" s="233">
        <v>430417</v>
      </c>
      <c r="O107" s="233" t="s">
        <v>56</v>
      </c>
      <c r="P107" s="233" t="s">
        <v>57</v>
      </c>
      <c r="R107" s="233">
        <v>941282</v>
      </c>
      <c r="S107" s="233" t="s">
        <v>68</v>
      </c>
      <c r="T107" s="233" t="s">
        <v>90</v>
      </c>
      <c r="V107" s="233">
        <v>940520</v>
      </c>
      <c r="W107" s="233" t="s">
        <v>58</v>
      </c>
      <c r="X107" s="233" t="s">
        <v>59</v>
      </c>
      <c r="Z107" s="170">
        <v>485030</v>
      </c>
      <c r="AA107" s="233" t="s">
        <v>132</v>
      </c>
      <c r="AB107" s="233" t="s">
        <v>133</v>
      </c>
    </row>
    <row r="108" spans="3:28" x14ac:dyDescent="0.15">
      <c r="C108" s="233">
        <v>428875</v>
      </c>
      <c r="D108" s="233" t="s">
        <v>253</v>
      </c>
      <c r="E108" s="233" t="s">
        <v>254</v>
      </c>
      <c r="F108" s="233" t="s">
        <v>285</v>
      </c>
      <c r="G108" s="170" t="e">
        <f t="shared" si="8"/>
        <v>#N/A</v>
      </c>
      <c r="H108" s="170" t="e">
        <f t="shared" si="9"/>
        <v>#N/A</v>
      </c>
      <c r="I108" s="170">
        <f t="shared" si="10"/>
        <v>55</v>
      </c>
      <c r="J108" s="170" t="e">
        <f t="shared" si="11"/>
        <v>#N/A</v>
      </c>
      <c r="K108" s="170">
        <f t="shared" si="12"/>
        <v>1</v>
      </c>
      <c r="L108" s="231" t="str">
        <f t="shared" si="13"/>
        <v>DS428875@email.com</v>
      </c>
      <c r="N108" s="170">
        <v>859405</v>
      </c>
      <c r="O108" s="233" t="s">
        <v>104</v>
      </c>
      <c r="P108" s="233" t="s">
        <v>105</v>
      </c>
      <c r="R108" s="233">
        <v>844311</v>
      </c>
      <c r="S108" s="233" t="s">
        <v>61</v>
      </c>
      <c r="T108" s="233" t="s">
        <v>62</v>
      </c>
      <c r="V108" s="233">
        <v>344726</v>
      </c>
      <c r="W108" s="233" t="s">
        <v>79</v>
      </c>
      <c r="X108" s="233" t="s">
        <v>80</v>
      </c>
      <c r="Z108" s="233">
        <v>988854</v>
      </c>
      <c r="AA108" s="233" t="s">
        <v>207</v>
      </c>
      <c r="AB108" s="233" t="s">
        <v>174</v>
      </c>
    </row>
    <row r="109" spans="3:28" x14ac:dyDescent="0.15">
      <c r="C109" s="170">
        <v>375869</v>
      </c>
      <c r="D109" s="233" t="s">
        <v>210</v>
      </c>
      <c r="E109" s="233" t="s">
        <v>211</v>
      </c>
      <c r="F109" s="233" t="s">
        <v>286</v>
      </c>
      <c r="G109" s="170">
        <f t="shared" si="8"/>
        <v>63</v>
      </c>
      <c r="H109" s="170" t="e">
        <f t="shared" si="9"/>
        <v>#N/A</v>
      </c>
      <c r="I109" s="170">
        <f t="shared" si="10"/>
        <v>32</v>
      </c>
      <c r="J109" s="170">
        <f t="shared" si="11"/>
        <v>54</v>
      </c>
      <c r="K109" s="170">
        <f t="shared" si="12"/>
        <v>3</v>
      </c>
      <c r="L109" s="231" t="str">
        <f t="shared" si="13"/>
        <v>MS375869@email.com</v>
      </c>
      <c r="N109" s="233">
        <v>240829</v>
      </c>
      <c r="O109" s="233" t="s">
        <v>270</v>
      </c>
      <c r="P109" s="233" t="s">
        <v>271</v>
      </c>
      <c r="R109" s="233">
        <v>547407</v>
      </c>
      <c r="S109" s="233" t="s">
        <v>192</v>
      </c>
      <c r="T109" s="233" t="s">
        <v>193</v>
      </c>
      <c r="V109" s="233">
        <v>115935</v>
      </c>
      <c r="W109" s="233" t="s">
        <v>167</v>
      </c>
      <c r="X109" s="233" t="s">
        <v>168</v>
      </c>
      <c r="Z109" s="170">
        <v>493868</v>
      </c>
      <c r="AA109" s="233" t="s">
        <v>172</v>
      </c>
      <c r="AB109" s="233" t="s">
        <v>173</v>
      </c>
    </row>
    <row r="110" spans="3:28" x14ac:dyDescent="0.15">
      <c r="C110" s="170">
        <v>382059</v>
      </c>
      <c r="D110" s="233" t="s">
        <v>72</v>
      </c>
      <c r="E110" s="233" t="s">
        <v>101</v>
      </c>
      <c r="F110" s="233" t="s">
        <v>287</v>
      </c>
      <c r="G110" s="170">
        <f t="shared" si="8"/>
        <v>64</v>
      </c>
      <c r="H110" s="170" t="e">
        <f t="shared" si="9"/>
        <v>#N/A</v>
      </c>
      <c r="I110" s="170">
        <f t="shared" si="10"/>
        <v>11</v>
      </c>
      <c r="J110" s="170">
        <f t="shared" si="11"/>
        <v>46</v>
      </c>
      <c r="K110" s="170">
        <f t="shared" si="12"/>
        <v>3</v>
      </c>
      <c r="L110" s="231" t="str">
        <f t="shared" si="13"/>
        <v>ES382059@email.com</v>
      </c>
      <c r="N110" s="233">
        <v>806738</v>
      </c>
      <c r="O110" s="233" t="s">
        <v>177</v>
      </c>
      <c r="P110" s="233" t="s">
        <v>178</v>
      </c>
      <c r="R110" s="233">
        <v>569915</v>
      </c>
      <c r="S110" s="233" t="s">
        <v>29</v>
      </c>
      <c r="T110" s="233" t="s">
        <v>30</v>
      </c>
      <c r="V110" s="233">
        <v>842401</v>
      </c>
      <c r="W110" s="233" t="s">
        <v>236</v>
      </c>
      <c r="X110" s="233" t="s">
        <v>237</v>
      </c>
    </row>
    <row r="111" spans="3:28" x14ac:dyDescent="0.15">
      <c r="C111" s="233">
        <v>552599</v>
      </c>
      <c r="D111" s="233" t="s">
        <v>72</v>
      </c>
      <c r="E111" s="233" t="s">
        <v>73</v>
      </c>
      <c r="F111" s="233" t="s">
        <v>288</v>
      </c>
      <c r="G111" s="170" t="e">
        <f t="shared" si="8"/>
        <v>#N/A</v>
      </c>
      <c r="H111" s="170">
        <f t="shared" si="9"/>
        <v>30</v>
      </c>
      <c r="I111" s="170">
        <f t="shared" si="10"/>
        <v>6</v>
      </c>
      <c r="J111" s="170">
        <f t="shared" si="11"/>
        <v>50</v>
      </c>
      <c r="K111" s="170">
        <f t="shared" si="12"/>
        <v>3</v>
      </c>
      <c r="L111" s="231" t="str">
        <f t="shared" si="13"/>
        <v>SS552599@email.com</v>
      </c>
    </row>
    <row r="112" spans="3:28" x14ac:dyDescent="0.15">
      <c r="C112" s="233">
        <v>586958</v>
      </c>
      <c r="D112" s="233" t="s">
        <v>102</v>
      </c>
      <c r="E112" s="233" t="s">
        <v>103</v>
      </c>
      <c r="F112" s="233" t="s">
        <v>289</v>
      </c>
      <c r="G112" s="170" t="e">
        <f t="shared" si="8"/>
        <v>#N/A</v>
      </c>
      <c r="H112" s="170">
        <f t="shared" si="9"/>
        <v>15</v>
      </c>
      <c r="I112" s="170">
        <f t="shared" si="10"/>
        <v>53</v>
      </c>
      <c r="J112" s="170">
        <f t="shared" si="11"/>
        <v>11</v>
      </c>
      <c r="K112" s="170">
        <f t="shared" si="12"/>
        <v>3</v>
      </c>
      <c r="L112" s="231" t="str">
        <f t="shared" si="13"/>
        <v>ZT586958@email.com</v>
      </c>
    </row>
    <row r="113" spans="3:12" x14ac:dyDescent="0.15">
      <c r="C113" s="233">
        <v>667264</v>
      </c>
      <c r="D113" s="233" t="s">
        <v>102</v>
      </c>
      <c r="E113" s="233" t="s">
        <v>135</v>
      </c>
      <c r="F113" s="233" t="s">
        <v>290</v>
      </c>
      <c r="G113" s="170">
        <f t="shared" si="8"/>
        <v>16</v>
      </c>
      <c r="H113" s="170">
        <f t="shared" si="9"/>
        <v>26</v>
      </c>
      <c r="I113" s="170" t="e">
        <f t="shared" si="10"/>
        <v>#N/A</v>
      </c>
      <c r="J113" s="170">
        <f t="shared" si="11"/>
        <v>78</v>
      </c>
      <c r="K113" s="170">
        <f t="shared" si="12"/>
        <v>3</v>
      </c>
      <c r="L113" s="231" t="str">
        <f t="shared" si="13"/>
        <v>CT667264@email.com</v>
      </c>
    </row>
    <row r="114" spans="3:12" x14ac:dyDescent="0.15">
      <c r="C114" s="233">
        <v>194455</v>
      </c>
      <c r="D114" s="233" t="s">
        <v>233</v>
      </c>
      <c r="E114" s="233" t="s">
        <v>234</v>
      </c>
      <c r="F114" s="233" t="s">
        <v>291</v>
      </c>
      <c r="G114" s="170">
        <f t="shared" si="8"/>
        <v>60</v>
      </c>
      <c r="H114" s="170">
        <f t="shared" si="9"/>
        <v>43</v>
      </c>
      <c r="I114" s="170" t="e">
        <f t="shared" si="10"/>
        <v>#N/A</v>
      </c>
      <c r="J114" s="170">
        <f t="shared" si="11"/>
        <v>59</v>
      </c>
      <c r="K114" s="170">
        <f t="shared" si="12"/>
        <v>3</v>
      </c>
      <c r="L114" s="231" t="str">
        <f t="shared" si="13"/>
        <v>JT194455@email.com</v>
      </c>
    </row>
    <row r="115" spans="3:12" x14ac:dyDescent="0.15">
      <c r="C115" s="233">
        <v>492143</v>
      </c>
      <c r="D115" s="233" t="s">
        <v>138</v>
      </c>
      <c r="E115" s="233" t="s">
        <v>139</v>
      </c>
      <c r="F115" s="233" t="s">
        <v>292</v>
      </c>
      <c r="G115" s="170">
        <f t="shared" si="8"/>
        <v>70</v>
      </c>
      <c r="H115" s="170" t="e">
        <f t="shared" si="9"/>
        <v>#N/A</v>
      </c>
      <c r="I115" s="170">
        <f t="shared" si="10"/>
        <v>16</v>
      </c>
      <c r="J115" s="170" t="e">
        <f t="shared" si="11"/>
        <v>#N/A</v>
      </c>
      <c r="K115" s="170">
        <f t="shared" si="12"/>
        <v>2</v>
      </c>
      <c r="L115" s="231" t="str">
        <f t="shared" si="13"/>
        <v>MT492143@email.com</v>
      </c>
    </row>
    <row r="116" spans="3:12" x14ac:dyDescent="0.15">
      <c r="C116" s="233">
        <v>838541</v>
      </c>
      <c r="D116" s="233" t="s">
        <v>110</v>
      </c>
      <c r="E116" s="233" t="s">
        <v>111</v>
      </c>
      <c r="F116" s="233" t="s">
        <v>293</v>
      </c>
      <c r="G116" s="170">
        <f t="shared" si="8"/>
        <v>14</v>
      </c>
      <c r="H116" s="170">
        <f t="shared" si="9"/>
        <v>67</v>
      </c>
      <c r="I116" s="170">
        <f t="shared" si="10"/>
        <v>12</v>
      </c>
      <c r="J116" s="170">
        <f t="shared" si="11"/>
        <v>51</v>
      </c>
      <c r="K116" s="170">
        <f t="shared" si="12"/>
        <v>4</v>
      </c>
      <c r="L116" s="231" t="str">
        <f t="shared" si="13"/>
        <v>-</v>
      </c>
    </row>
    <row r="117" spans="3:12" x14ac:dyDescent="0.15">
      <c r="C117" s="233">
        <v>933638</v>
      </c>
      <c r="D117" s="233" t="s">
        <v>165</v>
      </c>
      <c r="E117" s="233" t="s">
        <v>166</v>
      </c>
      <c r="F117" s="233" t="s">
        <v>294</v>
      </c>
      <c r="G117" s="170">
        <f t="shared" si="8"/>
        <v>28</v>
      </c>
      <c r="H117" s="170" t="e">
        <f t="shared" si="9"/>
        <v>#N/A</v>
      </c>
      <c r="I117" s="170">
        <f t="shared" si="10"/>
        <v>56</v>
      </c>
      <c r="J117" s="170">
        <f t="shared" si="11"/>
        <v>20</v>
      </c>
      <c r="K117" s="170">
        <f t="shared" si="12"/>
        <v>3</v>
      </c>
      <c r="L117" s="231" t="str">
        <f t="shared" si="13"/>
        <v>CV933638@email.com</v>
      </c>
    </row>
    <row r="118" spans="3:12" x14ac:dyDescent="0.15">
      <c r="C118" s="233">
        <v>628175</v>
      </c>
      <c r="D118" s="233" t="s">
        <v>107</v>
      </c>
      <c r="E118" s="233" t="s">
        <v>108</v>
      </c>
      <c r="F118" s="233" t="s">
        <v>295</v>
      </c>
      <c r="G118" s="170">
        <f t="shared" si="8"/>
        <v>12</v>
      </c>
      <c r="H118" s="170">
        <f t="shared" si="9"/>
        <v>37</v>
      </c>
      <c r="I118" s="170">
        <f t="shared" si="10"/>
        <v>14</v>
      </c>
      <c r="J118" s="170">
        <f t="shared" si="11"/>
        <v>27</v>
      </c>
      <c r="K118" s="170">
        <f t="shared" si="12"/>
        <v>4</v>
      </c>
      <c r="L118" s="231" t="str">
        <f t="shared" si="13"/>
        <v>-</v>
      </c>
    </row>
    <row r="119" spans="3:12" x14ac:dyDescent="0.15">
      <c r="C119" s="233">
        <v>365974</v>
      </c>
      <c r="D119" s="233" t="s">
        <v>81</v>
      </c>
      <c r="E119" s="233" t="s">
        <v>82</v>
      </c>
      <c r="F119" s="233" t="s">
        <v>296</v>
      </c>
      <c r="G119" s="170">
        <f t="shared" si="8"/>
        <v>10</v>
      </c>
      <c r="H119" s="170">
        <f t="shared" si="9"/>
        <v>7</v>
      </c>
      <c r="I119" s="170">
        <f t="shared" si="10"/>
        <v>60</v>
      </c>
      <c r="J119" s="170">
        <f t="shared" si="11"/>
        <v>47</v>
      </c>
      <c r="K119" s="170">
        <f t="shared" si="12"/>
        <v>4</v>
      </c>
      <c r="L119" s="231" t="str">
        <f t="shared" si="13"/>
        <v>-</v>
      </c>
    </row>
    <row r="120" spans="3:12" x14ac:dyDescent="0.15">
      <c r="C120" s="233">
        <v>415292</v>
      </c>
      <c r="D120" s="233" t="s">
        <v>52</v>
      </c>
      <c r="E120" s="233" t="s">
        <v>53</v>
      </c>
      <c r="F120" s="233" t="s">
        <v>297</v>
      </c>
      <c r="G120" s="170">
        <f t="shared" si="8"/>
        <v>20</v>
      </c>
      <c r="H120" s="170">
        <f t="shared" si="9"/>
        <v>4</v>
      </c>
      <c r="I120" s="170" t="e">
        <f t="shared" si="10"/>
        <v>#N/A</v>
      </c>
      <c r="J120" s="170">
        <f t="shared" si="11"/>
        <v>68</v>
      </c>
      <c r="K120" s="170">
        <f t="shared" si="12"/>
        <v>3</v>
      </c>
      <c r="L120" s="231" t="str">
        <f t="shared" si="13"/>
        <v>WW415292@email.com</v>
      </c>
    </row>
    <row r="121" spans="3:12" x14ac:dyDescent="0.15">
      <c r="C121" s="233">
        <v>891045</v>
      </c>
      <c r="D121" s="233" t="s">
        <v>34</v>
      </c>
      <c r="E121" s="233" t="s">
        <v>35</v>
      </c>
      <c r="F121" s="233" t="s">
        <v>298</v>
      </c>
      <c r="G121" s="170">
        <f t="shared" si="8"/>
        <v>2</v>
      </c>
      <c r="H121" s="170">
        <f t="shared" si="9"/>
        <v>56</v>
      </c>
      <c r="I121" s="170" t="e">
        <f t="shared" si="10"/>
        <v>#N/A</v>
      </c>
      <c r="J121" s="170">
        <f t="shared" si="11"/>
        <v>29</v>
      </c>
      <c r="K121" s="170">
        <f t="shared" si="12"/>
        <v>3</v>
      </c>
      <c r="L121" s="231" t="str">
        <f t="shared" si="13"/>
        <v>AW891045@email.com</v>
      </c>
    </row>
    <row r="122" spans="3:12" x14ac:dyDescent="0.15">
      <c r="C122" s="233">
        <v>361835</v>
      </c>
      <c r="D122" s="233" t="s">
        <v>258</v>
      </c>
      <c r="E122" s="233" t="s">
        <v>259</v>
      </c>
      <c r="F122" s="233" t="s">
        <v>299</v>
      </c>
      <c r="G122" s="170">
        <f t="shared" si="8"/>
        <v>72</v>
      </c>
      <c r="H122" s="170">
        <f t="shared" si="9"/>
        <v>57</v>
      </c>
      <c r="I122" s="170" t="e">
        <f t="shared" si="10"/>
        <v>#N/A</v>
      </c>
      <c r="J122" s="170">
        <f t="shared" si="11"/>
        <v>62</v>
      </c>
      <c r="K122" s="170">
        <f t="shared" si="12"/>
        <v>3</v>
      </c>
      <c r="L122" s="231" t="str">
        <f t="shared" si="13"/>
        <v>CW361835@email.com</v>
      </c>
    </row>
    <row r="123" spans="3:12" x14ac:dyDescent="0.15">
      <c r="C123" s="233">
        <v>312043</v>
      </c>
      <c r="D123" s="233" t="s">
        <v>153</v>
      </c>
      <c r="E123" s="233" t="s">
        <v>154</v>
      </c>
      <c r="F123" s="233" t="s">
        <v>300</v>
      </c>
      <c r="G123" s="170">
        <f t="shared" si="8"/>
        <v>19</v>
      </c>
      <c r="H123" s="170">
        <f t="shared" si="9"/>
        <v>18</v>
      </c>
      <c r="I123" s="170" t="e">
        <f t="shared" si="10"/>
        <v>#N/A</v>
      </c>
      <c r="J123" s="170" t="e">
        <f t="shared" si="11"/>
        <v>#N/A</v>
      </c>
      <c r="K123" s="170">
        <f t="shared" si="12"/>
        <v>2</v>
      </c>
      <c r="L123" s="231" t="str">
        <f t="shared" si="13"/>
        <v>HW312043@email.com</v>
      </c>
    </row>
    <row r="124" spans="3:12" x14ac:dyDescent="0.15">
      <c r="C124" s="233">
        <v>425599</v>
      </c>
      <c r="D124" s="233" t="s">
        <v>119</v>
      </c>
      <c r="E124" s="233" t="s">
        <v>269</v>
      </c>
      <c r="F124" s="233" t="s">
        <v>301</v>
      </c>
      <c r="G124" s="170">
        <f t="shared" si="8"/>
        <v>66</v>
      </c>
      <c r="H124" s="170">
        <f t="shared" si="9"/>
        <v>69</v>
      </c>
      <c r="I124" s="170">
        <f t="shared" si="10"/>
        <v>66</v>
      </c>
      <c r="J124" s="170">
        <f t="shared" si="11"/>
        <v>71</v>
      </c>
      <c r="K124" s="170">
        <f t="shared" si="12"/>
        <v>4</v>
      </c>
      <c r="L124" s="231" t="str">
        <f t="shared" si="13"/>
        <v>-</v>
      </c>
    </row>
    <row r="125" spans="3:12" x14ac:dyDescent="0.15">
      <c r="C125" s="233">
        <v>707841</v>
      </c>
      <c r="D125" s="233" t="s">
        <v>119</v>
      </c>
      <c r="E125" s="233" t="s">
        <v>120</v>
      </c>
      <c r="F125" s="233" t="s">
        <v>302</v>
      </c>
      <c r="G125" s="170">
        <f t="shared" si="8"/>
        <v>38</v>
      </c>
      <c r="H125" s="170">
        <f t="shared" si="9"/>
        <v>20</v>
      </c>
      <c r="I125" s="170">
        <f t="shared" si="10"/>
        <v>71</v>
      </c>
      <c r="J125" s="170">
        <f t="shared" si="11"/>
        <v>13</v>
      </c>
      <c r="K125" s="170">
        <f t="shared" si="12"/>
        <v>4</v>
      </c>
      <c r="L125" s="231" t="str">
        <f t="shared" si="13"/>
        <v>-</v>
      </c>
    </row>
    <row r="126" spans="3:12" x14ac:dyDescent="0.15">
      <c r="C126" s="233">
        <v>635328</v>
      </c>
      <c r="D126" s="233" t="s">
        <v>115</v>
      </c>
      <c r="E126" s="233" t="s">
        <v>116</v>
      </c>
      <c r="F126" s="233" t="s">
        <v>303</v>
      </c>
      <c r="G126" s="170">
        <f t="shared" si="8"/>
        <v>42</v>
      </c>
      <c r="H126" s="170">
        <f t="shared" si="9"/>
        <v>13</v>
      </c>
      <c r="I126" s="170">
        <f t="shared" si="10"/>
        <v>45</v>
      </c>
      <c r="J126" s="170" t="e">
        <f t="shared" si="11"/>
        <v>#N/A</v>
      </c>
      <c r="K126" s="170">
        <f t="shared" si="12"/>
        <v>3</v>
      </c>
      <c r="L126" s="231" t="str">
        <f t="shared" si="13"/>
        <v>ZW635328@email.com</v>
      </c>
    </row>
    <row r="127" spans="3:12" x14ac:dyDescent="0.15">
      <c r="C127" s="233">
        <v>425291</v>
      </c>
      <c r="D127" s="233" t="s">
        <v>140</v>
      </c>
      <c r="E127" s="233" t="s">
        <v>141</v>
      </c>
      <c r="F127" s="233" t="s">
        <v>304</v>
      </c>
      <c r="G127" s="170" t="e">
        <f t="shared" si="8"/>
        <v>#N/A</v>
      </c>
      <c r="H127" s="170">
        <f t="shared" si="9"/>
        <v>31</v>
      </c>
      <c r="I127" s="170">
        <f t="shared" si="10"/>
        <v>48</v>
      </c>
      <c r="J127" s="170">
        <f t="shared" si="11"/>
        <v>16</v>
      </c>
      <c r="K127" s="170">
        <f t="shared" si="12"/>
        <v>3</v>
      </c>
      <c r="L127" s="231" t="str">
        <f t="shared" si="13"/>
        <v>BW425291@email.com</v>
      </c>
    </row>
    <row r="128" spans="3:12" x14ac:dyDescent="0.15">
      <c r="C128" s="233">
        <v>651338</v>
      </c>
      <c r="D128" s="233" t="s">
        <v>187</v>
      </c>
      <c r="E128" s="233" t="s">
        <v>188</v>
      </c>
      <c r="F128" s="233" t="s">
        <v>305</v>
      </c>
      <c r="G128" s="170">
        <f t="shared" si="8"/>
        <v>25</v>
      </c>
      <c r="H128" s="170">
        <f t="shared" si="9"/>
        <v>55</v>
      </c>
      <c r="I128" s="170" t="e">
        <f t="shared" si="10"/>
        <v>#N/A</v>
      </c>
      <c r="J128" s="170">
        <f t="shared" si="11"/>
        <v>24</v>
      </c>
      <c r="K128" s="170">
        <f t="shared" si="12"/>
        <v>3</v>
      </c>
      <c r="L128" s="231" t="str">
        <f t="shared" si="13"/>
        <v>EY651338@email.com</v>
      </c>
    </row>
    <row r="129" spans="3:12" x14ac:dyDescent="0.15">
      <c r="C129" s="233">
        <v>503206</v>
      </c>
      <c r="D129" s="233" t="s">
        <v>43</v>
      </c>
      <c r="E129" s="233" t="s">
        <v>44</v>
      </c>
      <c r="F129" s="233" t="s">
        <v>306</v>
      </c>
      <c r="G129" s="170">
        <f t="shared" si="8"/>
        <v>3</v>
      </c>
      <c r="H129" s="170">
        <f t="shared" si="9"/>
        <v>3</v>
      </c>
      <c r="I129" s="170">
        <f t="shared" si="10"/>
        <v>34</v>
      </c>
      <c r="J129" s="170">
        <f t="shared" si="11"/>
        <v>69</v>
      </c>
      <c r="K129" s="170">
        <f t="shared" si="12"/>
        <v>4</v>
      </c>
      <c r="L129" s="231" t="str">
        <f t="shared" si="13"/>
        <v>-</v>
      </c>
    </row>
    <row r="145" s="227" customFormat="1" x14ac:dyDescent="0.15"/>
    <row r="146" s="227" customFormat="1" x14ac:dyDescent="0.15"/>
    <row r="147" s="227" customFormat="1" x14ac:dyDescent="0.15"/>
    <row r="148" s="227" customFormat="1" x14ac:dyDescent="0.15"/>
    <row r="149" s="227" customFormat="1" x14ac:dyDescent="0.15"/>
    <row r="150" s="227" customFormat="1" x14ac:dyDescent="0.15"/>
    <row r="151" s="227" customFormat="1" x14ac:dyDescent="0.15"/>
    <row r="152" s="227" customFormat="1" x14ac:dyDescent="0.15"/>
    <row r="153" s="227" customFormat="1" x14ac:dyDescent="0.15"/>
    <row r="154" s="227" customFormat="1" x14ac:dyDescent="0.15"/>
    <row r="155" s="227" customFormat="1" x14ac:dyDescent="0.15"/>
    <row r="156" s="227" customFormat="1" x14ac:dyDescent="0.15"/>
    <row r="157" s="227" customFormat="1" x14ac:dyDescent="0.15"/>
    <row r="158" s="227" customFormat="1" x14ac:dyDescent="0.15"/>
    <row r="159" s="227" customFormat="1" x14ac:dyDescent="0.15"/>
    <row r="160" s="227" customFormat="1" x14ac:dyDescent="0.15"/>
    <row r="161" s="227" customFormat="1" x14ac:dyDescent="0.15"/>
  </sheetData>
  <mergeCells count="8">
    <mergeCell ref="V27:X27"/>
    <mergeCell ref="Z27:AB27"/>
    <mergeCell ref="C8:L11"/>
    <mergeCell ref="C13:L14"/>
    <mergeCell ref="C17:L18"/>
    <mergeCell ref="C27:L27"/>
    <mergeCell ref="N27:P27"/>
    <mergeCell ref="R27:T27"/>
  </mergeCells>
  <conditionalFormatting sqref="B1:B2">
    <cfRule type="expression" dxfId="122" priority="8">
      <formula>$B$2/$C$2&gt;=0.076</formula>
    </cfRule>
  </conditionalFormatting>
  <conditionalFormatting sqref="C1:C2">
    <cfRule type="expression" dxfId="121" priority="9">
      <formula>$B$2/$C$2&gt;=0.153</formula>
    </cfRule>
  </conditionalFormatting>
  <conditionalFormatting sqref="D1:D2">
    <cfRule type="expression" dxfId="120" priority="10">
      <formula>$B$2/$C$2&gt;=0.23</formula>
    </cfRule>
  </conditionalFormatting>
  <conditionalFormatting sqref="E1:E2">
    <cfRule type="expression" dxfId="119" priority="11">
      <formula>$B$2/$C$2&gt;=0.307</formula>
    </cfRule>
  </conditionalFormatting>
  <conditionalFormatting sqref="F1:F2">
    <cfRule type="expression" dxfId="118" priority="12">
      <formula>$B$2/$C$2&gt;=0.384</formula>
    </cfRule>
  </conditionalFormatting>
  <conditionalFormatting sqref="G1:G2">
    <cfRule type="expression" dxfId="117" priority="13">
      <formula>$B$2/$C$2&gt;=0.461</formula>
    </cfRule>
  </conditionalFormatting>
  <conditionalFormatting sqref="H1:H2">
    <cfRule type="expression" dxfId="116" priority="14">
      <formula>$B$2/$C$2&gt;=0.538</formula>
    </cfRule>
  </conditionalFormatting>
  <conditionalFormatting sqref="I1:I2">
    <cfRule type="expression" dxfId="115" priority="15">
      <formula>$B$2/$C$2&gt;=0.615</formula>
    </cfRule>
  </conditionalFormatting>
  <conditionalFormatting sqref="J1:Q2">
    <cfRule type="expression" dxfId="114" priority="16">
      <formula>$B$2/$C$2&gt;=0.692</formula>
    </cfRule>
  </conditionalFormatting>
  <conditionalFormatting sqref="M1">
    <cfRule type="expression" dxfId="113" priority="4">
      <formula>$B$2/$C$2&gt;=0.846</formula>
    </cfRule>
  </conditionalFormatting>
  <conditionalFormatting sqref="P1">
    <cfRule type="expression" dxfId="112" priority="7">
      <formula>$B$2/$C$2&gt;=0.846</formula>
    </cfRule>
  </conditionalFormatting>
  <conditionalFormatting sqref="Q1">
    <cfRule type="expression" dxfId="111" priority="2">
      <formula>$Q$1&lt;&gt;""</formula>
    </cfRule>
  </conditionalFormatting>
  <conditionalFormatting sqref="R1:S1 B1:P2 Y1:AP2 Q2:S2">
    <cfRule type="expression" dxfId="110" priority="1">
      <formula>$Q$1="Feedback OFF"</formula>
    </cfRule>
  </conditionalFormatting>
  <conditionalFormatting sqref="R1:S2">
    <cfRule type="expression" dxfId="109" priority="3">
      <formula>$B$2/$C$2&gt;=0.846</formula>
    </cfRule>
  </conditionalFormatting>
  <conditionalFormatting sqref="Y1:AG1 AI1:AL1 AN1:AP1 Y2:AP2">
    <cfRule type="expression" dxfId="108" priority="17">
      <formula>$B$2/$C$2&gt;=1</formula>
    </cfRule>
  </conditionalFormatting>
  <conditionalFormatting sqref="AH1">
    <cfRule type="expression" dxfId="107" priority="6">
      <formula>$B$2/$C$2&gt;=0.846</formula>
    </cfRule>
  </conditionalFormatting>
  <conditionalFormatting sqref="AM1">
    <cfRule type="expression" dxfId="106" priority="5">
      <formula>$B$2/$C$2&gt;=0.846</formula>
    </cfRule>
  </conditionalFormatting>
  <dataValidations count="1">
    <dataValidation type="list" allowBlank="1" showInputMessage="1" showErrorMessage="1" sqref="P1" xr:uid="{D50FECB7-4267-45B5-BFEC-E26B883DA3EE}">
      <formula1>"Feedback ON, Taunting ON, Feedback OFF"</formula1>
    </dataValidation>
  </dataValidations>
  <pageMargins left="0.75" right="0.75" top="1" bottom="1" header="0.5" footer="0.5"/>
  <pageSetup orientation="portrait" horizontalDpi="4294967292" verticalDpi="4294967292" r:id="rId1"/>
  <legacy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C4107-C142-4951-8787-68F6DF500530}">
  <sheetPr>
    <tabColor rgb="FF4FADEA"/>
  </sheetPr>
  <dimension ref="C3:M39"/>
  <sheetViews>
    <sheetView showGridLines="0" topLeftCell="A10" zoomScale="120" zoomScaleNormal="120" workbookViewId="0">
      <selection activeCell="L28" sqref="L28"/>
    </sheetView>
  </sheetViews>
  <sheetFormatPr defaultColWidth="9.140625" defaultRowHeight="8.25" x14ac:dyDescent="0.25"/>
  <cols>
    <col min="1" max="1" width="0.85546875" style="170" customWidth="1"/>
    <col min="2" max="2" width="1.140625" style="170" customWidth="1"/>
    <col min="3" max="3" width="18" style="170" customWidth="1"/>
    <col min="4" max="4" width="16.140625" style="170" customWidth="1"/>
    <col min="5" max="5" width="16.7109375" style="170" customWidth="1"/>
    <col min="6" max="6" width="18.7109375" style="170" customWidth="1"/>
    <col min="7" max="7" width="19.7109375" style="170" customWidth="1"/>
    <col min="8" max="8" width="19.28515625" style="170" customWidth="1"/>
    <col min="9" max="9" width="4.7109375" style="170" customWidth="1"/>
    <col min="10" max="10" width="15.42578125" style="170" bestFit="1" customWidth="1"/>
    <col min="11" max="11" width="36.28515625" style="170" customWidth="1"/>
    <col min="12" max="14" width="10" style="170" customWidth="1"/>
    <col min="15" max="15" width="8.7109375" style="170" customWidth="1"/>
    <col min="16" max="16" width="5.42578125" style="170" customWidth="1"/>
    <col min="17" max="17" width="14.28515625" style="170" customWidth="1"/>
    <col min="18" max="18" width="16.7109375" style="170" customWidth="1"/>
    <col min="19" max="19" width="14.140625" style="170" customWidth="1"/>
    <col min="20" max="16384" width="9.140625" style="170"/>
  </cols>
  <sheetData>
    <row r="3" spans="3:12" ht="4.9000000000000004" customHeight="1" x14ac:dyDescent="0.25"/>
    <row r="5" spans="3:12" x14ac:dyDescent="0.25">
      <c r="C5" s="244">
        <v>0</v>
      </c>
    </row>
    <row r="6" spans="3:12" x14ac:dyDescent="0.25">
      <c r="C6" s="238">
        <v>0</v>
      </c>
      <c r="D6" s="207"/>
      <c r="E6" s="207"/>
      <c r="F6" s="207"/>
      <c r="G6" s="207"/>
      <c r="H6" s="207"/>
      <c r="I6" s="207"/>
      <c r="J6" s="207"/>
      <c r="K6" s="207"/>
      <c r="L6" s="207"/>
    </row>
    <row r="7" spans="3:12" x14ac:dyDescent="0.25">
      <c r="C7" s="238">
        <v>0</v>
      </c>
      <c r="D7" s="207"/>
      <c r="E7" s="207"/>
      <c r="F7" s="207"/>
      <c r="G7" s="207"/>
      <c r="H7" s="207"/>
      <c r="I7" s="207"/>
      <c r="J7" s="207"/>
      <c r="K7" s="207"/>
      <c r="L7" s="207"/>
    </row>
    <row r="8" spans="3:12" x14ac:dyDescent="0.25">
      <c r="C8" s="206"/>
      <c r="D8" s="207"/>
      <c r="E8" s="207"/>
      <c r="F8" s="207"/>
      <c r="G8" s="207"/>
    </row>
    <row r="9" spans="3:12" x14ac:dyDescent="0.15">
      <c r="C9" s="239">
        <v>0</v>
      </c>
      <c r="D9" s="237"/>
      <c r="E9" s="237"/>
      <c r="F9" s="237"/>
      <c r="G9" s="207"/>
    </row>
    <row r="10" spans="3:12" x14ac:dyDescent="0.25">
      <c r="C10" s="206">
        <v>0</v>
      </c>
      <c r="D10" s="215"/>
      <c r="E10" s="215"/>
      <c r="F10" s="215"/>
      <c r="G10" s="215"/>
    </row>
    <row r="11" spans="3:12" x14ac:dyDescent="0.25">
      <c r="C11" s="240">
        <v>0</v>
      </c>
    </row>
    <row r="12" spans="3:12" x14ac:dyDescent="0.25">
      <c r="C12" s="241">
        <v>0</v>
      </c>
    </row>
    <row r="13" spans="3:12" x14ac:dyDescent="0.25">
      <c r="C13" s="242">
        <v>0</v>
      </c>
    </row>
    <row r="14" spans="3:12" x14ac:dyDescent="0.25">
      <c r="C14" s="241">
        <v>0</v>
      </c>
    </row>
    <row r="15" spans="3:12" x14ac:dyDescent="0.25">
      <c r="C15" s="243">
        <v>0</v>
      </c>
    </row>
    <row r="16" spans="3:12" x14ac:dyDescent="0.25">
      <c r="C16" s="241">
        <v>0</v>
      </c>
      <c r="D16" s="215"/>
      <c r="E16" s="215"/>
      <c r="F16" s="215"/>
      <c r="G16" s="215"/>
    </row>
    <row r="17" spans="3:13" x14ac:dyDescent="0.25">
      <c r="C17" s="243"/>
      <c r="D17" s="215"/>
      <c r="E17" s="215"/>
      <c r="F17" s="215"/>
      <c r="G17" s="215"/>
    </row>
    <row r="18" spans="3:13" s="215" customFormat="1" x14ac:dyDescent="0.25">
      <c r="C18" s="245"/>
      <c r="D18" s="245"/>
      <c r="E18" s="245"/>
      <c r="F18" s="245"/>
      <c r="G18" s="245"/>
      <c r="M18" s="170"/>
    </row>
    <row r="20" spans="3:13" x14ac:dyDescent="0.15">
      <c r="C20" s="307">
        <v>0</v>
      </c>
      <c r="D20" s="307"/>
      <c r="E20" s="307"/>
      <c r="F20" s="307"/>
      <c r="G20" s="307"/>
      <c r="H20" s="307"/>
      <c r="J20" s="168"/>
      <c r="K20" s="168"/>
    </row>
    <row r="21" spans="3:13" s="208" customFormat="1" x14ac:dyDescent="0.15">
      <c r="C21" s="246">
        <v>0</v>
      </c>
      <c r="D21" s="246">
        <v>0</v>
      </c>
      <c r="E21" s="246">
        <v>0</v>
      </c>
      <c r="F21" s="246">
        <v>0</v>
      </c>
      <c r="G21" s="246">
        <v>0</v>
      </c>
      <c r="H21" s="246">
        <v>0</v>
      </c>
      <c r="J21" s="168"/>
      <c r="K21" s="168"/>
    </row>
    <row r="22" spans="3:13" ht="15.75" customHeight="1" x14ac:dyDescent="0.15">
      <c r="C22" s="170">
        <v>0</v>
      </c>
      <c r="D22" s="205">
        <v>0</v>
      </c>
      <c r="E22" s="170">
        <v>0</v>
      </c>
      <c r="F22" s="205">
        <v>0</v>
      </c>
      <c r="G22" s="247">
        <v>1</v>
      </c>
      <c r="H22" s="205">
        <v>1</v>
      </c>
      <c r="J22" s="168"/>
      <c r="K22" s="168"/>
    </row>
    <row r="23" spans="3:13" x14ac:dyDescent="0.15">
      <c r="C23" s="170">
        <v>0</v>
      </c>
      <c r="D23" s="205">
        <v>0</v>
      </c>
      <c r="E23" s="170">
        <v>0</v>
      </c>
      <c r="F23" s="205">
        <v>0</v>
      </c>
      <c r="G23" s="247">
        <v>1</v>
      </c>
      <c r="H23" s="205">
        <v>1</v>
      </c>
      <c r="J23" s="168"/>
      <c r="K23" s="168"/>
    </row>
    <row r="24" spans="3:13" x14ac:dyDescent="0.15">
      <c r="C24" s="170">
        <v>0</v>
      </c>
      <c r="D24" s="205">
        <v>0</v>
      </c>
      <c r="E24" s="170">
        <v>0</v>
      </c>
      <c r="F24" s="205">
        <v>0</v>
      </c>
      <c r="G24" s="247">
        <v>0</v>
      </c>
      <c r="H24" s="205">
        <v>0</v>
      </c>
      <c r="J24" s="168"/>
      <c r="K24" s="168"/>
    </row>
    <row r="25" spans="3:13" x14ac:dyDescent="0.15">
      <c r="C25" s="170">
        <v>0</v>
      </c>
      <c r="D25" s="205">
        <v>0</v>
      </c>
      <c r="E25" s="170">
        <v>0</v>
      </c>
      <c r="F25" s="205">
        <v>0</v>
      </c>
      <c r="G25" s="247">
        <v>0</v>
      </c>
      <c r="H25" s="205">
        <v>0</v>
      </c>
      <c r="J25" s="168"/>
      <c r="K25" s="168"/>
    </row>
    <row r="26" spans="3:13" ht="17.25" customHeight="1" x14ac:dyDescent="0.15">
      <c r="C26" s="170">
        <v>0</v>
      </c>
      <c r="D26" s="205">
        <v>0</v>
      </c>
      <c r="E26" s="170">
        <v>0</v>
      </c>
      <c r="F26" s="205">
        <v>0</v>
      </c>
      <c r="G26" s="247">
        <v>0</v>
      </c>
      <c r="H26" s="205">
        <v>0</v>
      </c>
      <c r="J26" s="168"/>
      <c r="K26" s="168"/>
    </row>
    <row r="27" spans="3:13" x14ac:dyDescent="0.25">
      <c r="C27" s="170">
        <v>0</v>
      </c>
      <c r="D27" s="205">
        <v>0</v>
      </c>
      <c r="E27" s="170">
        <v>0</v>
      </c>
      <c r="F27" s="205">
        <v>0</v>
      </c>
      <c r="G27" s="247">
        <v>0</v>
      </c>
      <c r="H27" s="205">
        <v>0</v>
      </c>
    </row>
    <row r="28" spans="3:13" x14ac:dyDescent="0.25">
      <c r="C28" s="170">
        <v>0</v>
      </c>
      <c r="D28" s="205">
        <v>0</v>
      </c>
      <c r="E28" s="170">
        <v>0</v>
      </c>
      <c r="F28" s="205">
        <v>0</v>
      </c>
      <c r="G28" s="247">
        <v>0</v>
      </c>
      <c r="H28" s="205">
        <v>0</v>
      </c>
    </row>
    <row r="29" spans="3:13" x14ac:dyDescent="0.25">
      <c r="C29" s="170">
        <v>0</v>
      </c>
      <c r="D29" s="205">
        <v>0</v>
      </c>
      <c r="E29" s="170">
        <v>0</v>
      </c>
      <c r="F29" s="205">
        <v>0</v>
      </c>
      <c r="G29" s="247">
        <v>0</v>
      </c>
      <c r="H29" s="205">
        <v>0</v>
      </c>
    </row>
    <row r="30" spans="3:13" x14ac:dyDescent="0.25">
      <c r="C30" s="170">
        <v>0</v>
      </c>
      <c r="D30" s="205">
        <v>0</v>
      </c>
      <c r="E30" s="170">
        <v>0</v>
      </c>
      <c r="F30" s="205">
        <v>0</v>
      </c>
      <c r="G30" s="247">
        <v>0</v>
      </c>
      <c r="H30" s="205">
        <v>0</v>
      </c>
    </row>
    <row r="31" spans="3:13" x14ac:dyDescent="0.25">
      <c r="C31" s="170">
        <v>0</v>
      </c>
      <c r="D31" s="205">
        <v>0</v>
      </c>
      <c r="E31" s="170">
        <v>0</v>
      </c>
      <c r="F31" s="205">
        <v>0</v>
      </c>
      <c r="G31" s="247">
        <v>0</v>
      </c>
      <c r="H31" s="205">
        <v>0</v>
      </c>
    </row>
    <row r="32" spans="3:13" x14ac:dyDescent="0.25">
      <c r="C32" s="170">
        <v>0</v>
      </c>
      <c r="D32" s="205">
        <v>0</v>
      </c>
      <c r="E32" s="170">
        <v>0</v>
      </c>
      <c r="F32" s="205">
        <v>0</v>
      </c>
      <c r="G32" s="247">
        <v>0</v>
      </c>
      <c r="H32" s="205">
        <v>0</v>
      </c>
    </row>
    <row r="33" spans="3:8" x14ac:dyDescent="0.25">
      <c r="C33" s="170">
        <v>0</v>
      </c>
      <c r="D33" s="205">
        <v>0</v>
      </c>
      <c r="E33" s="170">
        <v>0</v>
      </c>
      <c r="F33" s="205">
        <v>0</v>
      </c>
      <c r="G33" s="247">
        <v>1</v>
      </c>
      <c r="H33" s="205">
        <v>1</v>
      </c>
    </row>
    <row r="36" spans="3:8" x14ac:dyDescent="0.25">
      <c r="C36" s="307">
        <v>0</v>
      </c>
      <c r="D36" s="307"/>
      <c r="E36" s="307"/>
      <c r="F36" s="307"/>
    </row>
    <row r="37" spans="3:8" x14ac:dyDescent="0.25">
      <c r="D37" s="246">
        <v>0</v>
      </c>
      <c r="E37" s="246">
        <v>0</v>
      </c>
      <c r="F37" s="246">
        <v>0</v>
      </c>
    </row>
    <row r="38" spans="3:8" x14ac:dyDescent="0.25">
      <c r="C38" s="179">
        <v>0</v>
      </c>
      <c r="D38" s="248">
        <v>1</v>
      </c>
      <c r="E38" s="248">
        <v>1</v>
      </c>
      <c r="F38" s="248">
        <v>1</v>
      </c>
    </row>
    <row r="39" spans="3:8" x14ac:dyDescent="0.25">
      <c r="C39" s="179">
        <v>0</v>
      </c>
      <c r="D39" s="248">
        <v>1</v>
      </c>
      <c r="E39" s="248">
        <v>1</v>
      </c>
      <c r="F39" s="248">
        <v>1</v>
      </c>
    </row>
  </sheetData>
  <mergeCells count="2">
    <mergeCell ref="C20:H20"/>
    <mergeCell ref="C36:F36"/>
  </mergeCell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ECC2D-B847-4F4B-ACC2-16C40D02AEE4}">
  <sheetPr>
    <tabColor rgb="FF4FADEA"/>
  </sheetPr>
  <dimension ref="B1:M39"/>
  <sheetViews>
    <sheetView showGridLines="0" topLeftCell="A10" zoomScale="120" zoomScaleNormal="120" workbookViewId="0">
      <selection activeCell="G22" sqref="G22"/>
    </sheetView>
  </sheetViews>
  <sheetFormatPr defaultColWidth="9.140625" defaultRowHeight="8.25" x14ac:dyDescent="0.25"/>
  <cols>
    <col min="1" max="1" width="0.85546875" style="170" customWidth="1"/>
    <col min="2" max="2" width="1.140625" style="170" customWidth="1"/>
    <col min="3" max="3" width="18" style="170" customWidth="1"/>
    <col min="4" max="4" width="16.140625" style="170" customWidth="1"/>
    <col min="5" max="5" width="16.7109375" style="170" customWidth="1"/>
    <col min="6" max="6" width="18.7109375" style="170" customWidth="1"/>
    <col min="7" max="7" width="19.7109375" style="170" customWidth="1"/>
    <col min="8" max="8" width="19.28515625" style="170" customWidth="1"/>
    <col min="9" max="9" width="4.7109375" style="170" customWidth="1"/>
    <col min="10" max="10" width="15.42578125" style="170" bestFit="1" customWidth="1"/>
    <col min="11" max="11" width="36.28515625" style="170" customWidth="1"/>
    <col min="12" max="14" width="10" style="170" customWidth="1"/>
    <col min="15" max="15" width="8.7109375" style="170" customWidth="1"/>
    <col min="16" max="16" width="5.42578125" style="170" customWidth="1"/>
    <col min="17" max="17" width="14.28515625" style="170" customWidth="1"/>
    <col min="18" max="18" width="16.7109375" style="170" customWidth="1"/>
    <col min="19" max="19" width="14.140625" style="170" customWidth="1"/>
    <col min="20" max="16384" width="9.140625" style="170"/>
  </cols>
  <sheetData>
    <row r="1" spans="2:12" x14ac:dyDescent="0.25">
      <c r="J1" s="170" t="s">
        <v>1937</v>
      </c>
    </row>
    <row r="2" spans="2:12" x14ac:dyDescent="0.25">
      <c r="B2" s="170">
        <f ca="1">IF(G!$E$2="DRAGGING CELLS IS NOT PERMITTED. PLEASE UNDO LAST ACTION!!",0,IF(G!$Q$1&lt;&gt;"Feedback OFF",IF(Scoreboard!$F$27="",SUMIFS(GPT!A3:$AM$39, GPT!A3:$AM$39, "&gt;0", GSC!A3:$AM$39, "PerfectMsg")+ABS(SUMIFS(GPT!A3:$AM$39, GPT!A3:$AM$39, "&lt;0", GSC!A3:$AM$39, "PerfectMsg")),0),0))</f>
        <v>12</v>
      </c>
      <c r="C2" s="170">
        <f>SUMIF(GPT!A3:$AM$39,"&gt;0")</f>
        <v>12</v>
      </c>
    </row>
    <row r="3" spans="2:12" ht="4.9000000000000004" customHeight="1" x14ac:dyDescent="0.25"/>
    <row r="5" spans="2:12" x14ac:dyDescent="0.25">
      <c r="C5" s="244">
        <v>0</v>
      </c>
    </row>
    <row r="6" spans="2:12" x14ac:dyDescent="0.25">
      <c r="C6" s="238">
        <v>0</v>
      </c>
      <c r="D6" s="207"/>
      <c r="E6" s="207"/>
      <c r="F6" s="207"/>
      <c r="G6" s="207"/>
      <c r="H6" s="207"/>
      <c r="I6" s="207"/>
      <c r="J6" s="207"/>
      <c r="K6" s="207"/>
      <c r="L6" s="207"/>
    </row>
    <row r="7" spans="2:12" x14ac:dyDescent="0.25">
      <c r="C7" s="238">
        <v>0</v>
      </c>
      <c r="D7" s="207"/>
      <c r="E7" s="207"/>
      <c r="F7" s="207"/>
      <c r="G7" s="207"/>
      <c r="H7" s="207"/>
      <c r="I7" s="207"/>
      <c r="J7" s="207"/>
      <c r="K7" s="207"/>
      <c r="L7" s="207"/>
    </row>
    <row r="8" spans="2:12" x14ac:dyDescent="0.25">
      <c r="C8" s="206"/>
      <c r="D8" s="207"/>
      <c r="E8" s="207"/>
      <c r="F8" s="207"/>
      <c r="G8" s="207"/>
    </row>
    <row r="9" spans="2:12" x14ac:dyDescent="0.15">
      <c r="C9" s="239">
        <v>0</v>
      </c>
      <c r="D9" s="237"/>
      <c r="E9" s="237"/>
      <c r="F9" s="237"/>
      <c r="G9" s="207"/>
    </row>
    <row r="10" spans="2:12" x14ac:dyDescent="0.25">
      <c r="C10" s="206">
        <v>0</v>
      </c>
      <c r="D10" s="215"/>
      <c r="E10" s="215"/>
      <c r="F10" s="215"/>
      <c r="G10" s="215"/>
    </row>
    <row r="11" spans="2:12" x14ac:dyDescent="0.25">
      <c r="C11" s="240">
        <v>0</v>
      </c>
    </row>
    <row r="12" spans="2:12" x14ac:dyDescent="0.25">
      <c r="C12" s="241">
        <v>0</v>
      </c>
    </row>
    <row r="13" spans="2:12" x14ac:dyDescent="0.25">
      <c r="C13" s="242">
        <v>0</v>
      </c>
    </row>
    <row r="14" spans="2:12" x14ac:dyDescent="0.25">
      <c r="C14" s="241">
        <v>0</v>
      </c>
    </row>
    <row r="15" spans="2:12" x14ac:dyDescent="0.25">
      <c r="C15" s="243">
        <v>0</v>
      </c>
    </row>
    <row r="16" spans="2:12" x14ac:dyDescent="0.25">
      <c r="C16" s="241">
        <v>0</v>
      </c>
      <c r="D16" s="215"/>
      <c r="E16" s="215"/>
      <c r="F16" s="215"/>
      <c r="G16" s="215"/>
    </row>
    <row r="17" spans="3:13" x14ac:dyDescent="0.25">
      <c r="C17" s="243"/>
      <c r="D17" s="215"/>
      <c r="E17" s="215"/>
      <c r="F17" s="215"/>
      <c r="G17" s="215"/>
    </row>
    <row r="18" spans="3:13" s="215" customFormat="1" x14ac:dyDescent="0.25">
      <c r="C18" s="245"/>
      <c r="D18" s="245"/>
      <c r="E18" s="245"/>
      <c r="F18" s="245"/>
      <c r="G18" s="245"/>
      <c r="M18" s="170"/>
    </row>
    <row r="20" spans="3:13" x14ac:dyDescent="0.15">
      <c r="C20" s="307">
        <v>0</v>
      </c>
      <c r="D20" s="307"/>
      <c r="E20" s="307"/>
      <c r="F20" s="307"/>
      <c r="G20" s="307"/>
      <c r="H20" s="307"/>
      <c r="J20" s="168"/>
      <c r="K20" s="168"/>
    </row>
    <row r="21" spans="3:13" s="208" customFormat="1" x14ac:dyDescent="0.15">
      <c r="C21" s="246">
        <v>0</v>
      </c>
      <c r="D21" s="246">
        <v>0</v>
      </c>
      <c r="E21" s="246">
        <v>0</v>
      </c>
      <c r="F21" s="246">
        <v>0</v>
      </c>
      <c r="G21" s="246">
        <v>0</v>
      </c>
      <c r="H21" s="246">
        <v>0</v>
      </c>
      <c r="J21" s="168"/>
      <c r="K21" s="168"/>
    </row>
    <row r="22" spans="3:13" ht="15.75" customHeight="1" x14ac:dyDescent="0.15">
      <c r="C22" s="170">
        <v>0</v>
      </c>
      <c r="D22" s="205">
        <v>41185</v>
      </c>
      <c r="E22" s="170">
        <v>0</v>
      </c>
      <c r="F22" s="205">
        <v>54378</v>
      </c>
      <c r="G22" s="247" t="str">
        <f ca="1">_xlfn.IFS(ISBLANK(G!G22),"",IF(NOT(ISNA('#_G'!G22)),IF(ISNA(G!G22),TRUE,FALSE),FALSE),"StuNAMsg",IF(AND(ISNA('#_G'!G22),ISNA(G!G22)),TRUE,FALSE),"PerfectMsg",IF(NOT(ISERROR('#_G'!G22)),IF(ISERROR(G!G22),TRUE,FALSE),FALSE),"StuErrorMsg",IF(TYPE('#_G'!G22)&lt;&gt;TYPE(G!G22),TRUE,FALSE),"WrongTypeMsg",IF(_xlfn.ISFORMULA('#_G'!G22),IF(NOT(_xlfn.ISFORMULA(G!G22)),TRUE),FALSE),"MissingFormulaMsg",IF(NOT(AND(ISNUMBER(FIND("[",_xlfn.FORMULATEXT('#_G'!G22))),ISNUMBER(FIND("!",_xlfn.FORMULATEXT('#_G'!G22))))),AND(ISNUMBER(FIND("[",_xlfn.FORMULATEXT(G!G22))),ISNUMBER(FIND("!",_xlfn.FORMULATEXT(G!G22)))),FALSE),"ExternalRefsMsg",IF(ISNUMBER('#_G'!G22),IF(ABS('#_G'!G22-G!G22)&gt;0.00001,TRUE,FALSE),IF('#_G'!G22&lt;&gt;G!G22,TRUE,FALSE)),IF(ISNUMBER('#_G'!G22),IF('#_G'!G22&gt;G!G22,"TooLow","TooHigh"),"WrongAnswer"),NOT(_xlfn.ISFORMULA('#_G'!G22)),IF(_xlfn.IFS(ISTEXT('#_G'!G22),FALSE,ISLOGICAL('#_G'!G22),FALSE,SUBSTITUTE(CELL("format",'#_G'!G22),"-","")=SUBSTITUTE(CELL("format",G!G22),"-",""),FALSE,CELL("format",'#_G'!G22)="G",FALSE,AND(CELL("format",'#_G'!G22)="F0",CELL("format",G!G22)="G"),FALSE,TRUE,IFERROR(IF(MATCH(CELL("format",'#_G'!G22)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G22),_xlfn.FORMULATEXT(G!G22),G!G22),"9","#"),"8","#"),"7","#"),"6","#"),"5","#"),"4","#"),"3","#"),"2","#"),"1","#"),"0","#"),"$","")," ",""),",","@"),"&gt;","@"),"&lt;","@"),"=","@"),")","@"),"(","@"),"^","@"),"/","@"),"+","@"),"*","@"),"-","@"))-LEN(SUBSTITUTE(SUBSTITUTE(SUBSTITUTE(SUBSTITUTE(SUBSTITUTE(SUBSTITUTE(SUBSTITUTE(SUBSTITUTE(SUBSTITUTE(SUBSTITUTE(SUBSTITUTE(SUBSTITUTE(SUBSTITUTE(SUBSTITUTE(SUBSTITUTE(SUBSTITUTE(SUBSTITUTE(SUBSTITUTE(SUBSTITUTE(SUBSTITUTE(SUBSTITUTE(SUBSTITUTE(SUBSTITUTE(SUBSTITUTE(IF(_xlfn.ISFORMULA(G!G22),_xlfn.FORMULATEXT(G!G22),G!G22),"9","#"),"8","#"),"7","#"),"6","#"),"5","#"),"4","#"),"3","#"),"2","#"),"1","#"),"0","#"),"$","")," ",""),",","@"),"&gt;","@"),"&lt;","@"),"=","@"),")","@"),"(","@"),"^","@"),"/","@"),"+","@"),"*","@"),"-","@"),"@#","")))/2&gt;(LEN(SUBSTITUTE(SUBSTITUTE(SUBSTITUTE(SUBSTITUTE(SUBSTITUTE(SUBSTITUTE(SUBSTITUTE(SUBSTITUTE(SUBSTITUTE(SUBSTITUTE(SUBSTITUTE(SUBSTITUTE(SUBSTITUTE(SUBSTITUTE(SUBSTITUTE(SUBSTITUTE(SUBSTITUTE(SUBSTITUTE(SUBSTITUTE(SUBSTITUTE(SUBSTITUTE(SUBSTITUTE(SUBSTITUTE(IF(_xlfn.ISFORMULA('#_G'!G22),_xlfn.FORMULATEXT('#_G'!G22),'#_G'!G22),"9","#"),"8","#"),"7","#"),"6","#"),"5","#"),"4","#"),"3","#"),"2","#"),"1","#"),"0","#"),"$","")," ",""),",","@"),"&gt;","@"),"&lt;","@"),"=","@"),")","@"),"(","@"),"^","@"),"/","@"),"+","@"),"*","@"),"-","@"))-LEN(SUBSTITUTE(SUBSTITUTE(SUBSTITUTE(SUBSTITUTE(SUBSTITUTE(SUBSTITUTE(SUBSTITUTE(SUBSTITUTE(SUBSTITUTE(SUBSTITUTE(SUBSTITUTE(SUBSTITUTE(SUBSTITUTE(SUBSTITUTE(SUBSTITUTE(SUBSTITUTE(SUBSTITUTE(SUBSTITUTE(SUBSTITUTE(SUBSTITUTE(SUBSTITUTE(SUBSTITUTE(SUBSTITUTE(SUBSTITUTE(IF(_xlfn.ISFORMULA('#_G'!G22),_xlfn.FORMULATEXT('#_G'!G22),'#_G'!G22),"9","#"),"8","#"),"7","#"),"6","#"),"5","#"),"4","#"),"3","#"),"2","#"),"1","#"),"0","#"),"$","")," ",""),",","@"),"&gt;","@"),"&lt;","@"),"=","@"),")","@"),"(","@"),"^","@"),"/","@"),"+","@"),"*","@"),"-","@"),"@#","")))/2,TRUE,FALSE),"HardCodeMsg",IF(LEN(IF(_xlfn.ISFORMULA(G!G22),_xlfn.FORMULATEXT(G!G22),G!G22))-LEN(SUBSTITUTE(IF(_xlfn.ISFORMULA(G!G22),_xlfn.FORMULATEXT(G!G22),G!G22),"""",""))&gt;LEN(IF(_xlfn.ISFORMULA('#_G'!G22),_xlfn.FORMULATEXT('#_G'!G22),'#_G'!G22))-LEN(SUBSTITUTE(IF(_xlfn.ISFORMULA('#_G'!G22),_xlfn.FORMULATEXT('#_G'!G22),'#_G'!G22),"""","")),TRUE,FALSE),"HardQuoteMsg",IF(LEN(IF(_xlfn.ISFORMULA(G!G22),_xlfn.FORMULATEXT(G!G22),G!G22))-LEN(SUBSTITUTE(IF(_xlfn.ISFORMULA(G!G22),_xlfn.FORMULATEXT(G!G22),G!G22),"$",""))&lt;LEN(IF(_xlfn.ISFORMULA('#_G'!G22),_xlfn.FORMULATEXT('#_G'!G22),'#_G'!G22))-LEN(SUBSTITUTE(IF(_xlfn.ISFORMULA('#_G'!G22),_xlfn.FORMULATEXT('#_G'!G22),'#_G'!G22),"$","")),TRUE,FALSE),"MissingAbsMsg",_xlfn.IFS(ISTEXT('#_G'!G22),FALSE,ISLOGICAL('#_G'!G22),FALSE,SUBSTITUTE(CELL("format",'#_G'!G22),"-","")=SUBSTITUTE(CELL("format",G!G22),"-",""),FALSE,CELL("format",'#_G'!G22)="G",FALSE,AND(CELL("format",'#_G'!G22)="F0",CELL("format",G!G22)="G"),FALSE,TRUE,IFERROR(IF(MATCH(CELL("format",'#_G'!G22),FormatCodes_SFX!$A$4:$A$53,0)&gt;0,TRUE),FALSE),TRUE,TRUE),"FormatMsg",TRUE,"PerfectMsg")</f>
        <v>PerfectMsg</v>
      </c>
      <c r="H22" s="205" t="str">
        <f ca="1">_xlfn.IFS(ISBLANK(G!H22),"",IF(NOT(ISNA('#_G'!H22)),IF(ISNA(G!H22),TRUE,FALSE),FALSE),"StuNAMsg",IF(AND(ISNA('#_G'!H22),ISNA(G!H22)),TRUE,FALSE),"PerfectMsg",IF(NOT(ISERROR('#_G'!H22)),IF(ISERROR(G!H22),TRUE,FALSE),FALSE),"StuErrorMsg",IF(TYPE('#_G'!H22)&lt;&gt;TYPE(G!H22),TRUE,FALSE),"WrongTypeMsg",IF(_xlfn.ISFORMULA('#_G'!H22),IF(NOT(_xlfn.ISFORMULA(G!H22)),TRUE),FALSE),"MissingFormulaMsg",IF(NOT(AND(ISNUMBER(FIND("[",_xlfn.FORMULATEXT('#_G'!H22))),ISNUMBER(FIND("!",_xlfn.FORMULATEXT('#_G'!H22))))),AND(ISNUMBER(FIND("[",_xlfn.FORMULATEXT(G!H22))),ISNUMBER(FIND("!",_xlfn.FORMULATEXT(G!H22)))),FALSE),"ExternalRefsMsg",IF(ISNUMBER('#_G'!H22),IF(ABS('#_G'!H22-G!H22)&gt;0.00001,TRUE,FALSE),IF('#_G'!H22&lt;&gt;G!H22,TRUE,FALSE)),IF(ISNUMBER('#_G'!H22),IF('#_G'!H22&gt;G!H22,"TooLow","TooHigh"),"WrongAnswer"),NOT(_xlfn.ISFORMULA('#_G'!H22)),IF(_xlfn.IFS(ISTEXT('#_G'!H22),FALSE,ISLOGICAL('#_G'!H22),FALSE,SUBSTITUTE(CELL("format",'#_G'!H22),"-","")=SUBSTITUTE(CELL("format",G!H22),"-",""),FALSE,CELL("format",'#_G'!H22)="G",FALSE,AND(CELL("format",'#_G'!H22)="F0",CELL("format",G!H22)="G"),FALSE,TRUE,IFERROR(IF(MATCH(CELL("format",'#_G'!H22)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H22),_xlfn.FORMULATEXT(G!H22),G!H22),"9","#"),"8","#"),"7","#"),"6","#"),"5","#"),"4","#"),"3","#"),"2","#"),"1","#"),"0","#"),"$","")," ",""),",","@"),"&gt;","@"),"&lt;","@"),"=","@"),")","@"),"(","@"),"^","@"),"/","@"),"+","@"),"*","@"),"-","@"))-LEN(SUBSTITUTE(SUBSTITUTE(SUBSTITUTE(SUBSTITUTE(SUBSTITUTE(SUBSTITUTE(SUBSTITUTE(SUBSTITUTE(SUBSTITUTE(SUBSTITUTE(SUBSTITUTE(SUBSTITUTE(SUBSTITUTE(SUBSTITUTE(SUBSTITUTE(SUBSTITUTE(SUBSTITUTE(SUBSTITUTE(SUBSTITUTE(SUBSTITUTE(SUBSTITUTE(SUBSTITUTE(SUBSTITUTE(SUBSTITUTE(IF(_xlfn.ISFORMULA(G!H22),_xlfn.FORMULATEXT(G!H22),G!H22),"9","#"),"8","#"),"7","#"),"6","#"),"5","#"),"4","#"),"3","#"),"2","#"),"1","#"),"0","#"),"$","")," ",""),",","@"),"&gt;","@"),"&lt;","@"),"=","@"),")","@"),"(","@"),"^","@"),"/","@"),"+","@"),"*","@"),"-","@"),"@#","")))/2&gt;(LEN(SUBSTITUTE(SUBSTITUTE(SUBSTITUTE(SUBSTITUTE(SUBSTITUTE(SUBSTITUTE(SUBSTITUTE(SUBSTITUTE(SUBSTITUTE(SUBSTITUTE(SUBSTITUTE(SUBSTITUTE(SUBSTITUTE(SUBSTITUTE(SUBSTITUTE(SUBSTITUTE(SUBSTITUTE(SUBSTITUTE(SUBSTITUTE(SUBSTITUTE(SUBSTITUTE(SUBSTITUTE(SUBSTITUTE(IF(_xlfn.ISFORMULA('#_G'!H22),_xlfn.FORMULATEXT('#_G'!H22),'#_G'!H22),"9","#"),"8","#"),"7","#"),"6","#"),"5","#"),"4","#"),"3","#"),"2","#"),"1","#"),"0","#"),"$","")," ",""),",","@"),"&gt;","@"),"&lt;","@"),"=","@"),")","@"),"(","@"),"^","@"),"/","@"),"+","@"),"*","@"),"-","@"))-LEN(SUBSTITUTE(SUBSTITUTE(SUBSTITUTE(SUBSTITUTE(SUBSTITUTE(SUBSTITUTE(SUBSTITUTE(SUBSTITUTE(SUBSTITUTE(SUBSTITUTE(SUBSTITUTE(SUBSTITUTE(SUBSTITUTE(SUBSTITUTE(SUBSTITUTE(SUBSTITUTE(SUBSTITUTE(SUBSTITUTE(SUBSTITUTE(SUBSTITUTE(SUBSTITUTE(SUBSTITUTE(SUBSTITUTE(SUBSTITUTE(IF(_xlfn.ISFORMULA('#_G'!H22),_xlfn.FORMULATEXT('#_G'!H22),'#_G'!H22),"9","#"),"8","#"),"7","#"),"6","#"),"5","#"),"4","#"),"3","#"),"2","#"),"1","#"),"0","#"),"$","")," ",""),",","@"),"&gt;","@"),"&lt;","@"),"=","@"),")","@"),"(","@"),"^","@"),"/","@"),"+","@"),"*","@"),"-","@"),"@#","")))/2,TRUE,FALSE),"HardCodeMsg",IF(LEN(IF(_xlfn.ISFORMULA(G!H22),_xlfn.FORMULATEXT(G!H22),G!H22))-LEN(SUBSTITUTE(IF(_xlfn.ISFORMULA(G!H22),_xlfn.FORMULATEXT(G!H22),G!H22),"""",""))&gt;LEN(IF(_xlfn.ISFORMULA('#_G'!H22),_xlfn.FORMULATEXT('#_G'!H22),'#_G'!H22))-LEN(SUBSTITUTE(IF(_xlfn.ISFORMULA('#_G'!H22),_xlfn.FORMULATEXT('#_G'!H22),'#_G'!H22),"""","")),TRUE,FALSE),"HardQuoteMsg",IF(LEN(IF(_xlfn.ISFORMULA(G!H22),_xlfn.FORMULATEXT(G!H22),G!H22))-LEN(SUBSTITUTE(IF(_xlfn.ISFORMULA(G!H22),_xlfn.FORMULATEXT(G!H22),G!H22),"$",""))&lt;LEN(IF(_xlfn.ISFORMULA('#_G'!H22),_xlfn.FORMULATEXT('#_G'!H22),'#_G'!H22))-LEN(SUBSTITUTE(IF(_xlfn.ISFORMULA('#_G'!H22),_xlfn.FORMULATEXT('#_G'!H22),'#_G'!H22),"$","")),TRUE,FALSE),"MissingAbsMsg",_xlfn.IFS(ISTEXT('#_G'!H22),FALSE,ISLOGICAL('#_G'!H22),FALSE,SUBSTITUTE(CELL("format",'#_G'!H22),"-","")=SUBSTITUTE(CELL("format",G!H22),"-",""),FALSE,CELL("format",'#_G'!H22)="G",FALSE,AND(CELL("format",'#_G'!H22)="F0",CELL("format",G!H22)="G"),FALSE,TRUE,IFERROR(IF(MATCH(CELL("format",'#_G'!H22),FormatCodes_SFX!$A$4:$A$53,0)&gt;0,TRUE),FALSE),TRUE,TRUE),"FormatMsg",TRUE,"PerfectMsg")</f>
        <v>PerfectMsg</v>
      </c>
      <c r="J22" s="168"/>
      <c r="K22" s="168"/>
    </row>
    <row r="23" spans="3:13" x14ac:dyDescent="0.15">
      <c r="C23" s="170">
        <v>0</v>
      </c>
      <c r="D23" s="205">
        <v>61213</v>
      </c>
      <c r="E23" s="170">
        <v>0</v>
      </c>
      <c r="F23" s="205">
        <v>71371</v>
      </c>
      <c r="G23" s="247" t="str">
        <f ca="1">_xlfn.IFS(ISBLANK(G!G23),"",IF(NOT(ISNA('#_G'!G23)),IF(ISNA(G!G23),TRUE,FALSE),FALSE),"StuNAMsg",IF(AND(ISNA('#_G'!G23),ISNA(G!G23)),TRUE,FALSE),"PerfectMsg",IF(NOT(ISERROR('#_G'!G23)),IF(ISERROR(G!G23),TRUE,FALSE),FALSE),"StuErrorMsg",IF(TYPE('#_G'!G23)&lt;&gt;TYPE(G!G23),TRUE,FALSE),"WrongTypeMsg",IF(_xlfn.ISFORMULA('#_G'!G23),IF(NOT(_xlfn.ISFORMULA(G!G23)),TRUE),FALSE),"MissingFormulaMsg",IF(NOT(AND(ISNUMBER(FIND("[",_xlfn.FORMULATEXT('#_G'!G23))),ISNUMBER(FIND("!",_xlfn.FORMULATEXT('#_G'!G23))))),AND(ISNUMBER(FIND("[",_xlfn.FORMULATEXT(G!G23))),ISNUMBER(FIND("!",_xlfn.FORMULATEXT(G!G23)))),FALSE),"ExternalRefsMsg",IF(ISNUMBER('#_G'!G23),IF(ABS('#_G'!G23-G!G23)&gt;0.00001,TRUE,FALSE),IF('#_G'!G23&lt;&gt;G!G23,TRUE,FALSE)),IF(ISNUMBER('#_G'!G23),IF('#_G'!G23&gt;G!G23,"TooLow","TooHigh"),"WrongAnswer"),NOT(_xlfn.ISFORMULA('#_G'!G23)),IF(_xlfn.IFS(ISTEXT('#_G'!G23),FALSE,ISLOGICAL('#_G'!G23),FALSE,SUBSTITUTE(CELL("format",'#_G'!G23),"-","")=SUBSTITUTE(CELL("format",G!G23),"-",""),FALSE,CELL("format",'#_G'!G23)="G",FALSE,AND(CELL("format",'#_G'!G23)="F0",CELL("format",G!G23)="G"),FALSE,TRUE,IFERROR(IF(MATCH(CELL("format",'#_G'!G23)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G23),_xlfn.FORMULATEXT(G!G23),G!G23),"9","#"),"8","#"),"7","#"),"6","#"),"5","#"),"4","#"),"3","#"),"2","#"),"1","#"),"0","#"),"$","")," ",""),",","@"),"&gt;","@"),"&lt;","@"),"=","@"),")","@"),"(","@"),"^","@"),"/","@"),"+","@"),"*","@"),"-","@"))-LEN(SUBSTITUTE(SUBSTITUTE(SUBSTITUTE(SUBSTITUTE(SUBSTITUTE(SUBSTITUTE(SUBSTITUTE(SUBSTITUTE(SUBSTITUTE(SUBSTITUTE(SUBSTITUTE(SUBSTITUTE(SUBSTITUTE(SUBSTITUTE(SUBSTITUTE(SUBSTITUTE(SUBSTITUTE(SUBSTITUTE(SUBSTITUTE(SUBSTITUTE(SUBSTITUTE(SUBSTITUTE(SUBSTITUTE(SUBSTITUTE(IF(_xlfn.ISFORMULA(G!G23),_xlfn.FORMULATEXT(G!G23),G!G23),"9","#"),"8","#"),"7","#"),"6","#"),"5","#"),"4","#"),"3","#"),"2","#"),"1","#"),"0","#"),"$","")," ",""),",","@"),"&gt;","@"),"&lt;","@"),"=","@"),")","@"),"(","@"),"^","@"),"/","@"),"+","@"),"*","@"),"-","@"),"@#","")))/2&gt;(LEN(SUBSTITUTE(SUBSTITUTE(SUBSTITUTE(SUBSTITUTE(SUBSTITUTE(SUBSTITUTE(SUBSTITUTE(SUBSTITUTE(SUBSTITUTE(SUBSTITUTE(SUBSTITUTE(SUBSTITUTE(SUBSTITUTE(SUBSTITUTE(SUBSTITUTE(SUBSTITUTE(SUBSTITUTE(SUBSTITUTE(SUBSTITUTE(SUBSTITUTE(SUBSTITUTE(SUBSTITUTE(SUBSTITUTE(IF(_xlfn.ISFORMULA('#_G'!G23),_xlfn.FORMULATEXT('#_G'!G23),'#_G'!G23),"9","#"),"8","#"),"7","#"),"6","#"),"5","#"),"4","#"),"3","#"),"2","#"),"1","#"),"0","#"),"$","")," ",""),",","@"),"&gt;","@"),"&lt;","@"),"=","@"),")","@"),"(","@"),"^","@"),"/","@"),"+","@"),"*","@"),"-","@"))-LEN(SUBSTITUTE(SUBSTITUTE(SUBSTITUTE(SUBSTITUTE(SUBSTITUTE(SUBSTITUTE(SUBSTITUTE(SUBSTITUTE(SUBSTITUTE(SUBSTITUTE(SUBSTITUTE(SUBSTITUTE(SUBSTITUTE(SUBSTITUTE(SUBSTITUTE(SUBSTITUTE(SUBSTITUTE(SUBSTITUTE(SUBSTITUTE(SUBSTITUTE(SUBSTITUTE(SUBSTITUTE(SUBSTITUTE(SUBSTITUTE(IF(_xlfn.ISFORMULA('#_G'!G23),_xlfn.FORMULATEXT('#_G'!G23),'#_G'!G23),"9","#"),"8","#"),"7","#"),"6","#"),"5","#"),"4","#"),"3","#"),"2","#"),"1","#"),"0","#"),"$","")," ",""),",","@"),"&gt;","@"),"&lt;","@"),"=","@"),")","@"),"(","@"),"^","@"),"/","@"),"+","@"),"*","@"),"-","@"),"@#","")))/2,TRUE,FALSE),"HardCodeMsg",IF(LEN(IF(_xlfn.ISFORMULA(G!G23),_xlfn.FORMULATEXT(G!G23),G!G23))-LEN(SUBSTITUTE(IF(_xlfn.ISFORMULA(G!G23),_xlfn.FORMULATEXT(G!G23),G!G23),"""",""))&gt;LEN(IF(_xlfn.ISFORMULA('#_G'!G23),_xlfn.FORMULATEXT('#_G'!G23),'#_G'!G23))-LEN(SUBSTITUTE(IF(_xlfn.ISFORMULA('#_G'!G23),_xlfn.FORMULATEXT('#_G'!G23),'#_G'!G23),"""","")),TRUE,FALSE),"HardQuoteMsg",IF(LEN(IF(_xlfn.ISFORMULA(G!G23),_xlfn.FORMULATEXT(G!G23),G!G23))-LEN(SUBSTITUTE(IF(_xlfn.ISFORMULA(G!G23),_xlfn.FORMULATEXT(G!G23),G!G23),"$",""))&lt;LEN(IF(_xlfn.ISFORMULA('#_G'!G23),_xlfn.FORMULATEXT('#_G'!G23),'#_G'!G23))-LEN(SUBSTITUTE(IF(_xlfn.ISFORMULA('#_G'!G23),_xlfn.FORMULATEXT('#_G'!G23),'#_G'!G23),"$","")),TRUE,FALSE),"MissingAbsMsg",_xlfn.IFS(ISTEXT('#_G'!G23),FALSE,ISLOGICAL('#_G'!G23),FALSE,SUBSTITUTE(CELL("format",'#_G'!G23),"-","")=SUBSTITUTE(CELL("format",G!G23),"-",""),FALSE,CELL("format",'#_G'!G23)="G",FALSE,AND(CELL("format",'#_G'!G23)="F0",CELL("format",G!G23)="G"),FALSE,TRUE,IFERROR(IF(MATCH(CELL("format",'#_G'!G23),FormatCodes_SFX!$A$4:$A$53,0)&gt;0,TRUE),FALSE),TRUE,TRUE),"FormatMsg",TRUE,"PerfectMsg")</f>
        <v>PerfectMsg</v>
      </c>
      <c r="H23" s="205" t="str">
        <f ca="1">_xlfn.IFS(ISBLANK(G!H23),"",IF(NOT(ISNA('#_G'!H23)),IF(ISNA(G!H23),TRUE,FALSE),FALSE),"StuNAMsg",IF(AND(ISNA('#_G'!H23),ISNA(G!H23)),TRUE,FALSE),"PerfectMsg",IF(NOT(ISERROR('#_G'!H23)),IF(ISERROR(G!H23),TRUE,FALSE),FALSE),"StuErrorMsg",IF(TYPE('#_G'!H23)&lt;&gt;TYPE(G!H23),TRUE,FALSE),"WrongTypeMsg",IF(_xlfn.ISFORMULA('#_G'!H23),IF(NOT(_xlfn.ISFORMULA(G!H23)),TRUE),FALSE),"MissingFormulaMsg",IF(NOT(AND(ISNUMBER(FIND("[",_xlfn.FORMULATEXT('#_G'!H23))),ISNUMBER(FIND("!",_xlfn.FORMULATEXT('#_G'!H23))))),AND(ISNUMBER(FIND("[",_xlfn.FORMULATEXT(G!H23))),ISNUMBER(FIND("!",_xlfn.FORMULATEXT(G!H23)))),FALSE),"ExternalRefsMsg",IF(ISNUMBER('#_G'!H23),IF(ABS('#_G'!H23-G!H23)&gt;0.00001,TRUE,FALSE),IF('#_G'!H23&lt;&gt;G!H23,TRUE,FALSE)),IF(ISNUMBER('#_G'!H23),IF('#_G'!H23&gt;G!H23,"TooLow","TooHigh"),"WrongAnswer"),NOT(_xlfn.ISFORMULA('#_G'!H23)),IF(_xlfn.IFS(ISTEXT('#_G'!H23),FALSE,ISLOGICAL('#_G'!H23),FALSE,SUBSTITUTE(CELL("format",'#_G'!H23),"-","")=SUBSTITUTE(CELL("format",G!H23),"-",""),FALSE,CELL("format",'#_G'!H23)="G",FALSE,AND(CELL("format",'#_G'!H23)="F0",CELL("format",G!H23)="G"),FALSE,TRUE,IFERROR(IF(MATCH(CELL("format",'#_G'!H23)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H23),_xlfn.FORMULATEXT(G!H23),G!H23),"9","#"),"8","#"),"7","#"),"6","#"),"5","#"),"4","#"),"3","#"),"2","#"),"1","#"),"0","#"),"$","")," ",""),",","@"),"&gt;","@"),"&lt;","@"),"=","@"),")","@"),"(","@"),"^","@"),"/","@"),"+","@"),"*","@"),"-","@"))-LEN(SUBSTITUTE(SUBSTITUTE(SUBSTITUTE(SUBSTITUTE(SUBSTITUTE(SUBSTITUTE(SUBSTITUTE(SUBSTITUTE(SUBSTITUTE(SUBSTITUTE(SUBSTITUTE(SUBSTITUTE(SUBSTITUTE(SUBSTITUTE(SUBSTITUTE(SUBSTITUTE(SUBSTITUTE(SUBSTITUTE(SUBSTITUTE(SUBSTITUTE(SUBSTITUTE(SUBSTITUTE(SUBSTITUTE(SUBSTITUTE(IF(_xlfn.ISFORMULA(G!H23),_xlfn.FORMULATEXT(G!H23),G!H23),"9","#"),"8","#"),"7","#"),"6","#"),"5","#"),"4","#"),"3","#"),"2","#"),"1","#"),"0","#"),"$","")," ",""),",","@"),"&gt;","@"),"&lt;","@"),"=","@"),")","@"),"(","@"),"^","@"),"/","@"),"+","@"),"*","@"),"-","@"),"@#","")))/2&gt;(LEN(SUBSTITUTE(SUBSTITUTE(SUBSTITUTE(SUBSTITUTE(SUBSTITUTE(SUBSTITUTE(SUBSTITUTE(SUBSTITUTE(SUBSTITUTE(SUBSTITUTE(SUBSTITUTE(SUBSTITUTE(SUBSTITUTE(SUBSTITUTE(SUBSTITUTE(SUBSTITUTE(SUBSTITUTE(SUBSTITUTE(SUBSTITUTE(SUBSTITUTE(SUBSTITUTE(SUBSTITUTE(SUBSTITUTE(IF(_xlfn.ISFORMULA('#_G'!H23),_xlfn.FORMULATEXT('#_G'!H23),'#_G'!H23),"9","#"),"8","#"),"7","#"),"6","#"),"5","#"),"4","#"),"3","#"),"2","#"),"1","#"),"0","#"),"$","")," ",""),",","@"),"&gt;","@"),"&lt;","@"),"=","@"),")","@"),"(","@"),"^","@"),"/","@"),"+","@"),"*","@"),"-","@"))-LEN(SUBSTITUTE(SUBSTITUTE(SUBSTITUTE(SUBSTITUTE(SUBSTITUTE(SUBSTITUTE(SUBSTITUTE(SUBSTITUTE(SUBSTITUTE(SUBSTITUTE(SUBSTITUTE(SUBSTITUTE(SUBSTITUTE(SUBSTITUTE(SUBSTITUTE(SUBSTITUTE(SUBSTITUTE(SUBSTITUTE(SUBSTITUTE(SUBSTITUTE(SUBSTITUTE(SUBSTITUTE(SUBSTITUTE(SUBSTITUTE(IF(_xlfn.ISFORMULA('#_G'!H23),_xlfn.FORMULATEXT('#_G'!H23),'#_G'!H23),"9","#"),"8","#"),"7","#"),"6","#"),"5","#"),"4","#"),"3","#"),"2","#"),"1","#"),"0","#"),"$","")," ",""),",","@"),"&gt;","@"),"&lt;","@"),"=","@"),")","@"),"(","@"),"^","@"),"/","@"),"+","@"),"*","@"),"-","@"),"@#","")))/2,TRUE,FALSE),"HardCodeMsg",IF(LEN(IF(_xlfn.ISFORMULA(G!H23),_xlfn.FORMULATEXT(G!H23),G!H23))-LEN(SUBSTITUTE(IF(_xlfn.ISFORMULA(G!H23),_xlfn.FORMULATEXT(G!H23),G!H23),"""",""))&gt;LEN(IF(_xlfn.ISFORMULA('#_G'!H23),_xlfn.FORMULATEXT('#_G'!H23),'#_G'!H23))-LEN(SUBSTITUTE(IF(_xlfn.ISFORMULA('#_G'!H23),_xlfn.FORMULATEXT('#_G'!H23),'#_G'!H23),"""","")),TRUE,FALSE),"HardQuoteMsg",IF(LEN(IF(_xlfn.ISFORMULA(G!H23),_xlfn.FORMULATEXT(G!H23),G!H23))-LEN(SUBSTITUTE(IF(_xlfn.ISFORMULA(G!H23),_xlfn.FORMULATEXT(G!H23),G!H23),"$",""))&lt;LEN(IF(_xlfn.ISFORMULA('#_G'!H23),_xlfn.FORMULATEXT('#_G'!H23),'#_G'!H23))-LEN(SUBSTITUTE(IF(_xlfn.ISFORMULA('#_G'!H23),_xlfn.FORMULATEXT('#_G'!H23),'#_G'!H23),"$","")),TRUE,FALSE),"MissingAbsMsg",_xlfn.IFS(ISTEXT('#_G'!H23),FALSE,ISLOGICAL('#_G'!H23),FALSE,SUBSTITUTE(CELL("format",'#_G'!H23),"-","")=SUBSTITUTE(CELL("format",G!H23),"-",""),FALSE,CELL("format",'#_G'!H23)="G",FALSE,AND(CELL("format",'#_G'!H23)="F0",CELL("format",G!H23)="G"),FALSE,TRUE,IFERROR(IF(MATCH(CELL("format",'#_G'!H23),FormatCodes_SFX!$A$4:$A$53,0)&gt;0,TRUE),FALSE),TRUE,TRUE),"FormatMsg",TRUE,"PerfectMsg")</f>
        <v>PerfectMsg</v>
      </c>
      <c r="J23" s="168"/>
      <c r="K23" s="168"/>
    </row>
    <row r="24" spans="3:13" x14ac:dyDescent="0.15">
      <c r="C24" s="170">
        <v>0</v>
      </c>
      <c r="D24" s="205">
        <v>44263</v>
      </c>
      <c r="E24" s="170">
        <v>0</v>
      </c>
      <c r="F24" s="205">
        <v>92383</v>
      </c>
      <c r="G24" s="247" t="str">
        <f ca="1">_xlfn.IFS(ISBLANK(G!G24),"",IF(NOT(ISNA('#_G'!G24)),IF(ISNA(G!G24),TRUE,FALSE),FALSE),"StuNAMsg",IF(AND(ISNA('#_G'!G24),ISNA(G!G24)),TRUE,FALSE),"PerfectMsg",IF(NOT(ISERROR('#_G'!G24)),IF(ISERROR(G!G24),TRUE,FALSE),FALSE),"StuErrorMsg",IF(TYPE('#_G'!G24)&lt;&gt;TYPE(G!G24),TRUE,FALSE),"WrongTypeMsg",IF(_xlfn.ISFORMULA('#_G'!G24),IF(NOT(_xlfn.ISFORMULA(G!G24)),TRUE),FALSE),"MissingFormulaMsg",IF(NOT(AND(ISNUMBER(FIND("[",_xlfn.FORMULATEXT('#_G'!G24))),ISNUMBER(FIND("!",_xlfn.FORMULATEXT('#_G'!G24))))),AND(ISNUMBER(FIND("[",_xlfn.FORMULATEXT(G!G24))),ISNUMBER(FIND("!",_xlfn.FORMULATEXT(G!G24)))),FALSE),"ExternalRefsMsg",IF(ISNUMBER('#_G'!G24),IF(ABS('#_G'!G24-G!G24)&gt;0.00001,TRUE,FALSE),IF('#_G'!G24&lt;&gt;G!G24,TRUE,FALSE)),IF(ISNUMBER('#_G'!G24),IF('#_G'!G24&gt;G!G24,"TooLow","TooHigh"),"WrongAnswer"),NOT(_xlfn.ISFORMULA('#_G'!G24)),IF(_xlfn.IFS(ISTEXT('#_G'!G24),FALSE,ISLOGICAL('#_G'!G24),FALSE,SUBSTITUTE(CELL("format",'#_G'!G24),"-","")=SUBSTITUTE(CELL("format",G!G24),"-",""),FALSE,CELL("format",'#_G'!G24)="G",FALSE,AND(CELL("format",'#_G'!G24)="F0",CELL("format",G!G24)="G"),FALSE,TRUE,IFERROR(IF(MATCH(CELL("format",'#_G'!G24)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G24),_xlfn.FORMULATEXT(G!G24),G!G24),"9","#"),"8","#"),"7","#"),"6","#"),"5","#"),"4","#"),"3","#"),"2","#"),"1","#"),"0","#"),"$","")," ",""),",","@"),"&gt;","@"),"&lt;","@"),"=","@"),")","@"),"(","@"),"^","@"),"/","@"),"+","@"),"*","@"),"-","@"))-LEN(SUBSTITUTE(SUBSTITUTE(SUBSTITUTE(SUBSTITUTE(SUBSTITUTE(SUBSTITUTE(SUBSTITUTE(SUBSTITUTE(SUBSTITUTE(SUBSTITUTE(SUBSTITUTE(SUBSTITUTE(SUBSTITUTE(SUBSTITUTE(SUBSTITUTE(SUBSTITUTE(SUBSTITUTE(SUBSTITUTE(SUBSTITUTE(SUBSTITUTE(SUBSTITUTE(SUBSTITUTE(SUBSTITUTE(SUBSTITUTE(IF(_xlfn.ISFORMULA(G!G24),_xlfn.FORMULATEXT(G!G24),G!G24),"9","#"),"8","#"),"7","#"),"6","#"),"5","#"),"4","#"),"3","#"),"2","#"),"1","#"),"0","#"),"$","")," ",""),",","@"),"&gt;","@"),"&lt;","@"),"=","@"),")","@"),"(","@"),"^","@"),"/","@"),"+","@"),"*","@"),"-","@"),"@#","")))/2&gt;(LEN(SUBSTITUTE(SUBSTITUTE(SUBSTITUTE(SUBSTITUTE(SUBSTITUTE(SUBSTITUTE(SUBSTITUTE(SUBSTITUTE(SUBSTITUTE(SUBSTITUTE(SUBSTITUTE(SUBSTITUTE(SUBSTITUTE(SUBSTITUTE(SUBSTITUTE(SUBSTITUTE(SUBSTITUTE(SUBSTITUTE(SUBSTITUTE(SUBSTITUTE(SUBSTITUTE(SUBSTITUTE(SUBSTITUTE(IF(_xlfn.ISFORMULA('#_G'!G24),_xlfn.FORMULATEXT('#_G'!G24),'#_G'!G24),"9","#"),"8","#"),"7","#"),"6","#"),"5","#"),"4","#"),"3","#"),"2","#"),"1","#"),"0","#"),"$","")," ",""),",","@"),"&gt;","@"),"&lt;","@"),"=","@"),")","@"),"(","@"),"^","@"),"/","@"),"+","@"),"*","@"),"-","@"))-LEN(SUBSTITUTE(SUBSTITUTE(SUBSTITUTE(SUBSTITUTE(SUBSTITUTE(SUBSTITUTE(SUBSTITUTE(SUBSTITUTE(SUBSTITUTE(SUBSTITUTE(SUBSTITUTE(SUBSTITUTE(SUBSTITUTE(SUBSTITUTE(SUBSTITUTE(SUBSTITUTE(SUBSTITUTE(SUBSTITUTE(SUBSTITUTE(SUBSTITUTE(SUBSTITUTE(SUBSTITUTE(SUBSTITUTE(SUBSTITUTE(IF(_xlfn.ISFORMULA('#_G'!G24),_xlfn.FORMULATEXT('#_G'!G24),'#_G'!G24),"9","#"),"8","#"),"7","#"),"6","#"),"5","#"),"4","#"),"3","#"),"2","#"),"1","#"),"0","#"),"$","")," ",""),",","@"),"&gt;","@"),"&lt;","@"),"=","@"),")","@"),"(","@"),"^","@"),"/","@"),"+","@"),"*","@"),"-","@"),"@#","")))/2,TRUE,FALSE),"HardCodeMsg",IF(LEN(IF(_xlfn.ISFORMULA(G!G24),_xlfn.FORMULATEXT(G!G24),G!G24))-LEN(SUBSTITUTE(IF(_xlfn.ISFORMULA(G!G24),_xlfn.FORMULATEXT(G!G24),G!G24),"""",""))&gt;LEN(IF(_xlfn.ISFORMULA('#_G'!G24),_xlfn.FORMULATEXT('#_G'!G24),'#_G'!G24))-LEN(SUBSTITUTE(IF(_xlfn.ISFORMULA('#_G'!G24),_xlfn.FORMULATEXT('#_G'!G24),'#_G'!G24),"""","")),TRUE,FALSE),"HardQuoteMsg",IF(LEN(IF(_xlfn.ISFORMULA(G!G24),_xlfn.FORMULATEXT(G!G24),G!G24))-LEN(SUBSTITUTE(IF(_xlfn.ISFORMULA(G!G24),_xlfn.FORMULATEXT(G!G24),G!G24),"$",""))&lt;LEN(IF(_xlfn.ISFORMULA('#_G'!G24),_xlfn.FORMULATEXT('#_G'!G24),'#_G'!G24))-LEN(SUBSTITUTE(IF(_xlfn.ISFORMULA('#_G'!G24),_xlfn.FORMULATEXT('#_G'!G24),'#_G'!G24),"$","")),TRUE,FALSE),"MissingAbsMsg",_xlfn.IFS(ISTEXT('#_G'!G24),FALSE,ISLOGICAL('#_G'!G24),FALSE,SUBSTITUTE(CELL("format",'#_G'!G24),"-","")=SUBSTITUTE(CELL("format",G!G24),"-",""),FALSE,CELL("format",'#_G'!G24)="G",FALSE,AND(CELL("format",'#_G'!G24)="F0",CELL("format",G!G24)="G"),FALSE,TRUE,IFERROR(IF(MATCH(CELL("format",'#_G'!G24),FormatCodes_SFX!$A$4:$A$53,0)&gt;0,TRUE),FALSE),TRUE,TRUE),"FormatMsg",TRUE,"PerfectMsg")</f>
        <v>PerfectMsg</v>
      </c>
      <c r="H24" s="205" t="str">
        <f ca="1">_xlfn.IFS(ISBLANK(G!H24),"",IF(NOT(ISNA('#_G'!H24)),IF(ISNA(G!H24),TRUE,FALSE),FALSE),"StuNAMsg",IF(AND(ISNA('#_G'!H24),ISNA(G!H24)),TRUE,FALSE),"PerfectMsg",IF(NOT(ISERROR('#_G'!H24)),IF(ISERROR(G!H24),TRUE,FALSE),FALSE),"StuErrorMsg",IF(TYPE('#_G'!H24)&lt;&gt;TYPE(G!H24),TRUE,FALSE),"WrongTypeMsg",IF(_xlfn.ISFORMULA('#_G'!H24),IF(NOT(_xlfn.ISFORMULA(G!H24)),TRUE),FALSE),"MissingFormulaMsg",IF(NOT(AND(ISNUMBER(FIND("[",_xlfn.FORMULATEXT('#_G'!H24))),ISNUMBER(FIND("!",_xlfn.FORMULATEXT('#_G'!H24))))),AND(ISNUMBER(FIND("[",_xlfn.FORMULATEXT(G!H24))),ISNUMBER(FIND("!",_xlfn.FORMULATEXT(G!H24)))),FALSE),"ExternalRefsMsg",IF(ISNUMBER('#_G'!H24),IF(ABS('#_G'!H24-G!H24)&gt;0.00001,TRUE,FALSE),IF('#_G'!H24&lt;&gt;G!H24,TRUE,FALSE)),IF(ISNUMBER('#_G'!H24),IF('#_G'!H24&gt;G!H24,"TooLow","TooHigh"),"WrongAnswer"),NOT(_xlfn.ISFORMULA('#_G'!H24)),IF(_xlfn.IFS(ISTEXT('#_G'!H24),FALSE,ISLOGICAL('#_G'!H24),FALSE,SUBSTITUTE(CELL("format",'#_G'!H24),"-","")=SUBSTITUTE(CELL("format",G!H24),"-",""),FALSE,CELL("format",'#_G'!H24)="G",FALSE,AND(CELL("format",'#_G'!H24)="F0",CELL("format",G!H24)="G"),FALSE,TRUE,IFERROR(IF(MATCH(CELL("format",'#_G'!H24)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H24),_xlfn.FORMULATEXT(G!H24),G!H24),"9","#"),"8","#"),"7","#"),"6","#"),"5","#"),"4","#"),"3","#"),"2","#"),"1","#"),"0","#"),"$","")," ",""),",","@"),"&gt;","@"),"&lt;","@"),"=","@"),")","@"),"(","@"),"^","@"),"/","@"),"+","@"),"*","@"),"-","@"))-LEN(SUBSTITUTE(SUBSTITUTE(SUBSTITUTE(SUBSTITUTE(SUBSTITUTE(SUBSTITUTE(SUBSTITUTE(SUBSTITUTE(SUBSTITUTE(SUBSTITUTE(SUBSTITUTE(SUBSTITUTE(SUBSTITUTE(SUBSTITUTE(SUBSTITUTE(SUBSTITUTE(SUBSTITUTE(SUBSTITUTE(SUBSTITUTE(SUBSTITUTE(SUBSTITUTE(SUBSTITUTE(SUBSTITUTE(SUBSTITUTE(IF(_xlfn.ISFORMULA(G!H24),_xlfn.FORMULATEXT(G!H24),G!H24),"9","#"),"8","#"),"7","#"),"6","#"),"5","#"),"4","#"),"3","#"),"2","#"),"1","#"),"0","#"),"$","")," ",""),",","@"),"&gt;","@"),"&lt;","@"),"=","@"),")","@"),"(","@"),"^","@"),"/","@"),"+","@"),"*","@"),"-","@"),"@#","")))/2&gt;(LEN(SUBSTITUTE(SUBSTITUTE(SUBSTITUTE(SUBSTITUTE(SUBSTITUTE(SUBSTITUTE(SUBSTITUTE(SUBSTITUTE(SUBSTITUTE(SUBSTITUTE(SUBSTITUTE(SUBSTITUTE(SUBSTITUTE(SUBSTITUTE(SUBSTITUTE(SUBSTITUTE(SUBSTITUTE(SUBSTITUTE(SUBSTITUTE(SUBSTITUTE(SUBSTITUTE(SUBSTITUTE(SUBSTITUTE(IF(_xlfn.ISFORMULA('#_G'!H24),_xlfn.FORMULATEXT('#_G'!H24),'#_G'!H24),"9","#"),"8","#"),"7","#"),"6","#"),"5","#"),"4","#"),"3","#"),"2","#"),"1","#"),"0","#"),"$","")," ",""),",","@"),"&gt;","@"),"&lt;","@"),"=","@"),")","@"),"(","@"),"^","@"),"/","@"),"+","@"),"*","@"),"-","@"))-LEN(SUBSTITUTE(SUBSTITUTE(SUBSTITUTE(SUBSTITUTE(SUBSTITUTE(SUBSTITUTE(SUBSTITUTE(SUBSTITUTE(SUBSTITUTE(SUBSTITUTE(SUBSTITUTE(SUBSTITUTE(SUBSTITUTE(SUBSTITUTE(SUBSTITUTE(SUBSTITUTE(SUBSTITUTE(SUBSTITUTE(SUBSTITUTE(SUBSTITUTE(SUBSTITUTE(SUBSTITUTE(SUBSTITUTE(SUBSTITUTE(IF(_xlfn.ISFORMULA('#_G'!H24),_xlfn.FORMULATEXT('#_G'!H24),'#_G'!H24),"9","#"),"8","#"),"7","#"),"6","#"),"5","#"),"4","#"),"3","#"),"2","#"),"1","#"),"0","#"),"$","")," ",""),",","@"),"&gt;","@"),"&lt;","@"),"=","@"),")","@"),"(","@"),"^","@"),"/","@"),"+","@"),"*","@"),"-","@"),"@#","")))/2,TRUE,FALSE),"HardCodeMsg",IF(LEN(IF(_xlfn.ISFORMULA(G!H24),_xlfn.FORMULATEXT(G!H24),G!H24))-LEN(SUBSTITUTE(IF(_xlfn.ISFORMULA(G!H24),_xlfn.FORMULATEXT(G!H24),G!H24),"""",""))&gt;LEN(IF(_xlfn.ISFORMULA('#_G'!H24),_xlfn.FORMULATEXT('#_G'!H24),'#_G'!H24))-LEN(SUBSTITUTE(IF(_xlfn.ISFORMULA('#_G'!H24),_xlfn.FORMULATEXT('#_G'!H24),'#_G'!H24),"""","")),TRUE,FALSE),"HardQuoteMsg",IF(LEN(IF(_xlfn.ISFORMULA(G!H24),_xlfn.FORMULATEXT(G!H24),G!H24))-LEN(SUBSTITUTE(IF(_xlfn.ISFORMULA(G!H24),_xlfn.FORMULATEXT(G!H24),G!H24),"$",""))&lt;LEN(IF(_xlfn.ISFORMULA('#_G'!H24),_xlfn.FORMULATEXT('#_G'!H24),'#_G'!H24))-LEN(SUBSTITUTE(IF(_xlfn.ISFORMULA('#_G'!H24),_xlfn.FORMULATEXT('#_G'!H24),'#_G'!H24),"$","")),TRUE,FALSE),"MissingAbsMsg",_xlfn.IFS(ISTEXT('#_G'!H24),FALSE,ISLOGICAL('#_G'!H24),FALSE,SUBSTITUTE(CELL("format",'#_G'!H24),"-","")=SUBSTITUTE(CELL("format",G!H24),"-",""),FALSE,CELL("format",'#_G'!H24)="G",FALSE,AND(CELL("format",'#_G'!H24)="F0",CELL("format",G!H24)="G"),FALSE,TRUE,IFERROR(IF(MATCH(CELL("format",'#_G'!H24),FormatCodes_SFX!$A$4:$A$53,0)&gt;0,TRUE),FALSE),TRUE,TRUE),"FormatMsg",TRUE,"PerfectMsg")</f>
        <v>PerfectMsg</v>
      </c>
      <c r="J24" s="168"/>
      <c r="K24" s="168"/>
    </row>
    <row r="25" spans="3:13" x14ac:dyDescent="0.15">
      <c r="C25" s="170">
        <v>0</v>
      </c>
      <c r="D25" s="205">
        <v>78098</v>
      </c>
      <c r="E25" s="170">
        <v>0</v>
      </c>
      <c r="F25" s="205">
        <v>89838</v>
      </c>
      <c r="G25" s="247" t="str">
        <f ca="1">_xlfn.IFS(ISBLANK(G!G25),"",IF(NOT(ISNA('#_G'!G25)),IF(ISNA(G!G25),TRUE,FALSE),FALSE),"StuNAMsg",IF(AND(ISNA('#_G'!G25),ISNA(G!G25)),TRUE,FALSE),"PerfectMsg",IF(NOT(ISERROR('#_G'!G25)),IF(ISERROR(G!G25),TRUE,FALSE),FALSE),"StuErrorMsg",IF(TYPE('#_G'!G25)&lt;&gt;TYPE(G!G25),TRUE,FALSE),"WrongTypeMsg",IF(_xlfn.ISFORMULA('#_G'!G25),IF(NOT(_xlfn.ISFORMULA(G!G25)),TRUE),FALSE),"MissingFormulaMsg",IF(NOT(AND(ISNUMBER(FIND("[",_xlfn.FORMULATEXT('#_G'!G25))),ISNUMBER(FIND("!",_xlfn.FORMULATEXT('#_G'!G25))))),AND(ISNUMBER(FIND("[",_xlfn.FORMULATEXT(G!G25))),ISNUMBER(FIND("!",_xlfn.FORMULATEXT(G!G25)))),FALSE),"ExternalRefsMsg",IF(ISNUMBER('#_G'!G25),IF(ABS('#_G'!G25-G!G25)&gt;0.00001,TRUE,FALSE),IF('#_G'!G25&lt;&gt;G!G25,TRUE,FALSE)),IF(ISNUMBER('#_G'!G25),IF('#_G'!G25&gt;G!G25,"TooLow","TooHigh"),"WrongAnswer"),NOT(_xlfn.ISFORMULA('#_G'!G25)),IF(_xlfn.IFS(ISTEXT('#_G'!G25),FALSE,ISLOGICAL('#_G'!G25),FALSE,SUBSTITUTE(CELL("format",'#_G'!G25),"-","")=SUBSTITUTE(CELL("format",G!G25),"-",""),FALSE,CELL("format",'#_G'!G25)="G",FALSE,AND(CELL("format",'#_G'!G25)="F0",CELL("format",G!G25)="G"),FALSE,TRUE,IFERROR(IF(MATCH(CELL("format",'#_G'!G25)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G25),_xlfn.FORMULATEXT(G!G25),G!G25),"9","#"),"8","#"),"7","#"),"6","#"),"5","#"),"4","#"),"3","#"),"2","#"),"1","#"),"0","#"),"$","")," ",""),",","@"),"&gt;","@"),"&lt;","@"),"=","@"),")","@"),"(","@"),"^","@"),"/","@"),"+","@"),"*","@"),"-","@"))-LEN(SUBSTITUTE(SUBSTITUTE(SUBSTITUTE(SUBSTITUTE(SUBSTITUTE(SUBSTITUTE(SUBSTITUTE(SUBSTITUTE(SUBSTITUTE(SUBSTITUTE(SUBSTITUTE(SUBSTITUTE(SUBSTITUTE(SUBSTITUTE(SUBSTITUTE(SUBSTITUTE(SUBSTITUTE(SUBSTITUTE(SUBSTITUTE(SUBSTITUTE(SUBSTITUTE(SUBSTITUTE(SUBSTITUTE(SUBSTITUTE(IF(_xlfn.ISFORMULA(G!G25),_xlfn.FORMULATEXT(G!G25),G!G25),"9","#"),"8","#"),"7","#"),"6","#"),"5","#"),"4","#"),"3","#"),"2","#"),"1","#"),"0","#"),"$","")," ",""),",","@"),"&gt;","@"),"&lt;","@"),"=","@"),")","@"),"(","@"),"^","@"),"/","@"),"+","@"),"*","@"),"-","@"),"@#","")))/2&gt;(LEN(SUBSTITUTE(SUBSTITUTE(SUBSTITUTE(SUBSTITUTE(SUBSTITUTE(SUBSTITUTE(SUBSTITUTE(SUBSTITUTE(SUBSTITUTE(SUBSTITUTE(SUBSTITUTE(SUBSTITUTE(SUBSTITUTE(SUBSTITUTE(SUBSTITUTE(SUBSTITUTE(SUBSTITUTE(SUBSTITUTE(SUBSTITUTE(SUBSTITUTE(SUBSTITUTE(SUBSTITUTE(SUBSTITUTE(IF(_xlfn.ISFORMULA('#_G'!G25),_xlfn.FORMULATEXT('#_G'!G25),'#_G'!G25),"9","#"),"8","#"),"7","#"),"6","#"),"5","#"),"4","#"),"3","#"),"2","#"),"1","#"),"0","#"),"$","")," ",""),",","@"),"&gt;","@"),"&lt;","@"),"=","@"),")","@"),"(","@"),"^","@"),"/","@"),"+","@"),"*","@"),"-","@"))-LEN(SUBSTITUTE(SUBSTITUTE(SUBSTITUTE(SUBSTITUTE(SUBSTITUTE(SUBSTITUTE(SUBSTITUTE(SUBSTITUTE(SUBSTITUTE(SUBSTITUTE(SUBSTITUTE(SUBSTITUTE(SUBSTITUTE(SUBSTITUTE(SUBSTITUTE(SUBSTITUTE(SUBSTITUTE(SUBSTITUTE(SUBSTITUTE(SUBSTITUTE(SUBSTITUTE(SUBSTITUTE(SUBSTITUTE(SUBSTITUTE(IF(_xlfn.ISFORMULA('#_G'!G25),_xlfn.FORMULATEXT('#_G'!G25),'#_G'!G25),"9","#"),"8","#"),"7","#"),"6","#"),"5","#"),"4","#"),"3","#"),"2","#"),"1","#"),"0","#"),"$","")," ",""),",","@"),"&gt;","@"),"&lt;","@"),"=","@"),")","@"),"(","@"),"^","@"),"/","@"),"+","@"),"*","@"),"-","@"),"@#","")))/2,TRUE,FALSE),"HardCodeMsg",IF(LEN(IF(_xlfn.ISFORMULA(G!G25),_xlfn.FORMULATEXT(G!G25),G!G25))-LEN(SUBSTITUTE(IF(_xlfn.ISFORMULA(G!G25),_xlfn.FORMULATEXT(G!G25),G!G25),"""",""))&gt;LEN(IF(_xlfn.ISFORMULA('#_G'!G25),_xlfn.FORMULATEXT('#_G'!G25),'#_G'!G25))-LEN(SUBSTITUTE(IF(_xlfn.ISFORMULA('#_G'!G25),_xlfn.FORMULATEXT('#_G'!G25),'#_G'!G25),"""","")),TRUE,FALSE),"HardQuoteMsg",IF(LEN(IF(_xlfn.ISFORMULA(G!G25),_xlfn.FORMULATEXT(G!G25),G!G25))-LEN(SUBSTITUTE(IF(_xlfn.ISFORMULA(G!G25),_xlfn.FORMULATEXT(G!G25),G!G25),"$",""))&lt;LEN(IF(_xlfn.ISFORMULA('#_G'!G25),_xlfn.FORMULATEXT('#_G'!G25),'#_G'!G25))-LEN(SUBSTITUTE(IF(_xlfn.ISFORMULA('#_G'!G25),_xlfn.FORMULATEXT('#_G'!G25),'#_G'!G25),"$","")),TRUE,FALSE),"MissingAbsMsg",_xlfn.IFS(ISTEXT('#_G'!G25),FALSE,ISLOGICAL('#_G'!G25),FALSE,SUBSTITUTE(CELL("format",'#_G'!G25),"-","")=SUBSTITUTE(CELL("format",G!G25),"-",""),FALSE,CELL("format",'#_G'!G25)="G",FALSE,AND(CELL("format",'#_G'!G25)="F0",CELL("format",G!G25)="G"),FALSE,TRUE,IFERROR(IF(MATCH(CELL("format",'#_G'!G25),FormatCodes_SFX!$A$4:$A$53,0)&gt;0,TRUE),FALSE),TRUE,TRUE),"FormatMsg",TRUE,"PerfectMsg")</f>
        <v>PerfectMsg</v>
      </c>
      <c r="H25" s="205" t="str">
        <f ca="1">_xlfn.IFS(ISBLANK(G!H25),"",IF(NOT(ISNA('#_G'!H25)),IF(ISNA(G!H25),TRUE,FALSE),FALSE),"StuNAMsg",IF(AND(ISNA('#_G'!H25),ISNA(G!H25)),TRUE,FALSE),"PerfectMsg",IF(NOT(ISERROR('#_G'!H25)),IF(ISERROR(G!H25),TRUE,FALSE),FALSE),"StuErrorMsg",IF(TYPE('#_G'!H25)&lt;&gt;TYPE(G!H25),TRUE,FALSE),"WrongTypeMsg",IF(_xlfn.ISFORMULA('#_G'!H25),IF(NOT(_xlfn.ISFORMULA(G!H25)),TRUE),FALSE),"MissingFormulaMsg",IF(NOT(AND(ISNUMBER(FIND("[",_xlfn.FORMULATEXT('#_G'!H25))),ISNUMBER(FIND("!",_xlfn.FORMULATEXT('#_G'!H25))))),AND(ISNUMBER(FIND("[",_xlfn.FORMULATEXT(G!H25))),ISNUMBER(FIND("!",_xlfn.FORMULATEXT(G!H25)))),FALSE),"ExternalRefsMsg",IF(ISNUMBER('#_G'!H25),IF(ABS('#_G'!H25-G!H25)&gt;0.00001,TRUE,FALSE),IF('#_G'!H25&lt;&gt;G!H25,TRUE,FALSE)),IF(ISNUMBER('#_G'!H25),IF('#_G'!H25&gt;G!H25,"TooLow","TooHigh"),"WrongAnswer"),NOT(_xlfn.ISFORMULA('#_G'!H25)),IF(_xlfn.IFS(ISTEXT('#_G'!H25),FALSE,ISLOGICAL('#_G'!H25),FALSE,SUBSTITUTE(CELL("format",'#_G'!H25),"-","")=SUBSTITUTE(CELL("format",G!H25),"-",""),FALSE,CELL("format",'#_G'!H25)="G",FALSE,AND(CELL("format",'#_G'!H25)="F0",CELL("format",G!H25)="G"),FALSE,TRUE,IFERROR(IF(MATCH(CELL("format",'#_G'!H25)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H25),_xlfn.FORMULATEXT(G!H25),G!H25),"9","#"),"8","#"),"7","#"),"6","#"),"5","#"),"4","#"),"3","#"),"2","#"),"1","#"),"0","#"),"$","")," ",""),",","@"),"&gt;","@"),"&lt;","@"),"=","@"),")","@"),"(","@"),"^","@"),"/","@"),"+","@"),"*","@"),"-","@"))-LEN(SUBSTITUTE(SUBSTITUTE(SUBSTITUTE(SUBSTITUTE(SUBSTITUTE(SUBSTITUTE(SUBSTITUTE(SUBSTITUTE(SUBSTITUTE(SUBSTITUTE(SUBSTITUTE(SUBSTITUTE(SUBSTITUTE(SUBSTITUTE(SUBSTITUTE(SUBSTITUTE(SUBSTITUTE(SUBSTITUTE(SUBSTITUTE(SUBSTITUTE(SUBSTITUTE(SUBSTITUTE(SUBSTITUTE(SUBSTITUTE(IF(_xlfn.ISFORMULA(G!H25),_xlfn.FORMULATEXT(G!H25),G!H25),"9","#"),"8","#"),"7","#"),"6","#"),"5","#"),"4","#"),"3","#"),"2","#"),"1","#"),"0","#"),"$","")," ",""),",","@"),"&gt;","@"),"&lt;","@"),"=","@"),")","@"),"(","@"),"^","@"),"/","@"),"+","@"),"*","@"),"-","@"),"@#","")))/2&gt;(LEN(SUBSTITUTE(SUBSTITUTE(SUBSTITUTE(SUBSTITUTE(SUBSTITUTE(SUBSTITUTE(SUBSTITUTE(SUBSTITUTE(SUBSTITUTE(SUBSTITUTE(SUBSTITUTE(SUBSTITUTE(SUBSTITUTE(SUBSTITUTE(SUBSTITUTE(SUBSTITUTE(SUBSTITUTE(SUBSTITUTE(SUBSTITUTE(SUBSTITUTE(SUBSTITUTE(SUBSTITUTE(SUBSTITUTE(IF(_xlfn.ISFORMULA('#_G'!H25),_xlfn.FORMULATEXT('#_G'!H25),'#_G'!H25),"9","#"),"8","#"),"7","#"),"6","#"),"5","#"),"4","#"),"3","#"),"2","#"),"1","#"),"0","#"),"$","")," ",""),",","@"),"&gt;","@"),"&lt;","@"),"=","@"),")","@"),"(","@"),"^","@"),"/","@"),"+","@"),"*","@"),"-","@"))-LEN(SUBSTITUTE(SUBSTITUTE(SUBSTITUTE(SUBSTITUTE(SUBSTITUTE(SUBSTITUTE(SUBSTITUTE(SUBSTITUTE(SUBSTITUTE(SUBSTITUTE(SUBSTITUTE(SUBSTITUTE(SUBSTITUTE(SUBSTITUTE(SUBSTITUTE(SUBSTITUTE(SUBSTITUTE(SUBSTITUTE(SUBSTITUTE(SUBSTITUTE(SUBSTITUTE(SUBSTITUTE(SUBSTITUTE(SUBSTITUTE(IF(_xlfn.ISFORMULA('#_G'!H25),_xlfn.FORMULATEXT('#_G'!H25),'#_G'!H25),"9","#"),"8","#"),"7","#"),"6","#"),"5","#"),"4","#"),"3","#"),"2","#"),"1","#"),"0","#"),"$","")," ",""),",","@"),"&gt;","@"),"&lt;","@"),"=","@"),")","@"),"(","@"),"^","@"),"/","@"),"+","@"),"*","@"),"-","@"),"@#","")))/2,TRUE,FALSE),"HardCodeMsg",IF(LEN(IF(_xlfn.ISFORMULA(G!H25),_xlfn.FORMULATEXT(G!H25),G!H25))-LEN(SUBSTITUTE(IF(_xlfn.ISFORMULA(G!H25),_xlfn.FORMULATEXT(G!H25),G!H25),"""",""))&gt;LEN(IF(_xlfn.ISFORMULA('#_G'!H25),_xlfn.FORMULATEXT('#_G'!H25),'#_G'!H25))-LEN(SUBSTITUTE(IF(_xlfn.ISFORMULA('#_G'!H25),_xlfn.FORMULATEXT('#_G'!H25),'#_G'!H25),"""","")),TRUE,FALSE),"HardQuoteMsg",IF(LEN(IF(_xlfn.ISFORMULA(G!H25),_xlfn.FORMULATEXT(G!H25),G!H25))-LEN(SUBSTITUTE(IF(_xlfn.ISFORMULA(G!H25),_xlfn.FORMULATEXT(G!H25),G!H25),"$",""))&lt;LEN(IF(_xlfn.ISFORMULA('#_G'!H25),_xlfn.FORMULATEXT('#_G'!H25),'#_G'!H25))-LEN(SUBSTITUTE(IF(_xlfn.ISFORMULA('#_G'!H25),_xlfn.FORMULATEXT('#_G'!H25),'#_G'!H25),"$","")),TRUE,FALSE),"MissingAbsMsg",_xlfn.IFS(ISTEXT('#_G'!H25),FALSE,ISLOGICAL('#_G'!H25),FALSE,SUBSTITUTE(CELL("format",'#_G'!H25),"-","")=SUBSTITUTE(CELL("format",G!H25),"-",""),FALSE,CELL("format",'#_G'!H25)="G",FALSE,AND(CELL("format",'#_G'!H25)="F0",CELL("format",G!H25)="G"),FALSE,TRUE,IFERROR(IF(MATCH(CELL("format",'#_G'!H25),FormatCodes_SFX!$A$4:$A$53,0)&gt;0,TRUE),FALSE),TRUE,TRUE),"FormatMsg",TRUE,"PerfectMsg")</f>
        <v>PerfectMsg</v>
      </c>
      <c r="J25" s="168"/>
      <c r="K25" s="168"/>
    </row>
    <row r="26" spans="3:13" ht="17.25" customHeight="1" x14ac:dyDescent="0.15">
      <c r="C26" s="170">
        <v>0</v>
      </c>
      <c r="D26" s="205">
        <v>60566</v>
      </c>
      <c r="E26" s="170">
        <v>0</v>
      </c>
      <c r="F26" s="205">
        <v>87033</v>
      </c>
      <c r="G26" s="247" t="str">
        <f ca="1">_xlfn.IFS(ISBLANK(G!G26),"",IF(NOT(ISNA('#_G'!G26)),IF(ISNA(G!G26),TRUE,FALSE),FALSE),"StuNAMsg",IF(AND(ISNA('#_G'!G26),ISNA(G!G26)),TRUE,FALSE),"PerfectMsg",IF(NOT(ISERROR('#_G'!G26)),IF(ISERROR(G!G26),TRUE,FALSE),FALSE),"StuErrorMsg",IF(TYPE('#_G'!G26)&lt;&gt;TYPE(G!G26),TRUE,FALSE),"WrongTypeMsg",IF(_xlfn.ISFORMULA('#_G'!G26),IF(NOT(_xlfn.ISFORMULA(G!G26)),TRUE),FALSE),"MissingFormulaMsg",IF(NOT(AND(ISNUMBER(FIND("[",_xlfn.FORMULATEXT('#_G'!G26))),ISNUMBER(FIND("!",_xlfn.FORMULATEXT('#_G'!G26))))),AND(ISNUMBER(FIND("[",_xlfn.FORMULATEXT(G!G26))),ISNUMBER(FIND("!",_xlfn.FORMULATEXT(G!G26)))),FALSE),"ExternalRefsMsg",IF(ISNUMBER('#_G'!G26),IF(ABS('#_G'!G26-G!G26)&gt;0.00001,TRUE,FALSE),IF('#_G'!G26&lt;&gt;G!G26,TRUE,FALSE)),IF(ISNUMBER('#_G'!G26),IF('#_G'!G26&gt;G!G26,"TooLow","TooHigh"),"WrongAnswer"),NOT(_xlfn.ISFORMULA('#_G'!G26)),IF(_xlfn.IFS(ISTEXT('#_G'!G26),FALSE,ISLOGICAL('#_G'!G26),FALSE,SUBSTITUTE(CELL("format",'#_G'!G26),"-","")=SUBSTITUTE(CELL("format",G!G26),"-",""),FALSE,CELL("format",'#_G'!G26)="G",FALSE,AND(CELL("format",'#_G'!G26)="F0",CELL("format",G!G26)="G"),FALSE,TRUE,IFERROR(IF(MATCH(CELL("format",'#_G'!G26)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G26),_xlfn.FORMULATEXT(G!G26),G!G26),"9","#"),"8","#"),"7","#"),"6","#"),"5","#"),"4","#"),"3","#"),"2","#"),"1","#"),"0","#"),"$","")," ",""),",","@"),"&gt;","@"),"&lt;","@"),"=","@"),")","@"),"(","@"),"^","@"),"/","@"),"+","@"),"*","@"),"-","@"))-LEN(SUBSTITUTE(SUBSTITUTE(SUBSTITUTE(SUBSTITUTE(SUBSTITUTE(SUBSTITUTE(SUBSTITUTE(SUBSTITUTE(SUBSTITUTE(SUBSTITUTE(SUBSTITUTE(SUBSTITUTE(SUBSTITUTE(SUBSTITUTE(SUBSTITUTE(SUBSTITUTE(SUBSTITUTE(SUBSTITUTE(SUBSTITUTE(SUBSTITUTE(SUBSTITUTE(SUBSTITUTE(SUBSTITUTE(SUBSTITUTE(IF(_xlfn.ISFORMULA(G!G26),_xlfn.FORMULATEXT(G!G26),G!G26),"9","#"),"8","#"),"7","#"),"6","#"),"5","#"),"4","#"),"3","#"),"2","#"),"1","#"),"0","#"),"$","")," ",""),",","@"),"&gt;","@"),"&lt;","@"),"=","@"),")","@"),"(","@"),"^","@"),"/","@"),"+","@"),"*","@"),"-","@"),"@#","")))/2&gt;(LEN(SUBSTITUTE(SUBSTITUTE(SUBSTITUTE(SUBSTITUTE(SUBSTITUTE(SUBSTITUTE(SUBSTITUTE(SUBSTITUTE(SUBSTITUTE(SUBSTITUTE(SUBSTITUTE(SUBSTITUTE(SUBSTITUTE(SUBSTITUTE(SUBSTITUTE(SUBSTITUTE(SUBSTITUTE(SUBSTITUTE(SUBSTITUTE(SUBSTITUTE(SUBSTITUTE(SUBSTITUTE(SUBSTITUTE(IF(_xlfn.ISFORMULA('#_G'!G26),_xlfn.FORMULATEXT('#_G'!G26),'#_G'!G26),"9","#"),"8","#"),"7","#"),"6","#"),"5","#"),"4","#"),"3","#"),"2","#"),"1","#"),"0","#"),"$","")," ",""),",","@"),"&gt;","@"),"&lt;","@"),"=","@"),")","@"),"(","@"),"^","@"),"/","@"),"+","@"),"*","@"),"-","@"))-LEN(SUBSTITUTE(SUBSTITUTE(SUBSTITUTE(SUBSTITUTE(SUBSTITUTE(SUBSTITUTE(SUBSTITUTE(SUBSTITUTE(SUBSTITUTE(SUBSTITUTE(SUBSTITUTE(SUBSTITUTE(SUBSTITUTE(SUBSTITUTE(SUBSTITUTE(SUBSTITUTE(SUBSTITUTE(SUBSTITUTE(SUBSTITUTE(SUBSTITUTE(SUBSTITUTE(SUBSTITUTE(SUBSTITUTE(SUBSTITUTE(IF(_xlfn.ISFORMULA('#_G'!G26),_xlfn.FORMULATEXT('#_G'!G26),'#_G'!G26),"9","#"),"8","#"),"7","#"),"6","#"),"5","#"),"4","#"),"3","#"),"2","#"),"1","#"),"0","#"),"$","")," ",""),",","@"),"&gt;","@"),"&lt;","@"),"=","@"),")","@"),"(","@"),"^","@"),"/","@"),"+","@"),"*","@"),"-","@"),"@#","")))/2,TRUE,FALSE),"HardCodeMsg",IF(LEN(IF(_xlfn.ISFORMULA(G!G26),_xlfn.FORMULATEXT(G!G26),G!G26))-LEN(SUBSTITUTE(IF(_xlfn.ISFORMULA(G!G26),_xlfn.FORMULATEXT(G!G26),G!G26),"""",""))&gt;LEN(IF(_xlfn.ISFORMULA('#_G'!G26),_xlfn.FORMULATEXT('#_G'!G26),'#_G'!G26))-LEN(SUBSTITUTE(IF(_xlfn.ISFORMULA('#_G'!G26),_xlfn.FORMULATEXT('#_G'!G26),'#_G'!G26),"""","")),TRUE,FALSE),"HardQuoteMsg",IF(LEN(IF(_xlfn.ISFORMULA(G!G26),_xlfn.FORMULATEXT(G!G26),G!G26))-LEN(SUBSTITUTE(IF(_xlfn.ISFORMULA(G!G26),_xlfn.FORMULATEXT(G!G26),G!G26),"$",""))&lt;LEN(IF(_xlfn.ISFORMULA('#_G'!G26),_xlfn.FORMULATEXT('#_G'!G26),'#_G'!G26))-LEN(SUBSTITUTE(IF(_xlfn.ISFORMULA('#_G'!G26),_xlfn.FORMULATEXT('#_G'!G26),'#_G'!G26),"$","")),TRUE,FALSE),"MissingAbsMsg",_xlfn.IFS(ISTEXT('#_G'!G26),FALSE,ISLOGICAL('#_G'!G26),FALSE,SUBSTITUTE(CELL("format",'#_G'!G26),"-","")=SUBSTITUTE(CELL("format",G!G26),"-",""),FALSE,CELL("format",'#_G'!G26)="G",FALSE,AND(CELL("format",'#_G'!G26)="F0",CELL("format",G!G26)="G"),FALSE,TRUE,IFERROR(IF(MATCH(CELL("format",'#_G'!G26),FormatCodes_SFX!$A$4:$A$53,0)&gt;0,TRUE),FALSE),TRUE,TRUE),"FormatMsg",TRUE,"PerfectMsg")</f>
        <v>PerfectMsg</v>
      </c>
      <c r="H26" s="205" t="str">
        <f ca="1">_xlfn.IFS(ISBLANK(G!H26),"",IF(NOT(ISNA('#_G'!H26)),IF(ISNA(G!H26),TRUE,FALSE),FALSE),"StuNAMsg",IF(AND(ISNA('#_G'!H26),ISNA(G!H26)),TRUE,FALSE),"PerfectMsg",IF(NOT(ISERROR('#_G'!H26)),IF(ISERROR(G!H26),TRUE,FALSE),FALSE),"StuErrorMsg",IF(TYPE('#_G'!H26)&lt;&gt;TYPE(G!H26),TRUE,FALSE),"WrongTypeMsg",IF(_xlfn.ISFORMULA('#_G'!H26),IF(NOT(_xlfn.ISFORMULA(G!H26)),TRUE),FALSE),"MissingFormulaMsg",IF(NOT(AND(ISNUMBER(FIND("[",_xlfn.FORMULATEXT('#_G'!H26))),ISNUMBER(FIND("!",_xlfn.FORMULATEXT('#_G'!H26))))),AND(ISNUMBER(FIND("[",_xlfn.FORMULATEXT(G!H26))),ISNUMBER(FIND("!",_xlfn.FORMULATEXT(G!H26)))),FALSE),"ExternalRefsMsg",IF(ISNUMBER('#_G'!H26),IF(ABS('#_G'!H26-G!H26)&gt;0.00001,TRUE,FALSE),IF('#_G'!H26&lt;&gt;G!H26,TRUE,FALSE)),IF(ISNUMBER('#_G'!H26),IF('#_G'!H26&gt;G!H26,"TooLow","TooHigh"),"WrongAnswer"),NOT(_xlfn.ISFORMULA('#_G'!H26)),IF(_xlfn.IFS(ISTEXT('#_G'!H26),FALSE,ISLOGICAL('#_G'!H26),FALSE,SUBSTITUTE(CELL("format",'#_G'!H26),"-","")=SUBSTITUTE(CELL("format",G!H26),"-",""),FALSE,CELL("format",'#_G'!H26)="G",FALSE,AND(CELL("format",'#_G'!H26)="F0",CELL("format",G!H26)="G"),FALSE,TRUE,IFERROR(IF(MATCH(CELL("format",'#_G'!H26)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H26),_xlfn.FORMULATEXT(G!H26),G!H26),"9","#"),"8","#"),"7","#"),"6","#"),"5","#"),"4","#"),"3","#"),"2","#"),"1","#"),"0","#"),"$","")," ",""),",","@"),"&gt;","@"),"&lt;","@"),"=","@"),")","@"),"(","@"),"^","@"),"/","@"),"+","@"),"*","@"),"-","@"))-LEN(SUBSTITUTE(SUBSTITUTE(SUBSTITUTE(SUBSTITUTE(SUBSTITUTE(SUBSTITUTE(SUBSTITUTE(SUBSTITUTE(SUBSTITUTE(SUBSTITUTE(SUBSTITUTE(SUBSTITUTE(SUBSTITUTE(SUBSTITUTE(SUBSTITUTE(SUBSTITUTE(SUBSTITUTE(SUBSTITUTE(SUBSTITUTE(SUBSTITUTE(SUBSTITUTE(SUBSTITUTE(SUBSTITUTE(SUBSTITUTE(IF(_xlfn.ISFORMULA(G!H26),_xlfn.FORMULATEXT(G!H26),G!H26),"9","#"),"8","#"),"7","#"),"6","#"),"5","#"),"4","#"),"3","#"),"2","#"),"1","#"),"0","#"),"$","")," ",""),",","@"),"&gt;","@"),"&lt;","@"),"=","@"),")","@"),"(","@"),"^","@"),"/","@"),"+","@"),"*","@"),"-","@"),"@#","")))/2&gt;(LEN(SUBSTITUTE(SUBSTITUTE(SUBSTITUTE(SUBSTITUTE(SUBSTITUTE(SUBSTITUTE(SUBSTITUTE(SUBSTITUTE(SUBSTITUTE(SUBSTITUTE(SUBSTITUTE(SUBSTITUTE(SUBSTITUTE(SUBSTITUTE(SUBSTITUTE(SUBSTITUTE(SUBSTITUTE(SUBSTITUTE(SUBSTITUTE(SUBSTITUTE(SUBSTITUTE(SUBSTITUTE(SUBSTITUTE(IF(_xlfn.ISFORMULA('#_G'!H26),_xlfn.FORMULATEXT('#_G'!H26),'#_G'!H26),"9","#"),"8","#"),"7","#"),"6","#"),"5","#"),"4","#"),"3","#"),"2","#"),"1","#"),"0","#"),"$","")," ",""),",","@"),"&gt;","@"),"&lt;","@"),"=","@"),")","@"),"(","@"),"^","@"),"/","@"),"+","@"),"*","@"),"-","@"))-LEN(SUBSTITUTE(SUBSTITUTE(SUBSTITUTE(SUBSTITUTE(SUBSTITUTE(SUBSTITUTE(SUBSTITUTE(SUBSTITUTE(SUBSTITUTE(SUBSTITUTE(SUBSTITUTE(SUBSTITUTE(SUBSTITUTE(SUBSTITUTE(SUBSTITUTE(SUBSTITUTE(SUBSTITUTE(SUBSTITUTE(SUBSTITUTE(SUBSTITUTE(SUBSTITUTE(SUBSTITUTE(SUBSTITUTE(SUBSTITUTE(IF(_xlfn.ISFORMULA('#_G'!H26),_xlfn.FORMULATEXT('#_G'!H26),'#_G'!H26),"9","#"),"8","#"),"7","#"),"6","#"),"5","#"),"4","#"),"3","#"),"2","#"),"1","#"),"0","#"),"$","")," ",""),",","@"),"&gt;","@"),"&lt;","@"),"=","@"),")","@"),"(","@"),"^","@"),"/","@"),"+","@"),"*","@"),"-","@"),"@#","")))/2,TRUE,FALSE),"HardCodeMsg",IF(LEN(IF(_xlfn.ISFORMULA(G!H26),_xlfn.FORMULATEXT(G!H26),G!H26))-LEN(SUBSTITUTE(IF(_xlfn.ISFORMULA(G!H26),_xlfn.FORMULATEXT(G!H26),G!H26),"""",""))&gt;LEN(IF(_xlfn.ISFORMULA('#_G'!H26),_xlfn.FORMULATEXT('#_G'!H26),'#_G'!H26))-LEN(SUBSTITUTE(IF(_xlfn.ISFORMULA('#_G'!H26),_xlfn.FORMULATEXT('#_G'!H26),'#_G'!H26),"""","")),TRUE,FALSE),"HardQuoteMsg",IF(LEN(IF(_xlfn.ISFORMULA(G!H26),_xlfn.FORMULATEXT(G!H26),G!H26))-LEN(SUBSTITUTE(IF(_xlfn.ISFORMULA(G!H26),_xlfn.FORMULATEXT(G!H26),G!H26),"$",""))&lt;LEN(IF(_xlfn.ISFORMULA('#_G'!H26),_xlfn.FORMULATEXT('#_G'!H26),'#_G'!H26))-LEN(SUBSTITUTE(IF(_xlfn.ISFORMULA('#_G'!H26),_xlfn.FORMULATEXT('#_G'!H26),'#_G'!H26),"$","")),TRUE,FALSE),"MissingAbsMsg",_xlfn.IFS(ISTEXT('#_G'!H26),FALSE,ISLOGICAL('#_G'!H26),FALSE,SUBSTITUTE(CELL("format",'#_G'!H26),"-","")=SUBSTITUTE(CELL("format",G!H26),"-",""),FALSE,CELL("format",'#_G'!H26)="G",FALSE,AND(CELL("format",'#_G'!H26)="F0",CELL("format",G!H26)="G"),FALSE,TRUE,IFERROR(IF(MATCH(CELL("format",'#_G'!H26),FormatCodes_SFX!$A$4:$A$53,0)&gt;0,TRUE),FALSE),TRUE,TRUE),"FormatMsg",TRUE,"PerfectMsg")</f>
        <v>PerfectMsg</v>
      </c>
      <c r="J26" s="168"/>
      <c r="K26" s="168"/>
    </row>
    <row r="27" spans="3:13" x14ac:dyDescent="0.25">
      <c r="C27" s="170">
        <v>0</v>
      </c>
      <c r="D27" s="205">
        <v>80495</v>
      </c>
      <c r="E27" s="170">
        <v>0</v>
      </c>
      <c r="F27" s="205">
        <v>100091</v>
      </c>
      <c r="G27" s="247" t="str">
        <f ca="1">_xlfn.IFS(ISBLANK(G!G27),"",IF(NOT(ISNA('#_G'!G27)),IF(ISNA(G!G27),TRUE,FALSE),FALSE),"StuNAMsg",IF(AND(ISNA('#_G'!G27),ISNA(G!G27)),TRUE,FALSE),"PerfectMsg",IF(NOT(ISERROR('#_G'!G27)),IF(ISERROR(G!G27),TRUE,FALSE),FALSE),"StuErrorMsg",IF(TYPE('#_G'!G27)&lt;&gt;TYPE(G!G27),TRUE,FALSE),"WrongTypeMsg",IF(_xlfn.ISFORMULA('#_G'!G27),IF(NOT(_xlfn.ISFORMULA(G!G27)),TRUE),FALSE),"MissingFormulaMsg",IF(NOT(AND(ISNUMBER(FIND("[",_xlfn.FORMULATEXT('#_G'!G27))),ISNUMBER(FIND("!",_xlfn.FORMULATEXT('#_G'!G27))))),AND(ISNUMBER(FIND("[",_xlfn.FORMULATEXT(G!G27))),ISNUMBER(FIND("!",_xlfn.FORMULATEXT(G!G27)))),FALSE),"ExternalRefsMsg",IF(ISNUMBER('#_G'!G27),IF(ABS('#_G'!G27-G!G27)&gt;0.00001,TRUE,FALSE),IF('#_G'!G27&lt;&gt;G!G27,TRUE,FALSE)),IF(ISNUMBER('#_G'!G27),IF('#_G'!G27&gt;G!G27,"TooLow","TooHigh"),"WrongAnswer"),NOT(_xlfn.ISFORMULA('#_G'!G27)),IF(_xlfn.IFS(ISTEXT('#_G'!G27),FALSE,ISLOGICAL('#_G'!G27),FALSE,SUBSTITUTE(CELL("format",'#_G'!G27),"-","")=SUBSTITUTE(CELL("format",G!G27),"-",""),FALSE,CELL("format",'#_G'!G27)="G",FALSE,AND(CELL("format",'#_G'!G27)="F0",CELL("format",G!G27)="G"),FALSE,TRUE,IFERROR(IF(MATCH(CELL("format",'#_G'!G27)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G27),_xlfn.FORMULATEXT(G!G27),G!G27),"9","#"),"8","#"),"7","#"),"6","#"),"5","#"),"4","#"),"3","#"),"2","#"),"1","#"),"0","#"),"$","")," ",""),",","@"),"&gt;","@"),"&lt;","@"),"=","@"),")","@"),"(","@"),"^","@"),"/","@"),"+","@"),"*","@"),"-","@"))-LEN(SUBSTITUTE(SUBSTITUTE(SUBSTITUTE(SUBSTITUTE(SUBSTITUTE(SUBSTITUTE(SUBSTITUTE(SUBSTITUTE(SUBSTITUTE(SUBSTITUTE(SUBSTITUTE(SUBSTITUTE(SUBSTITUTE(SUBSTITUTE(SUBSTITUTE(SUBSTITUTE(SUBSTITUTE(SUBSTITUTE(SUBSTITUTE(SUBSTITUTE(SUBSTITUTE(SUBSTITUTE(SUBSTITUTE(SUBSTITUTE(IF(_xlfn.ISFORMULA(G!G27),_xlfn.FORMULATEXT(G!G27),G!G27),"9","#"),"8","#"),"7","#"),"6","#"),"5","#"),"4","#"),"3","#"),"2","#"),"1","#"),"0","#"),"$","")," ",""),",","@"),"&gt;","@"),"&lt;","@"),"=","@"),")","@"),"(","@"),"^","@"),"/","@"),"+","@"),"*","@"),"-","@"),"@#","")))/2&gt;(LEN(SUBSTITUTE(SUBSTITUTE(SUBSTITUTE(SUBSTITUTE(SUBSTITUTE(SUBSTITUTE(SUBSTITUTE(SUBSTITUTE(SUBSTITUTE(SUBSTITUTE(SUBSTITUTE(SUBSTITUTE(SUBSTITUTE(SUBSTITUTE(SUBSTITUTE(SUBSTITUTE(SUBSTITUTE(SUBSTITUTE(SUBSTITUTE(SUBSTITUTE(SUBSTITUTE(SUBSTITUTE(SUBSTITUTE(IF(_xlfn.ISFORMULA('#_G'!G27),_xlfn.FORMULATEXT('#_G'!G27),'#_G'!G27),"9","#"),"8","#"),"7","#"),"6","#"),"5","#"),"4","#"),"3","#"),"2","#"),"1","#"),"0","#"),"$","")," ",""),",","@"),"&gt;","@"),"&lt;","@"),"=","@"),")","@"),"(","@"),"^","@"),"/","@"),"+","@"),"*","@"),"-","@"))-LEN(SUBSTITUTE(SUBSTITUTE(SUBSTITUTE(SUBSTITUTE(SUBSTITUTE(SUBSTITUTE(SUBSTITUTE(SUBSTITUTE(SUBSTITUTE(SUBSTITUTE(SUBSTITUTE(SUBSTITUTE(SUBSTITUTE(SUBSTITUTE(SUBSTITUTE(SUBSTITUTE(SUBSTITUTE(SUBSTITUTE(SUBSTITUTE(SUBSTITUTE(SUBSTITUTE(SUBSTITUTE(SUBSTITUTE(SUBSTITUTE(IF(_xlfn.ISFORMULA('#_G'!G27),_xlfn.FORMULATEXT('#_G'!G27),'#_G'!G27),"9","#"),"8","#"),"7","#"),"6","#"),"5","#"),"4","#"),"3","#"),"2","#"),"1","#"),"0","#"),"$","")," ",""),",","@"),"&gt;","@"),"&lt;","@"),"=","@"),")","@"),"(","@"),"^","@"),"/","@"),"+","@"),"*","@"),"-","@"),"@#","")))/2,TRUE,FALSE),"HardCodeMsg",IF(LEN(IF(_xlfn.ISFORMULA(G!G27),_xlfn.FORMULATEXT(G!G27),G!G27))-LEN(SUBSTITUTE(IF(_xlfn.ISFORMULA(G!G27),_xlfn.FORMULATEXT(G!G27),G!G27),"""",""))&gt;LEN(IF(_xlfn.ISFORMULA('#_G'!G27),_xlfn.FORMULATEXT('#_G'!G27),'#_G'!G27))-LEN(SUBSTITUTE(IF(_xlfn.ISFORMULA('#_G'!G27),_xlfn.FORMULATEXT('#_G'!G27),'#_G'!G27),"""","")),TRUE,FALSE),"HardQuoteMsg",IF(LEN(IF(_xlfn.ISFORMULA(G!G27),_xlfn.FORMULATEXT(G!G27),G!G27))-LEN(SUBSTITUTE(IF(_xlfn.ISFORMULA(G!G27),_xlfn.FORMULATEXT(G!G27),G!G27),"$",""))&lt;LEN(IF(_xlfn.ISFORMULA('#_G'!G27),_xlfn.FORMULATEXT('#_G'!G27),'#_G'!G27))-LEN(SUBSTITUTE(IF(_xlfn.ISFORMULA('#_G'!G27),_xlfn.FORMULATEXT('#_G'!G27),'#_G'!G27),"$","")),TRUE,FALSE),"MissingAbsMsg",_xlfn.IFS(ISTEXT('#_G'!G27),FALSE,ISLOGICAL('#_G'!G27),FALSE,SUBSTITUTE(CELL("format",'#_G'!G27),"-","")=SUBSTITUTE(CELL("format",G!G27),"-",""),FALSE,CELL("format",'#_G'!G27)="G",FALSE,AND(CELL("format",'#_G'!G27)="F0",CELL("format",G!G27)="G"),FALSE,TRUE,IFERROR(IF(MATCH(CELL("format",'#_G'!G27),FormatCodes_SFX!$A$4:$A$53,0)&gt;0,TRUE),FALSE),TRUE,TRUE),"FormatMsg",TRUE,"PerfectMsg")</f>
        <v>PerfectMsg</v>
      </c>
      <c r="H27" s="205" t="str">
        <f ca="1">_xlfn.IFS(ISBLANK(G!H27),"",IF(NOT(ISNA('#_G'!H27)),IF(ISNA(G!H27),TRUE,FALSE),FALSE),"StuNAMsg",IF(AND(ISNA('#_G'!H27),ISNA(G!H27)),TRUE,FALSE),"PerfectMsg",IF(NOT(ISERROR('#_G'!H27)),IF(ISERROR(G!H27),TRUE,FALSE),FALSE),"StuErrorMsg",IF(TYPE('#_G'!H27)&lt;&gt;TYPE(G!H27),TRUE,FALSE),"WrongTypeMsg",IF(_xlfn.ISFORMULA('#_G'!H27),IF(NOT(_xlfn.ISFORMULA(G!H27)),TRUE),FALSE),"MissingFormulaMsg",IF(NOT(AND(ISNUMBER(FIND("[",_xlfn.FORMULATEXT('#_G'!H27))),ISNUMBER(FIND("!",_xlfn.FORMULATEXT('#_G'!H27))))),AND(ISNUMBER(FIND("[",_xlfn.FORMULATEXT(G!H27))),ISNUMBER(FIND("!",_xlfn.FORMULATEXT(G!H27)))),FALSE),"ExternalRefsMsg",IF(ISNUMBER('#_G'!H27),IF(ABS('#_G'!H27-G!H27)&gt;0.00001,TRUE,FALSE),IF('#_G'!H27&lt;&gt;G!H27,TRUE,FALSE)),IF(ISNUMBER('#_G'!H27),IF('#_G'!H27&gt;G!H27,"TooLow","TooHigh"),"WrongAnswer"),NOT(_xlfn.ISFORMULA('#_G'!H27)),IF(_xlfn.IFS(ISTEXT('#_G'!H27),FALSE,ISLOGICAL('#_G'!H27),FALSE,SUBSTITUTE(CELL("format",'#_G'!H27),"-","")=SUBSTITUTE(CELL("format",G!H27),"-",""),FALSE,CELL("format",'#_G'!H27)="G",FALSE,AND(CELL("format",'#_G'!H27)="F0",CELL("format",G!H27)="G"),FALSE,TRUE,IFERROR(IF(MATCH(CELL("format",'#_G'!H27)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H27),_xlfn.FORMULATEXT(G!H27),G!H27),"9","#"),"8","#"),"7","#"),"6","#"),"5","#"),"4","#"),"3","#"),"2","#"),"1","#"),"0","#"),"$","")," ",""),",","@"),"&gt;","@"),"&lt;","@"),"=","@"),")","@"),"(","@"),"^","@"),"/","@"),"+","@"),"*","@"),"-","@"))-LEN(SUBSTITUTE(SUBSTITUTE(SUBSTITUTE(SUBSTITUTE(SUBSTITUTE(SUBSTITUTE(SUBSTITUTE(SUBSTITUTE(SUBSTITUTE(SUBSTITUTE(SUBSTITUTE(SUBSTITUTE(SUBSTITUTE(SUBSTITUTE(SUBSTITUTE(SUBSTITUTE(SUBSTITUTE(SUBSTITUTE(SUBSTITUTE(SUBSTITUTE(SUBSTITUTE(SUBSTITUTE(SUBSTITUTE(SUBSTITUTE(IF(_xlfn.ISFORMULA(G!H27),_xlfn.FORMULATEXT(G!H27),G!H27),"9","#"),"8","#"),"7","#"),"6","#"),"5","#"),"4","#"),"3","#"),"2","#"),"1","#"),"0","#"),"$","")," ",""),",","@"),"&gt;","@"),"&lt;","@"),"=","@"),")","@"),"(","@"),"^","@"),"/","@"),"+","@"),"*","@"),"-","@"),"@#","")))/2&gt;(LEN(SUBSTITUTE(SUBSTITUTE(SUBSTITUTE(SUBSTITUTE(SUBSTITUTE(SUBSTITUTE(SUBSTITUTE(SUBSTITUTE(SUBSTITUTE(SUBSTITUTE(SUBSTITUTE(SUBSTITUTE(SUBSTITUTE(SUBSTITUTE(SUBSTITUTE(SUBSTITUTE(SUBSTITUTE(SUBSTITUTE(SUBSTITUTE(SUBSTITUTE(SUBSTITUTE(SUBSTITUTE(SUBSTITUTE(IF(_xlfn.ISFORMULA('#_G'!H27),_xlfn.FORMULATEXT('#_G'!H27),'#_G'!H27),"9","#"),"8","#"),"7","#"),"6","#"),"5","#"),"4","#"),"3","#"),"2","#"),"1","#"),"0","#"),"$","")," ",""),",","@"),"&gt;","@"),"&lt;","@"),"=","@"),")","@"),"(","@"),"^","@"),"/","@"),"+","@"),"*","@"),"-","@"))-LEN(SUBSTITUTE(SUBSTITUTE(SUBSTITUTE(SUBSTITUTE(SUBSTITUTE(SUBSTITUTE(SUBSTITUTE(SUBSTITUTE(SUBSTITUTE(SUBSTITUTE(SUBSTITUTE(SUBSTITUTE(SUBSTITUTE(SUBSTITUTE(SUBSTITUTE(SUBSTITUTE(SUBSTITUTE(SUBSTITUTE(SUBSTITUTE(SUBSTITUTE(SUBSTITUTE(SUBSTITUTE(SUBSTITUTE(SUBSTITUTE(IF(_xlfn.ISFORMULA('#_G'!H27),_xlfn.FORMULATEXT('#_G'!H27),'#_G'!H27),"9","#"),"8","#"),"7","#"),"6","#"),"5","#"),"4","#"),"3","#"),"2","#"),"1","#"),"0","#"),"$","")," ",""),",","@"),"&gt;","@"),"&lt;","@"),"=","@"),")","@"),"(","@"),"^","@"),"/","@"),"+","@"),"*","@"),"-","@"),"@#","")))/2,TRUE,FALSE),"HardCodeMsg",IF(LEN(IF(_xlfn.ISFORMULA(G!H27),_xlfn.FORMULATEXT(G!H27),G!H27))-LEN(SUBSTITUTE(IF(_xlfn.ISFORMULA(G!H27),_xlfn.FORMULATEXT(G!H27),G!H27),"""",""))&gt;LEN(IF(_xlfn.ISFORMULA('#_G'!H27),_xlfn.FORMULATEXT('#_G'!H27),'#_G'!H27))-LEN(SUBSTITUTE(IF(_xlfn.ISFORMULA('#_G'!H27),_xlfn.FORMULATEXT('#_G'!H27),'#_G'!H27),"""","")),TRUE,FALSE),"HardQuoteMsg",IF(LEN(IF(_xlfn.ISFORMULA(G!H27),_xlfn.FORMULATEXT(G!H27),G!H27))-LEN(SUBSTITUTE(IF(_xlfn.ISFORMULA(G!H27),_xlfn.FORMULATEXT(G!H27),G!H27),"$",""))&lt;LEN(IF(_xlfn.ISFORMULA('#_G'!H27),_xlfn.FORMULATEXT('#_G'!H27),'#_G'!H27))-LEN(SUBSTITUTE(IF(_xlfn.ISFORMULA('#_G'!H27),_xlfn.FORMULATEXT('#_G'!H27),'#_G'!H27),"$","")),TRUE,FALSE),"MissingAbsMsg",_xlfn.IFS(ISTEXT('#_G'!H27),FALSE,ISLOGICAL('#_G'!H27),FALSE,SUBSTITUTE(CELL("format",'#_G'!H27),"-","")=SUBSTITUTE(CELL("format",G!H27),"-",""),FALSE,CELL("format",'#_G'!H27)="G",FALSE,AND(CELL("format",'#_G'!H27)="F0",CELL("format",G!H27)="G"),FALSE,TRUE,IFERROR(IF(MATCH(CELL("format",'#_G'!H27),FormatCodes_SFX!$A$4:$A$53,0)&gt;0,TRUE),FALSE),TRUE,TRUE),"FormatMsg",TRUE,"PerfectMsg")</f>
        <v>PerfectMsg</v>
      </c>
    </row>
    <row r="28" spans="3:13" x14ac:dyDescent="0.25">
      <c r="C28" s="170">
        <v>0</v>
      </c>
      <c r="D28" s="205">
        <v>88894</v>
      </c>
      <c r="E28" s="170">
        <v>0</v>
      </c>
      <c r="F28" s="205">
        <v>104227</v>
      </c>
      <c r="G28" s="247" t="str">
        <f ca="1">_xlfn.IFS(ISBLANK(G!G28),"",IF(NOT(ISNA('#_G'!G28)),IF(ISNA(G!G28),TRUE,FALSE),FALSE),"StuNAMsg",IF(AND(ISNA('#_G'!G28),ISNA(G!G28)),TRUE,FALSE),"PerfectMsg",IF(NOT(ISERROR('#_G'!G28)),IF(ISERROR(G!G28),TRUE,FALSE),FALSE),"StuErrorMsg",IF(TYPE('#_G'!G28)&lt;&gt;TYPE(G!G28),TRUE,FALSE),"WrongTypeMsg",IF(_xlfn.ISFORMULA('#_G'!G28),IF(NOT(_xlfn.ISFORMULA(G!G28)),TRUE),FALSE),"MissingFormulaMsg",IF(NOT(AND(ISNUMBER(FIND("[",_xlfn.FORMULATEXT('#_G'!G28))),ISNUMBER(FIND("!",_xlfn.FORMULATEXT('#_G'!G28))))),AND(ISNUMBER(FIND("[",_xlfn.FORMULATEXT(G!G28))),ISNUMBER(FIND("!",_xlfn.FORMULATEXT(G!G28)))),FALSE),"ExternalRefsMsg",IF(ISNUMBER('#_G'!G28),IF(ABS('#_G'!G28-G!G28)&gt;0.00001,TRUE,FALSE),IF('#_G'!G28&lt;&gt;G!G28,TRUE,FALSE)),IF(ISNUMBER('#_G'!G28),IF('#_G'!G28&gt;G!G28,"TooLow","TooHigh"),"WrongAnswer"),NOT(_xlfn.ISFORMULA('#_G'!G28)),IF(_xlfn.IFS(ISTEXT('#_G'!G28),FALSE,ISLOGICAL('#_G'!G28),FALSE,SUBSTITUTE(CELL("format",'#_G'!G28),"-","")=SUBSTITUTE(CELL("format",G!G28),"-",""),FALSE,CELL("format",'#_G'!G28)="G",FALSE,AND(CELL("format",'#_G'!G28)="F0",CELL("format",G!G28)="G"),FALSE,TRUE,IFERROR(IF(MATCH(CELL("format",'#_G'!G28)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G28),_xlfn.FORMULATEXT(G!G28),G!G28),"9","#"),"8","#"),"7","#"),"6","#"),"5","#"),"4","#"),"3","#"),"2","#"),"1","#"),"0","#"),"$","")," ",""),",","@"),"&gt;","@"),"&lt;","@"),"=","@"),")","@"),"(","@"),"^","@"),"/","@"),"+","@"),"*","@"),"-","@"))-LEN(SUBSTITUTE(SUBSTITUTE(SUBSTITUTE(SUBSTITUTE(SUBSTITUTE(SUBSTITUTE(SUBSTITUTE(SUBSTITUTE(SUBSTITUTE(SUBSTITUTE(SUBSTITUTE(SUBSTITUTE(SUBSTITUTE(SUBSTITUTE(SUBSTITUTE(SUBSTITUTE(SUBSTITUTE(SUBSTITUTE(SUBSTITUTE(SUBSTITUTE(SUBSTITUTE(SUBSTITUTE(SUBSTITUTE(SUBSTITUTE(IF(_xlfn.ISFORMULA(G!G28),_xlfn.FORMULATEXT(G!G28),G!G28),"9","#"),"8","#"),"7","#"),"6","#"),"5","#"),"4","#"),"3","#"),"2","#"),"1","#"),"0","#"),"$","")," ",""),",","@"),"&gt;","@"),"&lt;","@"),"=","@"),")","@"),"(","@"),"^","@"),"/","@"),"+","@"),"*","@"),"-","@"),"@#","")))/2&gt;(LEN(SUBSTITUTE(SUBSTITUTE(SUBSTITUTE(SUBSTITUTE(SUBSTITUTE(SUBSTITUTE(SUBSTITUTE(SUBSTITUTE(SUBSTITUTE(SUBSTITUTE(SUBSTITUTE(SUBSTITUTE(SUBSTITUTE(SUBSTITUTE(SUBSTITUTE(SUBSTITUTE(SUBSTITUTE(SUBSTITUTE(SUBSTITUTE(SUBSTITUTE(SUBSTITUTE(SUBSTITUTE(SUBSTITUTE(IF(_xlfn.ISFORMULA('#_G'!G28),_xlfn.FORMULATEXT('#_G'!G28),'#_G'!G28),"9","#"),"8","#"),"7","#"),"6","#"),"5","#"),"4","#"),"3","#"),"2","#"),"1","#"),"0","#"),"$","")," ",""),",","@"),"&gt;","@"),"&lt;","@"),"=","@"),")","@"),"(","@"),"^","@"),"/","@"),"+","@"),"*","@"),"-","@"))-LEN(SUBSTITUTE(SUBSTITUTE(SUBSTITUTE(SUBSTITUTE(SUBSTITUTE(SUBSTITUTE(SUBSTITUTE(SUBSTITUTE(SUBSTITUTE(SUBSTITUTE(SUBSTITUTE(SUBSTITUTE(SUBSTITUTE(SUBSTITUTE(SUBSTITUTE(SUBSTITUTE(SUBSTITUTE(SUBSTITUTE(SUBSTITUTE(SUBSTITUTE(SUBSTITUTE(SUBSTITUTE(SUBSTITUTE(SUBSTITUTE(IF(_xlfn.ISFORMULA('#_G'!G28),_xlfn.FORMULATEXT('#_G'!G28),'#_G'!G28),"9","#"),"8","#"),"7","#"),"6","#"),"5","#"),"4","#"),"3","#"),"2","#"),"1","#"),"0","#"),"$","")," ",""),",","@"),"&gt;","@"),"&lt;","@"),"=","@"),")","@"),"(","@"),"^","@"),"/","@"),"+","@"),"*","@"),"-","@"),"@#","")))/2,TRUE,FALSE),"HardCodeMsg",IF(LEN(IF(_xlfn.ISFORMULA(G!G28),_xlfn.FORMULATEXT(G!G28),G!G28))-LEN(SUBSTITUTE(IF(_xlfn.ISFORMULA(G!G28),_xlfn.FORMULATEXT(G!G28),G!G28),"""",""))&gt;LEN(IF(_xlfn.ISFORMULA('#_G'!G28),_xlfn.FORMULATEXT('#_G'!G28),'#_G'!G28))-LEN(SUBSTITUTE(IF(_xlfn.ISFORMULA('#_G'!G28),_xlfn.FORMULATEXT('#_G'!G28),'#_G'!G28),"""","")),TRUE,FALSE),"HardQuoteMsg",IF(LEN(IF(_xlfn.ISFORMULA(G!G28),_xlfn.FORMULATEXT(G!G28),G!G28))-LEN(SUBSTITUTE(IF(_xlfn.ISFORMULA(G!G28),_xlfn.FORMULATEXT(G!G28),G!G28),"$",""))&lt;LEN(IF(_xlfn.ISFORMULA('#_G'!G28),_xlfn.FORMULATEXT('#_G'!G28),'#_G'!G28))-LEN(SUBSTITUTE(IF(_xlfn.ISFORMULA('#_G'!G28),_xlfn.FORMULATEXT('#_G'!G28),'#_G'!G28),"$","")),TRUE,FALSE),"MissingAbsMsg",_xlfn.IFS(ISTEXT('#_G'!G28),FALSE,ISLOGICAL('#_G'!G28),FALSE,SUBSTITUTE(CELL("format",'#_G'!G28),"-","")=SUBSTITUTE(CELL("format",G!G28),"-",""),FALSE,CELL("format",'#_G'!G28)="G",FALSE,AND(CELL("format",'#_G'!G28)="F0",CELL("format",G!G28)="G"),FALSE,TRUE,IFERROR(IF(MATCH(CELL("format",'#_G'!G28),FormatCodes_SFX!$A$4:$A$53,0)&gt;0,TRUE),FALSE),TRUE,TRUE),"FormatMsg",TRUE,"PerfectMsg")</f>
        <v>PerfectMsg</v>
      </c>
      <c r="H28" s="205" t="str">
        <f ca="1">_xlfn.IFS(ISBLANK(G!H28),"",IF(NOT(ISNA('#_G'!H28)),IF(ISNA(G!H28),TRUE,FALSE),FALSE),"StuNAMsg",IF(AND(ISNA('#_G'!H28),ISNA(G!H28)),TRUE,FALSE),"PerfectMsg",IF(NOT(ISERROR('#_G'!H28)),IF(ISERROR(G!H28),TRUE,FALSE),FALSE),"StuErrorMsg",IF(TYPE('#_G'!H28)&lt;&gt;TYPE(G!H28),TRUE,FALSE),"WrongTypeMsg",IF(_xlfn.ISFORMULA('#_G'!H28),IF(NOT(_xlfn.ISFORMULA(G!H28)),TRUE),FALSE),"MissingFormulaMsg",IF(NOT(AND(ISNUMBER(FIND("[",_xlfn.FORMULATEXT('#_G'!H28))),ISNUMBER(FIND("!",_xlfn.FORMULATEXT('#_G'!H28))))),AND(ISNUMBER(FIND("[",_xlfn.FORMULATEXT(G!H28))),ISNUMBER(FIND("!",_xlfn.FORMULATEXT(G!H28)))),FALSE),"ExternalRefsMsg",IF(ISNUMBER('#_G'!H28),IF(ABS('#_G'!H28-G!H28)&gt;0.00001,TRUE,FALSE),IF('#_G'!H28&lt;&gt;G!H28,TRUE,FALSE)),IF(ISNUMBER('#_G'!H28),IF('#_G'!H28&gt;G!H28,"TooLow","TooHigh"),"WrongAnswer"),NOT(_xlfn.ISFORMULA('#_G'!H28)),IF(_xlfn.IFS(ISTEXT('#_G'!H28),FALSE,ISLOGICAL('#_G'!H28),FALSE,SUBSTITUTE(CELL("format",'#_G'!H28),"-","")=SUBSTITUTE(CELL("format",G!H28),"-",""),FALSE,CELL("format",'#_G'!H28)="G",FALSE,AND(CELL("format",'#_G'!H28)="F0",CELL("format",G!H28)="G"),FALSE,TRUE,IFERROR(IF(MATCH(CELL("format",'#_G'!H28)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H28),_xlfn.FORMULATEXT(G!H28),G!H28),"9","#"),"8","#"),"7","#"),"6","#"),"5","#"),"4","#"),"3","#"),"2","#"),"1","#"),"0","#"),"$","")," ",""),",","@"),"&gt;","@"),"&lt;","@"),"=","@"),")","@"),"(","@"),"^","@"),"/","@"),"+","@"),"*","@"),"-","@"))-LEN(SUBSTITUTE(SUBSTITUTE(SUBSTITUTE(SUBSTITUTE(SUBSTITUTE(SUBSTITUTE(SUBSTITUTE(SUBSTITUTE(SUBSTITUTE(SUBSTITUTE(SUBSTITUTE(SUBSTITUTE(SUBSTITUTE(SUBSTITUTE(SUBSTITUTE(SUBSTITUTE(SUBSTITUTE(SUBSTITUTE(SUBSTITUTE(SUBSTITUTE(SUBSTITUTE(SUBSTITUTE(SUBSTITUTE(SUBSTITUTE(IF(_xlfn.ISFORMULA(G!H28),_xlfn.FORMULATEXT(G!H28),G!H28),"9","#"),"8","#"),"7","#"),"6","#"),"5","#"),"4","#"),"3","#"),"2","#"),"1","#"),"0","#"),"$","")," ",""),",","@"),"&gt;","@"),"&lt;","@"),"=","@"),")","@"),"(","@"),"^","@"),"/","@"),"+","@"),"*","@"),"-","@"),"@#","")))/2&gt;(LEN(SUBSTITUTE(SUBSTITUTE(SUBSTITUTE(SUBSTITUTE(SUBSTITUTE(SUBSTITUTE(SUBSTITUTE(SUBSTITUTE(SUBSTITUTE(SUBSTITUTE(SUBSTITUTE(SUBSTITUTE(SUBSTITUTE(SUBSTITUTE(SUBSTITUTE(SUBSTITUTE(SUBSTITUTE(SUBSTITUTE(SUBSTITUTE(SUBSTITUTE(SUBSTITUTE(SUBSTITUTE(SUBSTITUTE(IF(_xlfn.ISFORMULA('#_G'!H28),_xlfn.FORMULATEXT('#_G'!H28),'#_G'!H28),"9","#"),"8","#"),"7","#"),"6","#"),"5","#"),"4","#"),"3","#"),"2","#"),"1","#"),"0","#"),"$","")," ",""),",","@"),"&gt;","@"),"&lt;","@"),"=","@"),")","@"),"(","@"),"^","@"),"/","@"),"+","@"),"*","@"),"-","@"))-LEN(SUBSTITUTE(SUBSTITUTE(SUBSTITUTE(SUBSTITUTE(SUBSTITUTE(SUBSTITUTE(SUBSTITUTE(SUBSTITUTE(SUBSTITUTE(SUBSTITUTE(SUBSTITUTE(SUBSTITUTE(SUBSTITUTE(SUBSTITUTE(SUBSTITUTE(SUBSTITUTE(SUBSTITUTE(SUBSTITUTE(SUBSTITUTE(SUBSTITUTE(SUBSTITUTE(SUBSTITUTE(SUBSTITUTE(SUBSTITUTE(IF(_xlfn.ISFORMULA('#_G'!H28),_xlfn.FORMULATEXT('#_G'!H28),'#_G'!H28),"9","#"),"8","#"),"7","#"),"6","#"),"5","#"),"4","#"),"3","#"),"2","#"),"1","#"),"0","#"),"$","")," ",""),",","@"),"&gt;","@"),"&lt;","@"),"=","@"),")","@"),"(","@"),"^","@"),"/","@"),"+","@"),"*","@"),"-","@"),"@#","")))/2,TRUE,FALSE),"HardCodeMsg",IF(LEN(IF(_xlfn.ISFORMULA(G!H28),_xlfn.FORMULATEXT(G!H28),G!H28))-LEN(SUBSTITUTE(IF(_xlfn.ISFORMULA(G!H28),_xlfn.FORMULATEXT(G!H28),G!H28),"""",""))&gt;LEN(IF(_xlfn.ISFORMULA('#_G'!H28),_xlfn.FORMULATEXT('#_G'!H28),'#_G'!H28))-LEN(SUBSTITUTE(IF(_xlfn.ISFORMULA('#_G'!H28),_xlfn.FORMULATEXT('#_G'!H28),'#_G'!H28),"""","")),TRUE,FALSE),"HardQuoteMsg",IF(LEN(IF(_xlfn.ISFORMULA(G!H28),_xlfn.FORMULATEXT(G!H28),G!H28))-LEN(SUBSTITUTE(IF(_xlfn.ISFORMULA(G!H28),_xlfn.FORMULATEXT(G!H28),G!H28),"$",""))&lt;LEN(IF(_xlfn.ISFORMULA('#_G'!H28),_xlfn.FORMULATEXT('#_G'!H28),'#_G'!H28))-LEN(SUBSTITUTE(IF(_xlfn.ISFORMULA('#_G'!H28),_xlfn.FORMULATEXT('#_G'!H28),'#_G'!H28),"$","")),TRUE,FALSE),"MissingAbsMsg",_xlfn.IFS(ISTEXT('#_G'!H28),FALSE,ISLOGICAL('#_G'!H28),FALSE,SUBSTITUTE(CELL("format",'#_G'!H28),"-","")=SUBSTITUTE(CELL("format",G!H28),"-",""),FALSE,CELL("format",'#_G'!H28)="G",FALSE,AND(CELL("format",'#_G'!H28)="F0",CELL("format",G!H28)="G"),FALSE,TRUE,IFERROR(IF(MATCH(CELL("format",'#_G'!H28),FormatCodes_SFX!$A$4:$A$53,0)&gt;0,TRUE),FALSE),TRUE,TRUE),"FormatMsg",TRUE,"PerfectMsg")</f>
        <v>PerfectMsg</v>
      </c>
    </row>
    <row r="29" spans="3:13" x14ac:dyDescent="0.25">
      <c r="C29" s="170">
        <v>0</v>
      </c>
      <c r="D29" s="205">
        <v>72432</v>
      </c>
      <c r="E29" s="170">
        <v>0</v>
      </c>
      <c r="F29" s="205">
        <v>99703</v>
      </c>
      <c r="G29" s="247" t="str">
        <f ca="1">_xlfn.IFS(ISBLANK(G!G29),"",IF(NOT(ISNA('#_G'!G29)),IF(ISNA(G!G29),TRUE,FALSE),FALSE),"StuNAMsg",IF(AND(ISNA('#_G'!G29),ISNA(G!G29)),TRUE,FALSE),"PerfectMsg",IF(NOT(ISERROR('#_G'!G29)),IF(ISERROR(G!G29),TRUE,FALSE),FALSE),"StuErrorMsg",IF(TYPE('#_G'!G29)&lt;&gt;TYPE(G!G29),TRUE,FALSE),"WrongTypeMsg",IF(_xlfn.ISFORMULA('#_G'!G29),IF(NOT(_xlfn.ISFORMULA(G!G29)),TRUE),FALSE),"MissingFormulaMsg",IF(NOT(AND(ISNUMBER(FIND("[",_xlfn.FORMULATEXT('#_G'!G29))),ISNUMBER(FIND("!",_xlfn.FORMULATEXT('#_G'!G29))))),AND(ISNUMBER(FIND("[",_xlfn.FORMULATEXT(G!G29))),ISNUMBER(FIND("!",_xlfn.FORMULATEXT(G!G29)))),FALSE),"ExternalRefsMsg",IF(ISNUMBER('#_G'!G29),IF(ABS('#_G'!G29-G!G29)&gt;0.00001,TRUE,FALSE),IF('#_G'!G29&lt;&gt;G!G29,TRUE,FALSE)),IF(ISNUMBER('#_G'!G29),IF('#_G'!G29&gt;G!G29,"TooLow","TooHigh"),"WrongAnswer"),NOT(_xlfn.ISFORMULA('#_G'!G29)),IF(_xlfn.IFS(ISTEXT('#_G'!G29),FALSE,ISLOGICAL('#_G'!G29),FALSE,SUBSTITUTE(CELL("format",'#_G'!G29),"-","")=SUBSTITUTE(CELL("format",G!G29),"-",""),FALSE,CELL("format",'#_G'!G29)="G",FALSE,AND(CELL("format",'#_G'!G29)="F0",CELL("format",G!G29)="G"),FALSE,TRUE,IFERROR(IF(MATCH(CELL("format",'#_G'!G29)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G29),_xlfn.FORMULATEXT(G!G29),G!G29),"9","#"),"8","#"),"7","#"),"6","#"),"5","#"),"4","#"),"3","#"),"2","#"),"1","#"),"0","#"),"$","")," ",""),",","@"),"&gt;","@"),"&lt;","@"),"=","@"),")","@"),"(","@"),"^","@"),"/","@"),"+","@"),"*","@"),"-","@"))-LEN(SUBSTITUTE(SUBSTITUTE(SUBSTITUTE(SUBSTITUTE(SUBSTITUTE(SUBSTITUTE(SUBSTITUTE(SUBSTITUTE(SUBSTITUTE(SUBSTITUTE(SUBSTITUTE(SUBSTITUTE(SUBSTITUTE(SUBSTITUTE(SUBSTITUTE(SUBSTITUTE(SUBSTITUTE(SUBSTITUTE(SUBSTITUTE(SUBSTITUTE(SUBSTITUTE(SUBSTITUTE(SUBSTITUTE(SUBSTITUTE(IF(_xlfn.ISFORMULA(G!G29),_xlfn.FORMULATEXT(G!G29),G!G29),"9","#"),"8","#"),"7","#"),"6","#"),"5","#"),"4","#"),"3","#"),"2","#"),"1","#"),"0","#"),"$","")," ",""),",","@"),"&gt;","@"),"&lt;","@"),"=","@"),")","@"),"(","@"),"^","@"),"/","@"),"+","@"),"*","@"),"-","@"),"@#","")))/2&gt;(LEN(SUBSTITUTE(SUBSTITUTE(SUBSTITUTE(SUBSTITUTE(SUBSTITUTE(SUBSTITUTE(SUBSTITUTE(SUBSTITUTE(SUBSTITUTE(SUBSTITUTE(SUBSTITUTE(SUBSTITUTE(SUBSTITUTE(SUBSTITUTE(SUBSTITUTE(SUBSTITUTE(SUBSTITUTE(SUBSTITUTE(SUBSTITUTE(SUBSTITUTE(SUBSTITUTE(SUBSTITUTE(SUBSTITUTE(IF(_xlfn.ISFORMULA('#_G'!G29),_xlfn.FORMULATEXT('#_G'!G29),'#_G'!G29),"9","#"),"8","#"),"7","#"),"6","#"),"5","#"),"4","#"),"3","#"),"2","#"),"1","#"),"0","#"),"$","")," ",""),",","@"),"&gt;","@"),"&lt;","@"),"=","@"),")","@"),"(","@"),"^","@"),"/","@"),"+","@"),"*","@"),"-","@"))-LEN(SUBSTITUTE(SUBSTITUTE(SUBSTITUTE(SUBSTITUTE(SUBSTITUTE(SUBSTITUTE(SUBSTITUTE(SUBSTITUTE(SUBSTITUTE(SUBSTITUTE(SUBSTITUTE(SUBSTITUTE(SUBSTITUTE(SUBSTITUTE(SUBSTITUTE(SUBSTITUTE(SUBSTITUTE(SUBSTITUTE(SUBSTITUTE(SUBSTITUTE(SUBSTITUTE(SUBSTITUTE(SUBSTITUTE(SUBSTITUTE(IF(_xlfn.ISFORMULA('#_G'!G29),_xlfn.FORMULATEXT('#_G'!G29),'#_G'!G29),"9","#"),"8","#"),"7","#"),"6","#"),"5","#"),"4","#"),"3","#"),"2","#"),"1","#"),"0","#"),"$","")," ",""),",","@"),"&gt;","@"),"&lt;","@"),"=","@"),")","@"),"(","@"),"^","@"),"/","@"),"+","@"),"*","@"),"-","@"),"@#","")))/2,TRUE,FALSE),"HardCodeMsg",IF(LEN(IF(_xlfn.ISFORMULA(G!G29),_xlfn.FORMULATEXT(G!G29),G!G29))-LEN(SUBSTITUTE(IF(_xlfn.ISFORMULA(G!G29),_xlfn.FORMULATEXT(G!G29),G!G29),"""",""))&gt;LEN(IF(_xlfn.ISFORMULA('#_G'!G29),_xlfn.FORMULATEXT('#_G'!G29),'#_G'!G29))-LEN(SUBSTITUTE(IF(_xlfn.ISFORMULA('#_G'!G29),_xlfn.FORMULATEXT('#_G'!G29),'#_G'!G29),"""","")),TRUE,FALSE),"HardQuoteMsg",IF(LEN(IF(_xlfn.ISFORMULA(G!G29),_xlfn.FORMULATEXT(G!G29),G!G29))-LEN(SUBSTITUTE(IF(_xlfn.ISFORMULA(G!G29),_xlfn.FORMULATEXT(G!G29),G!G29),"$",""))&lt;LEN(IF(_xlfn.ISFORMULA('#_G'!G29),_xlfn.FORMULATEXT('#_G'!G29),'#_G'!G29))-LEN(SUBSTITUTE(IF(_xlfn.ISFORMULA('#_G'!G29),_xlfn.FORMULATEXT('#_G'!G29),'#_G'!G29),"$","")),TRUE,FALSE),"MissingAbsMsg",_xlfn.IFS(ISTEXT('#_G'!G29),FALSE,ISLOGICAL('#_G'!G29),FALSE,SUBSTITUTE(CELL("format",'#_G'!G29),"-","")=SUBSTITUTE(CELL("format",G!G29),"-",""),FALSE,CELL("format",'#_G'!G29)="G",FALSE,AND(CELL("format",'#_G'!G29)="F0",CELL("format",G!G29)="G"),FALSE,TRUE,IFERROR(IF(MATCH(CELL("format",'#_G'!G29),FormatCodes_SFX!$A$4:$A$53,0)&gt;0,TRUE),FALSE),TRUE,TRUE),"FormatMsg",TRUE,"PerfectMsg")</f>
        <v>PerfectMsg</v>
      </c>
      <c r="H29" s="205" t="str">
        <f ca="1">_xlfn.IFS(ISBLANK(G!H29),"",IF(NOT(ISNA('#_G'!H29)),IF(ISNA(G!H29),TRUE,FALSE),FALSE),"StuNAMsg",IF(AND(ISNA('#_G'!H29),ISNA(G!H29)),TRUE,FALSE),"PerfectMsg",IF(NOT(ISERROR('#_G'!H29)),IF(ISERROR(G!H29),TRUE,FALSE),FALSE),"StuErrorMsg",IF(TYPE('#_G'!H29)&lt;&gt;TYPE(G!H29),TRUE,FALSE),"WrongTypeMsg",IF(_xlfn.ISFORMULA('#_G'!H29),IF(NOT(_xlfn.ISFORMULA(G!H29)),TRUE),FALSE),"MissingFormulaMsg",IF(NOT(AND(ISNUMBER(FIND("[",_xlfn.FORMULATEXT('#_G'!H29))),ISNUMBER(FIND("!",_xlfn.FORMULATEXT('#_G'!H29))))),AND(ISNUMBER(FIND("[",_xlfn.FORMULATEXT(G!H29))),ISNUMBER(FIND("!",_xlfn.FORMULATEXT(G!H29)))),FALSE),"ExternalRefsMsg",IF(ISNUMBER('#_G'!H29),IF(ABS('#_G'!H29-G!H29)&gt;0.00001,TRUE,FALSE),IF('#_G'!H29&lt;&gt;G!H29,TRUE,FALSE)),IF(ISNUMBER('#_G'!H29),IF('#_G'!H29&gt;G!H29,"TooLow","TooHigh"),"WrongAnswer"),NOT(_xlfn.ISFORMULA('#_G'!H29)),IF(_xlfn.IFS(ISTEXT('#_G'!H29),FALSE,ISLOGICAL('#_G'!H29),FALSE,SUBSTITUTE(CELL("format",'#_G'!H29),"-","")=SUBSTITUTE(CELL("format",G!H29),"-",""),FALSE,CELL("format",'#_G'!H29)="G",FALSE,AND(CELL("format",'#_G'!H29)="F0",CELL("format",G!H29)="G"),FALSE,TRUE,IFERROR(IF(MATCH(CELL("format",'#_G'!H29)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H29),_xlfn.FORMULATEXT(G!H29),G!H29),"9","#"),"8","#"),"7","#"),"6","#"),"5","#"),"4","#"),"3","#"),"2","#"),"1","#"),"0","#"),"$","")," ",""),",","@"),"&gt;","@"),"&lt;","@"),"=","@"),")","@"),"(","@"),"^","@"),"/","@"),"+","@"),"*","@"),"-","@"))-LEN(SUBSTITUTE(SUBSTITUTE(SUBSTITUTE(SUBSTITUTE(SUBSTITUTE(SUBSTITUTE(SUBSTITUTE(SUBSTITUTE(SUBSTITUTE(SUBSTITUTE(SUBSTITUTE(SUBSTITUTE(SUBSTITUTE(SUBSTITUTE(SUBSTITUTE(SUBSTITUTE(SUBSTITUTE(SUBSTITUTE(SUBSTITUTE(SUBSTITUTE(SUBSTITUTE(SUBSTITUTE(SUBSTITUTE(SUBSTITUTE(IF(_xlfn.ISFORMULA(G!H29),_xlfn.FORMULATEXT(G!H29),G!H29),"9","#"),"8","#"),"7","#"),"6","#"),"5","#"),"4","#"),"3","#"),"2","#"),"1","#"),"0","#"),"$","")," ",""),",","@"),"&gt;","@"),"&lt;","@"),"=","@"),")","@"),"(","@"),"^","@"),"/","@"),"+","@"),"*","@"),"-","@"),"@#","")))/2&gt;(LEN(SUBSTITUTE(SUBSTITUTE(SUBSTITUTE(SUBSTITUTE(SUBSTITUTE(SUBSTITUTE(SUBSTITUTE(SUBSTITUTE(SUBSTITUTE(SUBSTITUTE(SUBSTITUTE(SUBSTITUTE(SUBSTITUTE(SUBSTITUTE(SUBSTITUTE(SUBSTITUTE(SUBSTITUTE(SUBSTITUTE(SUBSTITUTE(SUBSTITUTE(SUBSTITUTE(SUBSTITUTE(SUBSTITUTE(IF(_xlfn.ISFORMULA('#_G'!H29),_xlfn.FORMULATEXT('#_G'!H29),'#_G'!H29),"9","#"),"8","#"),"7","#"),"6","#"),"5","#"),"4","#"),"3","#"),"2","#"),"1","#"),"0","#"),"$","")," ",""),",","@"),"&gt;","@"),"&lt;","@"),"=","@"),")","@"),"(","@"),"^","@"),"/","@"),"+","@"),"*","@"),"-","@"))-LEN(SUBSTITUTE(SUBSTITUTE(SUBSTITUTE(SUBSTITUTE(SUBSTITUTE(SUBSTITUTE(SUBSTITUTE(SUBSTITUTE(SUBSTITUTE(SUBSTITUTE(SUBSTITUTE(SUBSTITUTE(SUBSTITUTE(SUBSTITUTE(SUBSTITUTE(SUBSTITUTE(SUBSTITUTE(SUBSTITUTE(SUBSTITUTE(SUBSTITUTE(SUBSTITUTE(SUBSTITUTE(SUBSTITUTE(SUBSTITUTE(IF(_xlfn.ISFORMULA('#_G'!H29),_xlfn.FORMULATEXT('#_G'!H29),'#_G'!H29),"9","#"),"8","#"),"7","#"),"6","#"),"5","#"),"4","#"),"3","#"),"2","#"),"1","#"),"0","#"),"$","")," ",""),",","@"),"&gt;","@"),"&lt;","@"),"=","@"),")","@"),"(","@"),"^","@"),"/","@"),"+","@"),"*","@"),"-","@"),"@#","")))/2,TRUE,FALSE),"HardCodeMsg",IF(LEN(IF(_xlfn.ISFORMULA(G!H29),_xlfn.FORMULATEXT(G!H29),G!H29))-LEN(SUBSTITUTE(IF(_xlfn.ISFORMULA(G!H29),_xlfn.FORMULATEXT(G!H29),G!H29),"""",""))&gt;LEN(IF(_xlfn.ISFORMULA('#_G'!H29),_xlfn.FORMULATEXT('#_G'!H29),'#_G'!H29))-LEN(SUBSTITUTE(IF(_xlfn.ISFORMULA('#_G'!H29),_xlfn.FORMULATEXT('#_G'!H29),'#_G'!H29),"""","")),TRUE,FALSE),"HardQuoteMsg",IF(LEN(IF(_xlfn.ISFORMULA(G!H29),_xlfn.FORMULATEXT(G!H29),G!H29))-LEN(SUBSTITUTE(IF(_xlfn.ISFORMULA(G!H29),_xlfn.FORMULATEXT(G!H29),G!H29),"$",""))&lt;LEN(IF(_xlfn.ISFORMULA('#_G'!H29),_xlfn.FORMULATEXT('#_G'!H29),'#_G'!H29))-LEN(SUBSTITUTE(IF(_xlfn.ISFORMULA('#_G'!H29),_xlfn.FORMULATEXT('#_G'!H29),'#_G'!H29),"$","")),TRUE,FALSE),"MissingAbsMsg",_xlfn.IFS(ISTEXT('#_G'!H29),FALSE,ISLOGICAL('#_G'!H29),FALSE,SUBSTITUTE(CELL("format",'#_G'!H29),"-","")=SUBSTITUTE(CELL("format",G!H29),"-",""),FALSE,CELL("format",'#_G'!H29)="G",FALSE,AND(CELL("format",'#_G'!H29)="F0",CELL("format",G!H29)="G"),FALSE,TRUE,IFERROR(IF(MATCH(CELL("format",'#_G'!H29),FormatCodes_SFX!$A$4:$A$53,0)&gt;0,TRUE),FALSE),TRUE,TRUE),"FormatMsg",TRUE,"PerfectMsg")</f>
        <v>PerfectMsg</v>
      </c>
    </row>
    <row r="30" spans="3:13" x14ac:dyDescent="0.25">
      <c r="C30" s="170">
        <v>0</v>
      </c>
      <c r="D30" s="205">
        <v>71956</v>
      </c>
      <c r="E30" s="170">
        <v>0</v>
      </c>
      <c r="F30" s="205">
        <v>82245</v>
      </c>
      <c r="G30" s="247" t="str">
        <f ca="1">_xlfn.IFS(ISBLANK(G!G30),"",IF(NOT(ISNA('#_G'!G30)),IF(ISNA(G!G30),TRUE,FALSE),FALSE),"StuNAMsg",IF(AND(ISNA('#_G'!G30),ISNA(G!G30)),TRUE,FALSE),"PerfectMsg",IF(NOT(ISERROR('#_G'!G30)),IF(ISERROR(G!G30),TRUE,FALSE),FALSE),"StuErrorMsg",IF(TYPE('#_G'!G30)&lt;&gt;TYPE(G!G30),TRUE,FALSE),"WrongTypeMsg",IF(_xlfn.ISFORMULA('#_G'!G30),IF(NOT(_xlfn.ISFORMULA(G!G30)),TRUE),FALSE),"MissingFormulaMsg",IF(NOT(AND(ISNUMBER(FIND("[",_xlfn.FORMULATEXT('#_G'!G30))),ISNUMBER(FIND("!",_xlfn.FORMULATEXT('#_G'!G30))))),AND(ISNUMBER(FIND("[",_xlfn.FORMULATEXT(G!G30))),ISNUMBER(FIND("!",_xlfn.FORMULATEXT(G!G30)))),FALSE),"ExternalRefsMsg",IF(ISNUMBER('#_G'!G30),IF(ABS('#_G'!G30-G!G30)&gt;0.00001,TRUE,FALSE),IF('#_G'!G30&lt;&gt;G!G30,TRUE,FALSE)),IF(ISNUMBER('#_G'!G30),IF('#_G'!G30&gt;G!G30,"TooLow","TooHigh"),"WrongAnswer"),NOT(_xlfn.ISFORMULA('#_G'!G30)),IF(_xlfn.IFS(ISTEXT('#_G'!G30),FALSE,ISLOGICAL('#_G'!G30),FALSE,SUBSTITUTE(CELL("format",'#_G'!G30),"-","")=SUBSTITUTE(CELL("format",G!G30),"-",""),FALSE,CELL("format",'#_G'!G30)="G",FALSE,AND(CELL("format",'#_G'!G30)="F0",CELL("format",G!G30)="G"),FALSE,TRUE,IFERROR(IF(MATCH(CELL("format",'#_G'!G30)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G30),_xlfn.FORMULATEXT(G!G30),G!G30),"9","#"),"8","#"),"7","#"),"6","#"),"5","#"),"4","#"),"3","#"),"2","#"),"1","#"),"0","#"),"$","")," ",""),",","@"),"&gt;","@"),"&lt;","@"),"=","@"),")","@"),"(","@"),"^","@"),"/","@"),"+","@"),"*","@"),"-","@"))-LEN(SUBSTITUTE(SUBSTITUTE(SUBSTITUTE(SUBSTITUTE(SUBSTITUTE(SUBSTITUTE(SUBSTITUTE(SUBSTITUTE(SUBSTITUTE(SUBSTITUTE(SUBSTITUTE(SUBSTITUTE(SUBSTITUTE(SUBSTITUTE(SUBSTITUTE(SUBSTITUTE(SUBSTITUTE(SUBSTITUTE(SUBSTITUTE(SUBSTITUTE(SUBSTITUTE(SUBSTITUTE(SUBSTITUTE(SUBSTITUTE(IF(_xlfn.ISFORMULA(G!G30),_xlfn.FORMULATEXT(G!G30),G!G30),"9","#"),"8","#"),"7","#"),"6","#"),"5","#"),"4","#"),"3","#"),"2","#"),"1","#"),"0","#"),"$","")," ",""),",","@"),"&gt;","@"),"&lt;","@"),"=","@"),")","@"),"(","@"),"^","@"),"/","@"),"+","@"),"*","@"),"-","@"),"@#","")))/2&gt;(LEN(SUBSTITUTE(SUBSTITUTE(SUBSTITUTE(SUBSTITUTE(SUBSTITUTE(SUBSTITUTE(SUBSTITUTE(SUBSTITUTE(SUBSTITUTE(SUBSTITUTE(SUBSTITUTE(SUBSTITUTE(SUBSTITUTE(SUBSTITUTE(SUBSTITUTE(SUBSTITUTE(SUBSTITUTE(SUBSTITUTE(SUBSTITUTE(SUBSTITUTE(SUBSTITUTE(SUBSTITUTE(SUBSTITUTE(IF(_xlfn.ISFORMULA('#_G'!G30),_xlfn.FORMULATEXT('#_G'!G30),'#_G'!G30),"9","#"),"8","#"),"7","#"),"6","#"),"5","#"),"4","#"),"3","#"),"2","#"),"1","#"),"0","#"),"$","")," ",""),",","@"),"&gt;","@"),"&lt;","@"),"=","@"),")","@"),"(","@"),"^","@"),"/","@"),"+","@"),"*","@"),"-","@"))-LEN(SUBSTITUTE(SUBSTITUTE(SUBSTITUTE(SUBSTITUTE(SUBSTITUTE(SUBSTITUTE(SUBSTITUTE(SUBSTITUTE(SUBSTITUTE(SUBSTITUTE(SUBSTITUTE(SUBSTITUTE(SUBSTITUTE(SUBSTITUTE(SUBSTITUTE(SUBSTITUTE(SUBSTITUTE(SUBSTITUTE(SUBSTITUTE(SUBSTITUTE(SUBSTITUTE(SUBSTITUTE(SUBSTITUTE(SUBSTITUTE(IF(_xlfn.ISFORMULA('#_G'!G30),_xlfn.FORMULATEXT('#_G'!G30),'#_G'!G30),"9","#"),"8","#"),"7","#"),"6","#"),"5","#"),"4","#"),"3","#"),"2","#"),"1","#"),"0","#"),"$","")," ",""),",","@"),"&gt;","@"),"&lt;","@"),"=","@"),")","@"),"(","@"),"^","@"),"/","@"),"+","@"),"*","@"),"-","@"),"@#","")))/2,TRUE,FALSE),"HardCodeMsg",IF(LEN(IF(_xlfn.ISFORMULA(G!G30),_xlfn.FORMULATEXT(G!G30),G!G30))-LEN(SUBSTITUTE(IF(_xlfn.ISFORMULA(G!G30),_xlfn.FORMULATEXT(G!G30),G!G30),"""",""))&gt;LEN(IF(_xlfn.ISFORMULA('#_G'!G30),_xlfn.FORMULATEXT('#_G'!G30),'#_G'!G30))-LEN(SUBSTITUTE(IF(_xlfn.ISFORMULA('#_G'!G30),_xlfn.FORMULATEXT('#_G'!G30),'#_G'!G30),"""","")),TRUE,FALSE),"HardQuoteMsg",IF(LEN(IF(_xlfn.ISFORMULA(G!G30),_xlfn.FORMULATEXT(G!G30),G!G30))-LEN(SUBSTITUTE(IF(_xlfn.ISFORMULA(G!G30),_xlfn.FORMULATEXT(G!G30),G!G30),"$",""))&lt;LEN(IF(_xlfn.ISFORMULA('#_G'!G30),_xlfn.FORMULATEXT('#_G'!G30),'#_G'!G30))-LEN(SUBSTITUTE(IF(_xlfn.ISFORMULA('#_G'!G30),_xlfn.FORMULATEXT('#_G'!G30),'#_G'!G30),"$","")),TRUE,FALSE),"MissingAbsMsg",_xlfn.IFS(ISTEXT('#_G'!G30),FALSE,ISLOGICAL('#_G'!G30),FALSE,SUBSTITUTE(CELL("format",'#_G'!G30),"-","")=SUBSTITUTE(CELL("format",G!G30),"-",""),FALSE,CELL("format",'#_G'!G30)="G",FALSE,AND(CELL("format",'#_G'!G30)="F0",CELL("format",G!G30)="G"),FALSE,TRUE,IFERROR(IF(MATCH(CELL("format",'#_G'!G30),FormatCodes_SFX!$A$4:$A$53,0)&gt;0,TRUE),FALSE),TRUE,TRUE),"FormatMsg",TRUE,"PerfectMsg")</f>
        <v>PerfectMsg</v>
      </c>
      <c r="H30" s="205" t="str">
        <f ca="1">_xlfn.IFS(ISBLANK(G!H30),"",IF(NOT(ISNA('#_G'!H30)),IF(ISNA(G!H30),TRUE,FALSE),FALSE),"StuNAMsg",IF(AND(ISNA('#_G'!H30),ISNA(G!H30)),TRUE,FALSE),"PerfectMsg",IF(NOT(ISERROR('#_G'!H30)),IF(ISERROR(G!H30),TRUE,FALSE),FALSE),"StuErrorMsg",IF(TYPE('#_G'!H30)&lt;&gt;TYPE(G!H30),TRUE,FALSE),"WrongTypeMsg",IF(_xlfn.ISFORMULA('#_G'!H30),IF(NOT(_xlfn.ISFORMULA(G!H30)),TRUE),FALSE),"MissingFormulaMsg",IF(NOT(AND(ISNUMBER(FIND("[",_xlfn.FORMULATEXT('#_G'!H30))),ISNUMBER(FIND("!",_xlfn.FORMULATEXT('#_G'!H30))))),AND(ISNUMBER(FIND("[",_xlfn.FORMULATEXT(G!H30))),ISNUMBER(FIND("!",_xlfn.FORMULATEXT(G!H30)))),FALSE),"ExternalRefsMsg",IF(ISNUMBER('#_G'!H30),IF(ABS('#_G'!H30-G!H30)&gt;0.00001,TRUE,FALSE),IF('#_G'!H30&lt;&gt;G!H30,TRUE,FALSE)),IF(ISNUMBER('#_G'!H30),IF('#_G'!H30&gt;G!H30,"TooLow","TooHigh"),"WrongAnswer"),NOT(_xlfn.ISFORMULA('#_G'!H30)),IF(_xlfn.IFS(ISTEXT('#_G'!H30),FALSE,ISLOGICAL('#_G'!H30),FALSE,SUBSTITUTE(CELL("format",'#_G'!H30),"-","")=SUBSTITUTE(CELL("format",G!H30),"-",""),FALSE,CELL("format",'#_G'!H30)="G",FALSE,AND(CELL("format",'#_G'!H30)="F0",CELL("format",G!H30)="G"),FALSE,TRUE,IFERROR(IF(MATCH(CELL("format",'#_G'!H30)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H30),_xlfn.FORMULATEXT(G!H30),G!H30),"9","#"),"8","#"),"7","#"),"6","#"),"5","#"),"4","#"),"3","#"),"2","#"),"1","#"),"0","#"),"$","")," ",""),",","@"),"&gt;","@"),"&lt;","@"),"=","@"),")","@"),"(","@"),"^","@"),"/","@"),"+","@"),"*","@"),"-","@"))-LEN(SUBSTITUTE(SUBSTITUTE(SUBSTITUTE(SUBSTITUTE(SUBSTITUTE(SUBSTITUTE(SUBSTITUTE(SUBSTITUTE(SUBSTITUTE(SUBSTITUTE(SUBSTITUTE(SUBSTITUTE(SUBSTITUTE(SUBSTITUTE(SUBSTITUTE(SUBSTITUTE(SUBSTITUTE(SUBSTITUTE(SUBSTITUTE(SUBSTITUTE(SUBSTITUTE(SUBSTITUTE(SUBSTITUTE(SUBSTITUTE(IF(_xlfn.ISFORMULA(G!H30),_xlfn.FORMULATEXT(G!H30),G!H30),"9","#"),"8","#"),"7","#"),"6","#"),"5","#"),"4","#"),"3","#"),"2","#"),"1","#"),"0","#"),"$","")," ",""),",","@"),"&gt;","@"),"&lt;","@"),"=","@"),")","@"),"(","@"),"^","@"),"/","@"),"+","@"),"*","@"),"-","@"),"@#","")))/2&gt;(LEN(SUBSTITUTE(SUBSTITUTE(SUBSTITUTE(SUBSTITUTE(SUBSTITUTE(SUBSTITUTE(SUBSTITUTE(SUBSTITUTE(SUBSTITUTE(SUBSTITUTE(SUBSTITUTE(SUBSTITUTE(SUBSTITUTE(SUBSTITUTE(SUBSTITUTE(SUBSTITUTE(SUBSTITUTE(SUBSTITUTE(SUBSTITUTE(SUBSTITUTE(SUBSTITUTE(SUBSTITUTE(SUBSTITUTE(IF(_xlfn.ISFORMULA('#_G'!H30),_xlfn.FORMULATEXT('#_G'!H30),'#_G'!H30),"9","#"),"8","#"),"7","#"),"6","#"),"5","#"),"4","#"),"3","#"),"2","#"),"1","#"),"0","#"),"$","")," ",""),",","@"),"&gt;","@"),"&lt;","@"),"=","@"),")","@"),"(","@"),"^","@"),"/","@"),"+","@"),"*","@"),"-","@"))-LEN(SUBSTITUTE(SUBSTITUTE(SUBSTITUTE(SUBSTITUTE(SUBSTITUTE(SUBSTITUTE(SUBSTITUTE(SUBSTITUTE(SUBSTITUTE(SUBSTITUTE(SUBSTITUTE(SUBSTITUTE(SUBSTITUTE(SUBSTITUTE(SUBSTITUTE(SUBSTITUTE(SUBSTITUTE(SUBSTITUTE(SUBSTITUTE(SUBSTITUTE(SUBSTITUTE(SUBSTITUTE(SUBSTITUTE(SUBSTITUTE(IF(_xlfn.ISFORMULA('#_G'!H30),_xlfn.FORMULATEXT('#_G'!H30),'#_G'!H30),"9","#"),"8","#"),"7","#"),"6","#"),"5","#"),"4","#"),"3","#"),"2","#"),"1","#"),"0","#"),"$","")," ",""),",","@"),"&gt;","@"),"&lt;","@"),"=","@"),")","@"),"(","@"),"^","@"),"/","@"),"+","@"),"*","@"),"-","@"),"@#","")))/2,TRUE,FALSE),"HardCodeMsg",IF(LEN(IF(_xlfn.ISFORMULA(G!H30),_xlfn.FORMULATEXT(G!H30),G!H30))-LEN(SUBSTITUTE(IF(_xlfn.ISFORMULA(G!H30),_xlfn.FORMULATEXT(G!H30),G!H30),"""",""))&gt;LEN(IF(_xlfn.ISFORMULA('#_G'!H30),_xlfn.FORMULATEXT('#_G'!H30),'#_G'!H30))-LEN(SUBSTITUTE(IF(_xlfn.ISFORMULA('#_G'!H30),_xlfn.FORMULATEXT('#_G'!H30),'#_G'!H30),"""","")),TRUE,FALSE),"HardQuoteMsg",IF(LEN(IF(_xlfn.ISFORMULA(G!H30),_xlfn.FORMULATEXT(G!H30),G!H30))-LEN(SUBSTITUTE(IF(_xlfn.ISFORMULA(G!H30),_xlfn.FORMULATEXT(G!H30),G!H30),"$",""))&lt;LEN(IF(_xlfn.ISFORMULA('#_G'!H30),_xlfn.FORMULATEXT('#_G'!H30),'#_G'!H30))-LEN(SUBSTITUTE(IF(_xlfn.ISFORMULA('#_G'!H30),_xlfn.FORMULATEXT('#_G'!H30),'#_G'!H30),"$","")),TRUE,FALSE),"MissingAbsMsg",_xlfn.IFS(ISTEXT('#_G'!H30),FALSE,ISLOGICAL('#_G'!H30),FALSE,SUBSTITUTE(CELL("format",'#_G'!H30),"-","")=SUBSTITUTE(CELL("format",G!H30),"-",""),FALSE,CELL("format",'#_G'!H30)="G",FALSE,AND(CELL("format",'#_G'!H30)="F0",CELL("format",G!H30)="G"),FALSE,TRUE,IFERROR(IF(MATCH(CELL("format",'#_G'!H30),FormatCodes_SFX!$A$4:$A$53,0)&gt;0,TRUE),FALSE),TRUE,TRUE),"FormatMsg",TRUE,"PerfectMsg")</f>
        <v>PerfectMsg</v>
      </c>
    </row>
    <row r="31" spans="3:13" x14ac:dyDescent="0.25">
      <c r="C31" s="170">
        <v>0</v>
      </c>
      <c r="D31" s="205">
        <v>65610</v>
      </c>
      <c r="E31" s="170">
        <v>0</v>
      </c>
      <c r="F31" s="205">
        <v>98746</v>
      </c>
      <c r="G31" s="247" t="str">
        <f ca="1">_xlfn.IFS(ISBLANK(G!G31),"",IF(NOT(ISNA('#_G'!G31)),IF(ISNA(G!G31),TRUE,FALSE),FALSE),"StuNAMsg",IF(AND(ISNA('#_G'!G31),ISNA(G!G31)),TRUE,FALSE),"PerfectMsg",IF(NOT(ISERROR('#_G'!G31)),IF(ISERROR(G!G31),TRUE,FALSE),FALSE),"StuErrorMsg",IF(TYPE('#_G'!G31)&lt;&gt;TYPE(G!G31),TRUE,FALSE),"WrongTypeMsg",IF(_xlfn.ISFORMULA('#_G'!G31),IF(NOT(_xlfn.ISFORMULA(G!G31)),TRUE),FALSE),"MissingFormulaMsg",IF(NOT(AND(ISNUMBER(FIND("[",_xlfn.FORMULATEXT('#_G'!G31))),ISNUMBER(FIND("!",_xlfn.FORMULATEXT('#_G'!G31))))),AND(ISNUMBER(FIND("[",_xlfn.FORMULATEXT(G!G31))),ISNUMBER(FIND("!",_xlfn.FORMULATEXT(G!G31)))),FALSE),"ExternalRefsMsg",IF(ISNUMBER('#_G'!G31),IF(ABS('#_G'!G31-G!G31)&gt;0.00001,TRUE,FALSE),IF('#_G'!G31&lt;&gt;G!G31,TRUE,FALSE)),IF(ISNUMBER('#_G'!G31),IF('#_G'!G31&gt;G!G31,"TooLow","TooHigh"),"WrongAnswer"),NOT(_xlfn.ISFORMULA('#_G'!G31)),IF(_xlfn.IFS(ISTEXT('#_G'!G31),FALSE,ISLOGICAL('#_G'!G31),FALSE,SUBSTITUTE(CELL("format",'#_G'!G31),"-","")=SUBSTITUTE(CELL("format",G!G31),"-",""),FALSE,CELL("format",'#_G'!G31)="G",FALSE,AND(CELL("format",'#_G'!G31)="F0",CELL("format",G!G31)="G"),FALSE,TRUE,IFERROR(IF(MATCH(CELL("format",'#_G'!G31)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G31),_xlfn.FORMULATEXT(G!G31),G!G31),"9","#"),"8","#"),"7","#"),"6","#"),"5","#"),"4","#"),"3","#"),"2","#"),"1","#"),"0","#"),"$","")," ",""),",","@"),"&gt;","@"),"&lt;","@"),"=","@"),")","@"),"(","@"),"^","@"),"/","@"),"+","@"),"*","@"),"-","@"))-LEN(SUBSTITUTE(SUBSTITUTE(SUBSTITUTE(SUBSTITUTE(SUBSTITUTE(SUBSTITUTE(SUBSTITUTE(SUBSTITUTE(SUBSTITUTE(SUBSTITUTE(SUBSTITUTE(SUBSTITUTE(SUBSTITUTE(SUBSTITUTE(SUBSTITUTE(SUBSTITUTE(SUBSTITUTE(SUBSTITUTE(SUBSTITUTE(SUBSTITUTE(SUBSTITUTE(SUBSTITUTE(SUBSTITUTE(SUBSTITUTE(IF(_xlfn.ISFORMULA(G!G31),_xlfn.FORMULATEXT(G!G31),G!G31),"9","#"),"8","#"),"7","#"),"6","#"),"5","#"),"4","#"),"3","#"),"2","#"),"1","#"),"0","#"),"$","")," ",""),",","@"),"&gt;","@"),"&lt;","@"),"=","@"),")","@"),"(","@"),"^","@"),"/","@"),"+","@"),"*","@"),"-","@"),"@#","")))/2&gt;(LEN(SUBSTITUTE(SUBSTITUTE(SUBSTITUTE(SUBSTITUTE(SUBSTITUTE(SUBSTITUTE(SUBSTITUTE(SUBSTITUTE(SUBSTITUTE(SUBSTITUTE(SUBSTITUTE(SUBSTITUTE(SUBSTITUTE(SUBSTITUTE(SUBSTITUTE(SUBSTITUTE(SUBSTITUTE(SUBSTITUTE(SUBSTITUTE(SUBSTITUTE(SUBSTITUTE(SUBSTITUTE(SUBSTITUTE(IF(_xlfn.ISFORMULA('#_G'!G31),_xlfn.FORMULATEXT('#_G'!G31),'#_G'!G31),"9","#"),"8","#"),"7","#"),"6","#"),"5","#"),"4","#"),"3","#"),"2","#"),"1","#"),"0","#"),"$","")," ",""),",","@"),"&gt;","@"),"&lt;","@"),"=","@"),")","@"),"(","@"),"^","@"),"/","@"),"+","@"),"*","@"),"-","@"))-LEN(SUBSTITUTE(SUBSTITUTE(SUBSTITUTE(SUBSTITUTE(SUBSTITUTE(SUBSTITUTE(SUBSTITUTE(SUBSTITUTE(SUBSTITUTE(SUBSTITUTE(SUBSTITUTE(SUBSTITUTE(SUBSTITUTE(SUBSTITUTE(SUBSTITUTE(SUBSTITUTE(SUBSTITUTE(SUBSTITUTE(SUBSTITUTE(SUBSTITUTE(SUBSTITUTE(SUBSTITUTE(SUBSTITUTE(SUBSTITUTE(IF(_xlfn.ISFORMULA('#_G'!G31),_xlfn.FORMULATEXT('#_G'!G31),'#_G'!G31),"9","#"),"8","#"),"7","#"),"6","#"),"5","#"),"4","#"),"3","#"),"2","#"),"1","#"),"0","#"),"$","")," ",""),",","@"),"&gt;","@"),"&lt;","@"),"=","@"),")","@"),"(","@"),"^","@"),"/","@"),"+","@"),"*","@"),"-","@"),"@#","")))/2,TRUE,FALSE),"HardCodeMsg",IF(LEN(IF(_xlfn.ISFORMULA(G!G31),_xlfn.FORMULATEXT(G!G31),G!G31))-LEN(SUBSTITUTE(IF(_xlfn.ISFORMULA(G!G31),_xlfn.FORMULATEXT(G!G31),G!G31),"""",""))&gt;LEN(IF(_xlfn.ISFORMULA('#_G'!G31),_xlfn.FORMULATEXT('#_G'!G31),'#_G'!G31))-LEN(SUBSTITUTE(IF(_xlfn.ISFORMULA('#_G'!G31),_xlfn.FORMULATEXT('#_G'!G31),'#_G'!G31),"""","")),TRUE,FALSE),"HardQuoteMsg",IF(LEN(IF(_xlfn.ISFORMULA(G!G31),_xlfn.FORMULATEXT(G!G31),G!G31))-LEN(SUBSTITUTE(IF(_xlfn.ISFORMULA(G!G31),_xlfn.FORMULATEXT(G!G31),G!G31),"$",""))&lt;LEN(IF(_xlfn.ISFORMULA('#_G'!G31),_xlfn.FORMULATEXT('#_G'!G31),'#_G'!G31))-LEN(SUBSTITUTE(IF(_xlfn.ISFORMULA('#_G'!G31),_xlfn.FORMULATEXT('#_G'!G31),'#_G'!G31),"$","")),TRUE,FALSE),"MissingAbsMsg",_xlfn.IFS(ISTEXT('#_G'!G31),FALSE,ISLOGICAL('#_G'!G31),FALSE,SUBSTITUTE(CELL("format",'#_G'!G31),"-","")=SUBSTITUTE(CELL("format",G!G31),"-",""),FALSE,CELL("format",'#_G'!G31)="G",FALSE,AND(CELL("format",'#_G'!G31)="F0",CELL("format",G!G31)="G"),FALSE,TRUE,IFERROR(IF(MATCH(CELL("format",'#_G'!G31),FormatCodes_SFX!$A$4:$A$53,0)&gt;0,TRUE),FALSE),TRUE,TRUE),"FormatMsg",TRUE,"PerfectMsg")</f>
        <v>PerfectMsg</v>
      </c>
      <c r="H31" s="205" t="str">
        <f ca="1">_xlfn.IFS(ISBLANK(G!H31),"",IF(NOT(ISNA('#_G'!H31)),IF(ISNA(G!H31),TRUE,FALSE),FALSE),"StuNAMsg",IF(AND(ISNA('#_G'!H31),ISNA(G!H31)),TRUE,FALSE),"PerfectMsg",IF(NOT(ISERROR('#_G'!H31)),IF(ISERROR(G!H31),TRUE,FALSE),FALSE),"StuErrorMsg",IF(TYPE('#_G'!H31)&lt;&gt;TYPE(G!H31),TRUE,FALSE),"WrongTypeMsg",IF(_xlfn.ISFORMULA('#_G'!H31),IF(NOT(_xlfn.ISFORMULA(G!H31)),TRUE),FALSE),"MissingFormulaMsg",IF(NOT(AND(ISNUMBER(FIND("[",_xlfn.FORMULATEXT('#_G'!H31))),ISNUMBER(FIND("!",_xlfn.FORMULATEXT('#_G'!H31))))),AND(ISNUMBER(FIND("[",_xlfn.FORMULATEXT(G!H31))),ISNUMBER(FIND("!",_xlfn.FORMULATEXT(G!H31)))),FALSE),"ExternalRefsMsg",IF(ISNUMBER('#_G'!H31),IF(ABS('#_G'!H31-G!H31)&gt;0.00001,TRUE,FALSE),IF('#_G'!H31&lt;&gt;G!H31,TRUE,FALSE)),IF(ISNUMBER('#_G'!H31),IF('#_G'!H31&gt;G!H31,"TooLow","TooHigh"),"WrongAnswer"),NOT(_xlfn.ISFORMULA('#_G'!H31)),IF(_xlfn.IFS(ISTEXT('#_G'!H31),FALSE,ISLOGICAL('#_G'!H31),FALSE,SUBSTITUTE(CELL("format",'#_G'!H31),"-","")=SUBSTITUTE(CELL("format",G!H31),"-",""),FALSE,CELL("format",'#_G'!H31)="G",FALSE,AND(CELL("format",'#_G'!H31)="F0",CELL("format",G!H31)="G"),FALSE,TRUE,IFERROR(IF(MATCH(CELL("format",'#_G'!H31)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H31),_xlfn.FORMULATEXT(G!H31),G!H31),"9","#"),"8","#"),"7","#"),"6","#"),"5","#"),"4","#"),"3","#"),"2","#"),"1","#"),"0","#"),"$","")," ",""),",","@"),"&gt;","@"),"&lt;","@"),"=","@"),")","@"),"(","@"),"^","@"),"/","@"),"+","@"),"*","@"),"-","@"))-LEN(SUBSTITUTE(SUBSTITUTE(SUBSTITUTE(SUBSTITUTE(SUBSTITUTE(SUBSTITUTE(SUBSTITUTE(SUBSTITUTE(SUBSTITUTE(SUBSTITUTE(SUBSTITUTE(SUBSTITUTE(SUBSTITUTE(SUBSTITUTE(SUBSTITUTE(SUBSTITUTE(SUBSTITUTE(SUBSTITUTE(SUBSTITUTE(SUBSTITUTE(SUBSTITUTE(SUBSTITUTE(SUBSTITUTE(SUBSTITUTE(IF(_xlfn.ISFORMULA(G!H31),_xlfn.FORMULATEXT(G!H31),G!H31),"9","#"),"8","#"),"7","#"),"6","#"),"5","#"),"4","#"),"3","#"),"2","#"),"1","#"),"0","#"),"$","")," ",""),",","@"),"&gt;","@"),"&lt;","@"),"=","@"),")","@"),"(","@"),"^","@"),"/","@"),"+","@"),"*","@"),"-","@"),"@#","")))/2&gt;(LEN(SUBSTITUTE(SUBSTITUTE(SUBSTITUTE(SUBSTITUTE(SUBSTITUTE(SUBSTITUTE(SUBSTITUTE(SUBSTITUTE(SUBSTITUTE(SUBSTITUTE(SUBSTITUTE(SUBSTITUTE(SUBSTITUTE(SUBSTITUTE(SUBSTITUTE(SUBSTITUTE(SUBSTITUTE(SUBSTITUTE(SUBSTITUTE(SUBSTITUTE(SUBSTITUTE(SUBSTITUTE(SUBSTITUTE(IF(_xlfn.ISFORMULA('#_G'!H31),_xlfn.FORMULATEXT('#_G'!H31),'#_G'!H31),"9","#"),"8","#"),"7","#"),"6","#"),"5","#"),"4","#"),"3","#"),"2","#"),"1","#"),"0","#"),"$","")," ",""),",","@"),"&gt;","@"),"&lt;","@"),"=","@"),")","@"),"(","@"),"^","@"),"/","@"),"+","@"),"*","@"),"-","@"))-LEN(SUBSTITUTE(SUBSTITUTE(SUBSTITUTE(SUBSTITUTE(SUBSTITUTE(SUBSTITUTE(SUBSTITUTE(SUBSTITUTE(SUBSTITUTE(SUBSTITUTE(SUBSTITUTE(SUBSTITUTE(SUBSTITUTE(SUBSTITUTE(SUBSTITUTE(SUBSTITUTE(SUBSTITUTE(SUBSTITUTE(SUBSTITUTE(SUBSTITUTE(SUBSTITUTE(SUBSTITUTE(SUBSTITUTE(SUBSTITUTE(IF(_xlfn.ISFORMULA('#_G'!H31),_xlfn.FORMULATEXT('#_G'!H31),'#_G'!H31),"9","#"),"8","#"),"7","#"),"6","#"),"5","#"),"4","#"),"3","#"),"2","#"),"1","#"),"0","#"),"$","")," ",""),",","@"),"&gt;","@"),"&lt;","@"),"=","@"),")","@"),"(","@"),"^","@"),"/","@"),"+","@"),"*","@"),"-","@"),"@#","")))/2,TRUE,FALSE),"HardCodeMsg",IF(LEN(IF(_xlfn.ISFORMULA(G!H31),_xlfn.FORMULATEXT(G!H31),G!H31))-LEN(SUBSTITUTE(IF(_xlfn.ISFORMULA(G!H31),_xlfn.FORMULATEXT(G!H31),G!H31),"""",""))&gt;LEN(IF(_xlfn.ISFORMULA('#_G'!H31),_xlfn.FORMULATEXT('#_G'!H31),'#_G'!H31))-LEN(SUBSTITUTE(IF(_xlfn.ISFORMULA('#_G'!H31),_xlfn.FORMULATEXT('#_G'!H31),'#_G'!H31),"""","")),TRUE,FALSE),"HardQuoteMsg",IF(LEN(IF(_xlfn.ISFORMULA(G!H31),_xlfn.FORMULATEXT(G!H31),G!H31))-LEN(SUBSTITUTE(IF(_xlfn.ISFORMULA(G!H31),_xlfn.FORMULATEXT(G!H31),G!H31),"$",""))&lt;LEN(IF(_xlfn.ISFORMULA('#_G'!H31),_xlfn.FORMULATEXT('#_G'!H31),'#_G'!H31))-LEN(SUBSTITUTE(IF(_xlfn.ISFORMULA('#_G'!H31),_xlfn.FORMULATEXT('#_G'!H31),'#_G'!H31),"$","")),TRUE,FALSE),"MissingAbsMsg",_xlfn.IFS(ISTEXT('#_G'!H31),FALSE,ISLOGICAL('#_G'!H31),FALSE,SUBSTITUTE(CELL("format",'#_G'!H31),"-","")=SUBSTITUTE(CELL("format",G!H31),"-",""),FALSE,CELL("format",'#_G'!H31)="G",FALSE,AND(CELL("format",'#_G'!H31)="F0",CELL("format",G!H31)="G"),FALSE,TRUE,IFERROR(IF(MATCH(CELL("format",'#_G'!H31),FormatCodes_SFX!$A$4:$A$53,0)&gt;0,TRUE),FALSE),TRUE,TRUE),"FormatMsg",TRUE,"PerfectMsg")</f>
        <v>PerfectMsg</v>
      </c>
    </row>
    <row r="32" spans="3:13" x14ac:dyDescent="0.25">
      <c r="C32" s="170">
        <v>0</v>
      </c>
      <c r="D32" s="205">
        <v>54939</v>
      </c>
      <c r="E32" s="170">
        <v>0</v>
      </c>
      <c r="F32" s="205">
        <v>85536</v>
      </c>
      <c r="G32" s="247" t="str">
        <f ca="1">_xlfn.IFS(ISBLANK(G!G32),"",IF(NOT(ISNA('#_G'!G32)),IF(ISNA(G!G32),TRUE,FALSE),FALSE),"StuNAMsg",IF(AND(ISNA('#_G'!G32),ISNA(G!G32)),TRUE,FALSE),"PerfectMsg",IF(NOT(ISERROR('#_G'!G32)),IF(ISERROR(G!G32),TRUE,FALSE),FALSE),"StuErrorMsg",IF(TYPE('#_G'!G32)&lt;&gt;TYPE(G!G32),TRUE,FALSE),"WrongTypeMsg",IF(_xlfn.ISFORMULA('#_G'!G32),IF(NOT(_xlfn.ISFORMULA(G!G32)),TRUE),FALSE),"MissingFormulaMsg",IF(NOT(AND(ISNUMBER(FIND("[",_xlfn.FORMULATEXT('#_G'!G32))),ISNUMBER(FIND("!",_xlfn.FORMULATEXT('#_G'!G32))))),AND(ISNUMBER(FIND("[",_xlfn.FORMULATEXT(G!G32))),ISNUMBER(FIND("!",_xlfn.FORMULATEXT(G!G32)))),FALSE),"ExternalRefsMsg",IF(ISNUMBER('#_G'!G32),IF(ABS('#_G'!G32-G!G32)&gt;0.00001,TRUE,FALSE),IF('#_G'!G32&lt;&gt;G!G32,TRUE,FALSE)),IF(ISNUMBER('#_G'!G32),IF('#_G'!G32&gt;G!G32,"TooLow","TooHigh"),"WrongAnswer"),NOT(_xlfn.ISFORMULA('#_G'!G32)),IF(_xlfn.IFS(ISTEXT('#_G'!G32),FALSE,ISLOGICAL('#_G'!G32),FALSE,SUBSTITUTE(CELL("format",'#_G'!G32),"-","")=SUBSTITUTE(CELL("format",G!G32),"-",""),FALSE,CELL("format",'#_G'!G32)="G",FALSE,AND(CELL("format",'#_G'!G32)="F0",CELL("format",G!G32)="G"),FALSE,TRUE,IFERROR(IF(MATCH(CELL("format",'#_G'!G32)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G32),_xlfn.FORMULATEXT(G!G32),G!G32),"9","#"),"8","#"),"7","#"),"6","#"),"5","#"),"4","#"),"3","#"),"2","#"),"1","#"),"0","#"),"$","")," ",""),",","@"),"&gt;","@"),"&lt;","@"),"=","@"),")","@"),"(","@"),"^","@"),"/","@"),"+","@"),"*","@"),"-","@"))-LEN(SUBSTITUTE(SUBSTITUTE(SUBSTITUTE(SUBSTITUTE(SUBSTITUTE(SUBSTITUTE(SUBSTITUTE(SUBSTITUTE(SUBSTITUTE(SUBSTITUTE(SUBSTITUTE(SUBSTITUTE(SUBSTITUTE(SUBSTITUTE(SUBSTITUTE(SUBSTITUTE(SUBSTITUTE(SUBSTITUTE(SUBSTITUTE(SUBSTITUTE(SUBSTITUTE(SUBSTITUTE(SUBSTITUTE(SUBSTITUTE(IF(_xlfn.ISFORMULA(G!G32),_xlfn.FORMULATEXT(G!G32),G!G32),"9","#"),"8","#"),"7","#"),"6","#"),"5","#"),"4","#"),"3","#"),"2","#"),"1","#"),"0","#"),"$","")," ",""),",","@"),"&gt;","@"),"&lt;","@"),"=","@"),")","@"),"(","@"),"^","@"),"/","@"),"+","@"),"*","@"),"-","@"),"@#","")))/2&gt;(LEN(SUBSTITUTE(SUBSTITUTE(SUBSTITUTE(SUBSTITUTE(SUBSTITUTE(SUBSTITUTE(SUBSTITUTE(SUBSTITUTE(SUBSTITUTE(SUBSTITUTE(SUBSTITUTE(SUBSTITUTE(SUBSTITUTE(SUBSTITUTE(SUBSTITUTE(SUBSTITUTE(SUBSTITUTE(SUBSTITUTE(SUBSTITUTE(SUBSTITUTE(SUBSTITUTE(SUBSTITUTE(SUBSTITUTE(IF(_xlfn.ISFORMULA('#_G'!G32),_xlfn.FORMULATEXT('#_G'!G32),'#_G'!G32),"9","#"),"8","#"),"7","#"),"6","#"),"5","#"),"4","#"),"3","#"),"2","#"),"1","#"),"0","#"),"$","")," ",""),",","@"),"&gt;","@"),"&lt;","@"),"=","@"),")","@"),"(","@"),"^","@"),"/","@"),"+","@"),"*","@"),"-","@"))-LEN(SUBSTITUTE(SUBSTITUTE(SUBSTITUTE(SUBSTITUTE(SUBSTITUTE(SUBSTITUTE(SUBSTITUTE(SUBSTITUTE(SUBSTITUTE(SUBSTITUTE(SUBSTITUTE(SUBSTITUTE(SUBSTITUTE(SUBSTITUTE(SUBSTITUTE(SUBSTITUTE(SUBSTITUTE(SUBSTITUTE(SUBSTITUTE(SUBSTITUTE(SUBSTITUTE(SUBSTITUTE(SUBSTITUTE(SUBSTITUTE(IF(_xlfn.ISFORMULA('#_G'!G32),_xlfn.FORMULATEXT('#_G'!G32),'#_G'!G32),"9","#"),"8","#"),"7","#"),"6","#"),"5","#"),"4","#"),"3","#"),"2","#"),"1","#"),"0","#"),"$","")," ",""),",","@"),"&gt;","@"),"&lt;","@"),"=","@"),")","@"),"(","@"),"^","@"),"/","@"),"+","@"),"*","@"),"-","@"),"@#","")))/2,TRUE,FALSE),"HardCodeMsg",IF(LEN(IF(_xlfn.ISFORMULA(G!G32),_xlfn.FORMULATEXT(G!G32),G!G32))-LEN(SUBSTITUTE(IF(_xlfn.ISFORMULA(G!G32),_xlfn.FORMULATEXT(G!G32),G!G32),"""",""))&gt;LEN(IF(_xlfn.ISFORMULA('#_G'!G32),_xlfn.FORMULATEXT('#_G'!G32),'#_G'!G32))-LEN(SUBSTITUTE(IF(_xlfn.ISFORMULA('#_G'!G32),_xlfn.FORMULATEXT('#_G'!G32),'#_G'!G32),"""","")),TRUE,FALSE),"HardQuoteMsg",IF(LEN(IF(_xlfn.ISFORMULA(G!G32),_xlfn.FORMULATEXT(G!G32),G!G32))-LEN(SUBSTITUTE(IF(_xlfn.ISFORMULA(G!G32),_xlfn.FORMULATEXT(G!G32),G!G32),"$",""))&lt;LEN(IF(_xlfn.ISFORMULA('#_G'!G32),_xlfn.FORMULATEXT('#_G'!G32),'#_G'!G32))-LEN(SUBSTITUTE(IF(_xlfn.ISFORMULA('#_G'!G32),_xlfn.FORMULATEXT('#_G'!G32),'#_G'!G32),"$","")),TRUE,FALSE),"MissingAbsMsg",_xlfn.IFS(ISTEXT('#_G'!G32),FALSE,ISLOGICAL('#_G'!G32),FALSE,SUBSTITUTE(CELL("format",'#_G'!G32),"-","")=SUBSTITUTE(CELL("format",G!G32),"-",""),FALSE,CELL("format",'#_G'!G32)="G",FALSE,AND(CELL("format",'#_G'!G32)="F0",CELL("format",G!G32)="G"),FALSE,TRUE,IFERROR(IF(MATCH(CELL("format",'#_G'!G32),FormatCodes_SFX!$A$4:$A$53,0)&gt;0,TRUE),FALSE),TRUE,TRUE),"FormatMsg",TRUE,"PerfectMsg")</f>
        <v>PerfectMsg</v>
      </c>
      <c r="H32" s="205" t="str">
        <f ca="1">_xlfn.IFS(ISBLANK(G!H32),"",IF(NOT(ISNA('#_G'!H32)),IF(ISNA(G!H32),TRUE,FALSE),FALSE),"StuNAMsg",IF(AND(ISNA('#_G'!H32),ISNA(G!H32)),TRUE,FALSE),"PerfectMsg",IF(NOT(ISERROR('#_G'!H32)),IF(ISERROR(G!H32),TRUE,FALSE),FALSE),"StuErrorMsg",IF(TYPE('#_G'!H32)&lt;&gt;TYPE(G!H32),TRUE,FALSE),"WrongTypeMsg",IF(_xlfn.ISFORMULA('#_G'!H32),IF(NOT(_xlfn.ISFORMULA(G!H32)),TRUE),FALSE),"MissingFormulaMsg",IF(NOT(AND(ISNUMBER(FIND("[",_xlfn.FORMULATEXT('#_G'!H32))),ISNUMBER(FIND("!",_xlfn.FORMULATEXT('#_G'!H32))))),AND(ISNUMBER(FIND("[",_xlfn.FORMULATEXT(G!H32))),ISNUMBER(FIND("!",_xlfn.FORMULATEXT(G!H32)))),FALSE),"ExternalRefsMsg",IF(ISNUMBER('#_G'!H32),IF(ABS('#_G'!H32-G!H32)&gt;0.00001,TRUE,FALSE),IF('#_G'!H32&lt;&gt;G!H32,TRUE,FALSE)),IF(ISNUMBER('#_G'!H32),IF('#_G'!H32&gt;G!H32,"TooLow","TooHigh"),"WrongAnswer"),NOT(_xlfn.ISFORMULA('#_G'!H32)),IF(_xlfn.IFS(ISTEXT('#_G'!H32),FALSE,ISLOGICAL('#_G'!H32),FALSE,SUBSTITUTE(CELL("format",'#_G'!H32),"-","")=SUBSTITUTE(CELL("format",G!H32),"-",""),FALSE,CELL("format",'#_G'!H32)="G",FALSE,AND(CELL("format",'#_G'!H32)="F0",CELL("format",G!H32)="G"),FALSE,TRUE,IFERROR(IF(MATCH(CELL("format",'#_G'!H32)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H32),_xlfn.FORMULATEXT(G!H32),G!H32),"9","#"),"8","#"),"7","#"),"6","#"),"5","#"),"4","#"),"3","#"),"2","#"),"1","#"),"0","#"),"$","")," ",""),",","@"),"&gt;","@"),"&lt;","@"),"=","@"),")","@"),"(","@"),"^","@"),"/","@"),"+","@"),"*","@"),"-","@"))-LEN(SUBSTITUTE(SUBSTITUTE(SUBSTITUTE(SUBSTITUTE(SUBSTITUTE(SUBSTITUTE(SUBSTITUTE(SUBSTITUTE(SUBSTITUTE(SUBSTITUTE(SUBSTITUTE(SUBSTITUTE(SUBSTITUTE(SUBSTITUTE(SUBSTITUTE(SUBSTITUTE(SUBSTITUTE(SUBSTITUTE(SUBSTITUTE(SUBSTITUTE(SUBSTITUTE(SUBSTITUTE(SUBSTITUTE(SUBSTITUTE(IF(_xlfn.ISFORMULA(G!H32),_xlfn.FORMULATEXT(G!H32),G!H32),"9","#"),"8","#"),"7","#"),"6","#"),"5","#"),"4","#"),"3","#"),"2","#"),"1","#"),"0","#"),"$","")," ",""),",","@"),"&gt;","@"),"&lt;","@"),"=","@"),")","@"),"(","@"),"^","@"),"/","@"),"+","@"),"*","@"),"-","@"),"@#","")))/2&gt;(LEN(SUBSTITUTE(SUBSTITUTE(SUBSTITUTE(SUBSTITUTE(SUBSTITUTE(SUBSTITUTE(SUBSTITUTE(SUBSTITUTE(SUBSTITUTE(SUBSTITUTE(SUBSTITUTE(SUBSTITUTE(SUBSTITUTE(SUBSTITUTE(SUBSTITUTE(SUBSTITUTE(SUBSTITUTE(SUBSTITUTE(SUBSTITUTE(SUBSTITUTE(SUBSTITUTE(SUBSTITUTE(SUBSTITUTE(IF(_xlfn.ISFORMULA('#_G'!H32),_xlfn.FORMULATEXT('#_G'!H32),'#_G'!H32),"9","#"),"8","#"),"7","#"),"6","#"),"5","#"),"4","#"),"3","#"),"2","#"),"1","#"),"0","#"),"$","")," ",""),",","@"),"&gt;","@"),"&lt;","@"),"=","@"),")","@"),"(","@"),"^","@"),"/","@"),"+","@"),"*","@"),"-","@"))-LEN(SUBSTITUTE(SUBSTITUTE(SUBSTITUTE(SUBSTITUTE(SUBSTITUTE(SUBSTITUTE(SUBSTITUTE(SUBSTITUTE(SUBSTITUTE(SUBSTITUTE(SUBSTITUTE(SUBSTITUTE(SUBSTITUTE(SUBSTITUTE(SUBSTITUTE(SUBSTITUTE(SUBSTITUTE(SUBSTITUTE(SUBSTITUTE(SUBSTITUTE(SUBSTITUTE(SUBSTITUTE(SUBSTITUTE(SUBSTITUTE(IF(_xlfn.ISFORMULA('#_G'!H32),_xlfn.FORMULATEXT('#_G'!H32),'#_G'!H32),"9","#"),"8","#"),"7","#"),"6","#"),"5","#"),"4","#"),"3","#"),"2","#"),"1","#"),"0","#"),"$","")," ",""),",","@"),"&gt;","@"),"&lt;","@"),"=","@"),")","@"),"(","@"),"^","@"),"/","@"),"+","@"),"*","@"),"-","@"),"@#","")))/2,TRUE,FALSE),"HardCodeMsg",IF(LEN(IF(_xlfn.ISFORMULA(G!H32),_xlfn.FORMULATEXT(G!H32),G!H32))-LEN(SUBSTITUTE(IF(_xlfn.ISFORMULA(G!H32),_xlfn.FORMULATEXT(G!H32),G!H32),"""",""))&gt;LEN(IF(_xlfn.ISFORMULA('#_G'!H32),_xlfn.FORMULATEXT('#_G'!H32),'#_G'!H32))-LEN(SUBSTITUTE(IF(_xlfn.ISFORMULA('#_G'!H32),_xlfn.FORMULATEXT('#_G'!H32),'#_G'!H32),"""","")),TRUE,FALSE),"HardQuoteMsg",IF(LEN(IF(_xlfn.ISFORMULA(G!H32),_xlfn.FORMULATEXT(G!H32),G!H32))-LEN(SUBSTITUTE(IF(_xlfn.ISFORMULA(G!H32),_xlfn.FORMULATEXT(G!H32),G!H32),"$",""))&lt;LEN(IF(_xlfn.ISFORMULA('#_G'!H32),_xlfn.FORMULATEXT('#_G'!H32),'#_G'!H32))-LEN(SUBSTITUTE(IF(_xlfn.ISFORMULA('#_G'!H32),_xlfn.FORMULATEXT('#_G'!H32),'#_G'!H32),"$","")),TRUE,FALSE),"MissingAbsMsg",_xlfn.IFS(ISTEXT('#_G'!H32),FALSE,ISLOGICAL('#_G'!H32),FALSE,SUBSTITUTE(CELL("format",'#_G'!H32),"-","")=SUBSTITUTE(CELL("format",G!H32),"-",""),FALSE,CELL("format",'#_G'!H32)="G",FALSE,AND(CELL("format",'#_G'!H32)="F0",CELL("format",G!H32)="G"),FALSE,TRUE,IFERROR(IF(MATCH(CELL("format",'#_G'!H32),FormatCodes_SFX!$A$4:$A$53,0)&gt;0,TRUE),FALSE),TRUE,TRUE),"FormatMsg",TRUE,"PerfectMsg")</f>
        <v>PerfectMsg</v>
      </c>
    </row>
    <row r="33" spans="3:8" x14ac:dyDescent="0.25">
      <c r="C33" s="170">
        <v>0</v>
      </c>
      <c r="D33" s="205">
        <v>68580</v>
      </c>
      <c r="E33" s="170">
        <v>0</v>
      </c>
      <c r="F33" s="205">
        <v>76647</v>
      </c>
      <c r="G33" s="247" t="str">
        <f ca="1">_xlfn.IFS(ISBLANK(G!G33),"",IF(NOT(ISNA('#_G'!G33)),IF(ISNA(G!G33),TRUE,FALSE),FALSE),"StuNAMsg",IF(AND(ISNA('#_G'!G33),ISNA(G!G33)),TRUE,FALSE),"PerfectMsg",IF(NOT(ISERROR('#_G'!G33)),IF(ISERROR(G!G33),TRUE,FALSE),FALSE),"StuErrorMsg",IF(TYPE('#_G'!G33)&lt;&gt;TYPE(G!G33),TRUE,FALSE),"WrongTypeMsg",IF(_xlfn.ISFORMULA('#_G'!G33),IF(NOT(_xlfn.ISFORMULA(G!G33)),TRUE),FALSE),"MissingFormulaMsg",IF(NOT(AND(ISNUMBER(FIND("[",_xlfn.FORMULATEXT('#_G'!G33))),ISNUMBER(FIND("!",_xlfn.FORMULATEXT('#_G'!G33))))),AND(ISNUMBER(FIND("[",_xlfn.FORMULATEXT(G!G33))),ISNUMBER(FIND("!",_xlfn.FORMULATEXT(G!G33)))),FALSE),"ExternalRefsMsg",IF(ISNUMBER('#_G'!G33),IF(ABS('#_G'!G33-G!G33)&gt;0.00001,TRUE,FALSE),IF('#_G'!G33&lt;&gt;G!G33,TRUE,FALSE)),IF(ISNUMBER('#_G'!G33),IF('#_G'!G33&gt;G!G33,"TooLow","TooHigh"),"WrongAnswer"),NOT(_xlfn.ISFORMULA('#_G'!G33)),IF(_xlfn.IFS(ISTEXT('#_G'!G33),FALSE,ISLOGICAL('#_G'!G33),FALSE,SUBSTITUTE(CELL("format",'#_G'!G33),"-","")=SUBSTITUTE(CELL("format",G!G33),"-",""),FALSE,CELL("format",'#_G'!G33)="G",FALSE,AND(CELL("format",'#_G'!G33)="F0",CELL("format",G!G33)="G"),FALSE,TRUE,IFERROR(IF(MATCH(CELL("format",'#_G'!G33)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G33),_xlfn.FORMULATEXT(G!G33),G!G33),"9","#"),"8","#"),"7","#"),"6","#"),"5","#"),"4","#"),"3","#"),"2","#"),"1","#"),"0","#"),"$","")," ",""),",","@"),"&gt;","@"),"&lt;","@"),"=","@"),")","@"),"(","@"),"^","@"),"/","@"),"+","@"),"*","@"),"-","@"))-LEN(SUBSTITUTE(SUBSTITUTE(SUBSTITUTE(SUBSTITUTE(SUBSTITUTE(SUBSTITUTE(SUBSTITUTE(SUBSTITUTE(SUBSTITUTE(SUBSTITUTE(SUBSTITUTE(SUBSTITUTE(SUBSTITUTE(SUBSTITUTE(SUBSTITUTE(SUBSTITUTE(SUBSTITUTE(SUBSTITUTE(SUBSTITUTE(SUBSTITUTE(SUBSTITUTE(SUBSTITUTE(SUBSTITUTE(SUBSTITUTE(IF(_xlfn.ISFORMULA(G!G33),_xlfn.FORMULATEXT(G!G33),G!G33),"9","#"),"8","#"),"7","#"),"6","#"),"5","#"),"4","#"),"3","#"),"2","#"),"1","#"),"0","#"),"$","")," ",""),",","@"),"&gt;","@"),"&lt;","@"),"=","@"),")","@"),"(","@"),"^","@"),"/","@"),"+","@"),"*","@"),"-","@"),"@#","")))/2&gt;(LEN(SUBSTITUTE(SUBSTITUTE(SUBSTITUTE(SUBSTITUTE(SUBSTITUTE(SUBSTITUTE(SUBSTITUTE(SUBSTITUTE(SUBSTITUTE(SUBSTITUTE(SUBSTITUTE(SUBSTITUTE(SUBSTITUTE(SUBSTITUTE(SUBSTITUTE(SUBSTITUTE(SUBSTITUTE(SUBSTITUTE(SUBSTITUTE(SUBSTITUTE(SUBSTITUTE(SUBSTITUTE(SUBSTITUTE(IF(_xlfn.ISFORMULA('#_G'!G33),_xlfn.FORMULATEXT('#_G'!G33),'#_G'!G33),"9","#"),"8","#"),"7","#"),"6","#"),"5","#"),"4","#"),"3","#"),"2","#"),"1","#"),"0","#"),"$","")," ",""),",","@"),"&gt;","@"),"&lt;","@"),"=","@"),")","@"),"(","@"),"^","@"),"/","@"),"+","@"),"*","@"),"-","@"))-LEN(SUBSTITUTE(SUBSTITUTE(SUBSTITUTE(SUBSTITUTE(SUBSTITUTE(SUBSTITUTE(SUBSTITUTE(SUBSTITUTE(SUBSTITUTE(SUBSTITUTE(SUBSTITUTE(SUBSTITUTE(SUBSTITUTE(SUBSTITUTE(SUBSTITUTE(SUBSTITUTE(SUBSTITUTE(SUBSTITUTE(SUBSTITUTE(SUBSTITUTE(SUBSTITUTE(SUBSTITUTE(SUBSTITUTE(SUBSTITUTE(IF(_xlfn.ISFORMULA('#_G'!G33),_xlfn.FORMULATEXT('#_G'!G33),'#_G'!G33),"9","#"),"8","#"),"7","#"),"6","#"),"5","#"),"4","#"),"3","#"),"2","#"),"1","#"),"0","#"),"$","")," ",""),",","@"),"&gt;","@"),"&lt;","@"),"=","@"),")","@"),"(","@"),"^","@"),"/","@"),"+","@"),"*","@"),"-","@"),"@#","")))/2,TRUE,FALSE),"HardCodeMsg",IF(LEN(IF(_xlfn.ISFORMULA(G!G33),_xlfn.FORMULATEXT(G!G33),G!G33))-LEN(SUBSTITUTE(IF(_xlfn.ISFORMULA(G!G33),_xlfn.FORMULATEXT(G!G33),G!G33),"""",""))&gt;LEN(IF(_xlfn.ISFORMULA('#_G'!G33),_xlfn.FORMULATEXT('#_G'!G33),'#_G'!G33))-LEN(SUBSTITUTE(IF(_xlfn.ISFORMULA('#_G'!G33),_xlfn.FORMULATEXT('#_G'!G33),'#_G'!G33),"""","")),TRUE,FALSE),"HardQuoteMsg",IF(LEN(IF(_xlfn.ISFORMULA(G!G33),_xlfn.FORMULATEXT(G!G33),G!G33))-LEN(SUBSTITUTE(IF(_xlfn.ISFORMULA(G!G33),_xlfn.FORMULATEXT(G!G33),G!G33),"$",""))&lt;LEN(IF(_xlfn.ISFORMULA('#_G'!G33),_xlfn.FORMULATEXT('#_G'!G33),'#_G'!G33))-LEN(SUBSTITUTE(IF(_xlfn.ISFORMULA('#_G'!G33),_xlfn.FORMULATEXT('#_G'!G33),'#_G'!G33),"$","")),TRUE,FALSE),"MissingAbsMsg",_xlfn.IFS(ISTEXT('#_G'!G33),FALSE,ISLOGICAL('#_G'!G33),FALSE,SUBSTITUTE(CELL("format",'#_G'!G33),"-","")=SUBSTITUTE(CELL("format",G!G33),"-",""),FALSE,CELL("format",'#_G'!G33)="G",FALSE,AND(CELL("format",'#_G'!G33)="F0",CELL("format",G!G33)="G"),FALSE,TRUE,IFERROR(IF(MATCH(CELL("format",'#_G'!G33),FormatCodes_SFX!$A$4:$A$53,0)&gt;0,TRUE),FALSE),TRUE,TRUE),"FormatMsg",TRUE,"PerfectMsg")</f>
        <v>PerfectMsg</v>
      </c>
      <c r="H33" s="205" t="str">
        <f ca="1">_xlfn.IFS(ISBLANK(G!H33),"",IF(NOT(ISNA('#_G'!H33)),IF(ISNA(G!H33),TRUE,FALSE),FALSE),"StuNAMsg",IF(AND(ISNA('#_G'!H33),ISNA(G!H33)),TRUE,FALSE),"PerfectMsg",IF(NOT(ISERROR('#_G'!H33)),IF(ISERROR(G!H33),TRUE,FALSE),FALSE),"StuErrorMsg",IF(TYPE('#_G'!H33)&lt;&gt;TYPE(G!H33),TRUE,FALSE),"WrongTypeMsg",IF(_xlfn.ISFORMULA('#_G'!H33),IF(NOT(_xlfn.ISFORMULA(G!H33)),TRUE),FALSE),"MissingFormulaMsg",IF(NOT(AND(ISNUMBER(FIND("[",_xlfn.FORMULATEXT('#_G'!H33))),ISNUMBER(FIND("!",_xlfn.FORMULATEXT('#_G'!H33))))),AND(ISNUMBER(FIND("[",_xlfn.FORMULATEXT(G!H33))),ISNUMBER(FIND("!",_xlfn.FORMULATEXT(G!H33)))),FALSE),"ExternalRefsMsg",IF(ISNUMBER('#_G'!H33),IF(ABS('#_G'!H33-G!H33)&gt;0.00001,TRUE,FALSE),IF('#_G'!H33&lt;&gt;G!H33,TRUE,FALSE)),IF(ISNUMBER('#_G'!H33),IF('#_G'!H33&gt;G!H33,"TooLow","TooHigh"),"WrongAnswer"),NOT(_xlfn.ISFORMULA('#_G'!H33)),IF(_xlfn.IFS(ISTEXT('#_G'!H33),FALSE,ISLOGICAL('#_G'!H33),FALSE,SUBSTITUTE(CELL("format",'#_G'!H33),"-","")=SUBSTITUTE(CELL("format",G!H33),"-",""),FALSE,CELL("format",'#_G'!H33)="G",FALSE,AND(CELL("format",'#_G'!H33)="F0",CELL("format",G!H33)="G"),FALSE,TRUE,IFERROR(IF(MATCH(CELL("format",'#_G'!H33)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H33),_xlfn.FORMULATEXT(G!H33),G!H33),"9","#"),"8","#"),"7","#"),"6","#"),"5","#"),"4","#"),"3","#"),"2","#"),"1","#"),"0","#"),"$","")," ",""),",","@"),"&gt;","@"),"&lt;","@"),"=","@"),")","@"),"(","@"),"^","@"),"/","@"),"+","@"),"*","@"),"-","@"))-LEN(SUBSTITUTE(SUBSTITUTE(SUBSTITUTE(SUBSTITUTE(SUBSTITUTE(SUBSTITUTE(SUBSTITUTE(SUBSTITUTE(SUBSTITUTE(SUBSTITUTE(SUBSTITUTE(SUBSTITUTE(SUBSTITUTE(SUBSTITUTE(SUBSTITUTE(SUBSTITUTE(SUBSTITUTE(SUBSTITUTE(SUBSTITUTE(SUBSTITUTE(SUBSTITUTE(SUBSTITUTE(SUBSTITUTE(SUBSTITUTE(IF(_xlfn.ISFORMULA(G!H33),_xlfn.FORMULATEXT(G!H33),G!H33),"9","#"),"8","#"),"7","#"),"6","#"),"5","#"),"4","#"),"3","#"),"2","#"),"1","#"),"0","#"),"$","")," ",""),",","@"),"&gt;","@"),"&lt;","@"),"=","@"),")","@"),"(","@"),"^","@"),"/","@"),"+","@"),"*","@"),"-","@"),"@#","")))/2&gt;(LEN(SUBSTITUTE(SUBSTITUTE(SUBSTITUTE(SUBSTITUTE(SUBSTITUTE(SUBSTITUTE(SUBSTITUTE(SUBSTITUTE(SUBSTITUTE(SUBSTITUTE(SUBSTITUTE(SUBSTITUTE(SUBSTITUTE(SUBSTITUTE(SUBSTITUTE(SUBSTITUTE(SUBSTITUTE(SUBSTITUTE(SUBSTITUTE(SUBSTITUTE(SUBSTITUTE(SUBSTITUTE(SUBSTITUTE(IF(_xlfn.ISFORMULA('#_G'!H33),_xlfn.FORMULATEXT('#_G'!H33),'#_G'!H33),"9","#"),"8","#"),"7","#"),"6","#"),"5","#"),"4","#"),"3","#"),"2","#"),"1","#"),"0","#"),"$","")," ",""),",","@"),"&gt;","@"),"&lt;","@"),"=","@"),")","@"),"(","@"),"^","@"),"/","@"),"+","@"),"*","@"),"-","@"))-LEN(SUBSTITUTE(SUBSTITUTE(SUBSTITUTE(SUBSTITUTE(SUBSTITUTE(SUBSTITUTE(SUBSTITUTE(SUBSTITUTE(SUBSTITUTE(SUBSTITUTE(SUBSTITUTE(SUBSTITUTE(SUBSTITUTE(SUBSTITUTE(SUBSTITUTE(SUBSTITUTE(SUBSTITUTE(SUBSTITUTE(SUBSTITUTE(SUBSTITUTE(SUBSTITUTE(SUBSTITUTE(SUBSTITUTE(SUBSTITUTE(IF(_xlfn.ISFORMULA('#_G'!H33),_xlfn.FORMULATEXT('#_G'!H33),'#_G'!H33),"9","#"),"8","#"),"7","#"),"6","#"),"5","#"),"4","#"),"3","#"),"2","#"),"1","#"),"0","#"),"$","")," ",""),",","@"),"&gt;","@"),"&lt;","@"),"=","@"),")","@"),"(","@"),"^","@"),"/","@"),"+","@"),"*","@"),"-","@"),"@#","")))/2,TRUE,FALSE),"HardCodeMsg",IF(LEN(IF(_xlfn.ISFORMULA(G!H33),_xlfn.FORMULATEXT(G!H33),G!H33))-LEN(SUBSTITUTE(IF(_xlfn.ISFORMULA(G!H33),_xlfn.FORMULATEXT(G!H33),G!H33),"""",""))&gt;LEN(IF(_xlfn.ISFORMULA('#_G'!H33),_xlfn.FORMULATEXT('#_G'!H33),'#_G'!H33))-LEN(SUBSTITUTE(IF(_xlfn.ISFORMULA('#_G'!H33),_xlfn.FORMULATEXT('#_G'!H33),'#_G'!H33),"""","")),TRUE,FALSE),"HardQuoteMsg",IF(LEN(IF(_xlfn.ISFORMULA(G!H33),_xlfn.FORMULATEXT(G!H33),G!H33))-LEN(SUBSTITUTE(IF(_xlfn.ISFORMULA(G!H33),_xlfn.FORMULATEXT(G!H33),G!H33),"$",""))&lt;LEN(IF(_xlfn.ISFORMULA('#_G'!H33),_xlfn.FORMULATEXT('#_G'!H33),'#_G'!H33))-LEN(SUBSTITUTE(IF(_xlfn.ISFORMULA('#_G'!H33),_xlfn.FORMULATEXT('#_G'!H33),'#_G'!H33),"$","")),TRUE,FALSE),"MissingAbsMsg",_xlfn.IFS(ISTEXT('#_G'!H33),FALSE,ISLOGICAL('#_G'!H33),FALSE,SUBSTITUTE(CELL("format",'#_G'!H33),"-","")=SUBSTITUTE(CELL("format",G!H33),"-",""),FALSE,CELL("format",'#_G'!H33)="G",FALSE,AND(CELL("format",'#_G'!H33)="F0",CELL("format",G!H33)="G"),FALSE,TRUE,IFERROR(IF(MATCH(CELL("format",'#_G'!H33),FormatCodes_SFX!$A$4:$A$53,0)&gt;0,TRUE),FALSE),TRUE,TRUE),"FormatMsg",TRUE,"PerfectMsg")</f>
        <v>PerfectMsg</v>
      </c>
    </row>
    <row r="36" spans="3:8" x14ac:dyDescent="0.25">
      <c r="C36" s="307">
        <v>0</v>
      </c>
      <c r="D36" s="307"/>
      <c r="E36" s="307"/>
      <c r="F36" s="307"/>
    </row>
    <row r="37" spans="3:8" x14ac:dyDescent="0.25">
      <c r="D37" s="246">
        <v>0</v>
      </c>
      <c r="E37" s="246">
        <v>0</v>
      </c>
      <c r="F37" s="246">
        <v>0</v>
      </c>
    </row>
    <row r="38" spans="3:8" x14ac:dyDescent="0.25">
      <c r="C38" s="179"/>
      <c r="D38" s="248" t="str">
        <f ca="1">_xlfn.IFS(ISBLANK(G!D38),"",IF(NOT(ISNA('#_G'!D38)),IF(ISNA(G!D38),TRUE,FALSE),FALSE),"StuNAMsg",IF(AND(ISNA('#_G'!D38),ISNA(G!D38)),TRUE,FALSE),"PerfectMsg",IF(NOT(ISERROR('#_G'!D38)),IF(ISERROR(G!D38),TRUE,FALSE),FALSE),"StuErrorMsg",IF(TYPE('#_G'!D38)&lt;&gt;TYPE(G!D38),TRUE,FALSE),"WrongTypeMsg",IF(_xlfn.ISFORMULA('#_G'!D38),IF(NOT(_xlfn.ISFORMULA(G!D38)),TRUE),FALSE),"MissingFormulaMsg",IF(NOT(AND(ISNUMBER(FIND("[",_xlfn.FORMULATEXT('#_G'!D38))),ISNUMBER(FIND("!",_xlfn.FORMULATEXT('#_G'!D38))))),AND(ISNUMBER(FIND("[",_xlfn.FORMULATEXT(G!D38))),ISNUMBER(FIND("!",_xlfn.FORMULATEXT(G!D38)))),FALSE),"ExternalRefsMsg",IF(ISNUMBER('#_G'!D38),IF(ABS('#_G'!D38-G!D38)&gt;0.00001,TRUE,FALSE),IF('#_G'!D38&lt;&gt;G!D38,TRUE,FALSE)),IF(ISNUMBER('#_G'!D38),IF('#_G'!D38&gt;G!D38,"TooLow","TooHigh"),"WrongAnswer"),NOT(_xlfn.ISFORMULA('#_G'!D38)),IF(_xlfn.IFS(ISTEXT('#_G'!D38),FALSE,ISLOGICAL('#_G'!D38),FALSE,SUBSTITUTE(CELL("format",'#_G'!D38),"-","")=SUBSTITUTE(CELL("format",G!D38),"-",""),FALSE,CELL("format",'#_G'!D38)="G",FALSE,AND(CELL("format",'#_G'!D38)="F0",CELL("format",G!D38)="G"),FALSE,TRUE,IFERROR(IF(MATCH(CELL("format",'#_G'!D38)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D38),_xlfn.FORMULATEXT(G!D38),G!D38),"9","#"),"8","#"),"7","#"),"6","#"),"5","#"),"4","#"),"3","#"),"2","#"),"1","#"),"0","#"),"$","")," ",""),",","@"),"&gt;","@"),"&lt;","@"),"=","@"),")","@"),"(","@"),"^","@"),"/","@"),"+","@"),"*","@"),"-","@"))-LEN(SUBSTITUTE(SUBSTITUTE(SUBSTITUTE(SUBSTITUTE(SUBSTITUTE(SUBSTITUTE(SUBSTITUTE(SUBSTITUTE(SUBSTITUTE(SUBSTITUTE(SUBSTITUTE(SUBSTITUTE(SUBSTITUTE(SUBSTITUTE(SUBSTITUTE(SUBSTITUTE(SUBSTITUTE(SUBSTITUTE(SUBSTITUTE(SUBSTITUTE(SUBSTITUTE(SUBSTITUTE(SUBSTITUTE(SUBSTITUTE(IF(_xlfn.ISFORMULA(G!D38),_xlfn.FORMULATEXT(G!D38),G!D38),"9","#"),"8","#"),"7","#"),"6","#"),"5","#"),"4","#"),"3","#"),"2","#"),"1","#"),"0","#"),"$","")," ",""),",","@"),"&gt;","@"),"&lt;","@"),"=","@"),")","@"),"(","@"),"^","@"),"/","@"),"+","@"),"*","@"),"-","@"),"@#","")))/2&gt;(LEN(SUBSTITUTE(SUBSTITUTE(SUBSTITUTE(SUBSTITUTE(SUBSTITUTE(SUBSTITUTE(SUBSTITUTE(SUBSTITUTE(SUBSTITUTE(SUBSTITUTE(SUBSTITUTE(SUBSTITUTE(SUBSTITUTE(SUBSTITUTE(SUBSTITUTE(SUBSTITUTE(SUBSTITUTE(SUBSTITUTE(SUBSTITUTE(SUBSTITUTE(SUBSTITUTE(SUBSTITUTE(SUBSTITUTE(IF(_xlfn.ISFORMULA('#_G'!D38),_xlfn.FORMULATEXT('#_G'!D38),'#_G'!D38),"9","#"),"8","#"),"7","#"),"6","#"),"5","#"),"4","#"),"3","#"),"2","#"),"1","#"),"0","#"),"$","")," ",""),",","@"),"&gt;","@"),"&lt;","@"),"=","@"),")","@"),"(","@"),"^","@"),"/","@"),"+","@"),"*","@"),"-","@"))-LEN(SUBSTITUTE(SUBSTITUTE(SUBSTITUTE(SUBSTITUTE(SUBSTITUTE(SUBSTITUTE(SUBSTITUTE(SUBSTITUTE(SUBSTITUTE(SUBSTITUTE(SUBSTITUTE(SUBSTITUTE(SUBSTITUTE(SUBSTITUTE(SUBSTITUTE(SUBSTITUTE(SUBSTITUTE(SUBSTITUTE(SUBSTITUTE(SUBSTITUTE(SUBSTITUTE(SUBSTITUTE(SUBSTITUTE(SUBSTITUTE(IF(_xlfn.ISFORMULA('#_G'!D38),_xlfn.FORMULATEXT('#_G'!D38),'#_G'!D38),"9","#"),"8","#"),"7","#"),"6","#"),"5","#"),"4","#"),"3","#"),"2","#"),"1","#"),"0","#"),"$","")," ",""),",","@"),"&gt;","@"),"&lt;","@"),"=","@"),")","@"),"(","@"),"^","@"),"/","@"),"+","@"),"*","@"),"-","@"),"@#","")))/2,TRUE,FALSE),"HardCodeMsg",IF(LEN(IF(_xlfn.ISFORMULA(G!D38),_xlfn.FORMULATEXT(G!D38),G!D38))-LEN(SUBSTITUTE(IF(_xlfn.ISFORMULA(G!D38),_xlfn.FORMULATEXT(G!D38),G!D38),"""",""))&gt;LEN(IF(_xlfn.ISFORMULA('#_G'!D38),_xlfn.FORMULATEXT('#_G'!D38),'#_G'!D38))-LEN(SUBSTITUTE(IF(_xlfn.ISFORMULA('#_G'!D38),_xlfn.FORMULATEXT('#_G'!D38),'#_G'!D38),"""","")),TRUE,FALSE),"HardQuoteMsg",IF(LEN(IF(_xlfn.ISFORMULA(G!D38),_xlfn.FORMULATEXT(G!D38),G!D38))-LEN(SUBSTITUTE(IF(_xlfn.ISFORMULA(G!D38),_xlfn.FORMULATEXT(G!D38),G!D38),"$",""))&lt;LEN(IF(_xlfn.ISFORMULA('#_G'!D38),_xlfn.FORMULATEXT('#_G'!D38),'#_G'!D38))-LEN(SUBSTITUTE(IF(_xlfn.ISFORMULA('#_G'!D38),_xlfn.FORMULATEXT('#_G'!D38),'#_G'!D38),"$","")),TRUE,FALSE),"MissingAbsMsg",_xlfn.IFS(ISTEXT('#_G'!D38),FALSE,ISLOGICAL('#_G'!D38),FALSE,SUBSTITUTE(CELL("format",'#_G'!D38),"-","")=SUBSTITUTE(CELL("format",G!D38),"-",""),FALSE,CELL("format",'#_G'!D38)="G",FALSE,AND(CELL("format",'#_G'!D38)="F0",CELL("format",G!D38)="G"),FALSE,TRUE,IFERROR(IF(MATCH(CELL("format",'#_G'!D38),FormatCodes_SFX!$A$4:$A$53,0)&gt;0,TRUE),FALSE),TRUE,TRUE),"FormatMsg",TRUE,"PerfectMsg")</f>
        <v>PerfectMsg</v>
      </c>
      <c r="E38" s="248" t="str">
        <f ca="1">_xlfn.IFS(ISBLANK(G!E38),"",IF(NOT(ISNA('#_G'!E38)),IF(ISNA(G!E38),TRUE,FALSE),FALSE),"StuNAMsg",IF(AND(ISNA('#_G'!E38),ISNA(G!E38)),TRUE,FALSE),"PerfectMsg",IF(NOT(ISERROR('#_G'!E38)),IF(ISERROR(G!E38),TRUE,FALSE),FALSE),"StuErrorMsg",IF(TYPE('#_G'!E38)&lt;&gt;TYPE(G!E38),TRUE,FALSE),"WrongTypeMsg",IF(_xlfn.ISFORMULA('#_G'!E38),IF(NOT(_xlfn.ISFORMULA(G!E38)),TRUE),FALSE),"MissingFormulaMsg",IF(NOT(AND(ISNUMBER(FIND("[",_xlfn.FORMULATEXT('#_G'!E38))),ISNUMBER(FIND("!",_xlfn.FORMULATEXT('#_G'!E38))))),AND(ISNUMBER(FIND("[",_xlfn.FORMULATEXT(G!E38))),ISNUMBER(FIND("!",_xlfn.FORMULATEXT(G!E38)))),FALSE),"ExternalRefsMsg",IF(ISNUMBER('#_G'!E38),IF(ABS('#_G'!E38-G!E38)&gt;0.00001,TRUE,FALSE),IF('#_G'!E38&lt;&gt;G!E38,TRUE,FALSE)),IF(ISNUMBER('#_G'!E38),IF('#_G'!E38&gt;G!E38,"TooLow","TooHigh"),"WrongAnswer"),NOT(_xlfn.ISFORMULA('#_G'!E38)),IF(_xlfn.IFS(ISTEXT('#_G'!E38),FALSE,ISLOGICAL('#_G'!E38),FALSE,SUBSTITUTE(CELL("format",'#_G'!E38),"-","")=SUBSTITUTE(CELL("format",G!E38),"-",""),FALSE,CELL("format",'#_G'!E38)="G",FALSE,AND(CELL("format",'#_G'!E38)="F0",CELL("format",G!E38)="G"),FALSE,TRUE,IFERROR(IF(MATCH(CELL("format",'#_G'!E38)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E38),_xlfn.FORMULATEXT(G!E38),G!E38),"9","#"),"8","#"),"7","#"),"6","#"),"5","#"),"4","#"),"3","#"),"2","#"),"1","#"),"0","#"),"$","")," ",""),",","@"),"&gt;","@"),"&lt;","@"),"=","@"),")","@"),"(","@"),"^","@"),"/","@"),"+","@"),"*","@"),"-","@"))-LEN(SUBSTITUTE(SUBSTITUTE(SUBSTITUTE(SUBSTITUTE(SUBSTITUTE(SUBSTITUTE(SUBSTITUTE(SUBSTITUTE(SUBSTITUTE(SUBSTITUTE(SUBSTITUTE(SUBSTITUTE(SUBSTITUTE(SUBSTITUTE(SUBSTITUTE(SUBSTITUTE(SUBSTITUTE(SUBSTITUTE(SUBSTITUTE(SUBSTITUTE(SUBSTITUTE(SUBSTITUTE(SUBSTITUTE(SUBSTITUTE(IF(_xlfn.ISFORMULA(G!E38),_xlfn.FORMULATEXT(G!E38),G!E38),"9","#"),"8","#"),"7","#"),"6","#"),"5","#"),"4","#"),"3","#"),"2","#"),"1","#"),"0","#"),"$","")," ",""),",","@"),"&gt;","@"),"&lt;","@"),"=","@"),")","@"),"(","@"),"^","@"),"/","@"),"+","@"),"*","@"),"-","@"),"@#","")))/2&gt;(LEN(SUBSTITUTE(SUBSTITUTE(SUBSTITUTE(SUBSTITUTE(SUBSTITUTE(SUBSTITUTE(SUBSTITUTE(SUBSTITUTE(SUBSTITUTE(SUBSTITUTE(SUBSTITUTE(SUBSTITUTE(SUBSTITUTE(SUBSTITUTE(SUBSTITUTE(SUBSTITUTE(SUBSTITUTE(SUBSTITUTE(SUBSTITUTE(SUBSTITUTE(SUBSTITUTE(SUBSTITUTE(SUBSTITUTE(IF(_xlfn.ISFORMULA('#_G'!E38),_xlfn.FORMULATEXT('#_G'!E38),'#_G'!E38),"9","#"),"8","#"),"7","#"),"6","#"),"5","#"),"4","#"),"3","#"),"2","#"),"1","#"),"0","#"),"$","")," ",""),",","@"),"&gt;","@"),"&lt;","@"),"=","@"),")","@"),"(","@"),"^","@"),"/","@"),"+","@"),"*","@"),"-","@"))-LEN(SUBSTITUTE(SUBSTITUTE(SUBSTITUTE(SUBSTITUTE(SUBSTITUTE(SUBSTITUTE(SUBSTITUTE(SUBSTITUTE(SUBSTITUTE(SUBSTITUTE(SUBSTITUTE(SUBSTITUTE(SUBSTITUTE(SUBSTITUTE(SUBSTITUTE(SUBSTITUTE(SUBSTITUTE(SUBSTITUTE(SUBSTITUTE(SUBSTITUTE(SUBSTITUTE(SUBSTITUTE(SUBSTITUTE(SUBSTITUTE(IF(_xlfn.ISFORMULA('#_G'!E38),_xlfn.FORMULATEXT('#_G'!E38),'#_G'!E38),"9","#"),"8","#"),"7","#"),"6","#"),"5","#"),"4","#"),"3","#"),"2","#"),"1","#"),"0","#"),"$","")," ",""),",","@"),"&gt;","@"),"&lt;","@"),"=","@"),")","@"),"(","@"),"^","@"),"/","@"),"+","@"),"*","@"),"-","@"),"@#","")))/2,TRUE,FALSE),"HardCodeMsg",IF(LEN(IF(_xlfn.ISFORMULA(G!E38),_xlfn.FORMULATEXT(G!E38),G!E38))-LEN(SUBSTITUTE(IF(_xlfn.ISFORMULA(G!E38),_xlfn.FORMULATEXT(G!E38),G!E38),"""",""))&gt;LEN(IF(_xlfn.ISFORMULA('#_G'!E38),_xlfn.FORMULATEXT('#_G'!E38),'#_G'!E38))-LEN(SUBSTITUTE(IF(_xlfn.ISFORMULA('#_G'!E38),_xlfn.FORMULATEXT('#_G'!E38),'#_G'!E38),"""","")),TRUE,FALSE),"HardQuoteMsg",IF(LEN(IF(_xlfn.ISFORMULA(G!E38),_xlfn.FORMULATEXT(G!E38),G!E38))-LEN(SUBSTITUTE(IF(_xlfn.ISFORMULA(G!E38),_xlfn.FORMULATEXT(G!E38),G!E38),"$",""))&lt;LEN(IF(_xlfn.ISFORMULA('#_G'!E38),_xlfn.FORMULATEXT('#_G'!E38),'#_G'!E38))-LEN(SUBSTITUTE(IF(_xlfn.ISFORMULA('#_G'!E38),_xlfn.FORMULATEXT('#_G'!E38),'#_G'!E38),"$","")),TRUE,FALSE),"MissingAbsMsg",_xlfn.IFS(ISTEXT('#_G'!E38),FALSE,ISLOGICAL('#_G'!E38),FALSE,SUBSTITUTE(CELL("format",'#_G'!E38),"-","")=SUBSTITUTE(CELL("format",G!E38),"-",""),FALSE,CELL("format",'#_G'!E38)="G",FALSE,AND(CELL("format",'#_G'!E38)="F0",CELL("format",G!E38)="G"),FALSE,TRUE,IFERROR(IF(MATCH(CELL("format",'#_G'!E38),FormatCodes_SFX!$A$4:$A$53,0)&gt;0,TRUE),FALSE),TRUE,TRUE),"FormatMsg",TRUE,"PerfectMsg")</f>
        <v>PerfectMsg</v>
      </c>
      <c r="F38" s="248" t="str">
        <f ca="1">_xlfn.IFS(ISBLANK(G!F38),"",IF(NOT(ISNA('#_G'!F38)),IF(ISNA(G!F38),TRUE,FALSE),FALSE),"StuNAMsg",IF(AND(ISNA('#_G'!F38),ISNA(G!F38)),TRUE,FALSE),"PerfectMsg",IF(NOT(ISERROR('#_G'!F38)),IF(ISERROR(G!F38),TRUE,FALSE),FALSE),"StuErrorMsg",IF(TYPE('#_G'!F38)&lt;&gt;TYPE(G!F38),TRUE,FALSE),"WrongTypeMsg",IF(_xlfn.ISFORMULA('#_G'!F38),IF(NOT(_xlfn.ISFORMULA(G!F38)),TRUE),FALSE),"MissingFormulaMsg",IF(NOT(AND(ISNUMBER(FIND("[",_xlfn.FORMULATEXT('#_G'!F38))),ISNUMBER(FIND("!",_xlfn.FORMULATEXT('#_G'!F38))))),AND(ISNUMBER(FIND("[",_xlfn.FORMULATEXT(G!F38))),ISNUMBER(FIND("!",_xlfn.FORMULATEXT(G!F38)))),FALSE),"ExternalRefsMsg",IF(ISNUMBER('#_G'!F38),IF(ABS('#_G'!F38-G!F38)&gt;0.00001,TRUE,FALSE),IF('#_G'!F38&lt;&gt;G!F38,TRUE,FALSE)),IF(ISNUMBER('#_G'!F38),IF('#_G'!F38&gt;G!F38,"TooLow","TooHigh"),"WrongAnswer"),NOT(_xlfn.ISFORMULA('#_G'!F38)),IF(_xlfn.IFS(ISTEXT('#_G'!F38),FALSE,ISLOGICAL('#_G'!F38),FALSE,SUBSTITUTE(CELL("format",'#_G'!F38),"-","")=SUBSTITUTE(CELL("format",G!F38),"-",""),FALSE,CELL("format",'#_G'!F38)="G",FALSE,AND(CELL("format",'#_G'!F38)="F0",CELL("format",G!F38)="G"),FALSE,TRUE,IFERROR(IF(MATCH(CELL("format",'#_G'!F38)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F38),_xlfn.FORMULATEXT(G!F38),G!F38),"9","#"),"8","#"),"7","#"),"6","#"),"5","#"),"4","#"),"3","#"),"2","#"),"1","#"),"0","#"),"$","")," ",""),",","@"),"&gt;","@"),"&lt;","@"),"=","@"),")","@"),"(","@"),"^","@"),"/","@"),"+","@"),"*","@"),"-","@"))-LEN(SUBSTITUTE(SUBSTITUTE(SUBSTITUTE(SUBSTITUTE(SUBSTITUTE(SUBSTITUTE(SUBSTITUTE(SUBSTITUTE(SUBSTITUTE(SUBSTITUTE(SUBSTITUTE(SUBSTITUTE(SUBSTITUTE(SUBSTITUTE(SUBSTITUTE(SUBSTITUTE(SUBSTITUTE(SUBSTITUTE(SUBSTITUTE(SUBSTITUTE(SUBSTITUTE(SUBSTITUTE(SUBSTITUTE(SUBSTITUTE(IF(_xlfn.ISFORMULA(G!F38),_xlfn.FORMULATEXT(G!F38),G!F38),"9","#"),"8","#"),"7","#"),"6","#"),"5","#"),"4","#"),"3","#"),"2","#"),"1","#"),"0","#"),"$","")," ",""),",","@"),"&gt;","@"),"&lt;","@"),"=","@"),")","@"),"(","@"),"^","@"),"/","@"),"+","@"),"*","@"),"-","@"),"@#","")))/2&gt;(LEN(SUBSTITUTE(SUBSTITUTE(SUBSTITUTE(SUBSTITUTE(SUBSTITUTE(SUBSTITUTE(SUBSTITUTE(SUBSTITUTE(SUBSTITUTE(SUBSTITUTE(SUBSTITUTE(SUBSTITUTE(SUBSTITUTE(SUBSTITUTE(SUBSTITUTE(SUBSTITUTE(SUBSTITUTE(SUBSTITUTE(SUBSTITUTE(SUBSTITUTE(SUBSTITUTE(SUBSTITUTE(SUBSTITUTE(IF(_xlfn.ISFORMULA('#_G'!F38),_xlfn.FORMULATEXT('#_G'!F38),'#_G'!F38),"9","#"),"8","#"),"7","#"),"6","#"),"5","#"),"4","#"),"3","#"),"2","#"),"1","#"),"0","#"),"$","")," ",""),",","@"),"&gt;","@"),"&lt;","@"),"=","@"),")","@"),"(","@"),"^","@"),"/","@"),"+","@"),"*","@"),"-","@"))-LEN(SUBSTITUTE(SUBSTITUTE(SUBSTITUTE(SUBSTITUTE(SUBSTITUTE(SUBSTITUTE(SUBSTITUTE(SUBSTITUTE(SUBSTITUTE(SUBSTITUTE(SUBSTITUTE(SUBSTITUTE(SUBSTITUTE(SUBSTITUTE(SUBSTITUTE(SUBSTITUTE(SUBSTITUTE(SUBSTITUTE(SUBSTITUTE(SUBSTITUTE(SUBSTITUTE(SUBSTITUTE(SUBSTITUTE(SUBSTITUTE(IF(_xlfn.ISFORMULA('#_G'!F38),_xlfn.FORMULATEXT('#_G'!F38),'#_G'!F38),"9","#"),"8","#"),"7","#"),"6","#"),"5","#"),"4","#"),"3","#"),"2","#"),"1","#"),"0","#"),"$","")," ",""),",","@"),"&gt;","@"),"&lt;","@"),"=","@"),")","@"),"(","@"),"^","@"),"/","@"),"+","@"),"*","@"),"-","@"),"@#","")))/2,TRUE,FALSE),"HardCodeMsg",IF(LEN(IF(_xlfn.ISFORMULA(G!F38),_xlfn.FORMULATEXT(G!F38),G!F38))-LEN(SUBSTITUTE(IF(_xlfn.ISFORMULA(G!F38),_xlfn.FORMULATEXT(G!F38),G!F38),"""",""))&gt;LEN(IF(_xlfn.ISFORMULA('#_G'!F38),_xlfn.FORMULATEXT('#_G'!F38),'#_G'!F38))-LEN(SUBSTITUTE(IF(_xlfn.ISFORMULA('#_G'!F38),_xlfn.FORMULATEXT('#_G'!F38),'#_G'!F38),"""","")),TRUE,FALSE),"HardQuoteMsg",IF(LEN(IF(_xlfn.ISFORMULA(G!F38),_xlfn.FORMULATEXT(G!F38),G!F38))-LEN(SUBSTITUTE(IF(_xlfn.ISFORMULA(G!F38),_xlfn.FORMULATEXT(G!F38),G!F38),"$",""))&lt;LEN(IF(_xlfn.ISFORMULA('#_G'!F38),_xlfn.FORMULATEXT('#_G'!F38),'#_G'!F38))-LEN(SUBSTITUTE(IF(_xlfn.ISFORMULA('#_G'!F38),_xlfn.FORMULATEXT('#_G'!F38),'#_G'!F38),"$","")),TRUE,FALSE),"MissingAbsMsg",_xlfn.IFS(ISTEXT('#_G'!F38),FALSE,ISLOGICAL('#_G'!F38),FALSE,SUBSTITUTE(CELL("format",'#_G'!F38),"-","")=SUBSTITUTE(CELL("format",G!F38),"-",""),FALSE,CELL("format",'#_G'!F38)="G",FALSE,AND(CELL("format",'#_G'!F38)="F0",CELL("format",G!F38)="G"),FALSE,TRUE,IFERROR(IF(MATCH(CELL("format",'#_G'!F38),FormatCodes_SFX!$A$4:$A$53,0)&gt;0,TRUE),FALSE),TRUE,TRUE),"FormatMsg",TRUE,"PerfectMsg")</f>
        <v>PerfectMsg</v>
      </c>
    </row>
    <row r="39" spans="3:8" x14ac:dyDescent="0.25">
      <c r="C39" s="179"/>
      <c r="D39" s="248" t="str">
        <f ca="1">_xlfn.IFS(ISBLANK(G!D39),"",IF(NOT(ISNA('#_G'!D39)),IF(ISNA(G!D39),TRUE,FALSE),FALSE),"StuNAMsg",IF(AND(ISNA('#_G'!D39),ISNA(G!D39)),TRUE,FALSE),"PerfectMsg",IF(NOT(ISERROR('#_G'!D39)),IF(ISERROR(G!D39),TRUE,FALSE),FALSE),"StuErrorMsg",IF(TYPE('#_G'!D39)&lt;&gt;TYPE(G!D39),TRUE,FALSE),"WrongTypeMsg",IF(_xlfn.ISFORMULA('#_G'!D39),IF(NOT(_xlfn.ISFORMULA(G!D39)),TRUE),FALSE),"MissingFormulaMsg",IF(NOT(AND(ISNUMBER(FIND("[",_xlfn.FORMULATEXT('#_G'!D39))),ISNUMBER(FIND("!",_xlfn.FORMULATEXT('#_G'!D39))))),AND(ISNUMBER(FIND("[",_xlfn.FORMULATEXT(G!D39))),ISNUMBER(FIND("!",_xlfn.FORMULATEXT(G!D39)))),FALSE),"ExternalRefsMsg",IF(ISNUMBER('#_G'!D39),IF(ABS('#_G'!D39-G!D39)&gt;0.00001,TRUE,FALSE),IF('#_G'!D39&lt;&gt;G!D39,TRUE,FALSE)),IF(ISNUMBER('#_G'!D39),IF('#_G'!D39&gt;G!D39,"TooLow","TooHigh"),"WrongAnswer"),NOT(_xlfn.ISFORMULA('#_G'!D39)),IF(_xlfn.IFS(ISTEXT('#_G'!D39),FALSE,ISLOGICAL('#_G'!D39),FALSE,SUBSTITUTE(CELL("format",'#_G'!D39),"-","")=SUBSTITUTE(CELL("format",G!D39),"-",""),FALSE,CELL("format",'#_G'!D39)="G",FALSE,AND(CELL("format",'#_G'!D39)="F0",CELL("format",G!D39)="G"),FALSE,TRUE,IFERROR(IF(MATCH(CELL("format",'#_G'!D39)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D39),_xlfn.FORMULATEXT(G!D39),G!D39),"9","#"),"8","#"),"7","#"),"6","#"),"5","#"),"4","#"),"3","#"),"2","#"),"1","#"),"0","#"),"$","")," ",""),",","@"),"&gt;","@"),"&lt;","@"),"=","@"),")","@"),"(","@"),"^","@"),"/","@"),"+","@"),"*","@"),"-","@"))-LEN(SUBSTITUTE(SUBSTITUTE(SUBSTITUTE(SUBSTITUTE(SUBSTITUTE(SUBSTITUTE(SUBSTITUTE(SUBSTITUTE(SUBSTITUTE(SUBSTITUTE(SUBSTITUTE(SUBSTITUTE(SUBSTITUTE(SUBSTITUTE(SUBSTITUTE(SUBSTITUTE(SUBSTITUTE(SUBSTITUTE(SUBSTITUTE(SUBSTITUTE(SUBSTITUTE(SUBSTITUTE(SUBSTITUTE(SUBSTITUTE(IF(_xlfn.ISFORMULA(G!D39),_xlfn.FORMULATEXT(G!D39),G!D39),"9","#"),"8","#"),"7","#"),"6","#"),"5","#"),"4","#"),"3","#"),"2","#"),"1","#"),"0","#"),"$","")," ",""),",","@"),"&gt;","@"),"&lt;","@"),"=","@"),")","@"),"(","@"),"^","@"),"/","@"),"+","@"),"*","@"),"-","@"),"@#","")))/2&gt;(LEN(SUBSTITUTE(SUBSTITUTE(SUBSTITUTE(SUBSTITUTE(SUBSTITUTE(SUBSTITUTE(SUBSTITUTE(SUBSTITUTE(SUBSTITUTE(SUBSTITUTE(SUBSTITUTE(SUBSTITUTE(SUBSTITUTE(SUBSTITUTE(SUBSTITUTE(SUBSTITUTE(SUBSTITUTE(SUBSTITUTE(SUBSTITUTE(SUBSTITUTE(SUBSTITUTE(SUBSTITUTE(SUBSTITUTE(IF(_xlfn.ISFORMULA('#_G'!D39),_xlfn.FORMULATEXT('#_G'!D39),'#_G'!D39),"9","#"),"8","#"),"7","#"),"6","#"),"5","#"),"4","#"),"3","#"),"2","#"),"1","#"),"0","#"),"$","")," ",""),",","@"),"&gt;","@"),"&lt;","@"),"=","@"),")","@"),"(","@"),"^","@"),"/","@"),"+","@"),"*","@"),"-","@"))-LEN(SUBSTITUTE(SUBSTITUTE(SUBSTITUTE(SUBSTITUTE(SUBSTITUTE(SUBSTITUTE(SUBSTITUTE(SUBSTITUTE(SUBSTITUTE(SUBSTITUTE(SUBSTITUTE(SUBSTITUTE(SUBSTITUTE(SUBSTITUTE(SUBSTITUTE(SUBSTITUTE(SUBSTITUTE(SUBSTITUTE(SUBSTITUTE(SUBSTITUTE(SUBSTITUTE(SUBSTITUTE(SUBSTITUTE(SUBSTITUTE(IF(_xlfn.ISFORMULA('#_G'!D39),_xlfn.FORMULATEXT('#_G'!D39),'#_G'!D39),"9","#"),"8","#"),"7","#"),"6","#"),"5","#"),"4","#"),"3","#"),"2","#"),"1","#"),"0","#"),"$","")," ",""),",","@"),"&gt;","@"),"&lt;","@"),"=","@"),")","@"),"(","@"),"^","@"),"/","@"),"+","@"),"*","@"),"-","@"),"@#","")))/2,TRUE,FALSE),"HardCodeMsg",IF(LEN(IF(_xlfn.ISFORMULA(G!D39),_xlfn.FORMULATEXT(G!D39),G!D39))-LEN(SUBSTITUTE(IF(_xlfn.ISFORMULA(G!D39),_xlfn.FORMULATEXT(G!D39),G!D39),"""",""))&gt;LEN(IF(_xlfn.ISFORMULA('#_G'!D39),_xlfn.FORMULATEXT('#_G'!D39),'#_G'!D39))-LEN(SUBSTITUTE(IF(_xlfn.ISFORMULA('#_G'!D39),_xlfn.FORMULATEXT('#_G'!D39),'#_G'!D39),"""","")),TRUE,FALSE),"HardQuoteMsg",IF(LEN(IF(_xlfn.ISFORMULA(G!D39),_xlfn.FORMULATEXT(G!D39),G!D39))-LEN(SUBSTITUTE(IF(_xlfn.ISFORMULA(G!D39),_xlfn.FORMULATEXT(G!D39),G!D39),"$",""))&lt;LEN(IF(_xlfn.ISFORMULA('#_G'!D39),_xlfn.FORMULATEXT('#_G'!D39),'#_G'!D39))-LEN(SUBSTITUTE(IF(_xlfn.ISFORMULA('#_G'!D39),_xlfn.FORMULATEXT('#_G'!D39),'#_G'!D39),"$","")),TRUE,FALSE),"MissingAbsMsg",_xlfn.IFS(ISTEXT('#_G'!D39),FALSE,ISLOGICAL('#_G'!D39),FALSE,SUBSTITUTE(CELL("format",'#_G'!D39),"-","")=SUBSTITUTE(CELL("format",G!D39),"-",""),FALSE,CELL("format",'#_G'!D39)="G",FALSE,AND(CELL("format",'#_G'!D39)="F0",CELL("format",G!D39)="G"),FALSE,TRUE,IFERROR(IF(MATCH(CELL("format",'#_G'!D39),FormatCodes_SFX!$A$4:$A$53,0)&gt;0,TRUE),FALSE),TRUE,TRUE),"FormatMsg",TRUE,"PerfectMsg")</f>
        <v>PerfectMsg</v>
      </c>
      <c r="E39" s="248" t="str">
        <f ca="1">_xlfn.IFS(ISBLANK(G!E39),"",IF(NOT(ISNA('#_G'!E39)),IF(ISNA(G!E39),TRUE,FALSE),FALSE),"StuNAMsg",IF(AND(ISNA('#_G'!E39),ISNA(G!E39)),TRUE,FALSE),"PerfectMsg",IF(NOT(ISERROR('#_G'!E39)),IF(ISERROR(G!E39),TRUE,FALSE),FALSE),"StuErrorMsg",IF(TYPE('#_G'!E39)&lt;&gt;TYPE(G!E39),TRUE,FALSE),"WrongTypeMsg",IF(_xlfn.ISFORMULA('#_G'!E39),IF(NOT(_xlfn.ISFORMULA(G!E39)),TRUE),FALSE),"MissingFormulaMsg",IF(NOT(AND(ISNUMBER(FIND("[",_xlfn.FORMULATEXT('#_G'!E39))),ISNUMBER(FIND("!",_xlfn.FORMULATEXT('#_G'!E39))))),AND(ISNUMBER(FIND("[",_xlfn.FORMULATEXT(G!E39))),ISNUMBER(FIND("!",_xlfn.FORMULATEXT(G!E39)))),FALSE),"ExternalRefsMsg",IF(ISNUMBER('#_G'!E39),IF(ABS('#_G'!E39-G!E39)&gt;0.00001,TRUE,FALSE),IF('#_G'!E39&lt;&gt;G!E39,TRUE,FALSE)),IF(ISNUMBER('#_G'!E39),IF('#_G'!E39&gt;G!E39,"TooLow","TooHigh"),"WrongAnswer"),NOT(_xlfn.ISFORMULA('#_G'!E39)),IF(_xlfn.IFS(ISTEXT('#_G'!E39),FALSE,ISLOGICAL('#_G'!E39),FALSE,SUBSTITUTE(CELL("format",'#_G'!E39),"-","")=SUBSTITUTE(CELL("format",G!E39),"-",""),FALSE,CELL("format",'#_G'!E39)="G",FALSE,AND(CELL("format",'#_G'!E39)="F0",CELL("format",G!E39)="G"),FALSE,TRUE,IFERROR(IF(MATCH(CELL("format",'#_G'!E39)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E39),_xlfn.FORMULATEXT(G!E39),G!E39),"9","#"),"8","#"),"7","#"),"6","#"),"5","#"),"4","#"),"3","#"),"2","#"),"1","#"),"0","#"),"$","")," ",""),",","@"),"&gt;","@"),"&lt;","@"),"=","@"),")","@"),"(","@"),"^","@"),"/","@"),"+","@"),"*","@"),"-","@"))-LEN(SUBSTITUTE(SUBSTITUTE(SUBSTITUTE(SUBSTITUTE(SUBSTITUTE(SUBSTITUTE(SUBSTITUTE(SUBSTITUTE(SUBSTITUTE(SUBSTITUTE(SUBSTITUTE(SUBSTITUTE(SUBSTITUTE(SUBSTITUTE(SUBSTITUTE(SUBSTITUTE(SUBSTITUTE(SUBSTITUTE(SUBSTITUTE(SUBSTITUTE(SUBSTITUTE(SUBSTITUTE(SUBSTITUTE(SUBSTITUTE(IF(_xlfn.ISFORMULA(G!E39),_xlfn.FORMULATEXT(G!E39),G!E39),"9","#"),"8","#"),"7","#"),"6","#"),"5","#"),"4","#"),"3","#"),"2","#"),"1","#"),"0","#"),"$","")," ",""),",","@"),"&gt;","@"),"&lt;","@"),"=","@"),")","@"),"(","@"),"^","@"),"/","@"),"+","@"),"*","@"),"-","@"),"@#","")))/2&gt;(LEN(SUBSTITUTE(SUBSTITUTE(SUBSTITUTE(SUBSTITUTE(SUBSTITUTE(SUBSTITUTE(SUBSTITUTE(SUBSTITUTE(SUBSTITUTE(SUBSTITUTE(SUBSTITUTE(SUBSTITUTE(SUBSTITUTE(SUBSTITUTE(SUBSTITUTE(SUBSTITUTE(SUBSTITUTE(SUBSTITUTE(SUBSTITUTE(SUBSTITUTE(SUBSTITUTE(SUBSTITUTE(SUBSTITUTE(IF(_xlfn.ISFORMULA('#_G'!E39),_xlfn.FORMULATEXT('#_G'!E39),'#_G'!E39),"9","#"),"8","#"),"7","#"),"6","#"),"5","#"),"4","#"),"3","#"),"2","#"),"1","#"),"0","#"),"$","")," ",""),",","@"),"&gt;","@"),"&lt;","@"),"=","@"),")","@"),"(","@"),"^","@"),"/","@"),"+","@"),"*","@"),"-","@"))-LEN(SUBSTITUTE(SUBSTITUTE(SUBSTITUTE(SUBSTITUTE(SUBSTITUTE(SUBSTITUTE(SUBSTITUTE(SUBSTITUTE(SUBSTITUTE(SUBSTITUTE(SUBSTITUTE(SUBSTITUTE(SUBSTITUTE(SUBSTITUTE(SUBSTITUTE(SUBSTITUTE(SUBSTITUTE(SUBSTITUTE(SUBSTITUTE(SUBSTITUTE(SUBSTITUTE(SUBSTITUTE(SUBSTITUTE(SUBSTITUTE(IF(_xlfn.ISFORMULA('#_G'!E39),_xlfn.FORMULATEXT('#_G'!E39),'#_G'!E39),"9","#"),"8","#"),"7","#"),"6","#"),"5","#"),"4","#"),"3","#"),"2","#"),"1","#"),"0","#"),"$","")," ",""),",","@"),"&gt;","@"),"&lt;","@"),"=","@"),")","@"),"(","@"),"^","@"),"/","@"),"+","@"),"*","@"),"-","@"),"@#","")))/2,TRUE,FALSE),"HardCodeMsg",IF(LEN(IF(_xlfn.ISFORMULA(G!E39),_xlfn.FORMULATEXT(G!E39),G!E39))-LEN(SUBSTITUTE(IF(_xlfn.ISFORMULA(G!E39),_xlfn.FORMULATEXT(G!E39),G!E39),"""",""))&gt;LEN(IF(_xlfn.ISFORMULA('#_G'!E39),_xlfn.FORMULATEXT('#_G'!E39),'#_G'!E39))-LEN(SUBSTITUTE(IF(_xlfn.ISFORMULA('#_G'!E39),_xlfn.FORMULATEXT('#_G'!E39),'#_G'!E39),"""","")),TRUE,FALSE),"HardQuoteMsg",IF(LEN(IF(_xlfn.ISFORMULA(G!E39),_xlfn.FORMULATEXT(G!E39),G!E39))-LEN(SUBSTITUTE(IF(_xlfn.ISFORMULA(G!E39),_xlfn.FORMULATEXT(G!E39),G!E39),"$",""))&lt;LEN(IF(_xlfn.ISFORMULA('#_G'!E39),_xlfn.FORMULATEXT('#_G'!E39),'#_G'!E39))-LEN(SUBSTITUTE(IF(_xlfn.ISFORMULA('#_G'!E39),_xlfn.FORMULATEXT('#_G'!E39),'#_G'!E39),"$","")),TRUE,FALSE),"MissingAbsMsg",_xlfn.IFS(ISTEXT('#_G'!E39),FALSE,ISLOGICAL('#_G'!E39),FALSE,SUBSTITUTE(CELL("format",'#_G'!E39),"-","")=SUBSTITUTE(CELL("format",G!E39),"-",""),FALSE,CELL("format",'#_G'!E39)="G",FALSE,AND(CELL("format",'#_G'!E39)="F0",CELL("format",G!E39)="G"),FALSE,TRUE,IFERROR(IF(MATCH(CELL("format",'#_G'!E39),FormatCodes_SFX!$A$4:$A$53,0)&gt;0,TRUE),FALSE),TRUE,TRUE),"FormatMsg",TRUE,"PerfectMsg")</f>
        <v>PerfectMsg</v>
      </c>
      <c r="F39" s="248" t="str">
        <f ca="1">_xlfn.IFS(ISBLANK(G!F39),"",IF(NOT(ISNA('#_G'!F39)),IF(ISNA(G!F39),TRUE,FALSE),FALSE),"StuNAMsg",IF(AND(ISNA('#_G'!F39),ISNA(G!F39)),TRUE,FALSE),"PerfectMsg",IF(NOT(ISERROR('#_G'!F39)),IF(ISERROR(G!F39),TRUE,FALSE),FALSE),"StuErrorMsg",IF(TYPE('#_G'!F39)&lt;&gt;TYPE(G!F39),TRUE,FALSE),"WrongTypeMsg",IF(_xlfn.ISFORMULA('#_G'!F39),IF(NOT(_xlfn.ISFORMULA(G!F39)),TRUE),FALSE),"MissingFormulaMsg",IF(NOT(AND(ISNUMBER(FIND("[",_xlfn.FORMULATEXT('#_G'!F39))),ISNUMBER(FIND("!",_xlfn.FORMULATEXT('#_G'!F39))))),AND(ISNUMBER(FIND("[",_xlfn.FORMULATEXT(G!F39))),ISNUMBER(FIND("!",_xlfn.FORMULATEXT(G!F39)))),FALSE),"ExternalRefsMsg",IF(ISNUMBER('#_G'!F39),IF(ABS('#_G'!F39-G!F39)&gt;0.00001,TRUE,FALSE),IF('#_G'!F39&lt;&gt;G!F39,TRUE,FALSE)),IF(ISNUMBER('#_G'!F39),IF('#_G'!F39&gt;G!F39,"TooLow","TooHigh"),"WrongAnswer"),NOT(_xlfn.ISFORMULA('#_G'!F39)),IF(_xlfn.IFS(ISTEXT('#_G'!F39),FALSE,ISLOGICAL('#_G'!F39),FALSE,SUBSTITUTE(CELL("format",'#_G'!F39),"-","")=SUBSTITUTE(CELL("format",G!F39),"-",""),FALSE,CELL("format",'#_G'!F39)="G",FALSE,AND(CELL("format",'#_G'!F39)="F0",CELL("format",G!F39)="G"),FALSE,TRUE,IFERROR(IF(MATCH(CELL("format",'#_G'!F39)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G!F39),_xlfn.FORMULATEXT(G!F39),G!F39),"9","#"),"8","#"),"7","#"),"6","#"),"5","#"),"4","#"),"3","#"),"2","#"),"1","#"),"0","#"),"$","")," ",""),",","@"),"&gt;","@"),"&lt;","@"),"=","@"),")","@"),"(","@"),"^","@"),"/","@"),"+","@"),"*","@"),"-","@"))-LEN(SUBSTITUTE(SUBSTITUTE(SUBSTITUTE(SUBSTITUTE(SUBSTITUTE(SUBSTITUTE(SUBSTITUTE(SUBSTITUTE(SUBSTITUTE(SUBSTITUTE(SUBSTITUTE(SUBSTITUTE(SUBSTITUTE(SUBSTITUTE(SUBSTITUTE(SUBSTITUTE(SUBSTITUTE(SUBSTITUTE(SUBSTITUTE(SUBSTITUTE(SUBSTITUTE(SUBSTITUTE(SUBSTITUTE(SUBSTITUTE(IF(_xlfn.ISFORMULA(G!F39),_xlfn.FORMULATEXT(G!F39),G!F39),"9","#"),"8","#"),"7","#"),"6","#"),"5","#"),"4","#"),"3","#"),"2","#"),"1","#"),"0","#"),"$","")," ",""),",","@"),"&gt;","@"),"&lt;","@"),"=","@"),")","@"),"(","@"),"^","@"),"/","@"),"+","@"),"*","@"),"-","@"),"@#","")))/2&gt;(LEN(SUBSTITUTE(SUBSTITUTE(SUBSTITUTE(SUBSTITUTE(SUBSTITUTE(SUBSTITUTE(SUBSTITUTE(SUBSTITUTE(SUBSTITUTE(SUBSTITUTE(SUBSTITUTE(SUBSTITUTE(SUBSTITUTE(SUBSTITUTE(SUBSTITUTE(SUBSTITUTE(SUBSTITUTE(SUBSTITUTE(SUBSTITUTE(SUBSTITUTE(SUBSTITUTE(SUBSTITUTE(SUBSTITUTE(IF(_xlfn.ISFORMULA('#_G'!F39),_xlfn.FORMULATEXT('#_G'!F39),'#_G'!F39),"9","#"),"8","#"),"7","#"),"6","#"),"5","#"),"4","#"),"3","#"),"2","#"),"1","#"),"0","#"),"$","")," ",""),",","@"),"&gt;","@"),"&lt;","@"),"=","@"),")","@"),"(","@"),"^","@"),"/","@"),"+","@"),"*","@"),"-","@"))-LEN(SUBSTITUTE(SUBSTITUTE(SUBSTITUTE(SUBSTITUTE(SUBSTITUTE(SUBSTITUTE(SUBSTITUTE(SUBSTITUTE(SUBSTITUTE(SUBSTITUTE(SUBSTITUTE(SUBSTITUTE(SUBSTITUTE(SUBSTITUTE(SUBSTITUTE(SUBSTITUTE(SUBSTITUTE(SUBSTITUTE(SUBSTITUTE(SUBSTITUTE(SUBSTITUTE(SUBSTITUTE(SUBSTITUTE(SUBSTITUTE(IF(_xlfn.ISFORMULA('#_G'!F39),_xlfn.FORMULATEXT('#_G'!F39),'#_G'!F39),"9","#"),"8","#"),"7","#"),"6","#"),"5","#"),"4","#"),"3","#"),"2","#"),"1","#"),"0","#"),"$","")," ",""),",","@"),"&gt;","@"),"&lt;","@"),"=","@"),")","@"),"(","@"),"^","@"),"/","@"),"+","@"),"*","@"),"-","@"),"@#","")))/2,TRUE,FALSE),"HardCodeMsg",IF(LEN(IF(_xlfn.ISFORMULA(G!F39),_xlfn.FORMULATEXT(G!F39),G!F39))-LEN(SUBSTITUTE(IF(_xlfn.ISFORMULA(G!F39),_xlfn.FORMULATEXT(G!F39),G!F39),"""",""))&gt;LEN(IF(_xlfn.ISFORMULA('#_G'!F39),_xlfn.FORMULATEXT('#_G'!F39),'#_G'!F39))-LEN(SUBSTITUTE(IF(_xlfn.ISFORMULA('#_G'!F39),_xlfn.FORMULATEXT('#_G'!F39),'#_G'!F39),"""","")),TRUE,FALSE),"HardQuoteMsg",IF(LEN(IF(_xlfn.ISFORMULA(G!F39),_xlfn.FORMULATEXT(G!F39),G!F39))-LEN(SUBSTITUTE(IF(_xlfn.ISFORMULA(G!F39),_xlfn.FORMULATEXT(G!F39),G!F39),"$",""))&lt;LEN(IF(_xlfn.ISFORMULA('#_G'!F39),_xlfn.FORMULATEXT('#_G'!F39),'#_G'!F39))-LEN(SUBSTITUTE(IF(_xlfn.ISFORMULA('#_G'!F39),_xlfn.FORMULATEXT('#_G'!F39),'#_G'!F39),"$","")),TRUE,FALSE),"MissingAbsMsg",_xlfn.IFS(ISTEXT('#_G'!F39),FALSE,ISLOGICAL('#_G'!F39),FALSE,SUBSTITUTE(CELL("format",'#_G'!F39),"-","")=SUBSTITUTE(CELL("format",G!F39),"-",""),FALSE,CELL("format",'#_G'!F39)="G",FALSE,AND(CELL("format",'#_G'!F39)="F0",CELL("format",G!F39)="G"),FALSE,TRUE,IFERROR(IF(MATCH(CELL("format",'#_G'!F39),FormatCodes_SFX!$A$4:$A$53,0)&gt;0,TRUE),FALSE),TRUE,TRUE),"FormatMsg",TRUE,"PerfectMsg")</f>
        <v>PerfectMsg</v>
      </c>
    </row>
  </sheetData>
  <mergeCells count="2">
    <mergeCell ref="C20:H20"/>
    <mergeCell ref="C36:F36"/>
  </mergeCell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DF6B4-09DA-4E96-B80B-6BB2C253EF43}">
  <dimension ref="B1:AP39"/>
  <sheetViews>
    <sheetView showGridLines="0" zoomScaleNormal="100" workbookViewId="0">
      <pane ySplit="2" topLeftCell="A17" activePane="bottomLeft" state="frozen"/>
      <selection pane="bottomLeft" activeCell="E38" sqref="E38:F39"/>
    </sheetView>
  </sheetViews>
  <sheetFormatPr defaultColWidth="9.140625" defaultRowHeight="15.75" x14ac:dyDescent="0.25"/>
  <cols>
    <col min="1" max="1" width="0.85546875" style="41" customWidth="1"/>
    <col min="2" max="2" width="8.7109375" style="41" customWidth="1"/>
    <col min="3" max="3" width="18" style="41" customWidth="1"/>
    <col min="4" max="4" width="16.140625" style="41" customWidth="1"/>
    <col min="5" max="5" width="16.7109375" style="41" customWidth="1"/>
    <col min="6" max="6" width="18.7109375" style="41" customWidth="1"/>
    <col min="7" max="7" width="19.7109375" style="41" customWidth="1"/>
    <col min="8" max="8" width="19.28515625" style="41" customWidth="1"/>
    <col min="9" max="9" width="4.7109375" style="41" customWidth="1"/>
    <col min="10" max="10" width="15.42578125" style="41" bestFit="1" customWidth="1"/>
    <col min="11" max="11" width="36.28515625" style="41" customWidth="1"/>
    <col min="12" max="14" width="10" style="41" customWidth="1"/>
    <col min="15" max="15" width="8.7109375" style="41" customWidth="1"/>
    <col min="16" max="16" width="5.42578125" style="41" customWidth="1"/>
    <col min="17" max="17" width="14.28515625" style="41" customWidth="1"/>
    <col min="18" max="18" width="16.7109375" style="41" customWidth="1"/>
    <col min="19" max="19" width="14.140625" style="41" customWidth="1"/>
    <col min="20" max="16384" width="9.140625" style="41"/>
  </cols>
  <sheetData>
    <row r="1" spans="2:42" ht="22.15" customHeight="1" x14ac:dyDescent="0.25">
      <c r="B1" s="150" t="s">
        <v>1932</v>
      </c>
      <c r="C1" s="150" t="s">
        <v>1933</v>
      </c>
      <c r="D1" s="150" t="s">
        <v>1934</v>
      </c>
      <c r="E1" s="151" t="str" cm="1">
        <f t="array" aca="1" ref="E1" ca="1">IFERROR(
    _xlfn.LET(
        _xlpm.FileName, MID(CELL("filename", B1), FIND("]", CELL("filename", B1)) + 1, 255),
        _xlpm.DynamicRef, INDIRECT("'#_" &amp; _xlpm.FileName &amp; "'!" &amp; D2),
        IF(
            TYPE(_xlpm.DynamicRef) = 1,
            VLOOKUP(
                CELL("format", _xlpm.DynamicRef),
                FormatCodes_SFX!$A$4:$B$53,
                2,
                FALSE
            ),
            _xlfn.SWITCH(
                TYPE(_xlpm.DynamicRef),
                2, "short text",
                4, "logical",
                16, "error",
                64, "long text",
                "Other"
            )
        )
    ),
    "Error in formula"
)</f>
        <v>error</v>
      </c>
      <c r="F1" s="150"/>
      <c r="G1" s="150"/>
      <c r="H1" s="150"/>
      <c r="I1" s="150"/>
      <c r="J1" s="151" t="str" cm="1">
        <f t="array" ref="J1">_xlfn.IFS(ROW(A100)&lt;100,"Undo deleted row or quit without saving",COLUMN(AZ1)&lt;52,"Undo deleted column or quit without saving",ROW(A100)&gt;100,"Undo inserted row or quit without saving",COLUMN(AZ1)&gt;52,"Undo inserted column or quit without saving",Scoreboard!$F$27&lt;&gt;"","Security compromised: Undo last action or quit without saving",TRUE=TRUE,"Connor Guarino")</f>
        <v>Connor Guarino</v>
      </c>
      <c r="K1" s="151"/>
      <c r="L1" s="151"/>
      <c r="M1" s="151" t="s">
        <v>1935</v>
      </c>
      <c r="N1" s="151"/>
      <c r="O1" s="151"/>
      <c r="P1" s="151"/>
      <c r="Q1" s="152" t="s">
        <v>1936</v>
      </c>
      <c r="R1" s="151"/>
      <c r="S1" s="151"/>
      <c r="T1" s="190" t="s">
        <v>1938</v>
      </c>
      <c r="U1" s="154"/>
      <c r="V1" s="153"/>
      <c r="W1" s="154"/>
      <c r="X1" s="153"/>
      <c r="Y1" s="150" t="str">
        <f t="shared" ref="Y1:AB2" si="0">B1</f>
        <v>earned</v>
      </c>
      <c r="Z1" s="150" t="str">
        <f t="shared" si="0"/>
        <v>possible</v>
      </c>
      <c r="AA1" s="150" t="str">
        <f t="shared" si="0"/>
        <v>cell</v>
      </c>
      <c r="AB1" s="151" t="str">
        <f t="shared" ca="1" si="0"/>
        <v>error</v>
      </c>
      <c r="AC1" s="150"/>
      <c r="AD1" s="150"/>
      <c r="AE1" s="155"/>
      <c r="AF1" s="155"/>
      <c r="AG1" s="151" t="str">
        <f>J1</f>
        <v>Connor Guarino</v>
      </c>
      <c r="AH1" s="151"/>
      <c r="AI1" s="155"/>
      <c r="AJ1" s="155"/>
      <c r="AK1" s="155"/>
      <c r="AL1" s="155"/>
      <c r="AM1" s="151" t="s">
        <v>1935</v>
      </c>
      <c r="AN1" s="155"/>
      <c r="AO1" s="155"/>
      <c r="AP1" s="155"/>
    </row>
    <row r="2" spans="2:42" ht="22.9" customHeight="1" thickBot="1" x14ac:dyDescent="0.55000000000000004">
      <c r="B2" s="156">
        <f ca="1">GSC!$B$2</f>
        <v>12</v>
      </c>
      <c r="C2" s="157">
        <f>GSC!$C$2</f>
        <v>12</v>
      </c>
      <c r="D2" s="156" t="str" cm="1">
        <f t="array" aca="1" ref="D2" ca="1">SUBSTITUTE(IF(LEN(CELL("address"))&lt;15,CELL("address"),""),"$","")</f>
        <v/>
      </c>
      <c r="E2" s="158" t="str">
        <f ca="1">IF(ISNUMBER(SEARCH("#REF!",_xlfn.FORMULATEXT(INDIRECT("'GSC'!"&amp;D2)))),"DRAGGING CELLS IS NOT PERMITTED. PLEASE UNDO LAST ACTION!!",IF($Q$1&lt;&gt;"Feedback OFF",IFERROR(HLOOKUP(INDIRECT("'GSC'!"&amp;D2),Feedback_SFX!$B$2:$N$10,IF($Q$1="Feedback ON", 2, Feedback_SFX!B1), FALSE), ""),""))</f>
        <v/>
      </c>
      <c r="F2" s="159"/>
      <c r="G2" s="159"/>
      <c r="H2" s="159"/>
      <c r="I2" s="159"/>
      <c r="J2" s="160"/>
      <c r="K2" s="159"/>
      <c r="L2" s="159"/>
      <c r="M2" s="159"/>
      <c r="N2" s="159"/>
      <c r="O2" s="159"/>
      <c r="P2" s="159"/>
      <c r="Q2" s="166" t="str">
        <f ca="1">IF(Scoreboard!$E$4="Excel version: Invalid","****ERROR: Scoreboard requires Excel 365 or 2021 to run****", "")</f>
        <v/>
      </c>
      <c r="R2" s="159"/>
      <c r="S2" s="159"/>
      <c r="T2" s="161"/>
      <c r="U2" s="162"/>
      <c r="V2" s="163"/>
      <c r="W2" s="162"/>
      <c r="X2" s="163"/>
      <c r="Y2" s="164">
        <f t="shared" ca="1" si="0"/>
        <v>12</v>
      </c>
      <c r="Z2" s="164">
        <f t="shared" si="0"/>
        <v>12</v>
      </c>
      <c r="AA2" s="164" t="str">
        <f t="shared" ca="1" si="0"/>
        <v/>
      </c>
      <c r="AB2" s="158" t="str">
        <f t="shared" ca="1" si="0"/>
        <v/>
      </c>
      <c r="AC2" s="159"/>
      <c r="AD2" s="159"/>
      <c r="AE2" s="165"/>
      <c r="AF2" s="165"/>
      <c r="AG2" s="165"/>
      <c r="AH2" s="165"/>
      <c r="AI2" s="165"/>
      <c r="AJ2" s="165"/>
      <c r="AK2" s="165"/>
      <c r="AL2" s="165"/>
      <c r="AM2" s="165"/>
      <c r="AN2" s="165"/>
      <c r="AO2" s="165"/>
      <c r="AP2" s="165"/>
    </row>
    <row r="3" spans="2:42" ht="4.9000000000000004" customHeight="1" x14ac:dyDescent="0.25"/>
    <row r="5" spans="2:42" ht="18.75" x14ac:dyDescent="0.25">
      <c r="C5" s="38" t="s">
        <v>307</v>
      </c>
      <c r="D5" s="39"/>
      <c r="E5" s="39"/>
      <c r="F5" s="39"/>
      <c r="G5" s="39"/>
      <c r="H5" s="39"/>
      <c r="I5" s="39"/>
      <c r="J5" s="39"/>
      <c r="K5" s="39"/>
      <c r="L5" s="40"/>
    </row>
    <row r="6" spans="2:42" x14ac:dyDescent="0.25">
      <c r="C6" s="42" t="s">
        <v>308</v>
      </c>
      <c r="D6" s="43"/>
      <c r="E6" s="43"/>
      <c r="F6" s="43"/>
      <c r="G6" s="43"/>
      <c r="H6" s="43"/>
      <c r="I6" s="43"/>
      <c r="J6" s="43"/>
      <c r="K6" s="43"/>
      <c r="L6" s="44"/>
    </row>
    <row r="7" spans="2:42" x14ac:dyDescent="0.25">
      <c r="C7" s="42" t="s">
        <v>309</v>
      </c>
      <c r="D7" s="43"/>
      <c r="E7" s="43"/>
      <c r="F7" s="43"/>
      <c r="G7" s="43"/>
      <c r="H7" s="43"/>
      <c r="I7" s="43"/>
      <c r="J7" s="43"/>
      <c r="K7" s="43"/>
      <c r="L7" s="44"/>
    </row>
    <row r="8" spans="2:42" x14ac:dyDescent="0.25">
      <c r="C8" s="45"/>
      <c r="D8" s="43"/>
      <c r="E8" s="43"/>
      <c r="F8" s="43"/>
      <c r="G8" s="43"/>
      <c r="H8" s="46"/>
      <c r="I8" s="46"/>
      <c r="J8" s="46"/>
      <c r="K8" s="46"/>
      <c r="L8" s="47"/>
    </row>
    <row r="9" spans="2:42" x14ac:dyDescent="0.25">
      <c r="C9" s="48" t="s">
        <v>3</v>
      </c>
      <c r="D9" s="49"/>
      <c r="E9" s="49"/>
      <c r="F9" s="49"/>
      <c r="G9" s="43"/>
      <c r="H9" s="46"/>
      <c r="I9" s="46"/>
      <c r="J9" s="46"/>
      <c r="K9" s="46"/>
      <c r="L9" s="47"/>
    </row>
    <row r="10" spans="2:42" x14ac:dyDescent="0.25">
      <c r="C10" s="45" t="s">
        <v>310</v>
      </c>
      <c r="D10" s="50"/>
      <c r="E10" s="50"/>
      <c r="F10" s="50"/>
      <c r="G10" s="50"/>
      <c r="H10" s="46"/>
      <c r="I10" s="46"/>
      <c r="J10" s="46"/>
      <c r="K10" s="46"/>
      <c r="L10" s="47"/>
    </row>
    <row r="11" spans="2:42" x14ac:dyDescent="0.25">
      <c r="C11" s="51" t="s">
        <v>311</v>
      </c>
      <c r="D11" s="46"/>
      <c r="E11" s="46"/>
      <c r="F11" s="46"/>
      <c r="G11" s="46"/>
      <c r="H11" s="46"/>
      <c r="I11" s="46"/>
      <c r="J11" s="46"/>
      <c r="K11" s="46"/>
      <c r="L11" s="47"/>
    </row>
    <row r="12" spans="2:42" x14ac:dyDescent="0.25">
      <c r="C12" s="52" t="s">
        <v>312</v>
      </c>
      <c r="D12" s="46"/>
      <c r="E12" s="46"/>
      <c r="F12" s="46"/>
      <c r="G12" s="46"/>
      <c r="H12" s="46"/>
      <c r="I12" s="46"/>
      <c r="J12" s="46"/>
      <c r="K12" s="46"/>
      <c r="L12" s="47"/>
    </row>
    <row r="13" spans="2:42" x14ac:dyDescent="0.25">
      <c r="C13" s="53" t="s">
        <v>313</v>
      </c>
      <c r="D13" s="46"/>
      <c r="E13" s="46"/>
      <c r="F13" s="46"/>
      <c r="G13" s="46"/>
      <c r="H13" s="46"/>
      <c r="I13" s="46"/>
      <c r="J13" s="46"/>
      <c r="K13" s="46"/>
      <c r="L13" s="47"/>
    </row>
    <row r="14" spans="2:42" x14ac:dyDescent="0.25">
      <c r="C14" s="52" t="s">
        <v>314</v>
      </c>
      <c r="D14" s="46"/>
      <c r="E14" s="46"/>
      <c r="F14" s="46"/>
      <c r="G14" s="46"/>
      <c r="H14" s="46"/>
      <c r="I14" s="46"/>
      <c r="J14" s="46"/>
      <c r="K14" s="46"/>
      <c r="L14" s="47"/>
    </row>
    <row r="15" spans="2:42" x14ac:dyDescent="0.25">
      <c r="C15" s="54" t="s">
        <v>315</v>
      </c>
      <c r="D15" s="46"/>
      <c r="E15" s="46"/>
      <c r="F15" s="46"/>
      <c r="G15" s="46"/>
      <c r="H15" s="46"/>
      <c r="I15" s="46"/>
      <c r="J15" s="46"/>
      <c r="K15" s="46"/>
      <c r="L15" s="47"/>
    </row>
    <row r="16" spans="2:42" x14ac:dyDescent="0.25">
      <c r="C16" s="52" t="s">
        <v>316</v>
      </c>
      <c r="D16" s="50"/>
      <c r="E16" s="50"/>
      <c r="F16" s="50"/>
      <c r="G16" s="50"/>
      <c r="H16" s="46"/>
      <c r="I16" s="46"/>
      <c r="J16" s="46"/>
      <c r="K16" s="46"/>
      <c r="L16" s="47"/>
    </row>
    <row r="17" spans="3:13" x14ac:dyDescent="0.25">
      <c r="C17" s="54"/>
      <c r="D17" s="50"/>
      <c r="E17" s="50"/>
      <c r="F17" s="50"/>
      <c r="G17" s="50"/>
      <c r="H17" s="46"/>
      <c r="I17" s="46"/>
      <c r="J17" s="46"/>
      <c r="K17" s="46"/>
      <c r="L17" s="47"/>
    </row>
    <row r="18" spans="3:13" s="59" customFormat="1" x14ac:dyDescent="0.25">
      <c r="C18" s="55"/>
      <c r="D18" s="56"/>
      <c r="E18" s="56"/>
      <c r="F18" s="56"/>
      <c r="G18" s="56"/>
      <c r="H18" s="57"/>
      <c r="I18" s="57"/>
      <c r="J18" s="57"/>
      <c r="K18" s="57"/>
      <c r="L18" s="58"/>
      <c r="M18" s="41"/>
    </row>
    <row r="20" spans="3:13" x14ac:dyDescent="0.25">
      <c r="C20" s="334" t="s">
        <v>317</v>
      </c>
      <c r="D20" s="334"/>
      <c r="E20" s="334"/>
      <c r="F20" s="334"/>
      <c r="G20" s="334"/>
      <c r="H20" s="334"/>
      <c r="J20"/>
      <c r="K20"/>
    </row>
    <row r="21" spans="3:13" s="61" customFormat="1" ht="31.5" x14ac:dyDescent="0.25">
      <c r="C21" s="60" t="s">
        <v>318</v>
      </c>
      <c r="D21" s="60" t="s">
        <v>319</v>
      </c>
      <c r="E21" s="60" t="s">
        <v>320</v>
      </c>
      <c r="F21" s="60" t="s">
        <v>321</v>
      </c>
      <c r="G21" s="60" t="s">
        <v>322</v>
      </c>
      <c r="H21" s="60" t="s">
        <v>323</v>
      </c>
      <c r="J21"/>
      <c r="K21"/>
    </row>
    <row r="22" spans="3:13" ht="15.75" customHeight="1" x14ac:dyDescent="0.25">
      <c r="C22" s="62" t="s">
        <v>324</v>
      </c>
      <c r="D22" s="235">
        <v>41185</v>
      </c>
      <c r="E22" s="62" t="s">
        <v>325</v>
      </c>
      <c r="F22" s="235">
        <v>54378</v>
      </c>
      <c r="G22" s="340">
        <f>(F22-D22)/D22</f>
        <v>0.32033507344907125</v>
      </c>
      <c r="H22" s="341">
        <f>F22-D22</f>
        <v>13193</v>
      </c>
      <c r="J22"/>
      <c r="K22"/>
    </row>
    <row r="23" spans="3:13" x14ac:dyDescent="0.25">
      <c r="C23" s="62" t="s">
        <v>326</v>
      </c>
      <c r="D23" s="235">
        <v>61213</v>
      </c>
      <c r="E23" s="62" t="s">
        <v>327</v>
      </c>
      <c r="F23" s="235">
        <v>71371</v>
      </c>
      <c r="G23" s="340">
        <f t="shared" ref="G23:G32" si="1">(F23-D23)/D23</f>
        <v>0.16594514237171842</v>
      </c>
      <c r="H23" s="341">
        <f t="shared" ref="H23:H33" si="2">F23-D23</f>
        <v>10158</v>
      </c>
      <c r="J23"/>
      <c r="K23"/>
    </row>
    <row r="24" spans="3:13" x14ac:dyDescent="0.25">
      <c r="C24" s="62" t="s">
        <v>328</v>
      </c>
      <c r="D24" s="235">
        <v>44263</v>
      </c>
      <c r="E24" s="62" t="s">
        <v>325</v>
      </c>
      <c r="F24" s="235">
        <v>92383</v>
      </c>
      <c r="G24" s="340">
        <f t="shared" si="1"/>
        <v>1.0871382418724442</v>
      </c>
      <c r="H24" s="341">
        <f t="shared" si="2"/>
        <v>48120</v>
      </c>
      <c r="J24"/>
      <c r="K24"/>
    </row>
    <row r="25" spans="3:13" x14ac:dyDescent="0.25">
      <c r="C25" s="62" t="s">
        <v>329</v>
      </c>
      <c r="D25" s="235">
        <v>78098</v>
      </c>
      <c r="E25" s="62" t="s">
        <v>325</v>
      </c>
      <c r="F25" s="235">
        <v>89838</v>
      </c>
      <c r="G25" s="340">
        <f t="shared" si="1"/>
        <v>0.1503239519577966</v>
      </c>
      <c r="H25" s="341">
        <f t="shared" si="2"/>
        <v>11740</v>
      </c>
      <c r="J25"/>
      <c r="K25"/>
    </row>
    <row r="26" spans="3:13" ht="17.25" customHeight="1" x14ac:dyDescent="0.25">
      <c r="C26" s="62" t="s">
        <v>330</v>
      </c>
      <c r="D26" s="235">
        <v>60566</v>
      </c>
      <c r="E26" s="62" t="s">
        <v>325</v>
      </c>
      <c r="F26" s="235">
        <v>87033</v>
      </c>
      <c r="G26" s="340">
        <f t="shared" si="1"/>
        <v>0.43699435326750985</v>
      </c>
      <c r="H26" s="341">
        <f t="shared" si="2"/>
        <v>26467</v>
      </c>
      <c r="J26"/>
      <c r="K26"/>
    </row>
    <row r="27" spans="3:13" x14ac:dyDescent="0.25">
      <c r="C27" s="62" t="s">
        <v>331</v>
      </c>
      <c r="D27" s="235">
        <v>80495</v>
      </c>
      <c r="E27" s="62" t="s">
        <v>327</v>
      </c>
      <c r="F27" s="235">
        <v>100091</v>
      </c>
      <c r="G27" s="340">
        <f t="shared" si="1"/>
        <v>0.24344369215479222</v>
      </c>
      <c r="H27" s="341">
        <f t="shared" si="2"/>
        <v>19596</v>
      </c>
    </row>
    <row r="28" spans="3:13" x14ac:dyDescent="0.25">
      <c r="C28" s="62" t="s">
        <v>332</v>
      </c>
      <c r="D28" s="235">
        <v>88894</v>
      </c>
      <c r="E28" s="62" t="s">
        <v>325</v>
      </c>
      <c r="F28" s="235">
        <v>104227</v>
      </c>
      <c r="G28" s="340">
        <f t="shared" si="1"/>
        <v>0.17248633203590794</v>
      </c>
      <c r="H28" s="341">
        <f t="shared" si="2"/>
        <v>15333</v>
      </c>
    </row>
    <row r="29" spans="3:13" x14ac:dyDescent="0.25">
      <c r="C29" s="62" t="s">
        <v>333</v>
      </c>
      <c r="D29" s="235">
        <v>72432</v>
      </c>
      <c r="E29" s="62" t="s">
        <v>327</v>
      </c>
      <c r="F29" s="235">
        <v>99703</v>
      </c>
      <c r="G29" s="340">
        <f t="shared" si="1"/>
        <v>0.37650485973050585</v>
      </c>
      <c r="H29" s="341">
        <f t="shared" si="2"/>
        <v>27271</v>
      </c>
    </row>
    <row r="30" spans="3:13" x14ac:dyDescent="0.25">
      <c r="C30" s="62" t="s">
        <v>334</v>
      </c>
      <c r="D30" s="235">
        <v>71956</v>
      </c>
      <c r="E30" s="62" t="s">
        <v>327</v>
      </c>
      <c r="F30" s="235">
        <v>82245</v>
      </c>
      <c r="G30" s="340">
        <f t="shared" si="1"/>
        <v>0.14299016065373282</v>
      </c>
      <c r="H30" s="341">
        <f t="shared" si="2"/>
        <v>10289</v>
      </c>
    </row>
    <row r="31" spans="3:13" x14ac:dyDescent="0.25">
      <c r="C31" s="62" t="s">
        <v>335</v>
      </c>
      <c r="D31" s="235">
        <v>65610</v>
      </c>
      <c r="E31" s="62" t="s">
        <v>325</v>
      </c>
      <c r="F31" s="235">
        <v>98746</v>
      </c>
      <c r="G31" s="340">
        <f t="shared" si="1"/>
        <v>0.50504496265813137</v>
      </c>
      <c r="H31" s="341">
        <f t="shared" si="2"/>
        <v>33136</v>
      </c>
    </row>
    <row r="32" spans="3:13" x14ac:dyDescent="0.25">
      <c r="C32" s="62" t="s">
        <v>336</v>
      </c>
      <c r="D32" s="235">
        <v>54939</v>
      </c>
      <c r="E32" s="62" t="s">
        <v>325</v>
      </c>
      <c r="F32" s="235">
        <v>85536</v>
      </c>
      <c r="G32" s="340">
        <f t="shared" si="1"/>
        <v>0.55692677333042107</v>
      </c>
      <c r="H32" s="341">
        <f t="shared" si="2"/>
        <v>30597</v>
      </c>
    </row>
    <row r="33" spans="3:8" x14ac:dyDescent="0.25">
      <c r="C33" s="62" t="s">
        <v>337</v>
      </c>
      <c r="D33" s="235">
        <v>68580</v>
      </c>
      <c r="E33" s="62" t="s">
        <v>327</v>
      </c>
      <c r="F33" s="235">
        <v>76647</v>
      </c>
      <c r="G33" s="340">
        <f>(F33-D33)/D33</f>
        <v>0.11762904636920385</v>
      </c>
      <c r="H33" s="341">
        <f t="shared" si="2"/>
        <v>8067</v>
      </c>
    </row>
    <row r="36" spans="3:8" x14ac:dyDescent="0.25">
      <c r="C36" s="314" t="s">
        <v>338</v>
      </c>
      <c r="D36" s="315"/>
      <c r="E36" s="315"/>
      <c r="F36" s="316"/>
    </row>
    <row r="37" spans="3:8" ht="31.5" x14ac:dyDescent="0.25">
      <c r="C37" s="63"/>
      <c r="D37" s="60" t="s">
        <v>321</v>
      </c>
      <c r="E37" s="60" t="s">
        <v>320</v>
      </c>
      <c r="F37" s="60" t="s">
        <v>323</v>
      </c>
    </row>
    <row r="38" spans="3:8" x14ac:dyDescent="0.25">
      <c r="C38" s="236" t="s">
        <v>331</v>
      </c>
      <c r="D38" s="342">
        <f>INDEX($C$22:$H$33,MATCH($C38,$C$22:$C$33,0),MATCH(D$37,$C$21:$H$21,0))</f>
        <v>100091</v>
      </c>
      <c r="E38" s="342" t="str">
        <f t="shared" ref="E38:F39" si="3">INDEX($C$22:$H$33,MATCH($C38,$C$22:$C$33,0),MATCH(E$37,$C$21:$H$21,0))</f>
        <v>Part</v>
      </c>
      <c r="F38" s="342">
        <f t="shared" si="3"/>
        <v>19596</v>
      </c>
    </row>
    <row r="39" spans="3:8" x14ac:dyDescent="0.25">
      <c r="C39" s="236" t="s">
        <v>326</v>
      </c>
      <c r="D39" s="342">
        <f>INDEX($C$22:$H$33,MATCH($C39,$C$22:$C$33,0),MATCH(D$37,$C$21:$H$21,0))</f>
        <v>71371</v>
      </c>
      <c r="E39" s="342" t="str">
        <f t="shared" si="3"/>
        <v>Part</v>
      </c>
      <c r="F39" s="342">
        <f t="shared" si="3"/>
        <v>10158</v>
      </c>
    </row>
  </sheetData>
  <mergeCells count="2">
    <mergeCell ref="C20:H20"/>
    <mergeCell ref="C36:F36"/>
  </mergeCells>
  <conditionalFormatting sqref="A3:AA100">
    <cfRule type="expression" dxfId="104" priority="2" stopIfTrue="1">
      <formula>$E$2="DRAGGING CELLS IS NOT PERMITTED. PLEASE UNDO LAST ACTION!!"</formula>
    </cfRule>
  </conditionalFormatting>
  <conditionalFormatting sqref="B1:B2">
    <cfRule type="expression" dxfId="99" priority="12">
      <formula>$B$2/$C$2&gt;=0.076</formula>
    </cfRule>
  </conditionalFormatting>
  <conditionalFormatting sqref="B1:P2 R1:S1 Y1:AP2 Q2:S2">
    <cfRule type="expression" dxfId="98" priority="5">
      <formula>$Q$1="Feedback OFF"</formula>
    </cfRule>
  </conditionalFormatting>
  <conditionalFormatting sqref="C1:C2">
    <cfRule type="expression" dxfId="97" priority="13">
      <formula>$B$2/$C$2&gt;=0.153</formula>
    </cfRule>
  </conditionalFormatting>
  <conditionalFormatting sqref="D1:D2">
    <cfRule type="expression" dxfId="96" priority="14">
      <formula>$B$2/$C$2&gt;=0.23</formula>
    </cfRule>
  </conditionalFormatting>
  <conditionalFormatting sqref="E1:E2">
    <cfRule type="expression" dxfId="95" priority="15">
      <formula>$B$2/$C$2&gt;=0.307</formula>
    </cfRule>
  </conditionalFormatting>
  <conditionalFormatting sqref="F1:F2">
    <cfRule type="expression" dxfId="94" priority="16">
      <formula>$B$2/$C$2&gt;=0.384</formula>
    </cfRule>
  </conditionalFormatting>
  <conditionalFormatting sqref="G1:G2">
    <cfRule type="expression" dxfId="93" priority="17">
      <formula>$B$2/$C$2&gt;=0.461</formula>
    </cfRule>
  </conditionalFormatting>
  <conditionalFormatting sqref="H1:H2">
    <cfRule type="expression" dxfId="92" priority="18">
      <formula>$B$2/$C$2&gt;=0.538</formula>
    </cfRule>
  </conditionalFormatting>
  <conditionalFormatting sqref="I1:I2">
    <cfRule type="expression" dxfId="91" priority="19">
      <formula>$B$2/$C$2&gt;=0.615</formula>
    </cfRule>
  </conditionalFormatting>
  <conditionalFormatting sqref="J1:Q2">
    <cfRule type="expression" dxfId="89" priority="20">
      <formula>$B$2/$C$2&gt;=0.692</formula>
    </cfRule>
  </conditionalFormatting>
  <conditionalFormatting sqref="M1">
    <cfRule type="expression" dxfId="88" priority="8">
      <formula>$B$2/$C$2&gt;=0.846</formula>
    </cfRule>
  </conditionalFormatting>
  <conditionalFormatting sqref="P1">
    <cfRule type="expression" dxfId="87" priority="11">
      <formula>$B$2/$C$2&gt;=0.846</formula>
    </cfRule>
  </conditionalFormatting>
  <conditionalFormatting sqref="Q1">
    <cfRule type="expression" dxfId="86" priority="6">
      <formula>$Q$1&lt;&gt;""</formula>
    </cfRule>
  </conditionalFormatting>
  <conditionalFormatting sqref="R1:S2">
    <cfRule type="expression" dxfId="85" priority="7">
      <formula>$B$2/$C$2&gt;=0.846</formula>
    </cfRule>
  </conditionalFormatting>
  <conditionalFormatting sqref="Y1:AG1 AI1:AL1 AN1:AP1 Y2:AP2">
    <cfRule type="expression" dxfId="84" priority="21">
      <formula>$B$2/$C$2&gt;=1</formula>
    </cfRule>
  </conditionalFormatting>
  <conditionalFormatting sqref="AH1">
    <cfRule type="expression" dxfId="83" priority="10">
      <formula>$B$2/$C$2&gt;=0.846</formula>
    </cfRule>
  </conditionalFormatting>
  <conditionalFormatting sqref="AM1">
    <cfRule type="expression" dxfId="82" priority="9">
      <formula>$B$2/$C$2&gt;=0.846</formula>
    </cfRule>
  </conditionalFormatting>
  <dataValidations count="1">
    <dataValidation type="list" allowBlank="1" showInputMessage="1" showErrorMessage="1" sqref="Q1" xr:uid="{530BB95C-373F-4510-980F-BED190780E42}">
      <formula1>"Feedback ON, Taunting ON, Feedback OFF"</formula1>
    </dataValidation>
  </dataValidations>
  <pageMargins left="0.7" right="0.7" top="0.75" bottom="0.75" header="0.3" footer="0.3"/>
  <pageSetup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 stopIfTrue="1" id="{95ABFA74-D9AB-4392-B6D9-B140CD34F9C4}">
            <xm:f>Scoreboard!$E$4="Excel version: Invalid"</xm:f>
            <x14:dxf>
              <font>
                <color rgb="FF9C0006"/>
              </font>
              <fill>
                <patternFill>
                  <fgColor indexed="64"/>
                  <bgColor rgb="FFFFC7CE"/>
                </patternFill>
              </fill>
            </x14:dxf>
          </x14:cfRule>
          <x14:cfRule type="expression" priority="3" stopIfTrue="1" id="{5CA20F9A-B187-4FEF-B8C4-E2601F68AC4E}">
            <xm:f>Scoreboard!$F$27&lt;&gt;""</xm:f>
            <x14:dxf>
              <font>
                <color rgb="FF9C0006"/>
              </font>
              <fill>
                <patternFill>
                  <fgColor indexed="64"/>
                  <bgColor rgb="FFFFC7CE"/>
                </patternFill>
              </fill>
            </x14:dxf>
          </x14:cfRule>
          <xm:sqref>A3:AA100</xm:sqref>
        </x14:conditionalFormatting>
        <x14:conditionalFormatting xmlns:xm="http://schemas.microsoft.com/office/excel/2006/main">
          <x14:cfRule type="expression" priority="22" stopIfTrue="1" id="{ED4BB0C1-C903-44C9-A845-542A5EEB9EF0}">
            <xm:f>AND($Q$1&lt;&gt;"Feedback OFF",IF(GSC!A3=Feedback_SFX!$C$2, TRUE, FALSE))</xm:f>
            <x14:dxf>
              <fill>
                <patternFill>
                  <bgColor rgb="FFCEEED0"/>
                </patternFill>
              </fill>
            </x14:dxf>
          </x14:cfRule>
          <x14:cfRule type="expression" priority="23" stopIfTrue="1" id="{50901569-D4F1-46F3-AE9F-3CFE9EC11F18}">
            <xm:f>AND($Q$1&lt;&gt;"Feedback OFF",IF(GSC!A3=Feedback_SFX!$K$2, TRUE, FALSE))</xm:f>
            <x14:dxf>
              <fill>
                <patternFill>
                  <bgColor rgb="FFFFFF64"/>
                </patternFill>
              </fill>
            </x14:dxf>
          </x14:cfRule>
          <x14:cfRule type="expression" priority="24" stopIfTrue="1" id="{9D304E5F-2A17-458C-84BC-C07C0754F2C0}">
            <xm:f>AND($Q$1&lt;&gt;"Feedback OFF",AND(IF(GSC!A3&lt;&gt;Feedback_SFX!$C$2, TRUE, FALSE),GSC!A3&lt;&gt;"",_xlfn.ISFORMULA(GSC!A3)))</xm:f>
            <x14:dxf>
              <fill>
                <patternFill>
                  <bgColor rgb="FFFF99CC"/>
                </patternFill>
              </fill>
            </x14:dxf>
          </x14:cfRule>
          <xm:sqref>A3:AM39</xm:sqref>
        </x14:conditionalFormatting>
        <x14:conditionalFormatting xmlns:xm="http://schemas.microsoft.com/office/excel/2006/main">
          <x14:cfRule type="expression" priority="4" stopIfTrue="1" id="{50408B4F-674E-4CC9-AF94-775948626F59}">
            <xm:f>Scoreboard!$F$27&lt;&gt;""</xm:f>
            <x14:dxf>
              <font>
                <color rgb="FF9C0006"/>
              </font>
              <fill>
                <patternFill>
                  <fgColor indexed="64"/>
                  <bgColor rgb="FFFFC7CE"/>
                </patternFill>
              </fill>
            </x14:dxf>
          </x14:cfRule>
          <xm:sqref>J1:O1</xm:sqref>
        </x14:conditionalFormatting>
      </x14:conditionalFormatting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4A58D-31B0-4C96-9CDD-58EDE25351D6}">
  <sheetPr>
    <tabColor rgb="FF4FADEA"/>
  </sheetPr>
  <dimension ref="B1:AP39"/>
  <sheetViews>
    <sheetView showGridLines="0" zoomScale="120" zoomScaleNormal="120" workbookViewId="0">
      <pane ySplit="2" topLeftCell="A3" activePane="bottomLeft" state="frozen"/>
      <selection pane="bottomLeft" activeCell="A3" sqref="A3:XFD3"/>
    </sheetView>
  </sheetViews>
  <sheetFormatPr defaultColWidth="9.140625" defaultRowHeight="8.25" x14ac:dyDescent="0.25"/>
  <cols>
    <col min="1" max="1" width="0.85546875" style="170" customWidth="1"/>
    <col min="2" max="2" width="1.140625" style="170" customWidth="1"/>
    <col min="3" max="3" width="18" style="170" customWidth="1"/>
    <col min="4" max="4" width="16.140625" style="170" customWidth="1"/>
    <col min="5" max="5" width="16.7109375" style="170" customWidth="1"/>
    <col min="6" max="6" width="18.7109375" style="170" customWidth="1"/>
    <col min="7" max="7" width="19.7109375" style="170" customWidth="1"/>
    <col min="8" max="8" width="19.28515625" style="170" customWidth="1"/>
    <col min="9" max="9" width="4.7109375" style="170" customWidth="1"/>
    <col min="10" max="10" width="15.42578125" style="170" bestFit="1" customWidth="1"/>
    <col min="11" max="11" width="36.28515625" style="170" customWidth="1"/>
    <col min="12" max="14" width="10" style="170" customWidth="1"/>
    <col min="15" max="15" width="8.7109375" style="170" customWidth="1"/>
    <col min="16" max="16" width="5.42578125" style="170" customWidth="1"/>
    <col min="17" max="17" width="14.28515625" style="170" customWidth="1"/>
    <col min="18" max="18" width="16.7109375" style="170" customWidth="1"/>
    <col min="19" max="19" width="14.140625" style="170" customWidth="1"/>
    <col min="20" max="16384" width="9.140625" style="170"/>
  </cols>
  <sheetData>
    <row r="1" spans="2:42" ht="22.15" customHeight="1" x14ac:dyDescent="0.15">
      <c r="B1" s="174" t="s">
        <v>1932</v>
      </c>
      <c r="C1" s="174" t="s">
        <v>1933</v>
      </c>
      <c r="D1" s="174" t="s">
        <v>1934</v>
      </c>
      <c r="E1" s="172" t="str" cm="1">
        <f t="array" aca="1" ref="E1" ca="1">IFERROR(
    _xlfn.LET(
        _xlpm.FileName, MID(CELL("filename", B1), FIND("]", CELL("filename", B1)) + 1, 255),
        _xlpm.DynamicRef, INDIRECT("'#_" &amp; _xlpm.FileName &amp; "'!" &amp; D2),
        IF(
            TYPE(_xlpm.DynamicRef) = 1,
            VLOOKUP(
                CELL("format", _xlpm.DynamicRef),
                FormatCodes_SFX!$A$4:$B$53,
                2,
                FALSE
            ),
            _xlfn.SWITCH(
                TYPE(_xlpm.DynamicRef),
                2, "short text",
                4, "logical",
                16, "error",
                64, "long text",
                "Other"
            )
        )
    ),
    "Error in formula"
)</f>
        <v>error</v>
      </c>
      <c r="F1" s="174"/>
      <c r="G1" s="174"/>
      <c r="H1" s="174"/>
      <c r="I1" s="174"/>
      <c r="J1" s="172" t="str">
        <f>GSC!$J$1</f>
        <v>Connor Guarino</v>
      </c>
      <c r="K1" s="172"/>
      <c r="L1" s="172"/>
      <c r="M1" s="172" t="s">
        <v>1935</v>
      </c>
      <c r="N1" s="172"/>
      <c r="O1" s="172"/>
      <c r="P1" s="172"/>
      <c r="Q1" s="172" t="s">
        <v>1936</v>
      </c>
      <c r="R1" s="172"/>
      <c r="S1" s="172"/>
      <c r="T1" s="168"/>
      <c r="U1" s="168"/>
      <c r="V1" s="168"/>
      <c r="W1" s="168"/>
      <c r="X1" s="168"/>
      <c r="Y1" s="174" t="str">
        <f t="shared" ref="Y1:AB2" si="0">B1</f>
        <v>earned</v>
      </c>
      <c r="Z1" s="174" t="str">
        <f t="shared" si="0"/>
        <v>possible</v>
      </c>
      <c r="AA1" s="174" t="str">
        <f t="shared" si="0"/>
        <v>cell</v>
      </c>
      <c r="AB1" s="172" t="str">
        <f t="shared" ca="1" si="0"/>
        <v>error</v>
      </c>
      <c r="AC1" s="174"/>
      <c r="AD1" s="174"/>
      <c r="AE1" s="168"/>
      <c r="AF1" s="168"/>
      <c r="AG1" s="172" t="str">
        <f>J1</f>
        <v>Connor Guarino</v>
      </c>
      <c r="AH1" s="172"/>
      <c r="AI1" s="168"/>
      <c r="AJ1" s="168"/>
      <c r="AK1" s="168"/>
      <c r="AL1" s="168"/>
      <c r="AM1" s="172" t="s">
        <v>1935</v>
      </c>
      <c r="AN1" s="168"/>
      <c r="AO1" s="168"/>
      <c r="AP1" s="168"/>
    </row>
    <row r="2" spans="2:42" ht="22.9" customHeight="1" x14ac:dyDescent="0.15">
      <c r="B2" s="174">
        <f ca="1">GSC!$B$2</f>
        <v>12</v>
      </c>
      <c r="C2" s="176">
        <f>GSC!$C$2</f>
        <v>12</v>
      </c>
      <c r="D2" s="174" t="str" cm="1">
        <f t="array" aca="1" ref="D2" ca="1">SUBSTITUTE(IF(LEN(CELL("address"))&lt;15,CELL("address"),""),"$","")</f>
        <v/>
      </c>
      <c r="E2" s="172" t="str">
        <f ca="1">IF(ISNUMBER(SEARCH("#REF!",_xlfn.FORMULATEXT(INDIRECT("'GSC'!"&amp;D2)))),"DRAGGING CELLS IS NOT PERMITTED. PLEASE UNDO LAST ACTION!!",IF($Q$1&lt;&gt;"Feedback OFF",IFERROR(HLOOKUP(INDIRECT("'GSC'!"&amp;D2),Feedback_SFX!$B$2:$N$10,IF($Q$1="Feedback ON", 2, Feedback_SFX!B1), FALSE), ""),""))</f>
        <v/>
      </c>
      <c r="F2" s="174"/>
      <c r="G2" s="174"/>
      <c r="H2" s="174"/>
      <c r="I2" s="174"/>
      <c r="J2" s="177"/>
      <c r="K2" s="174"/>
      <c r="L2" s="174"/>
      <c r="M2" s="174"/>
      <c r="N2" s="174"/>
      <c r="O2" s="174"/>
      <c r="P2" s="174"/>
      <c r="Q2" s="174"/>
      <c r="R2" s="174"/>
      <c r="S2" s="174"/>
      <c r="T2" s="168"/>
      <c r="U2" s="168"/>
      <c r="V2" s="168"/>
      <c r="W2" s="168"/>
      <c r="X2" s="168"/>
      <c r="Y2" s="178">
        <f t="shared" ca="1" si="0"/>
        <v>12</v>
      </c>
      <c r="Z2" s="178">
        <f t="shared" si="0"/>
        <v>12</v>
      </c>
      <c r="AA2" s="178" t="str">
        <f t="shared" ca="1" si="0"/>
        <v/>
      </c>
      <c r="AB2" s="172" t="str">
        <f t="shared" ca="1" si="0"/>
        <v/>
      </c>
      <c r="AC2" s="174"/>
      <c r="AD2" s="174"/>
      <c r="AE2" s="168"/>
      <c r="AF2" s="168"/>
      <c r="AG2" s="168"/>
      <c r="AH2" s="168"/>
      <c r="AI2" s="168"/>
      <c r="AJ2" s="168"/>
      <c r="AK2" s="168"/>
      <c r="AL2" s="168"/>
      <c r="AM2" s="168"/>
      <c r="AN2" s="168"/>
      <c r="AO2" s="168"/>
      <c r="AP2" s="168"/>
    </row>
    <row r="3" spans="2:42" ht="4.9000000000000004" customHeight="1" x14ac:dyDescent="0.25"/>
    <row r="5" spans="2:42" x14ac:dyDescent="0.25">
      <c r="C5" s="244" t="s">
        <v>307</v>
      </c>
    </row>
    <row r="6" spans="2:42" x14ac:dyDescent="0.25">
      <c r="C6" s="238" t="s">
        <v>308</v>
      </c>
      <c r="D6" s="207"/>
      <c r="E6" s="207"/>
      <c r="F6" s="207"/>
      <c r="G6" s="207"/>
      <c r="H6" s="207"/>
      <c r="I6" s="207"/>
      <c r="J6" s="207"/>
      <c r="K6" s="207"/>
      <c r="L6" s="207"/>
    </row>
    <row r="7" spans="2:42" x14ac:dyDescent="0.25">
      <c r="C7" s="238" t="s">
        <v>309</v>
      </c>
      <c r="D7" s="207"/>
      <c r="E7" s="207"/>
      <c r="F7" s="207"/>
      <c r="G7" s="207"/>
      <c r="H7" s="207"/>
      <c r="I7" s="207"/>
      <c r="J7" s="207"/>
      <c r="K7" s="207"/>
      <c r="L7" s="207"/>
    </row>
    <row r="8" spans="2:42" x14ac:dyDescent="0.25">
      <c r="C8" s="206"/>
      <c r="D8" s="207"/>
      <c r="E8" s="207"/>
      <c r="F8" s="207"/>
      <c r="G8" s="207"/>
    </row>
    <row r="9" spans="2:42" x14ac:dyDescent="0.15">
      <c r="C9" s="239" t="s">
        <v>3</v>
      </c>
      <c r="D9" s="237"/>
      <c r="E9" s="237"/>
      <c r="F9" s="237"/>
      <c r="G9" s="207"/>
    </row>
    <row r="10" spans="2:42" x14ac:dyDescent="0.25">
      <c r="C10" s="206" t="s">
        <v>310</v>
      </c>
      <c r="D10" s="215"/>
      <c r="E10" s="215"/>
      <c r="F10" s="215"/>
      <c r="G10" s="215"/>
    </row>
    <row r="11" spans="2:42" x14ac:dyDescent="0.25">
      <c r="C11" s="240" t="s">
        <v>2025</v>
      </c>
    </row>
    <row r="12" spans="2:42" x14ac:dyDescent="0.25">
      <c r="C12" s="241" t="s">
        <v>312</v>
      </c>
    </row>
    <row r="13" spans="2:42" x14ac:dyDescent="0.25">
      <c r="C13" s="242" t="s">
        <v>313</v>
      </c>
    </row>
    <row r="14" spans="2:42" x14ac:dyDescent="0.25">
      <c r="C14" s="241" t="s">
        <v>314</v>
      </c>
    </row>
    <row r="15" spans="2:42" x14ac:dyDescent="0.25">
      <c r="C15" s="243" t="s">
        <v>315</v>
      </c>
    </row>
    <row r="16" spans="2:42" x14ac:dyDescent="0.25">
      <c r="C16" s="241" t="s">
        <v>316</v>
      </c>
      <c r="D16" s="215"/>
      <c r="E16" s="215"/>
      <c r="F16" s="215"/>
      <c r="G16" s="215"/>
    </row>
    <row r="17" spans="3:13" x14ac:dyDescent="0.25">
      <c r="C17" s="243"/>
      <c r="D17" s="215"/>
      <c r="E17" s="215"/>
      <c r="F17" s="215"/>
      <c r="G17" s="215"/>
    </row>
    <row r="18" spans="3:13" s="215" customFormat="1" x14ac:dyDescent="0.25">
      <c r="C18" s="245"/>
      <c r="D18" s="245"/>
      <c r="E18" s="245"/>
      <c r="F18" s="245"/>
      <c r="G18" s="245"/>
      <c r="M18" s="170"/>
    </row>
    <row r="20" spans="3:13" x14ac:dyDescent="0.15">
      <c r="C20" s="307" t="s">
        <v>317</v>
      </c>
      <c r="D20" s="307"/>
      <c r="E20" s="307"/>
      <c r="F20" s="307"/>
      <c r="G20" s="307"/>
      <c r="H20" s="307"/>
      <c r="J20" s="168"/>
      <c r="K20" s="168"/>
    </row>
    <row r="21" spans="3:13" s="208" customFormat="1" ht="16.5" x14ac:dyDescent="0.15">
      <c r="C21" s="246" t="s">
        <v>318</v>
      </c>
      <c r="D21" s="246" t="s">
        <v>319</v>
      </c>
      <c r="E21" s="246" t="s">
        <v>320</v>
      </c>
      <c r="F21" s="246" t="s">
        <v>321</v>
      </c>
      <c r="G21" s="246" t="s">
        <v>322</v>
      </c>
      <c r="H21" s="246" t="s">
        <v>323</v>
      </c>
      <c r="J21" s="168"/>
      <c r="K21" s="168"/>
    </row>
    <row r="22" spans="3:13" ht="15.75" customHeight="1" x14ac:dyDescent="0.15">
      <c r="C22" s="170" t="s">
        <v>324</v>
      </c>
      <c r="D22" s="205">
        <v>41185</v>
      </c>
      <c r="E22" s="170" t="s">
        <v>325</v>
      </c>
      <c r="F22" s="205">
        <v>54378</v>
      </c>
      <c r="G22" s="247">
        <f t="shared" ref="G22:G33" si="1">(F22-D22)/D22</f>
        <v>0.32033507344907125</v>
      </c>
      <c r="H22" s="205">
        <f>F22-D22</f>
        <v>13193</v>
      </c>
      <c r="J22" s="168"/>
      <c r="K22" s="168"/>
    </row>
    <row r="23" spans="3:13" x14ac:dyDescent="0.15">
      <c r="C23" s="170" t="s">
        <v>326</v>
      </c>
      <c r="D23" s="205">
        <v>61213</v>
      </c>
      <c r="E23" s="170" t="s">
        <v>327</v>
      </c>
      <c r="F23" s="205">
        <v>71371</v>
      </c>
      <c r="G23" s="247">
        <f t="shared" si="1"/>
        <v>0.16594514237171842</v>
      </c>
      <c r="H23" s="205">
        <f t="shared" ref="H23:H33" si="2">F23-D23</f>
        <v>10158</v>
      </c>
      <c r="J23" s="168"/>
      <c r="K23" s="168"/>
    </row>
    <row r="24" spans="3:13" x14ac:dyDescent="0.15">
      <c r="C24" s="170" t="s">
        <v>328</v>
      </c>
      <c r="D24" s="205">
        <v>44263</v>
      </c>
      <c r="E24" s="170" t="s">
        <v>325</v>
      </c>
      <c r="F24" s="205">
        <v>92383</v>
      </c>
      <c r="G24" s="247">
        <f t="shared" si="1"/>
        <v>1.0871382418724442</v>
      </c>
      <c r="H24" s="205">
        <f t="shared" si="2"/>
        <v>48120</v>
      </c>
      <c r="J24" s="168"/>
      <c r="K24" s="168"/>
    </row>
    <row r="25" spans="3:13" x14ac:dyDescent="0.15">
      <c r="C25" s="170" t="s">
        <v>329</v>
      </c>
      <c r="D25" s="205">
        <v>78098</v>
      </c>
      <c r="E25" s="170" t="s">
        <v>325</v>
      </c>
      <c r="F25" s="205">
        <v>89838</v>
      </c>
      <c r="G25" s="247">
        <f t="shared" si="1"/>
        <v>0.1503239519577966</v>
      </c>
      <c r="H25" s="205">
        <f t="shared" si="2"/>
        <v>11740</v>
      </c>
      <c r="J25" s="168"/>
      <c r="K25" s="168"/>
    </row>
    <row r="26" spans="3:13" ht="17.25" customHeight="1" x14ac:dyDescent="0.15">
      <c r="C26" s="170" t="s">
        <v>330</v>
      </c>
      <c r="D26" s="205">
        <v>60566</v>
      </c>
      <c r="E26" s="170" t="s">
        <v>325</v>
      </c>
      <c r="F26" s="205">
        <v>87033</v>
      </c>
      <c r="G26" s="247">
        <f t="shared" si="1"/>
        <v>0.43699435326750985</v>
      </c>
      <c r="H26" s="205">
        <f t="shared" si="2"/>
        <v>26467</v>
      </c>
      <c r="J26" s="168"/>
      <c r="K26" s="168"/>
    </row>
    <row r="27" spans="3:13" x14ac:dyDescent="0.25">
      <c r="C27" s="170" t="s">
        <v>331</v>
      </c>
      <c r="D27" s="205">
        <v>80495</v>
      </c>
      <c r="E27" s="170" t="s">
        <v>327</v>
      </c>
      <c r="F27" s="205">
        <v>100091</v>
      </c>
      <c r="G27" s="247">
        <f t="shared" si="1"/>
        <v>0.24344369215479222</v>
      </c>
      <c r="H27" s="205">
        <f t="shared" si="2"/>
        <v>19596</v>
      </c>
    </row>
    <row r="28" spans="3:13" x14ac:dyDescent="0.25">
      <c r="C28" s="170" t="s">
        <v>332</v>
      </c>
      <c r="D28" s="205">
        <v>88894</v>
      </c>
      <c r="E28" s="170" t="s">
        <v>325</v>
      </c>
      <c r="F28" s="205">
        <v>104227</v>
      </c>
      <c r="G28" s="247">
        <f t="shared" si="1"/>
        <v>0.17248633203590794</v>
      </c>
      <c r="H28" s="205">
        <f t="shared" si="2"/>
        <v>15333</v>
      </c>
    </row>
    <row r="29" spans="3:13" x14ac:dyDescent="0.25">
      <c r="C29" s="170" t="s">
        <v>333</v>
      </c>
      <c r="D29" s="205">
        <v>72432</v>
      </c>
      <c r="E29" s="170" t="s">
        <v>327</v>
      </c>
      <c r="F29" s="205">
        <v>99703</v>
      </c>
      <c r="G29" s="247">
        <f t="shared" si="1"/>
        <v>0.37650485973050585</v>
      </c>
      <c r="H29" s="205">
        <f t="shared" si="2"/>
        <v>27271</v>
      </c>
    </row>
    <row r="30" spans="3:13" x14ac:dyDescent="0.25">
      <c r="C30" s="170" t="s">
        <v>334</v>
      </c>
      <c r="D30" s="205">
        <v>71956</v>
      </c>
      <c r="E30" s="170" t="s">
        <v>327</v>
      </c>
      <c r="F30" s="205">
        <v>82245</v>
      </c>
      <c r="G30" s="247">
        <f t="shared" si="1"/>
        <v>0.14299016065373282</v>
      </c>
      <c r="H30" s="205">
        <f t="shared" si="2"/>
        <v>10289</v>
      </c>
    </row>
    <row r="31" spans="3:13" x14ac:dyDescent="0.25">
      <c r="C31" s="170" t="s">
        <v>335</v>
      </c>
      <c r="D31" s="205">
        <v>65610</v>
      </c>
      <c r="E31" s="170" t="s">
        <v>325</v>
      </c>
      <c r="F31" s="205">
        <v>98746</v>
      </c>
      <c r="G31" s="247">
        <f t="shared" si="1"/>
        <v>0.50504496265813137</v>
      </c>
      <c r="H31" s="205">
        <f t="shared" si="2"/>
        <v>33136</v>
      </c>
    </row>
    <row r="32" spans="3:13" x14ac:dyDescent="0.25">
      <c r="C32" s="170" t="s">
        <v>336</v>
      </c>
      <c r="D32" s="205">
        <v>54939</v>
      </c>
      <c r="E32" s="170" t="s">
        <v>325</v>
      </c>
      <c r="F32" s="205">
        <v>85536</v>
      </c>
      <c r="G32" s="247">
        <f t="shared" si="1"/>
        <v>0.55692677333042107</v>
      </c>
      <c r="H32" s="205">
        <f t="shared" si="2"/>
        <v>30597</v>
      </c>
    </row>
    <row r="33" spans="3:8" x14ac:dyDescent="0.25">
      <c r="C33" s="170" t="s">
        <v>337</v>
      </c>
      <c r="D33" s="205">
        <v>68580</v>
      </c>
      <c r="E33" s="170" t="s">
        <v>327</v>
      </c>
      <c r="F33" s="205">
        <v>76647</v>
      </c>
      <c r="G33" s="247">
        <f t="shared" si="1"/>
        <v>0.11762904636920385</v>
      </c>
      <c r="H33" s="205">
        <f t="shared" si="2"/>
        <v>8067</v>
      </c>
    </row>
    <row r="36" spans="3:8" x14ac:dyDescent="0.25">
      <c r="C36" s="307" t="s">
        <v>338</v>
      </c>
      <c r="D36" s="307"/>
      <c r="E36" s="307"/>
      <c r="F36" s="307"/>
    </row>
    <row r="37" spans="3:8" ht="16.5" x14ac:dyDescent="0.25">
      <c r="D37" s="246" t="s">
        <v>321</v>
      </c>
      <c r="E37" s="246" t="s">
        <v>320</v>
      </c>
      <c r="F37" s="246" t="s">
        <v>323</v>
      </c>
    </row>
    <row r="38" spans="3:8" x14ac:dyDescent="0.25">
      <c r="C38" s="179" t="str">
        <f>G!C38</f>
        <v>Judy</v>
      </c>
      <c r="D38" s="248">
        <f>INDEX($C$22:$H$33,MATCH($C38,$C$22:$C$33,0), MATCH(D$37,$C$21:$H$21,0))</f>
        <v>100091</v>
      </c>
      <c r="E38" s="248" t="str">
        <f t="shared" ref="E38:F39" si="3">INDEX($C$22:$H$33,MATCH($C38,$C$22:$C$33,0), MATCH(E$37,$C$21:$H$21,0))</f>
        <v>Part</v>
      </c>
      <c r="F38" s="248">
        <f t="shared" si="3"/>
        <v>19596</v>
      </c>
    </row>
    <row r="39" spans="3:8" x14ac:dyDescent="0.25">
      <c r="C39" s="179" t="str">
        <f>G!C39</f>
        <v>Nick</v>
      </c>
      <c r="D39" s="248">
        <f>INDEX($C$22:$H$33,MATCH($C39,$C$22:$C$33,0), MATCH(D$37,$C$21:$H$21,0))</f>
        <v>71371</v>
      </c>
      <c r="E39" s="248" t="str">
        <f t="shared" si="3"/>
        <v>Part</v>
      </c>
      <c r="F39" s="248">
        <f t="shared" si="3"/>
        <v>10158</v>
      </c>
    </row>
  </sheetData>
  <mergeCells count="2">
    <mergeCell ref="C20:H20"/>
    <mergeCell ref="C36:F36"/>
  </mergeCells>
  <conditionalFormatting sqref="B1:B2">
    <cfRule type="expression" dxfId="81" priority="8">
      <formula>$B$2/$C$2&gt;=0.076</formula>
    </cfRule>
  </conditionalFormatting>
  <conditionalFormatting sqref="C1:C2">
    <cfRule type="expression" dxfId="80" priority="9">
      <formula>$B$2/$C$2&gt;=0.153</formula>
    </cfRule>
  </conditionalFormatting>
  <conditionalFormatting sqref="D1:D2">
    <cfRule type="expression" dxfId="79" priority="10">
      <formula>$B$2/$C$2&gt;=0.23</formula>
    </cfRule>
  </conditionalFormatting>
  <conditionalFormatting sqref="E1:E2">
    <cfRule type="expression" dxfId="78" priority="11">
      <formula>$B$2/$C$2&gt;=0.307</formula>
    </cfRule>
  </conditionalFormatting>
  <conditionalFormatting sqref="F1:F2">
    <cfRule type="expression" dxfId="77" priority="12">
      <formula>$B$2/$C$2&gt;=0.384</formula>
    </cfRule>
  </conditionalFormatting>
  <conditionalFormatting sqref="G1:G2">
    <cfRule type="expression" dxfId="76" priority="13">
      <formula>$B$2/$C$2&gt;=0.461</formula>
    </cfRule>
  </conditionalFormatting>
  <conditionalFormatting sqref="H1:H2">
    <cfRule type="expression" dxfId="75" priority="14">
      <formula>$B$2/$C$2&gt;=0.538</formula>
    </cfRule>
  </conditionalFormatting>
  <conditionalFormatting sqref="I1:I2">
    <cfRule type="expression" dxfId="74" priority="15">
      <formula>$B$2/$C$2&gt;=0.615</formula>
    </cfRule>
  </conditionalFormatting>
  <conditionalFormatting sqref="J1:Q2">
    <cfRule type="expression" dxfId="73" priority="16">
      <formula>$B$2/$C$2&gt;=0.692</formula>
    </cfRule>
  </conditionalFormatting>
  <conditionalFormatting sqref="M1">
    <cfRule type="expression" dxfId="72" priority="4">
      <formula>$B$2/$C$2&gt;=0.846</formula>
    </cfRule>
  </conditionalFormatting>
  <conditionalFormatting sqref="P1">
    <cfRule type="expression" dxfId="71" priority="7">
      <formula>$B$2/$C$2&gt;=0.846</formula>
    </cfRule>
  </conditionalFormatting>
  <conditionalFormatting sqref="Q1">
    <cfRule type="expression" dxfId="70" priority="2">
      <formula>$Q$1&lt;&gt;""</formula>
    </cfRule>
  </conditionalFormatting>
  <conditionalFormatting sqref="R1:S1 B1:P2 Y1:AP2 Q2:S2">
    <cfRule type="expression" dxfId="69" priority="1">
      <formula>$Q$1="Feedback OFF"</formula>
    </cfRule>
  </conditionalFormatting>
  <conditionalFormatting sqref="R1:S2">
    <cfRule type="expression" dxfId="68" priority="3">
      <formula>$B$2/$C$2&gt;=0.846</formula>
    </cfRule>
  </conditionalFormatting>
  <conditionalFormatting sqref="Y1:AG1 AI1:AL1 AN1:AP1 Y2:AP2">
    <cfRule type="expression" dxfId="67" priority="17">
      <formula>$B$2/$C$2&gt;=1</formula>
    </cfRule>
  </conditionalFormatting>
  <conditionalFormatting sqref="AH1">
    <cfRule type="expression" dxfId="66" priority="6">
      <formula>$B$2/$C$2&gt;=0.846</formula>
    </cfRule>
  </conditionalFormatting>
  <conditionalFormatting sqref="AM1">
    <cfRule type="expression" dxfId="65" priority="5">
      <formula>$B$2/$C$2&gt;=0.846</formula>
    </cfRule>
  </conditionalFormatting>
  <dataValidations count="2">
    <dataValidation type="list" allowBlank="1" showInputMessage="1" showErrorMessage="1" sqref="C38:C39" xr:uid="{9A6ED5A5-FEA2-4DBC-B710-1BA48116C02A}">
      <formula1>$C$22:$C$33</formula1>
    </dataValidation>
    <dataValidation type="list" allowBlank="1" showInputMessage="1" showErrorMessage="1" sqref="P1" xr:uid="{32B5E173-F9E3-46BB-8020-F67B21E78DA4}">
      <formula1>"Feedback ON, Taunting ON, Feedback OFF"</formula1>
    </dataValidation>
  </dataValidation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14C0C-1D53-46A6-8EE4-4B7A69B45D15}">
  <sheetPr>
    <tabColor rgb="FF4FADEA"/>
  </sheetPr>
  <dimension ref="A3:N217"/>
  <sheetViews>
    <sheetView topLeftCell="A4" zoomScaleNormal="100" workbookViewId="0">
      <selection activeCell="H205" sqref="H205"/>
    </sheetView>
  </sheetViews>
  <sheetFormatPr defaultColWidth="7.28515625" defaultRowHeight="8.25" x14ac:dyDescent="0.15"/>
  <cols>
    <col min="1" max="1" width="0.85546875" style="251" customWidth="1"/>
    <col min="2" max="2" width="18.140625" style="252" bestFit="1" customWidth="1"/>
    <col min="3" max="3" width="22.7109375" style="252" bestFit="1" customWidth="1"/>
    <col min="4" max="4" width="15.7109375" style="252" customWidth="1"/>
    <col min="5" max="5" width="14.28515625" style="252" bestFit="1" customWidth="1"/>
    <col min="6" max="6" width="15.7109375" style="252" bestFit="1" customWidth="1"/>
    <col min="7" max="7" width="16.7109375" style="252" customWidth="1"/>
    <col min="8" max="8" width="10.140625" style="252" customWidth="1"/>
    <col min="9" max="9" width="10.140625" style="251" customWidth="1"/>
    <col min="10" max="10" width="12.140625" style="252" bestFit="1" customWidth="1"/>
    <col min="11" max="11" width="22.28515625" style="252" bestFit="1" customWidth="1"/>
    <col min="12" max="12" width="16.7109375" style="252" customWidth="1"/>
    <col min="13" max="13" width="14.140625" style="252" bestFit="1" customWidth="1"/>
    <col min="14" max="14" width="19.28515625" style="251" customWidth="1"/>
    <col min="15" max="16384" width="7.28515625" style="251"/>
  </cols>
  <sheetData>
    <row r="3" spans="2:11" s="252" customFormat="1" ht="4.9000000000000004" customHeight="1" x14ac:dyDescent="0.15">
      <c r="I3" s="251"/>
    </row>
    <row r="4" spans="2:11" s="252" customFormat="1" ht="4.9000000000000004" customHeight="1" x14ac:dyDescent="0.15">
      <c r="I4" s="251"/>
    </row>
    <row r="5" spans="2:11" s="252" customFormat="1" x14ac:dyDescent="0.15">
      <c r="B5" s="175">
        <v>0</v>
      </c>
      <c r="I5" s="251"/>
    </row>
    <row r="6" spans="2:11" s="252" customFormat="1" x14ac:dyDescent="0.15">
      <c r="B6" s="306">
        <v>0</v>
      </c>
      <c r="C6" s="306"/>
      <c r="D6" s="306"/>
      <c r="E6" s="306"/>
      <c r="F6" s="306"/>
      <c r="G6" s="306"/>
      <c r="H6" s="306"/>
      <c r="I6" s="306"/>
      <c r="J6" s="306"/>
      <c r="K6" s="306"/>
    </row>
    <row r="7" spans="2:11" s="252" customFormat="1" x14ac:dyDescent="0.15">
      <c r="B7" s="306"/>
      <c r="C7" s="306"/>
      <c r="D7" s="306"/>
      <c r="E7" s="306"/>
      <c r="F7" s="306"/>
      <c r="G7" s="306"/>
      <c r="H7" s="306"/>
      <c r="I7" s="306"/>
      <c r="J7" s="306"/>
      <c r="K7" s="306"/>
    </row>
    <row r="8" spans="2:11" s="252" customFormat="1" x14ac:dyDescent="0.15">
      <c r="B8" s="306"/>
      <c r="C8" s="306"/>
      <c r="D8" s="306"/>
      <c r="E8" s="306"/>
      <c r="F8" s="306"/>
      <c r="G8" s="306"/>
      <c r="H8" s="306"/>
      <c r="I8" s="306"/>
      <c r="J8" s="306"/>
      <c r="K8" s="306"/>
    </row>
    <row r="9" spans="2:11" s="252" customFormat="1" x14ac:dyDescent="0.15">
      <c r="B9" s="175">
        <v>0</v>
      </c>
      <c r="I9" s="251"/>
    </row>
    <row r="10" spans="2:11" s="252" customFormat="1" ht="16.149999999999999" customHeight="1" x14ac:dyDescent="0.15">
      <c r="B10" s="215">
        <v>0</v>
      </c>
      <c r="C10" s="207"/>
      <c r="D10" s="207"/>
      <c r="E10" s="207"/>
      <c r="F10" s="207"/>
      <c r="G10" s="207"/>
      <c r="H10" s="207"/>
      <c r="I10" s="207"/>
      <c r="J10" s="207"/>
      <c r="K10" s="207"/>
    </row>
    <row r="11" spans="2:11" s="252" customFormat="1" ht="16.149999999999999" customHeight="1" x14ac:dyDescent="0.15">
      <c r="B11" s="256">
        <v>0</v>
      </c>
      <c r="C11" s="238"/>
      <c r="D11" s="238"/>
      <c r="E11" s="238"/>
      <c r="F11" s="238"/>
      <c r="G11" s="238"/>
      <c r="H11" s="238"/>
      <c r="I11" s="238"/>
      <c r="J11" s="238"/>
      <c r="K11" s="238"/>
    </row>
    <row r="12" spans="2:11" s="252" customFormat="1" x14ac:dyDescent="0.15">
      <c r="B12" s="238"/>
      <c r="C12" s="238"/>
      <c r="D12" s="238"/>
      <c r="E12" s="238"/>
      <c r="F12" s="238"/>
      <c r="G12" s="238"/>
      <c r="H12" s="238"/>
      <c r="I12" s="238"/>
      <c r="J12" s="238"/>
      <c r="K12" s="238"/>
    </row>
    <row r="13" spans="2:11" s="252" customFormat="1" ht="16.149999999999999" customHeight="1" x14ac:dyDescent="0.15">
      <c r="B13" s="238"/>
      <c r="C13" s="238"/>
      <c r="D13" s="238"/>
      <c r="E13" s="238"/>
      <c r="F13" s="238"/>
      <c r="G13" s="238"/>
      <c r="H13" s="238"/>
      <c r="I13" s="238"/>
      <c r="J13" s="238"/>
      <c r="K13" s="238"/>
    </row>
    <row r="14" spans="2:11" s="252" customFormat="1" ht="15" customHeight="1" x14ac:dyDescent="0.15">
      <c r="I14" s="251"/>
    </row>
    <row r="15" spans="2:11" s="252" customFormat="1" ht="15" customHeight="1" x14ac:dyDescent="0.15">
      <c r="I15" s="251"/>
    </row>
    <row r="16" spans="2:11" s="252" customFormat="1" ht="15" customHeight="1" x14ac:dyDescent="0.15">
      <c r="B16" s="335">
        <v>0</v>
      </c>
      <c r="C16" s="335"/>
      <c r="D16" s="335"/>
      <c r="E16" s="335"/>
      <c r="F16" s="335"/>
      <c r="G16" s="335"/>
      <c r="I16" s="251"/>
      <c r="J16" s="335">
        <v>0</v>
      </c>
      <c r="K16" s="335"/>
    </row>
    <row r="17" spans="2:14" ht="15" customHeight="1" x14ac:dyDescent="0.15">
      <c r="B17" s="179">
        <v>0</v>
      </c>
      <c r="C17" s="179">
        <v>0</v>
      </c>
      <c r="D17" s="179">
        <v>0</v>
      </c>
      <c r="E17" s="179">
        <v>0</v>
      </c>
      <c r="F17" s="179">
        <v>0</v>
      </c>
      <c r="G17" s="179">
        <v>0</v>
      </c>
      <c r="J17" s="179">
        <v>0</v>
      </c>
      <c r="K17" s="179">
        <v>0</v>
      </c>
    </row>
    <row r="18" spans="2:14" ht="15" customHeight="1" x14ac:dyDescent="0.15">
      <c r="B18" s="252">
        <v>0</v>
      </c>
      <c r="C18" s="252">
        <v>0</v>
      </c>
      <c r="D18" s="252">
        <v>1</v>
      </c>
      <c r="E18" s="257">
        <v>0</v>
      </c>
      <c r="F18" s="254">
        <v>0</v>
      </c>
      <c r="G18" s="254">
        <v>0</v>
      </c>
      <c r="J18" s="252">
        <v>0</v>
      </c>
      <c r="K18" s="252">
        <v>0</v>
      </c>
    </row>
    <row r="19" spans="2:14" ht="15" customHeight="1" x14ac:dyDescent="0.15">
      <c r="B19" s="252">
        <v>0</v>
      </c>
      <c r="C19" s="252">
        <v>0</v>
      </c>
      <c r="D19" s="252">
        <v>1</v>
      </c>
      <c r="E19" s="257">
        <v>0</v>
      </c>
      <c r="F19" s="254">
        <v>0</v>
      </c>
      <c r="G19" s="254">
        <v>0</v>
      </c>
      <c r="J19" s="252">
        <v>0</v>
      </c>
      <c r="K19" s="252">
        <v>0</v>
      </c>
      <c r="N19" s="253"/>
    </row>
    <row r="20" spans="2:14" ht="15" customHeight="1" x14ac:dyDescent="0.15">
      <c r="B20" s="252">
        <v>0</v>
      </c>
      <c r="C20" s="252">
        <v>0</v>
      </c>
      <c r="D20" s="252">
        <v>0</v>
      </c>
      <c r="E20" s="257">
        <v>0</v>
      </c>
      <c r="F20" s="254">
        <v>0</v>
      </c>
      <c r="G20" s="254">
        <v>0</v>
      </c>
      <c r="H20" s="254"/>
      <c r="J20" s="252">
        <v>0</v>
      </c>
      <c r="K20" s="252">
        <v>0</v>
      </c>
      <c r="N20" s="255"/>
    </row>
    <row r="21" spans="2:14" ht="15" customHeight="1" x14ac:dyDescent="0.15">
      <c r="B21" s="252">
        <v>0</v>
      </c>
      <c r="C21" s="252">
        <v>0</v>
      </c>
      <c r="D21" s="252">
        <v>0</v>
      </c>
      <c r="E21" s="257">
        <v>0</v>
      </c>
      <c r="F21" s="254">
        <v>0</v>
      </c>
      <c r="G21" s="254">
        <v>0</v>
      </c>
      <c r="H21" s="254"/>
      <c r="J21" s="252">
        <v>0</v>
      </c>
      <c r="K21" s="252">
        <v>0</v>
      </c>
      <c r="N21" s="255"/>
    </row>
    <row r="22" spans="2:14" ht="15" customHeight="1" x14ac:dyDescent="0.15">
      <c r="B22" s="252">
        <v>0</v>
      </c>
      <c r="C22" s="252">
        <v>0</v>
      </c>
      <c r="D22" s="252">
        <v>0</v>
      </c>
      <c r="E22" s="257">
        <v>0</v>
      </c>
      <c r="F22" s="254">
        <v>0</v>
      </c>
      <c r="G22" s="254">
        <v>0</v>
      </c>
      <c r="H22" s="254"/>
      <c r="J22" s="252">
        <v>0</v>
      </c>
      <c r="K22" s="252">
        <v>0</v>
      </c>
      <c r="N22" s="255"/>
    </row>
    <row r="23" spans="2:14" ht="15" customHeight="1" x14ac:dyDescent="0.15">
      <c r="B23" s="252">
        <v>0</v>
      </c>
      <c r="C23" s="252">
        <v>0</v>
      </c>
      <c r="D23" s="252">
        <v>0</v>
      </c>
      <c r="E23" s="257">
        <v>0</v>
      </c>
      <c r="F23" s="254">
        <v>0</v>
      </c>
      <c r="G23" s="254">
        <v>0</v>
      </c>
      <c r="H23" s="254"/>
      <c r="J23" s="252">
        <v>0</v>
      </c>
      <c r="K23" s="252">
        <v>0</v>
      </c>
      <c r="N23" s="255"/>
    </row>
    <row r="24" spans="2:14" ht="15" customHeight="1" x14ac:dyDescent="0.15">
      <c r="B24" s="252">
        <v>0</v>
      </c>
      <c r="C24" s="252">
        <v>0</v>
      </c>
      <c r="D24" s="252">
        <v>0</v>
      </c>
      <c r="E24" s="257">
        <v>0</v>
      </c>
      <c r="F24" s="254">
        <v>0</v>
      </c>
      <c r="G24" s="254">
        <v>0</v>
      </c>
      <c r="H24" s="254"/>
      <c r="J24" s="252">
        <v>0</v>
      </c>
      <c r="K24" s="252">
        <v>0</v>
      </c>
      <c r="N24" s="255"/>
    </row>
    <row r="25" spans="2:14" ht="15" customHeight="1" x14ac:dyDescent="0.15">
      <c r="B25" s="252">
        <v>0</v>
      </c>
      <c r="C25" s="252">
        <v>0</v>
      </c>
      <c r="D25" s="252">
        <v>0</v>
      </c>
      <c r="E25" s="257">
        <v>0</v>
      </c>
      <c r="F25" s="254">
        <v>0</v>
      </c>
      <c r="G25" s="254">
        <v>0</v>
      </c>
      <c r="H25" s="254"/>
      <c r="J25" s="252">
        <v>0</v>
      </c>
      <c r="K25" s="252">
        <v>0</v>
      </c>
      <c r="N25" s="255"/>
    </row>
    <row r="26" spans="2:14" ht="15" customHeight="1" x14ac:dyDescent="0.15">
      <c r="B26" s="252">
        <v>0</v>
      </c>
      <c r="C26" s="252">
        <v>0</v>
      </c>
      <c r="D26" s="252">
        <v>0</v>
      </c>
      <c r="E26" s="257">
        <v>0</v>
      </c>
      <c r="F26" s="254">
        <v>0</v>
      </c>
      <c r="G26" s="254">
        <v>0</v>
      </c>
      <c r="H26" s="254"/>
      <c r="J26" s="252">
        <v>0</v>
      </c>
      <c r="K26" s="252">
        <v>0</v>
      </c>
      <c r="N26" s="255"/>
    </row>
    <row r="27" spans="2:14" ht="15" customHeight="1" x14ac:dyDescent="0.15">
      <c r="B27" s="252">
        <v>0</v>
      </c>
      <c r="C27" s="252">
        <v>0</v>
      </c>
      <c r="D27" s="252">
        <v>0</v>
      </c>
      <c r="E27" s="257">
        <v>0</v>
      </c>
      <c r="F27" s="254">
        <v>0</v>
      </c>
      <c r="G27" s="254">
        <v>0</v>
      </c>
      <c r="H27" s="254"/>
      <c r="J27" s="252">
        <v>0</v>
      </c>
      <c r="K27" s="252">
        <v>0</v>
      </c>
      <c r="N27" s="255"/>
    </row>
    <row r="28" spans="2:14" ht="15" customHeight="1" x14ac:dyDescent="0.15">
      <c r="B28" s="252">
        <v>0</v>
      </c>
      <c r="C28" s="252">
        <v>0</v>
      </c>
      <c r="D28" s="252">
        <v>0</v>
      </c>
      <c r="E28" s="257">
        <v>0</v>
      </c>
      <c r="F28" s="254">
        <v>0</v>
      </c>
      <c r="G28" s="254">
        <v>0</v>
      </c>
      <c r="H28" s="254"/>
      <c r="J28" s="252">
        <v>0</v>
      </c>
      <c r="K28" s="252">
        <v>0</v>
      </c>
      <c r="N28" s="255"/>
    </row>
    <row r="29" spans="2:14" ht="15" customHeight="1" x14ac:dyDescent="0.15">
      <c r="B29" s="252">
        <v>0</v>
      </c>
      <c r="C29" s="252">
        <v>0</v>
      </c>
      <c r="D29" s="252">
        <v>0</v>
      </c>
      <c r="E29" s="257">
        <v>0</v>
      </c>
      <c r="F29" s="254">
        <v>0</v>
      </c>
      <c r="G29" s="254">
        <v>0</v>
      </c>
      <c r="H29" s="254"/>
      <c r="J29" s="252">
        <v>0</v>
      </c>
      <c r="K29" s="252">
        <v>0</v>
      </c>
      <c r="N29" s="255"/>
    </row>
    <row r="30" spans="2:14" ht="15" customHeight="1" x14ac:dyDescent="0.15">
      <c r="B30" s="252">
        <v>0</v>
      </c>
      <c r="C30" s="252">
        <v>0</v>
      </c>
      <c r="D30" s="252">
        <v>0</v>
      </c>
      <c r="E30" s="257">
        <v>0</v>
      </c>
      <c r="F30" s="254">
        <v>0</v>
      </c>
      <c r="G30" s="254">
        <v>0</v>
      </c>
      <c r="H30" s="254"/>
      <c r="J30" s="252">
        <v>0</v>
      </c>
      <c r="K30" s="252">
        <v>0</v>
      </c>
      <c r="N30" s="255"/>
    </row>
    <row r="31" spans="2:14" ht="15" customHeight="1" x14ac:dyDescent="0.15">
      <c r="B31" s="252">
        <v>0</v>
      </c>
      <c r="C31" s="252">
        <v>0</v>
      </c>
      <c r="D31" s="252">
        <v>0</v>
      </c>
      <c r="E31" s="257">
        <v>0</v>
      </c>
      <c r="F31" s="254">
        <v>0</v>
      </c>
      <c r="G31" s="254">
        <v>0</v>
      </c>
      <c r="H31" s="254"/>
      <c r="J31" s="252">
        <v>0</v>
      </c>
      <c r="K31" s="252">
        <v>0</v>
      </c>
      <c r="N31" s="255"/>
    </row>
    <row r="32" spans="2:14" ht="15" customHeight="1" x14ac:dyDescent="0.15">
      <c r="B32" s="252">
        <v>0</v>
      </c>
      <c r="C32" s="252">
        <v>0</v>
      </c>
      <c r="D32" s="252">
        <v>0</v>
      </c>
      <c r="E32" s="257">
        <v>0</v>
      </c>
      <c r="F32" s="254">
        <v>0</v>
      </c>
      <c r="G32" s="254">
        <v>0</v>
      </c>
      <c r="H32" s="254"/>
      <c r="J32" s="252">
        <v>0</v>
      </c>
      <c r="K32" s="252">
        <v>0</v>
      </c>
      <c r="N32" s="255"/>
    </row>
    <row r="33" spans="1:14" ht="15" customHeight="1" x14ac:dyDescent="0.15">
      <c r="B33" s="252">
        <v>0</v>
      </c>
      <c r="C33" s="252">
        <v>0</v>
      </c>
      <c r="D33" s="252">
        <v>0</v>
      </c>
      <c r="E33" s="257">
        <v>0</v>
      </c>
      <c r="F33" s="254">
        <v>0</v>
      </c>
      <c r="G33" s="254">
        <v>0</v>
      </c>
      <c r="H33" s="254"/>
      <c r="J33" s="252">
        <v>0</v>
      </c>
      <c r="K33" s="252">
        <v>0</v>
      </c>
      <c r="N33" s="255"/>
    </row>
    <row r="34" spans="1:14" ht="15" customHeight="1" x14ac:dyDescent="0.15">
      <c r="B34" s="252">
        <v>0</v>
      </c>
      <c r="C34" s="252">
        <v>0</v>
      </c>
      <c r="D34" s="252">
        <v>0</v>
      </c>
      <c r="E34" s="257">
        <v>0</v>
      </c>
      <c r="F34" s="254">
        <v>0</v>
      </c>
      <c r="G34" s="254">
        <v>0</v>
      </c>
      <c r="H34" s="254"/>
      <c r="J34" s="252">
        <v>0</v>
      </c>
      <c r="K34" s="252">
        <v>0</v>
      </c>
    </row>
    <row r="35" spans="1:14" x14ac:dyDescent="0.15">
      <c r="B35" s="252">
        <v>0</v>
      </c>
      <c r="C35" s="252">
        <v>0</v>
      </c>
      <c r="D35" s="252">
        <v>0</v>
      </c>
      <c r="E35" s="257">
        <v>0</v>
      </c>
      <c r="F35" s="254">
        <v>0</v>
      </c>
      <c r="G35" s="254">
        <v>0</v>
      </c>
      <c r="H35" s="254"/>
      <c r="J35" s="252">
        <v>0</v>
      </c>
      <c r="K35" s="252">
        <v>0</v>
      </c>
    </row>
    <row r="36" spans="1:14" ht="15" customHeight="1" x14ac:dyDescent="0.15">
      <c r="B36" s="252">
        <v>0</v>
      </c>
      <c r="C36" s="252">
        <v>0</v>
      </c>
      <c r="D36" s="252">
        <v>0</v>
      </c>
      <c r="E36" s="257">
        <v>0</v>
      </c>
      <c r="F36" s="254">
        <v>0</v>
      </c>
      <c r="G36" s="254">
        <v>0</v>
      </c>
      <c r="H36" s="254"/>
      <c r="J36" s="252">
        <v>0</v>
      </c>
      <c r="K36" s="252">
        <v>0</v>
      </c>
    </row>
    <row r="37" spans="1:14" s="252" customFormat="1" ht="15" customHeight="1" x14ac:dyDescent="0.15">
      <c r="A37" s="251"/>
      <c r="B37" s="252">
        <v>0</v>
      </c>
      <c r="C37" s="252">
        <v>0</v>
      </c>
      <c r="D37" s="252">
        <v>0</v>
      </c>
      <c r="E37" s="257">
        <v>0</v>
      </c>
      <c r="F37" s="254">
        <v>0</v>
      </c>
      <c r="G37" s="254">
        <v>0</v>
      </c>
      <c r="H37" s="254"/>
      <c r="I37" s="251"/>
      <c r="J37" s="252">
        <v>0</v>
      </c>
      <c r="K37" s="252">
        <v>0</v>
      </c>
      <c r="N37" s="251"/>
    </row>
    <row r="38" spans="1:14" s="252" customFormat="1" ht="15" customHeight="1" x14ac:dyDescent="0.15">
      <c r="A38" s="251"/>
      <c r="B38" s="252">
        <v>0</v>
      </c>
      <c r="C38" s="252">
        <v>0</v>
      </c>
      <c r="D38" s="252">
        <v>0</v>
      </c>
      <c r="E38" s="257">
        <v>0</v>
      </c>
      <c r="F38" s="254">
        <v>0</v>
      </c>
      <c r="G38" s="254">
        <v>0</v>
      </c>
      <c r="H38" s="254"/>
      <c r="I38" s="251"/>
      <c r="J38" s="252">
        <v>0</v>
      </c>
      <c r="K38" s="252">
        <v>0</v>
      </c>
      <c r="N38" s="251"/>
    </row>
    <row r="39" spans="1:14" s="252" customFormat="1" ht="15" customHeight="1" x14ac:dyDescent="0.15">
      <c r="A39" s="251"/>
      <c r="B39" s="252">
        <v>0</v>
      </c>
      <c r="C39" s="252">
        <v>0</v>
      </c>
      <c r="D39" s="252">
        <v>0</v>
      </c>
      <c r="E39" s="257">
        <v>0</v>
      </c>
      <c r="F39" s="254">
        <v>0</v>
      </c>
      <c r="G39" s="254">
        <v>0</v>
      </c>
      <c r="H39" s="254"/>
      <c r="I39" s="251"/>
      <c r="J39" s="252">
        <v>0</v>
      </c>
      <c r="K39" s="252">
        <v>0</v>
      </c>
      <c r="N39" s="251"/>
    </row>
    <row r="40" spans="1:14" s="252" customFormat="1" ht="15" customHeight="1" x14ac:dyDescent="0.15">
      <c r="A40" s="251"/>
      <c r="B40" s="252">
        <v>0</v>
      </c>
      <c r="C40" s="252">
        <v>0</v>
      </c>
      <c r="D40" s="252">
        <v>0</v>
      </c>
      <c r="E40" s="257">
        <v>0</v>
      </c>
      <c r="F40" s="254">
        <v>0</v>
      </c>
      <c r="G40" s="254">
        <v>0</v>
      </c>
      <c r="H40" s="254"/>
      <c r="I40" s="251"/>
      <c r="J40" s="252">
        <v>0</v>
      </c>
      <c r="K40" s="252">
        <v>0</v>
      </c>
      <c r="N40" s="251"/>
    </row>
    <row r="41" spans="1:14" s="252" customFormat="1" ht="15" customHeight="1" x14ac:dyDescent="0.15">
      <c r="A41" s="251"/>
      <c r="B41" s="252">
        <v>0</v>
      </c>
      <c r="C41" s="252">
        <v>0</v>
      </c>
      <c r="D41" s="252">
        <v>0</v>
      </c>
      <c r="E41" s="257">
        <v>0</v>
      </c>
      <c r="F41" s="254">
        <v>0</v>
      </c>
      <c r="G41" s="254">
        <v>0</v>
      </c>
      <c r="H41" s="254"/>
      <c r="I41" s="251"/>
      <c r="J41" s="252">
        <v>0</v>
      </c>
      <c r="K41" s="252">
        <v>0</v>
      </c>
      <c r="N41" s="251"/>
    </row>
    <row r="42" spans="1:14" s="252" customFormat="1" ht="15" customHeight="1" x14ac:dyDescent="0.15">
      <c r="A42" s="251"/>
      <c r="B42" s="252">
        <v>0</v>
      </c>
      <c r="C42" s="252">
        <v>0</v>
      </c>
      <c r="D42" s="252">
        <v>0</v>
      </c>
      <c r="E42" s="257">
        <v>0</v>
      </c>
      <c r="F42" s="254">
        <v>0</v>
      </c>
      <c r="G42" s="254">
        <v>0</v>
      </c>
      <c r="H42" s="254"/>
      <c r="I42" s="251"/>
      <c r="J42" s="252">
        <v>0</v>
      </c>
      <c r="K42" s="252">
        <v>0</v>
      </c>
      <c r="N42" s="251"/>
    </row>
    <row r="43" spans="1:14" s="252" customFormat="1" ht="15" customHeight="1" x14ac:dyDescent="0.15">
      <c r="A43" s="251"/>
      <c r="B43" s="252">
        <v>0</v>
      </c>
      <c r="C43" s="252">
        <v>0</v>
      </c>
      <c r="D43" s="252">
        <v>0</v>
      </c>
      <c r="E43" s="257">
        <v>0</v>
      </c>
      <c r="F43" s="254">
        <v>0</v>
      </c>
      <c r="G43" s="254">
        <v>0</v>
      </c>
      <c r="H43" s="254"/>
      <c r="I43" s="251"/>
      <c r="J43" s="252">
        <v>0</v>
      </c>
      <c r="K43" s="252">
        <v>0</v>
      </c>
      <c r="N43" s="251"/>
    </row>
    <row r="44" spans="1:14" s="252" customFormat="1" ht="15" customHeight="1" x14ac:dyDescent="0.15">
      <c r="A44" s="251"/>
      <c r="B44" s="252">
        <v>0</v>
      </c>
      <c r="C44" s="252">
        <v>0</v>
      </c>
      <c r="D44" s="252">
        <v>0</v>
      </c>
      <c r="E44" s="257">
        <v>0</v>
      </c>
      <c r="F44" s="254">
        <v>0</v>
      </c>
      <c r="G44" s="254">
        <v>0</v>
      </c>
      <c r="H44" s="254"/>
      <c r="I44" s="251"/>
      <c r="J44" s="252">
        <v>0</v>
      </c>
      <c r="K44" s="252">
        <v>0</v>
      </c>
      <c r="N44" s="251"/>
    </row>
    <row r="45" spans="1:14" s="252" customFormat="1" ht="15" customHeight="1" x14ac:dyDescent="0.15">
      <c r="A45" s="251"/>
      <c r="B45" s="252">
        <v>0</v>
      </c>
      <c r="C45" s="252">
        <v>0</v>
      </c>
      <c r="D45" s="252">
        <v>0</v>
      </c>
      <c r="E45" s="257">
        <v>0</v>
      </c>
      <c r="F45" s="254">
        <v>0</v>
      </c>
      <c r="G45" s="254">
        <v>0</v>
      </c>
      <c r="H45" s="254"/>
      <c r="I45" s="251"/>
      <c r="J45" s="252">
        <v>0</v>
      </c>
      <c r="K45" s="252">
        <v>0</v>
      </c>
      <c r="N45" s="251"/>
    </row>
    <row r="46" spans="1:14" s="252" customFormat="1" ht="15" customHeight="1" x14ac:dyDescent="0.15">
      <c r="A46" s="251"/>
      <c r="B46" s="252">
        <v>0</v>
      </c>
      <c r="C46" s="252">
        <v>0</v>
      </c>
      <c r="D46" s="252">
        <v>0</v>
      </c>
      <c r="E46" s="257">
        <v>0</v>
      </c>
      <c r="F46" s="254">
        <v>0</v>
      </c>
      <c r="G46" s="254">
        <v>0</v>
      </c>
      <c r="H46" s="254"/>
      <c r="I46" s="251"/>
      <c r="J46" s="252">
        <v>0</v>
      </c>
      <c r="K46" s="252">
        <v>0</v>
      </c>
      <c r="N46" s="251"/>
    </row>
    <row r="47" spans="1:14" s="252" customFormat="1" ht="15" customHeight="1" x14ac:dyDescent="0.15">
      <c r="A47" s="251"/>
      <c r="B47" s="252">
        <v>0</v>
      </c>
      <c r="C47" s="252">
        <v>0</v>
      </c>
      <c r="D47" s="252">
        <v>0</v>
      </c>
      <c r="E47" s="257">
        <v>0</v>
      </c>
      <c r="F47" s="254">
        <v>0</v>
      </c>
      <c r="G47" s="254">
        <v>0</v>
      </c>
      <c r="H47" s="254"/>
      <c r="I47" s="251"/>
      <c r="J47" s="252">
        <v>0</v>
      </c>
      <c r="K47" s="252">
        <v>0</v>
      </c>
      <c r="N47" s="251"/>
    </row>
    <row r="48" spans="1:14" s="252" customFormat="1" ht="15" customHeight="1" x14ac:dyDescent="0.15">
      <c r="A48" s="251"/>
      <c r="B48" s="252">
        <v>0</v>
      </c>
      <c r="C48" s="252">
        <v>0</v>
      </c>
      <c r="D48" s="252">
        <v>0</v>
      </c>
      <c r="E48" s="257">
        <v>0</v>
      </c>
      <c r="F48" s="254">
        <v>0</v>
      </c>
      <c r="G48" s="254">
        <v>0</v>
      </c>
      <c r="H48" s="254"/>
      <c r="I48" s="251"/>
      <c r="J48" s="252">
        <v>0</v>
      </c>
      <c r="K48" s="252">
        <v>0</v>
      </c>
      <c r="N48" s="251"/>
    </row>
    <row r="49" spans="1:14" s="252" customFormat="1" ht="15" customHeight="1" x14ac:dyDescent="0.15">
      <c r="A49" s="251"/>
      <c r="B49" s="252">
        <v>0</v>
      </c>
      <c r="C49" s="252">
        <v>0</v>
      </c>
      <c r="D49" s="252">
        <v>0</v>
      </c>
      <c r="E49" s="257">
        <v>0</v>
      </c>
      <c r="F49" s="254">
        <v>0</v>
      </c>
      <c r="G49" s="254">
        <v>0</v>
      </c>
      <c r="H49" s="254"/>
      <c r="I49" s="251"/>
      <c r="J49" s="252">
        <v>0</v>
      </c>
      <c r="K49" s="252">
        <v>0</v>
      </c>
      <c r="N49" s="251"/>
    </row>
    <row r="50" spans="1:14" s="252" customFormat="1" ht="15" customHeight="1" x14ac:dyDescent="0.15">
      <c r="A50" s="251"/>
      <c r="B50" s="252">
        <v>0</v>
      </c>
      <c r="C50" s="252">
        <v>0</v>
      </c>
      <c r="D50" s="252">
        <v>0</v>
      </c>
      <c r="E50" s="257">
        <v>0</v>
      </c>
      <c r="F50" s="254">
        <v>0</v>
      </c>
      <c r="G50" s="254">
        <v>0</v>
      </c>
      <c r="H50" s="254"/>
      <c r="I50" s="251"/>
      <c r="J50" s="252">
        <v>0</v>
      </c>
      <c r="K50" s="252">
        <v>0</v>
      </c>
      <c r="N50" s="251"/>
    </row>
    <row r="51" spans="1:14" s="252" customFormat="1" x14ac:dyDescent="0.15">
      <c r="A51" s="251"/>
      <c r="B51" s="252">
        <v>0</v>
      </c>
      <c r="C51" s="252">
        <v>0</v>
      </c>
      <c r="D51" s="252">
        <v>0</v>
      </c>
      <c r="E51" s="257">
        <v>0</v>
      </c>
      <c r="F51" s="254">
        <v>0</v>
      </c>
      <c r="G51" s="254">
        <v>0</v>
      </c>
      <c r="H51" s="254"/>
      <c r="I51" s="251"/>
      <c r="J51" s="252">
        <v>0</v>
      </c>
      <c r="K51" s="252">
        <v>0</v>
      </c>
      <c r="N51" s="251"/>
    </row>
    <row r="52" spans="1:14" s="252" customFormat="1" ht="15" customHeight="1" x14ac:dyDescent="0.15">
      <c r="A52" s="251"/>
      <c r="B52" s="252">
        <v>0</v>
      </c>
      <c r="C52" s="252">
        <v>0</v>
      </c>
      <c r="D52" s="252">
        <v>0</v>
      </c>
      <c r="E52" s="257">
        <v>0</v>
      </c>
      <c r="F52" s="254">
        <v>0</v>
      </c>
      <c r="G52" s="254">
        <v>0</v>
      </c>
      <c r="H52" s="254"/>
      <c r="I52" s="251"/>
      <c r="J52" s="252">
        <v>0</v>
      </c>
      <c r="K52" s="252">
        <v>0</v>
      </c>
      <c r="N52" s="251"/>
    </row>
    <row r="53" spans="1:14" s="252" customFormat="1" ht="15" customHeight="1" x14ac:dyDescent="0.15">
      <c r="A53" s="251"/>
      <c r="B53" s="252">
        <v>0</v>
      </c>
      <c r="C53" s="252">
        <v>0</v>
      </c>
      <c r="D53" s="252">
        <v>0</v>
      </c>
      <c r="E53" s="257">
        <v>0</v>
      </c>
      <c r="F53" s="254">
        <v>0</v>
      </c>
      <c r="G53" s="254">
        <v>0</v>
      </c>
      <c r="H53" s="254"/>
      <c r="I53" s="251"/>
      <c r="J53" s="252">
        <v>0</v>
      </c>
      <c r="K53" s="252">
        <v>0</v>
      </c>
      <c r="N53" s="251"/>
    </row>
    <row r="54" spans="1:14" s="252" customFormat="1" ht="15" customHeight="1" x14ac:dyDescent="0.15">
      <c r="A54" s="251"/>
      <c r="B54" s="252">
        <v>0</v>
      </c>
      <c r="C54" s="252">
        <v>0</v>
      </c>
      <c r="D54" s="252">
        <v>0</v>
      </c>
      <c r="E54" s="257">
        <v>0</v>
      </c>
      <c r="F54" s="254">
        <v>0</v>
      </c>
      <c r="G54" s="254">
        <v>0</v>
      </c>
      <c r="H54" s="254"/>
      <c r="I54" s="251"/>
      <c r="J54" s="252">
        <v>0</v>
      </c>
      <c r="K54" s="252">
        <v>0</v>
      </c>
      <c r="N54" s="251"/>
    </row>
    <row r="55" spans="1:14" s="252" customFormat="1" ht="15" customHeight="1" x14ac:dyDescent="0.15">
      <c r="A55" s="251"/>
      <c r="B55" s="252">
        <v>0</v>
      </c>
      <c r="C55" s="252">
        <v>0</v>
      </c>
      <c r="D55" s="252">
        <v>0</v>
      </c>
      <c r="E55" s="257">
        <v>0</v>
      </c>
      <c r="F55" s="254">
        <v>0</v>
      </c>
      <c r="G55" s="254">
        <v>0</v>
      </c>
      <c r="H55" s="254"/>
      <c r="I55" s="251"/>
      <c r="J55" s="252">
        <v>0</v>
      </c>
      <c r="K55" s="252">
        <v>0</v>
      </c>
      <c r="N55" s="251"/>
    </row>
    <row r="56" spans="1:14" s="252" customFormat="1" ht="15" customHeight="1" x14ac:dyDescent="0.15">
      <c r="A56" s="251"/>
      <c r="B56" s="252">
        <v>0</v>
      </c>
      <c r="C56" s="252">
        <v>0</v>
      </c>
      <c r="D56" s="252">
        <v>0</v>
      </c>
      <c r="E56" s="257">
        <v>0</v>
      </c>
      <c r="F56" s="254">
        <v>0</v>
      </c>
      <c r="G56" s="254">
        <v>0</v>
      </c>
      <c r="H56" s="254"/>
      <c r="I56" s="251"/>
      <c r="J56" s="252">
        <v>0</v>
      </c>
      <c r="K56" s="252">
        <v>0</v>
      </c>
      <c r="N56" s="251"/>
    </row>
    <row r="57" spans="1:14" s="252" customFormat="1" ht="15" customHeight="1" x14ac:dyDescent="0.15">
      <c r="A57" s="251"/>
      <c r="B57" s="252">
        <v>0</v>
      </c>
      <c r="C57" s="252">
        <v>0</v>
      </c>
      <c r="D57" s="252">
        <v>0</v>
      </c>
      <c r="E57" s="257">
        <v>0</v>
      </c>
      <c r="F57" s="254">
        <v>0</v>
      </c>
      <c r="G57" s="254">
        <v>0</v>
      </c>
      <c r="H57" s="254"/>
      <c r="I57" s="251"/>
      <c r="J57" s="252">
        <v>0</v>
      </c>
      <c r="K57" s="252">
        <v>0</v>
      </c>
      <c r="N57" s="251"/>
    </row>
    <row r="58" spans="1:14" s="252" customFormat="1" ht="15" customHeight="1" x14ac:dyDescent="0.15">
      <c r="A58" s="251"/>
      <c r="B58" s="252">
        <v>0</v>
      </c>
      <c r="C58" s="252">
        <v>0</v>
      </c>
      <c r="D58" s="252">
        <v>0</v>
      </c>
      <c r="E58" s="257">
        <v>0</v>
      </c>
      <c r="F58" s="254">
        <v>0</v>
      </c>
      <c r="G58" s="254">
        <v>0</v>
      </c>
      <c r="H58" s="254"/>
      <c r="I58" s="251"/>
      <c r="J58" s="252">
        <v>0</v>
      </c>
      <c r="K58" s="252">
        <v>0</v>
      </c>
      <c r="N58" s="251"/>
    </row>
    <row r="59" spans="1:14" s="252" customFormat="1" ht="15" customHeight="1" x14ac:dyDescent="0.15">
      <c r="A59" s="251"/>
      <c r="B59" s="252">
        <v>0</v>
      </c>
      <c r="C59" s="252">
        <v>0</v>
      </c>
      <c r="D59" s="252">
        <v>0</v>
      </c>
      <c r="E59" s="257">
        <v>0</v>
      </c>
      <c r="F59" s="254">
        <v>0</v>
      </c>
      <c r="G59" s="254">
        <v>0</v>
      </c>
      <c r="H59" s="254"/>
      <c r="I59" s="251"/>
      <c r="J59" s="252">
        <v>0</v>
      </c>
      <c r="K59" s="252">
        <v>0</v>
      </c>
      <c r="N59" s="251"/>
    </row>
    <row r="60" spans="1:14" s="252" customFormat="1" ht="15" customHeight="1" x14ac:dyDescent="0.15">
      <c r="A60" s="251"/>
      <c r="B60" s="252">
        <v>0</v>
      </c>
      <c r="C60" s="252">
        <v>0</v>
      </c>
      <c r="D60" s="252">
        <v>0</v>
      </c>
      <c r="E60" s="257">
        <v>0</v>
      </c>
      <c r="F60" s="254">
        <v>0</v>
      </c>
      <c r="G60" s="254">
        <v>0</v>
      </c>
      <c r="H60" s="254"/>
      <c r="I60" s="251"/>
      <c r="J60" s="252">
        <v>0</v>
      </c>
      <c r="K60" s="252">
        <v>0</v>
      </c>
      <c r="N60" s="251"/>
    </row>
    <row r="61" spans="1:14" s="252" customFormat="1" ht="15" customHeight="1" x14ac:dyDescent="0.15">
      <c r="A61" s="251"/>
      <c r="B61" s="252">
        <v>0</v>
      </c>
      <c r="C61" s="252">
        <v>0</v>
      </c>
      <c r="D61" s="252">
        <v>0</v>
      </c>
      <c r="E61" s="257">
        <v>0</v>
      </c>
      <c r="F61" s="254">
        <v>0</v>
      </c>
      <c r="G61" s="254">
        <v>0</v>
      </c>
      <c r="H61" s="254"/>
      <c r="I61" s="251"/>
      <c r="J61" s="252">
        <v>0</v>
      </c>
      <c r="K61" s="252">
        <v>0</v>
      </c>
      <c r="N61" s="251"/>
    </row>
    <row r="62" spans="1:14" s="252" customFormat="1" ht="15" customHeight="1" x14ac:dyDescent="0.15">
      <c r="A62" s="251"/>
      <c r="B62" s="252">
        <v>0</v>
      </c>
      <c r="C62" s="252">
        <v>0</v>
      </c>
      <c r="D62" s="252">
        <v>0</v>
      </c>
      <c r="E62" s="257">
        <v>0</v>
      </c>
      <c r="F62" s="254">
        <v>0</v>
      </c>
      <c r="G62" s="254">
        <v>0</v>
      </c>
      <c r="H62" s="254"/>
      <c r="I62" s="251"/>
      <c r="J62" s="252">
        <v>0</v>
      </c>
      <c r="K62" s="252">
        <v>0</v>
      </c>
      <c r="N62" s="251"/>
    </row>
    <row r="63" spans="1:14" s="252" customFormat="1" ht="15" customHeight="1" x14ac:dyDescent="0.15">
      <c r="A63" s="251"/>
      <c r="B63" s="252">
        <v>0</v>
      </c>
      <c r="C63" s="252">
        <v>0</v>
      </c>
      <c r="D63" s="252">
        <v>0</v>
      </c>
      <c r="E63" s="257">
        <v>0</v>
      </c>
      <c r="F63" s="254">
        <v>0</v>
      </c>
      <c r="G63" s="254">
        <v>0</v>
      </c>
      <c r="H63" s="254"/>
      <c r="I63" s="251"/>
      <c r="J63" s="252">
        <v>0</v>
      </c>
      <c r="K63" s="252">
        <v>0</v>
      </c>
      <c r="N63" s="251"/>
    </row>
    <row r="64" spans="1:14" s="252" customFormat="1" ht="15" customHeight="1" x14ac:dyDescent="0.15">
      <c r="A64" s="251"/>
      <c r="B64" s="252">
        <v>0</v>
      </c>
      <c r="C64" s="252">
        <v>0</v>
      </c>
      <c r="D64" s="252">
        <v>0</v>
      </c>
      <c r="E64" s="257">
        <v>0</v>
      </c>
      <c r="F64" s="254">
        <v>0</v>
      </c>
      <c r="G64" s="254">
        <v>0</v>
      </c>
      <c r="H64" s="254"/>
      <c r="I64" s="251"/>
      <c r="J64" s="252">
        <v>0</v>
      </c>
      <c r="K64" s="252">
        <v>0</v>
      </c>
      <c r="N64" s="251"/>
    </row>
    <row r="65" spans="1:14" s="252" customFormat="1" ht="15" customHeight="1" x14ac:dyDescent="0.15">
      <c r="A65" s="251"/>
      <c r="B65" s="252">
        <v>0</v>
      </c>
      <c r="C65" s="252">
        <v>0</v>
      </c>
      <c r="D65" s="252">
        <v>0</v>
      </c>
      <c r="E65" s="257">
        <v>0</v>
      </c>
      <c r="F65" s="254">
        <v>0</v>
      </c>
      <c r="G65" s="254">
        <v>0</v>
      </c>
      <c r="H65" s="254"/>
      <c r="I65" s="251"/>
      <c r="J65" s="252">
        <v>0</v>
      </c>
      <c r="K65" s="252">
        <v>0</v>
      </c>
      <c r="N65" s="251"/>
    </row>
    <row r="66" spans="1:14" s="252" customFormat="1" ht="15" customHeight="1" x14ac:dyDescent="0.15">
      <c r="A66" s="251"/>
      <c r="B66" s="252">
        <v>0</v>
      </c>
      <c r="C66" s="252">
        <v>0</v>
      </c>
      <c r="D66" s="252">
        <v>0</v>
      </c>
      <c r="E66" s="257">
        <v>0</v>
      </c>
      <c r="F66" s="254">
        <v>0</v>
      </c>
      <c r="G66" s="254">
        <v>0</v>
      </c>
      <c r="H66" s="254"/>
      <c r="I66" s="251"/>
      <c r="J66" s="252">
        <v>0</v>
      </c>
      <c r="K66" s="252">
        <v>0</v>
      </c>
      <c r="N66" s="251"/>
    </row>
    <row r="67" spans="1:14" s="252" customFormat="1" ht="15" customHeight="1" x14ac:dyDescent="0.15">
      <c r="A67" s="251"/>
      <c r="B67" s="252">
        <v>0</v>
      </c>
      <c r="C67" s="252">
        <v>0</v>
      </c>
      <c r="D67" s="252">
        <v>0</v>
      </c>
      <c r="E67" s="257">
        <v>0</v>
      </c>
      <c r="F67" s="254">
        <v>0</v>
      </c>
      <c r="G67" s="254">
        <v>0</v>
      </c>
      <c r="H67" s="254"/>
      <c r="I67" s="251"/>
      <c r="J67" s="252">
        <v>0</v>
      </c>
      <c r="K67" s="252">
        <v>0</v>
      </c>
      <c r="N67" s="251"/>
    </row>
    <row r="68" spans="1:14" s="252" customFormat="1" ht="15" customHeight="1" x14ac:dyDescent="0.15">
      <c r="A68" s="251"/>
      <c r="B68" s="252">
        <v>0</v>
      </c>
      <c r="C68" s="252">
        <v>0</v>
      </c>
      <c r="D68" s="252">
        <v>0</v>
      </c>
      <c r="E68" s="257">
        <v>0</v>
      </c>
      <c r="F68" s="254">
        <v>0</v>
      </c>
      <c r="G68" s="254">
        <v>0</v>
      </c>
      <c r="H68" s="254"/>
      <c r="I68" s="251"/>
      <c r="J68" s="252">
        <v>0</v>
      </c>
      <c r="K68" s="252">
        <v>0</v>
      </c>
      <c r="N68" s="251"/>
    </row>
    <row r="69" spans="1:14" s="252" customFormat="1" ht="15" customHeight="1" x14ac:dyDescent="0.15">
      <c r="A69" s="251"/>
      <c r="B69" s="252">
        <v>0</v>
      </c>
      <c r="C69" s="252">
        <v>0</v>
      </c>
      <c r="D69" s="252">
        <v>0</v>
      </c>
      <c r="E69" s="257">
        <v>0</v>
      </c>
      <c r="F69" s="254">
        <v>0</v>
      </c>
      <c r="G69" s="254">
        <v>0</v>
      </c>
      <c r="H69" s="254"/>
      <c r="I69" s="251"/>
      <c r="J69" s="252">
        <v>0</v>
      </c>
      <c r="K69" s="252">
        <v>0</v>
      </c>
      <c r="N69" s="251"/>
    </row>
    <row r="70" spans="1:14" s="252" customFormat="1" ht="15" customHeight="1" x14ac:dyDescent="0.15">
      <c r="A70" s="251"/>
      <c r="B70" s="252">
        <v>0</v>
      </c>
      <c r="C70" s="252">
        <v>0</v>
      </c>
      <c r="D70" s="252">
        <v>0</v>
      </c>
      <c r="E70" s="257">
        <v>0</v>
      </c>
      <c r="F70" s="254">
        <v>0</v>
      </c>
      <c r="G70" s="254">
        <v>0</v>
      </c>
      <c r="H70" s="254"/>
      <c r="I70" s="251"/>
      <c r="J70" s="252">
        <v>0</v>
      </c>
      <c r="K70" s="252">
        <v>0</v>
      </c>
      <c r="N70" s="251"/>
    </row>
    <row r="71" spans="1:14" s="252" customFormat="1" ht="15" customHeight="1" x14ac:dyDescent="0.15">
      <c r="A71" s="251"/>
      <c r="B71" s="252">
        <v>0</v>
      </c>
      <c r="C71" s="252">
        <v>0</v>
      </c>
      <c r="D71" s="252">
        <v>0</v>
      </c>
      <c r="E71" s="257">
        <v>0</v>
      </c>
      <c r="F71" s="254">
        <v>0</v>
      </c>
      <c r="G71" s="254">
        <v>0</v>
      </c>
      <c r="H71" s="254"/>
      <c r="I71" s="251"/>
      <c r="J71" s="252">
        <v>0</v>
      </c>
      <c r="K71" s="252">
        <v>0</v>
      </c>
      <c r="N71" s="251"/>
    </row>
    <row r="72" spans="1:14" s="252" customFormat="1" ht="15" customHeight="1" x14ac:dyDescent="0.15">
      <c r="A72" s="251"/>
      <c r="B72" s="252">
        <v>0</v>
      </c>
      <c r="C72" s="252">
        <v>0</v>
      </c>
      <c r="D72" s="252">
        <v>0</v>
      </c>
      <c r="E72" s="257">
        <v>0</v>
      </c>
      <c r="F72" s="254">
        <v>0</v>
      </c>
      <c r="G72" s="254">
        <v>0</v>
      </c>
      <c r="H72" s="254"/>
      <c r="I72" s="251"/>
      <c r="J72" s="252">
        <v>0</v>
      </c>
      <c r="K72" s="252">
        <v>0</v>
      </c>
      <c r="N72" s="251"/>
    </row>
    <row r="73" spans="1:14" s="252" customFormat="1" ht="15" customHeight="1" x14ac:dyDescent="0.15">
      <c r="A73" s="251"/>
      <c r="B73" s="252">
        <v>0</v>
      </c>
      <c r="C73" s="252">
        <v>0</v>
      </c>
      <c r="D73" s="252">
        <v>0</v>
      </c>
      <c r="E73" s="257">
        <v>0</v>
      </c>
      <c r="F73" s="254">
        <v>0</v>
      </c>
      <c r="G73" s="254">
        <v>0</v>
      </c>
      <c r="H73" s="254"/>
      <c r="I73" s="251"/>
      <c r="J73" s="252">
        <v>0</v>
      </c>
      <c r="K73" s="252">
        <v>0</v>
      </c>
      <c r="N73" s="251"/>
    </row>
    <row r="74" spans="1:14" s="252" customFormat="1" ht="15" customHeight="1" x14ac:dyDescent="0.15">
      <c r="A74" s="251"/>
      <c r="B74" s="252">
        <v>0</v>
      </c>
      <c r="C74" s="252">
        <v>0</v>
      </c>
      <c r="D74" s="252">
        <v>0</v>
      </c>
      <c r="E74" s="257">
        <v>0</v>
      </c>
      <c r="F74" s="254">
        <v>0</v>
      </c>
      <c r="G74" s="254">
        <v>0</v>
      </c>
      <c r="H74" s="254"/>
      <c r="I74" s="251"/>
      <c r="J74" s="252">
        <v>0</v>
      </c>
      <c r="K74" s="252">
        <v>0</v>
      </c>
      <c r="N74" s="251"/>
    </row>
    <row r="75" spans="1:14" s="252" customFormat="1" ht="15" customHeight="1" x14ac:dyDescent="0.15">
      <c r="A75" s="251"/>
      <c r="B75" s="252">
        <v>0</v>
      </c>
      <c r="C75" s="252">
        <v>0</v>
      </c>
      <c r="D75" s="252">
        <v>0</v>
      </c>
      <c r="E75" s="257">
        <v>0</v>
      </c>
      <c r="F75" s="254">
        <v>0</v>
      </c>
      <c r="G75" s="254">
        <v>0</v>
      </c>
      <c r="H75" s="254"/>
      <c r="I75" s="251"/>
      <c r="J75" s="252">
        <v>0</v>
      </c>
      <c r="K75" s="252">
        <v>0</v>
      </c>
      <c r="N75" s="251"/>
    </row>
    <row r="76" spans="1:14" s="252" customFormat="1" ht="15" customHeight="1" x14ac:dyDescent="0.15">
      <c r="A76" s="251"/>
      <c r="B76" s="252">
        <v>0</v>
      </c>
      <c r="C76" s="252">
        <v>0</v>
      </c>
      <c r="D76" s="252">
        <v>0</v>
      </c>
      <c r="E76" s="257">
        <v>0</v>
      </c>
      <c r="F76" s="254">
        <v>0</v>
      </c>
      <c r="G76" s="254">
        <v>0</v>
      </c>
      <c r="H76" s="254"/>
      <c r="I76" s="251"/>
      <c r="J76" s="252">
        <v>0</v>
      </c>
      <c r="K76" s="252">
        <v>0</v>
      </c>
      <c r="N76" s="251"/>
    </row>
    <row r="77" spans="1:14" s="252" customFormat="1" ht="15" customHeight="1" x14ac:dyDescent="0.15">
      <c r="A77" s="251"/>
      <c r="B77" s="252">
        <v>0</v>
      </c>
      <c r="C77" s="252">
        <v>0</v>
      </c>
      <c r="D77" s="252">
        <v>0</v>
      </c>
      <c r="E77" s="257">
        <v>0</v>
      </c>
      <c r="F77" s="254">
        <v>0</v>
      </c>
      <c r="G77" s="254">
        <v>0</v>
      </c>
      <c r="H77" s="254"/>
      <c r="I77" s="251"/>
      <c r="J77" s="252">
        <v>0</v>
      </c>
      <c r="K77" s="252">
        <v>0</v>
      </c>
      <c r="N77" s="251"/>
    </row>
    <row r="78" spans="1:14" s="252" customFormat="1" ht="15" customHeight="1" x14ac:dyDescent="0.15">
      <c r="A78" s="251"/>
      <c r="B78" s="252">
        <v>0</v>
      </c>
      <c r="C78" s="252">
        <v>0</v>
      </c>
      <c r="D78" s="252">
        <v>0</v>
      </c>
      <c r="E78" s="257">
        <v>0</v>
      </c>
      <c r="F78" s="254">
        <v>0</v>
      </c>
      <c r="G78" s="254">
        <v>0</v>
      </c>
      <c r="H78" s="254"/>
      <c r="I78" s="251"/>
      <c r="J78" s="252">
        <v>0</v>
      </c>
      <c r="K78" s="252">
        <v>0</v>
      </c>
      <c r="N78" s="251"/>
    </row>
    <row r="79" spans="1:14" s="252" customFormat="1" ht="15" customHeight="1" x14ac:dyDescent="0.15">
      <c r="A79" s="251"/>
      <c r="B79" s="252">
        <v>0</v>
      </c>
      <c r="C79" s="252">
        <v>0</v>
      </c>
      <c r="D79" s="252">
        <v>0</v>
      </c>
      <c r="E79" s="257">
        <v>0</v>
      </c>
      <c r="F79" s="254">
        <v>0</v>
      </c>
      <c r="G79" s="254">
        <v>0</v>
      </c>
      <c r="H79" s="254"/>
      <c r="I79" s="251"/>
      <c r="J79" s="252">
        <v>0</v>
      </c>
      <c r="K79" s="252">
        <v>0</v>
      </c>
      <c r="N79" s="251"/>
    </row>
    <row r="80" spans="1:14" s="252" customFormat="1" ht="15" customHeight="1" x14ac:dyDescent="0.15">
      <c r="A80" s="251"/>
      <c r="B80" s="252">
        <v>0</v>
      </c>
      <c r="C80" s="252">
        <v>0</v>
      </c>
      <c r="D80" s="252">
        <v>0</v>
      </c>
      <c r="E80" s="257">
        <v>0</v>
      </c>
      <c r="F80" s="254">
        <v>0</v>
      </c>
      <c r="G80" s="254">
        <v>0</v>
      </c>
      <c r="H80" s="254"/>
      <c r="I80" s="251"/>
      <c r="J80" s="252">
        <v>0</v>
      </c>
      <c r="K80" s="252">
        <v>0</v>
      </c>
      <c r="N80" s="251"/>
    </row>
    <row r="81" spans="1:14" s="252" customFormat="1" ht="15" customHeight="1" x14ac:dyDescent="0.15">
      <c r="A81" s="251"/>
      <c r="B81" s="252">
        <v>0</v>
      </c>
      <c r="C81" s="252">
        <v>0</v>
      </c>
      <c r="D81" s="252">
        <v>0</v>
      </c>
      <c r="E81" s="257">
        <v>0</v>
      </c>
      <c r="F81" s="254">
        <v>0</v>
      </c>
      <c r="G81" s="254">
        <v>0</v>
      </c>
      <c r="H81" s="254"/>
      <c r="I81" s="251"/>
      <c r="J81" s="252">
        <v>0</v>
      </c>
      <c r="K81" s="252">
        <v>0</v>
      </c>
      <c r="N81" s="251"/>
    </row>
    <row r="82" spans="1:14" s="252" customFormat="1" ht="15" customHeight="1" x14ac:dyDescent="0.15">
      <c r="A82" s="251"/>
      <c r="B82" s="252">
        <v>0</v>
      </c>
      <c r="C82" s="252">
        <v>0</v>
      </c>
      <c r="D82" s="252">
        <v>0</v>
      </c>
      <c r="E82" s="257">
        <v>0</v>
      </c>
      <c r="F82" s="254">
        <v>0</v>
      </c>
      <c r="G82" s="254">
        <v>0</v>
      </c>
      <c r="H82" s="254"/>
      <c r="I82" s="251"/>
      <c r="J82" s="252">
        <v>0</v>
      </c>
      <c r="K82" s="252">
        <v>0</v>
      </c>
      <c r="N82" s="251"/>
    </row>
    <row r="83" spans="1:14" s="252" customFormat="1" ht="15" customHeight="1" x14ac:dyDescent="0.15">
      <c r="A83" s="251"/>
      <c r="B83" s="252">
        <v>0</v>
      </c>
      <c r="C83" s="252">
        <v>0</v>
      </c>
      <c r="D83" s="252">
        <v>0</v>
      </c>
      <c r="E83" s="257">
        <v>0</v>
      </c>
      <c r="F83" s="254">
        <v>0</v>
      </c>
      <c r="G83" s="254">
        <v>0</v>
      </c>
      <c r="H83" s="254"/>
      <c r="I83" s="251"/>
      <c r="J83" s="252">
        <v>0</v>
      </c>
      <c r="K83" s="252">
        <v>0</v>
      </c>
      <c r="N83" s="251"/>
    </row>
    <row r="84" spans="1:14" s="252" customFormat="1" ht="15" customHeight="1" x14ac:dyDescent="0.15">
      <c r="A84" s="251"/>
      <c r="B84" s="252">
        <v>0</v>
      </c>
      <c r="C84" s="252">
        <v>0</v>
      </c>
      <c r="D84" s="252">
        <v>0</v>
      </c>
      <c r="E84" s="257">
        <v>0</v>
      </c>
      <c r="F84" s="254">
        <v>0</v>
      </c>
      <c r="G84" s="254">
        <v>0</v>
      </c>
      <c r="H84" s="254"/>
      <c r="I84" s="251"/>
      <c r="J84" s="252">
        <v>0</v>
      </c>
      <c r="K84" s="252">
        <v>0</v>
      </c>
      <c r="N84" s="251"/>
    </row>
    <row r="85" spans="1:14" s="252" customFormat="1" ht="15" customHeight="1" x14ac:dyDescent="0.15">
      <c r="A85" s="251"/>
      <c r="B85" s="252">
        <v>0</v>
      </c>
      <c r="C85" s="252">
        <v>0</v>
      </c>
      <c r="D85" s="252">
        <v>0</v>
      </c>
      <c r="E85" s="257">
        <v>0</v>
      </c>
      <c r="F85" s="254">
        <v>0</v>
      </c>
      <c r="G85" s="254">
        <v>0</v>
      </c>
      <c r="H85" s="254"/>
      <c r="I85" s="251"/>
      <c r="J85" s="252">
        <v>0</v>
      </c>
      <c r="K85" s="252">
        <v>0</v>
      </c>
      <c r="N85" s="251"/>
    </row>
    <row r="86" spans="1:14" s="252" customFormat="1" ht="15" customHeight="1" x14ac:dyDescent="0.15">
      <c r="A86" s="251"/>
      <c r="B86" s="252">
        <v>0</v>
      </c>
      <c r="C86" s="252">
        <v>0</v>
      </c>
      <c r="D86" s="252">
        <v>0</v>
      </c>
      <c r="E86" s="257">
        <v>0</v>
      </c>
      <c r="F86" s="254">
        <v>0</v>
      </c>
      <c r="G86" s="254">
        <v>0</v>
      </c>
      <c r="H86" s="254"/>
      <c r="I86" s="251"/>
      <c r="J86" s="252">
        <v>0</v>
      </c>
      <c r="K86" s="252">
        <v>0</v>
      </c>
      <c r="N86" s="251"/>
    </row>
    <row r="87" spans="1:14" s="252" customFormat="1" ht="15" customHeight="1" x14ac:dyDescent="0.15">
      <c r="A87" s="251"/>
      <c r="B87" s="252">
        <v>0</v>
      </c>
      <c r="C87" s="252">
        <v>0</v>
      </c>
      <c r="D87" s="252">
        <v>0</v>
      </c>
      <c r="E87" s="257">
        <v>0</v>
      </c>
      <c r="F87" s="254">
        <v>0</v>
      </c>
      <c r="G87" s="254">
        <v>0</v>
      </c>
      <c r="H87" s="254"/>
      <c r="I87" s="251"/>
      <c r="J87" s="252">
        <v>0</v>
      </c>
      <c r="K87" s="252">
        <v>0</v>
      </c>
      <c r="N87" s="251"/>
    </row>
    <row r="88" spans="1:14" s="252" customFormat="1" ht="15" customHeight="1" x14ac:dyDescent="0.15">
      <c r="A88" s="251"/>
      <c r="B88" s="252">
        <v>0</v>
      </c>
      <c r="C88" s="252">
        <v>0</v>
      </c>
      <c r="D88" s="252">
        <v>0</v>
      </c>
      <c r="E88" s="257">
        <v>0</v>
      </c>
      <c r="F88" s="254">
        <v>0</v>
      </c>
      <c r="G88" s="254">
        <v>0</v>
      </c>
      <c r="H88" s="254"/>
      <c r="I88" s="251"/>
      <c r="J88" s="252">
        <v>0</v>
      </c>
      <c r="K88" s="252">
        <v>0</v>
      </c>
      <c r="N88" s="251"/>
    </row>
    <row r="89" spans="1:14" s="252" customFormat="1" ht="15" customHeight="1" x14ac:dyDescent="0.15">
      <c r="A89" s="251"/>
      <c r="B89" s="252">
        <v>0</v>
      </c>
      <c r="C89" s="252">
        <v>0</v>
      </c>
      <c r="D89" s="252">
        <v>0</v>
      </c>
      <c r="E89" s="257">
        <v>0</v>
      </c>
      <c r="F89" s="254">
        <v>0</v>
      </c>
      <c r="G89" s="254">
        <v>0</v>
      </c>
      <c r="H89" s="254"/>
      <c r="I89" s="251"/>
      <c r="J89" s="252">
        <v>0</v>
      </c>
      <c r="K89" s="252">
        <v>0</v>
      </c>
      <c r="N89" s="251"/>
    </row>
    <row r="90" spans="1:14" s="252" customFormat="1" ht="15" customHeight="1" x14ac:dyDescent="0.15">
      <c r="A90" s="251"/>
      <c r="B90" s="252">
        <v>0</v>
      </c>
      <c r="C90" s="252">
        <v>0</v>
      </c>
      <c r="D90" s="252">
        <v>0</v>
      </c>
      <c r="E90" s="257">
        <v>0</v>
      </c>
      <c r="F90" s="254">
        <v>0</v>
      </c>
      <c r="G90" s="254">
        <v>0</v>
      </c>
      <c r="H90" s="254"/>
      <c r="I90" s="251"/>
      <c r="J90" s="252">
        <v>0</v>
      </c>
      <c r="K90" s="252">
        <v>0</v>
      </c>
      <c r="N90" s="251"/>
    </row>
    <row r="91" spans="1:14" s="252" customFormat="1" ht="15" customHeight="1" x14ac:dyDescent="0.15">
      <c r="A91" s="251"/>
      <c r="B91" s="252">
        <v>0</v>
      </c>
      <c r="C91" s="252">
        <v>0</v>
      </c>
      <c r="D91" s="252">
        <v>0</v>
      </c>
      <c r="E91" s="257">
        <v>0</v>
      </c>
      <c r="F91" s="254">
        <v>0</v>
      </c>
      <c r="G91" s="254">
        <v>0</v>
      </c>
      <c r="H91" s="254"/>
      <c r="I91" s="251"/>
      <c r="J91" s="252">
        <v>0</v>
      </c>
      <c r="K91" s="252">
        <v>0</v>
      </c>
      <c r="N91" s="251"/>
    </row>
    <row r="92" spans="1:14" s="252" customFormat="1" ht="15" customHeight="1" x14ac:dyDescent="0.15">
      <c r="A92" s="251"/>
      <c r="B92" s="252">
        <v>0</v>
      </c>
      <c r="C92" s="252">
        <v>0</v>
      </c>
      <c r="D92" s="252">
        <v>0</v>
      </c>
      <c r="E92" s="257">
        <v>0</v>
      </c>
      <c r="F92" s="254">
        <v>0</v>
      </c>
      <c r="G92" s="254">
        <v>0</v>
      </c>
      <c r="H92" s="254"/>
      <c r="I92" s="251"/>
      <c r="J92" s="252">
        <v>0</v>
      </c>
      <c r="K92" s="252">
        <v>0</v>
      </c>
      <c r="N92" s="251"/>
    </row>
    <row r="93" spans="1:14" s="252" customFormat="1" ht="15" customHeight="1" x14ac:dyDescent="0.15">
      <c r="A93" s="251"/>
      <c r="B93" s="252">
        <v>0</v>
      </c>
      <c r="C93" s="252">
        <v>0</v>
      </c>
      <c r="D93" s="252">
        <v>0</v>
      </c>
      <c r="E93" s="257">
        <v>0</v>
      </c>
      <c r="F93" s="254">
        <v>0</v>
      </c>
      <c r="G93" s="254">
        <v>0</v>
      </c>
      <c r="H93" s="254"/>
      <c r="I93" s="251"/>
      <c r="J93" s="252">
        <v>0</v>
      </c>
      <c r="K93" s="252">
        <v>0</v>
      </c>
      <c r="N93" s="251"/>
    </row>
    <row r="94" spans="1:14" s="252" customFormat="1" ht="15" customHeight="1" x14ac:dyDescent="0.15">
      <c r="A94" s="251"/>
      <c r="B94" s="252">
        <v>0</v>
      </c>
      <c r="C94" s="252">
        <v>0</v>
      </c>
      <c r="D94" s="252">
        <v>0</v>
      </c>
      <c r="E94" s="257">
        <v>0</v>
      </c>
      <c r="F94" s="254">
        <v>0</v>
      </c>
      <c r="G94" s="254">
        <v>0</v>
      </c>
      <c r="H94" s="254"/>
      <c r="I94" s="251"/>
      <c r="J94" s="252">
        <v>0</v>
      </c>
      <c r="K94" s="252">
        <v>0</v>
      </c>
      <c r="N94" s="251"/>
    </row>
    <row r="95" spans="1:14" s="252" customFormat="1" ht="15" customHeight="1" x14ac:dyDescent="0.15">
      <c r="A95" s="251"/>
      <c r="B95" s="252">
        <v>0</v>
      </c>
      <c r="C95" s="252">
        <v>0</v>
      </c>
      <c r="D95" s="252">
        <v>0</v>
      </c>
      <c r="E95" s="257">
        <v>0</v>
      </c>
      <c r="F95" s="254">
        <v>0</v>
      </c>
      <c r="G95" s="254">
        <v>0</v>
      </c>
      <c r="H95" s="254"/>
      <c r="I95" s="251"/>
      <c r="J95" s="252">
        <v>0</v>
      </c>
      <c r="K95" s="252">
        <v>0</v>
      </c>
      <c r="N95" s="251"/>
    </row>
    <row r="96" spans="1:14" s="252" customFormat="1" ht="15" customHeight="1" x14ac:dyDescent="0.15">
      <c r="A96" s="251"/>
      <c r="B96" s="252">
        <v>0</v>
      </c>
      <c r="C96" s="252">
        <v>0</v>
      </c>
      <c r="D96" s="252">
        <v>0</v>
      </c>
      <c r="E96" s="257">
        <v>0</v>
      </c>
      <c r="F96" s="254">
        <v>0</v>
      </c>
      <c r="G96" s="254">
        <v>0</v>
      </c>
      <c r="H96" s="254"/>
      <c r="I96" s="251"/>
      <c r="J96" s="252">
        <v>0</v>
      </c>
      <c r="K96" s="252">
        <v>0</v>
      </c>
      <c r="N96" s="251"/>
    </row>
    <row r="97" spans="1:14" s="252" customFormat="1" ht="15" customHeight="1" x14ac:dyDescent="0.15">
      <c r="A97" s="251"/>
      <c r="B97" s="252">
        <v>0</v>
      </c>
      <c r="C97" s="252">
        <v>0</v>
      </c>
      <c r="D97" s="252">
        <v>0</v>
      </c>
      <c r="E97" s="257">
        <v>0</v>
      </c>
      <c r="F97" s="254">
        <v>0</v>
      </c>
      <c r="G97" s="254">
        <v>0</v>
      </c>
      <c r="H97" s="254"/>
      <c r="I97" s="251"/>
      <c r="J97" s="252">
        <v>0</v>
      </c>
      <c r="K97" s="252">
        <v>0</v>
      </c>
      <c r="N97" s="251"/>
    </row>
    <row r="98" spans="1:14" s="252" customFormat="1" ht="15" customHeight="1" x14ac:dyDescent="0.15">
      <c r="A98" s="251"/>
      <c r="B98" s="252">
        <v>0</v>
      </c>
      <c r="C98" s="252">
        <v>0</v>
      </c>
      <c r="D98" s="252">
        <v>0</v>
      </c>
      <c r="E98" s="257">
        <v>0</v>
      </c>
      <c r="F98" s="254">
        <v>0</v>
      </c>
      <c r="G98" s="254">
        <v>0</v>
      </c>
      <c r="H98" s="254"/>
      <c r="I98" s="251"/>
      <c r="J98" s="252">
        <v>0</v>
      </c>
      <c r="K98" s="252">
        <v>0</v>
      </c>
      <c r="N98" s="251"/>
    </row>
    <row r="99" spans="1:14" s="252" customFormat="1" ht="15" customHeight="1" x14ac:dyDescent="0.15">
      <c r="A99" s="251"/>
      <c r="B99" s="252">
        <v>0</v>
      </c>
      <c r="C99" s="252">
        <v>0</v>
      </c>
      <c r="D99" s="252">
        <v>0</v>
      </c>
      <c r="E99" s="257">
        <v>0</v>
      </c>
      <c r="F99" s="254">
        <v>0</v>
      </c>
      <c r="G99" s="254">
        <v>0</v>
      </c>
      <c r="H99" s="254"/>
      <c r="I99" s="251"/>
      <c r="J99" s="252">
        <v>0</v>
      </c>
      <c r="K99" s="252">
        <v>0</v>
      </c>
      <c r="N99" s="251"/>
    </row>
    <row r="100" spans="1:14" s="252" customFormat="1" ht="15" customHeight="1" x14ac:dyDescent="0.15">
      <c r="A100" s="251"/>
      <c r="B100" s="252">
        <v>0</v>
      </c>
      <c r="C100" s="252">
        <v>0</v>
      </c>
      <c r="D100" s="252">
        <v>0</v>
      </c>
      <c r="E100" s="257">
        <v>0</v>
      </c>
      <c r="F100" s="254">
        <v>0</v>
      </c>
      <c r="G100" s="254">
        <v>0</v>
      </c>
      <c r="H100" s="254"/>
      <c r="I100" s="251"/>
      <c r="J100" s="252">
        <v>0</v>
      </c>
      <c r="K100" s="252">
        <v>0</v>
      </c>
      <c r="N100" s="251"/>
    </row>
    <row r="101" spans="1:14" s="252" customFormat="1" ht="15" customHeight="1" x14ac:dyDescent="0.15">
      <c r="A101" s="251"/>
      <c r="B101" s="252">
        <v>0</v>
      </c>
      <c r="C101" s="252">
        <v>0</v>
      </c>
      <c r="D101" s="252">
        <v>0</v>
      </c>
      <c r="E101" s="257">
        <v>0</v>
      </c>
      <c r="F101" s="254">
        <v>0</v>
      </c>
      <c r="G101" s="254">
        <v>0</v>
      </c>
      <c r="H101" s="254"/>
      <c r="I101" s="251"/>
      <c r="J101" s="252">
        <v>0</v>
      </c>
      <c r="K101" s="252">
        <v>0</v>
      </c>
      <c r="N101" s="251"/>
    </row>
    <row r="102" spans="1:14" s="252" customFormat="1" ht="15" customHeight="1" x14ac:dyDescent="0.15">
      <c r="A102" s="251"/>
      <c r="B102" s="252">
        <v>0</v>
      </c>
      <c r="C102" s="252">
        <v>0</v>
      </c>
      <c r="D102" s="252">
        <v>0</v>
      </c>
      <c r="E102" s="257">
        <v>0</v>
      </c>
      <c r="F102" s="254">
        <v>0</v>
      </c>
      <c r="G102" s="254">
        <v>0</v>
      </c>
      <c r="H102" s="254"/>
      <c r="I102" s="251"/>
      <c r="J102" s="252">
        <v>0</v>
      </c>
      <c r="K102" s="252">
        <v>0</v>
      </c>
      <c r="N102" s="251"/>
    </row>
    <row r="103" spans="1:14" s="252" customFormat="1" ht="15" customHeight="1" x14ac:dyDescent="0.15">
      <c r="A103" s="251"/>
      <c r="B103" s="252">
        <v>0</v>
      </c>
      <c r="C103" s="252">
        <v>0</v>
      </c>
      <c r="D103" s="252">
        <v>0</v>
      </c>
      <c r="E103" s="257">
        <v>0</v>
      </c>
      <c r="F103" s="254">
        <v>0</v>
      </c>
      <c r="G103" s="254">
        <v>0</v>
      </c>
      <c r="H103" s="254"/>
      <c r="I103" s="251"/>
      <c r="J103" s="252">
        <v>0</v>
      </c>
      <c r="K103" s="252">
        <v>0</v>
      </c>
      <c r="N103" s="251"/>
    </row>
    <row r="104" spans="1:14" s="252" customFormat="1" ht="15" customHeight="1" x14ac:dyDescent="0.15">
      <c r="A104" s="251"/>
      <c r="B104" s="252">
        <v>0</v>
      </c>
      <c r="C104" s="252">
        <v>0</v>
      </c>
      <c r="D104" s="252">
        <v>0</v>
      </c>
      <c r="E104" s="257">
        <v>0</v>
      </c>
      <c r="F104" s="254">
        <v>0</v>
      </c>
      <c r="G104" s="254">
        <v>0</v>
      </c>
      <c r="H104" s="254"/>
      <c r="I104" s="251"/>
      <c r="J104" s="252">
        <v>0</v>
      </c>
      <c r="K104" s="252">
        <v>0</v>
      </c>
      <c r="N104" s="251"/>
    </row>
    <row r="105" spans="1:14" s="252" customFormat="1" ht="15" customHeight="1" x14ac:dyDescent="0.15">
      <c r="A105" s="251"/>
      <c r="B105" s="252">
        <v>0</v>
      </c>
      <c r="C105" s="252">
        <v>0</v>
      </c>
      <c r="D105" s="252">
        <v>0</v>
      </c>
      <c r="E105" s="257">
        <v>0</v>
      </c>
      <c r="F105" s="254">
        <v>0</v>
      </c>
      <c r="G105" s="254">
        <v>0</v>
      </c>
      <c r="H105" s="254"/>
      <c r="I105" s="251"/>
      <c r="J105" s="252">
        <v>0</v>
      </c>
      <c r="K105" s="252">
        <v>0</v>
      </c>
      <c r="N105" s="251"/>
    </row>
    <row r="106" spans="1:14" s="252" customFormat="1" ht="15" customHeight="1" x14ac:dyDescent="0.15">
      <c r="A106" s="251"/>
      <c r="B106" s="252">
        <v>0</v>
      </c>
      <c r="C106" s="252">
        <v>0</v>
      </c>
      <c r="D106" s="252">
        <v>0</v>
      </c>
      <c r="E106" s="257">
        <v>0</v>
      </c>
      <c r="F106" s="254">
        <v>0</v>
      </c>
      <c r="G106" s="254">
        <v>0</v>
      </c>
      <c r="H106" s="254"/>
      <c r="I106" s="251"/>
      <c r="J106" s="252">
        <v>0</v>
      </c>
      <c r="K106" s="252">
        <v>0</v>
      </c>
      <c r="N106" s="251"/>
    </row>
    <row r="107" spans="1:14" s="252" customFormat="1" ht="15" customHeight="1" x14ac:dyDescent="0.15">
      <c r="A107" s="251"/>
      <c r="B107" s="252">
        <v>0</v>
      </c>
      <c r="C107" s="252">
        <v>0</v>
      </c>
      <c r="D107" s="252">
        <v>0</v>
      </c>
      <c r="E107" s="257">
        <v>0</v>
      </c>
      <c r="F107" s="254">
        <v>0</v>
      </c>
      <c r="G107" s="254">
        <v>0</v>
      </c>
      <c r="H107" s="254"/>
      <c r="I107" s="251"/>
      <c r="J107" s="252">
        <v>0</v>
      </c>
      <c r="K107" s="252">
        <v>0</v>
      </c>
      <c r="N107" s="251"/>
    </row>
    <row r="108" spans="1:14" s="252" customFormat="1" ht="15" customHeight="1" x14ac:dyDescent="0.15">
      <c r="A108" s="251"/>
      <c r="B108" s="252">
        <v>0</v>
      </c>
      <c r="C108" s="252">
        <v>0</v>
      </c>
      <c r="D108" s="252">
        <v>0</v>
      </c>
      <c r="E108" s="257">
        <v>0</v>
      </c>
      <c r="F108" s="254">
        <v>0</v>
      </c>
      <c r="G108" s="254">
        <v>0</v>
      </c>
      <c r="H108" s="254"/>
      <c r="I108" s="251"/>
      <c r="J108" s="252">
        <v>0</v>
      </c>
      <c r="K108" s="252">
        <v>0</v>
      </c>
      <c r="N108" s="251"/>
    </row>
    <row r="109" spans="1:14" s="252" customFormat="1" ht="15" customHeight="1" x14ac:dyDescent="0.15">
      <c r="A109" s="251"/>
      <c r="B109" s="252">
        <v>0</v>
      </c>
      <c r="C109" s="252">
        <v>0</v>
      </c>
      <c r="D109" s="252">
        <v>0</v>
      </c>
      <c r="E109" s="257">
        <v>0</v>
      </c>
      <c r="F109" s="254">
        <v>0</v>
      </c>
      <c r="G109" s="254">
        <v>0</v>
      </c>
      <c r="H109" s="254"/>
      <c r="I109" s="251"/>
      <c r="J109" s="252">
        <v>0</v>
      </c>
      <c r="K109" s="252">
        <v>0</v>
      </c>
      <c r="N109" s="251"/>
    </row>
    <row r="110" spans="1:14" s="252" customFormat="1" ht="15" customHeight="1" x14ac:dyDescent="0.15">
      <c r="A110" s="251"/>
      <c r="B110" s="252">
        <v>0</v>
      </c>
      <c r="C110" s="252">
        <v>0</v>
      </c>
      <c r="D110" s="252">
        <v>0</v>
      </c>
      <c r="E110" s="257">
        <v>0</v>
      </c>
      <c r="F110" s="254">
        <v>0</v>
      </c>
      <c r="G110" s="254">
        <v>0</v>
      </c>
      <c r="H110" s="254"/>
      <c r="I110" s="251"/>
      <c r="J110" s="252">
        <v>0</v>
      </c>
      <c r="K110" s="252">
        <v>0</v>
      </c>
      <c r="N110" s="251"/>
    </row>
    <row r="111" spans="1:14" s="252" customFormat="1" ht="15" customHeight="1" x14ac:dyDescent="0.15">
      <c r="A111" s="251"/>
      <c r="B111" s="252">
        <v>0</v>
      </c>
      <c r="C111" s="252">
        <v>0</v>
      </c>
      <c r="D111" s="252">
        <v>0</v>
      </c>
      <c r="E111" s="257">
        <v>0</v>
      </c>
      <c r="F111" s="254">
        <v>0</v>
      </c>
      <c r="G111" s="254">
        <v>0</v>
      </c>
      <c r="H111" s="254"/>
      <c r="I111" s="251"/>
      <c r="J111" s="252">
        <v>0</v>
      </c>
      <c r="K111" s="252">
        <v>0</v>
      </c>
      <c r="N111" s="251"/>
    </row>
    <row r="112" spans="1:14" s="252" customFormat="1" ht="15" customHeight="1" x14ac:dyDescent="0.15">
      <c r="A112" s="251"/>
      <c r="B112" s="252">
        <v>0</v>
      </c>
      <c r="C112" s="252">
        <v>0</v>
      </c>
      <c r="D112" s="252">
        <v>0</v>
      </c>
      <c r="E112" s="257">
        <v>0</v>
      </c>
      <c r="F112" s="254">
        <v>0</v>
      </c>
      <c r="G112" s="254">
        <v>0</v>
      </c>
      <c r="H112" s="254"/>
      <c r="I112" s="251"/>
      <c r="J112" s="252">
        <v>0</v>
      </c>
      <c r="K112" s="252">
        <v>0</v>
      </c>
      <c r="N112" s="251"/>
    </row>
    <row r="113" spans="1:14" s="252" customFormat="1" ht="15" customHeight="1" x14ac:dyDescent="0.15">
      <c r="A113" s="251"/>
      <c r="B113" s="252">
        <v>0</v>
      </c>
      <c r="C113" s="252">
        <v>0</v>
      </c>
      <c r="D113" s="252">
        <v>0</v>
      </c>
      <c r="E113" s="257">
        <v>0</v>
      </c>
      <c r="F113" s="254">
        <v>0</v>
      </c>
      <c r="G113" s="254">
        <v>0</v>
      </c>
      <c r="H113" s="254"/>
      <c r="I113" s="251"/>
      <c r="J113" s="252">
        <v>0</v>
      </c>
      <c r="K113" s="252">
        <v>0</v>
      </c>
      <c r="N113" s="251"/>
    </row>
    <row r="114" spans="1:14" s="252" customFormat="1" ht="15" customHeight="1" x14ac:dyDescent="0.15">
      <c r="A114" s="251"/>
      <c r="B114" s="252">
        <v>0</v>
      </c>
      <c r="C114" s="252">
        <v>0</v>
      </c>
      <c r="D114" s="252">
        <v>0</v>
      </c>
      <c r="E114" s="257">
        <v>0</v>
      </c>
      <c r="F114" s="254">
        <v>0</v>
      </c>
      <c r="G114" s="254">
        <v>0</v>
      </c>
      <c r="H114" s="254"/>
      <c r="I114" s="251"/>
      <c r="J114" s="252">
        <v>0</v>
      </c>
      <c r="K114" s="252">
        <v>0</v>
      </c>
      <c r="N114" s="251"/>
    </row>
    <row r="115" spans="1:14" s="252" customFormat="1" ht="15" customHeight="1" x14ac:dyDescent="0.15">
      <c r="A115" s="251"/>
      <c r="B115" s="252">
        <v>0</v>
      </c>
      <c r="C115" s="252">
        <v>0</v>
      </c>
      <c r="D115" s="252">
        <v>0</v>
      </c>
      <c r="E115" s="257">
        <v>0</v>
      </c>
      <c r="F115" s="254">
        <v>0</v>
      </c>
      <c r="G115" s="254">
        <v>0</v>
      </c>
      <c r="H115" s="254"/>
      <c r="I115" s="251"/>
      <c r="J115" s="252">
        <v>0</v>
      </c>
      <c r="K115" s="252">
        <v>0</v>
      </c>
      <c r="N115" s="251"/>
    </row>
    <row r="116" spans="1:14" s="252" customFormat="1" ht="15" customHeight="1" x14ac:dyDescent="0.15">
      <c r="A116" s="251"/>
      <c r="B116" s="252">
        <v>0</v>
      </c>
      <c r="C116" s="252">
        <v>0</v>
      </c>
      <c r="D116" s="252">
        <v>0</v>
      </c>
      <c r="E116" s="257">
        <v>0</v>
      </c>
      <c r="F116" s="254">
        <v>0</v>
      </c>
      <c r="G116" s="254">
        <v>0</v>
      </c>
      <c r="H116" s="254"/>
      <c r="I116" s="251"/>
      <c r="J116" s="252">
        <v>0</v>
      </c>
      <c r="K116" s="252">
        <v>0</v>
      </c>
      <c r="N116" s="251"/>
    </row>
    <row r="117" spans="1:14" s="252" customFormat="1" ht="15" customHeight="1" x14ac:dyDescent="0.15">
      <c r="A117" s="251"/>
      <c r="B117" s="252">
        <v>0</v>
      </c>
      <c r="C117" s="252">
        <v>0</v>
      </c>
      <c r="D117" s="252">
        <v>0</v>
      </c>
      <c r="E117" s="257">
        <v>0</v>
      </c>
      <c r="F117" s="254">
        <v>0</v>
      </c>
      <c r="G117" s="254">
        <v>0</v>
      </c>
      <c r="H117" s="254"/>
      <c r="I117" s="251"/>
      <c r="J117" s="252">
        <v>0</v>
      </c>
      <c r="K117" s="252">
        <v>0</v>
      </c>
      <c r="N117" s="251"/>
    </row>
    <row r="118" spans="1:14" s="252" customFormat="1" ht="15" customHeight="1" x14ac:dyDescent="0.15">
      <c r="A118" s="251"/>
      <c r="B118" s="252">
        <v>0</v>
      </c>
      <c r="C118" s="252">
        <v>0</v>
      </c>
      <c r="D118" s="252">
        <v>0</v>
      </c>
      <c r="E118" s="257">
        <v>0</v>
      </c>
      <c r="F118" s="254">
        <v>0</v>
      </c>
      <c r="G118" s="254">
        <v>0</v>
      </c>
      <c r="H118" s="254"/>
      <c r="I118" s="251"/>
      <c r="J118" s="252">
        <v>0</v>
      </c>
      <c r="K118" s="252">
        <v>0</v>
      </c>
      <c r="N118" s="251"/>
    </row>
    <row r="119" spans="1:14" s="252" customFormat="1" ht="15" customHeight="1" x14ac:dyDescent="0.15">
      <c r="A119" s="251"/>
      <c r="B119" s="252">
        <v>0</v>
      </c>
      <c r="C119" s="252">
        <v>0</v>
      </c>
      <c r="D119" s="252">
        <v>0</v>
      </c>
      <c r="E119" s="257">
        <v>0</v>
      </c>
      <c r="F119" s="254">
        <v>0</v>
      </c>
      <c r="G119" s="254">
        <v>0</v>
      </c>
      <c r="H119" s="254"/>
      <c r="I119" s="251"/>
      <c r="J119" s="252">
        <v>0</v>
      </c>
      <c r="K119" s="252">
        <v>0</v>
      </c>
      <c r="N119" s="251"/>
    </row>
    <row r="120" spans="1:14" s="252" customFormat="1" ht="15" customHeight="1" x14ac:dyDescent="0.15">
      <c r="A120" s="251"/>
      <c r="B120" s="252">
        <v>0</v>
      </c>
      <c r="C120" s="252">
        <v>0</v>
      </c>
      <c r="D120" s="252">
        <v>0</v>
      </c>
      <c r="E120" s="257">
        <v>0</v>
      </c>
      <c r="F120" s="254">
        <v>0</v>
      </c>
      <c r="G120" s="254">
        <v>0</v>
      </c>
      <c r="H120" s="254"/>
      <c r="I120" s="251"/>
      <c r="J120" s="252">
        <v>0</v>
      </c>
      <c r="K120" s="252">
        <v>0</v>
      </c>
      <c r="N120" s="251"/>
    </row>
    <row r="121" spans="1:14" s="252" customFormat="1" ht="15" customHeight="1" x14ac:dyDescent="0.15">
      <c r="A121" s="251"/>
      <c r="B121" s="252">
        <v>0</v>
      </c>
      <c r="C121" s="252">
        <v>0</v>
      </c>
      <c r="D121" s="252">
        <v>0</v>
      </c>
      <c r="E121" s="257">
        <v>0</v>
      </c>
      <c r="F121" s="254">
        <v>0</v>
      </c>
      <c r="G121" s="254">
        <v>0</v>
      </c>
      <c r="H121" s="254"/>
      <c r="I121" s="251"/>
      <c r="J121" s="252">
        <v>0</v>
      </c>
      <c r="K121" s="252">
        <v>0</v>
      </c>
      <c r="N121" s="251"/>
    </row>
    <row r="122" spans="1:14" s="252" customFormat="1" ht="15" customHeight="1" x14ac:dyDescent="0.15">
      <c r="A122" s="251"/>
      <c r="B122" s="252">
        <v>0</v>
      </c>
      <c r="C122" s="252">
        <v>0</v>
      </c>
      <c r="D122" s="252">
        <v>0</v>
      </c>
      <c r="E122" s="257">
        <v>0</v>
      </c>
      <c r="F122" s="254">
        <v>0</v>
      </c>
      <c r="G122" s="254">
        <v>0</v>
      </c>
      <c r="H122" s="254"/>
      <c r="I122" s="251"/>
      <c r="J122" s="252">
        <v>0</v>
      </c>
      <c r="K122" s="252">
        <v>0</v>
      </c>
      <c r="N122" s="251"/>
    </row>
    <row r="123" spans="1:14" s="252" customFormat="1" ht="15" customHeight="1" x14ac:dyDescent="0.15">
      <c r="A123" s="251"/>
      <c r="B123" s="252">
        <v>0</v>
      </c>
      <c r="C123" s="252">
        <v>0</v>
      </c>
      <c r="D123" s="252">
        <v>0</v>
      </c>
      <c r="E123" s="257">
        <v>0</v>
      </c>
      <c r="F123" s="254">
        <v>0</v>
      </c>
      <c r="G123" s="254">
        <v>0</v>
      </c>
      <c r="H123" s="254"/>
      <c r="I123" s="251"/>
      <c r="J123" s="252">
        <v>0</v>
      </c>
      <c r="K123" s="252">
        <v>0</v>
      </c>
      <c r="N123" s="251"/>
    </row>
    <row r="124" spans="1:14" s="252" customFormat="1" ht="15" customHeight="1" x14ac:dyDescent="0.15">
      <c r="A124" s="251"/>
      <c r="B124" s="252">
        <v>0</v>
      </c>
      <c r="C124" s="252">
        <v>0</v>
      </c>
      <c r="D124" s="252">
        <v>0</v>
      </c>
      <c r="E124" s="257">
        <v>0</v>
      </c>
      <c r="F124" s="254">
        <v>0</v>
      </c>
      <c r="G124" s="254">
        <v>0</v>
      </c>
      <c r="H124" s="254"/>
      <c r="I124" s="251"/>
      <c r="J124" s="252">
        <v>0</v>
      </c>
      <c r="K124" s="252">
        <v>0</v>
      </c>
      <c r="N124" s="251"/>
    </row>
    <row r="125" spans="1:14" s="252" customFormat="1" ht="15" customHeight="1" x14ac:dyDescent="0.15">
      <c r="A125" s="251"/>
      <c r="B125" s="252">
        <v>0</v>
      </c>
      <c r="C125" s="252">
        <v>0</v>
      </c>
      <c r="D125" s="252">
        <v>0</v>
      </c>
      <c r="E125" s="257">
        <v>0</v>
      </c>
      <c r="F125" s="254">
        <v>0</v>
      </c>
      <c r="G125" s="254">
        <v>0</v>
      </c>
      <c r="H125" s="254"/>
      <c r="I125" s="251"/>
      <c r="J125" s="252">
        <v>0</v>
      </c>
      <c r="K125" s="252">
        <v>0</v>
      </c>
      <c r="N125" s="251"/>
    </row>
    <row r="126" spans="1:14" s="252" customFormat="1" ht="15" customHeight="1" x14ac:dyDescent="0.15">
      <c r="A126" s="251"/>
      <c r="B126" s="252">
        <v>0</v>
      </c>
      <c r="C126" s="252">
        <v>0</v>
      </c>
      <c r="D126" s="252">
        <v>0</v>
      </c>
      <c r="E126" s="257">
        <v>0</v>
      </c>
      <c r="F126" s="254">
        <v>0</v>
      </c>
      <c r="G126" s="254">
        <v>0</v>
      </c>
      <c r="H126" s="254"/>
      <c r="I126" s="251"/>
      <c r="J126" s="252">
        <v>0</v>
      </c>
      <c r="K126" s="252">
        <v>0</v>
      </c>
      <c r="N126" s="251"/>
    </row>
    <row r="127" spans="1:14" s="252" customFormat="1" ht="15" customHeight="1" x14ac:dyDescent="0.15">
      <c r="A127" s="251"/>
      <c r="B127" s="252">
        <v>0</v>
      </c>
      <c r="C127" s="252">
        <v>0</v>
      </c>
      <c r="D127" s="252">
        <v>0</v>
      </c>
      <c r="E127" s="257">
        <v>0</v>
      </c>
      <c r="F127" s="254">
        <v>0</v>
      </c>
      <c r="G127" s="254">
        <v>0</v>
      </c>
      <c r="H127" s="254"/>
      <c r="I127" s="251"/>
      <c r="J127" s="252">
        <v>0</v>
      </c>
      <c r="K127" s="252">
        <v>0</v>
      </c>
      <c r="N127" s="251"/>
    </row>
    <row r="128" spans="1:14" s="252" customFormat="1" ht="15" customHeight="1" x14ac:dyDescent="0.15">
      <c r="A128" s="251"/>
      <c r="B128" s="252">
        <v>0</v>
      </c>
      <c r="C128" s="252">
        <v>0</v>
      </c>
      <c r="D128" s="252">
        <v>0</v>
      </c>
      <c r="E128" s="257">
        <v>0</v>
      </c>
      <c r="F128" s="254">
        <v>0</v>
      </c>
      <c r="G128" s="254">
        <v>0</v>
      </c>
      <c r="H128" s="254"/>
      <c r="I128" s="251"/>
      <c r="J128" s="252">
        <v>0</v>
      </c>
      <c r="K128" s="252">
        <v>0</v>
      </c>
      <c r="N128" s="251"/>
    </row>
    <row r="129" spans="1:14" s="252" customFormat="1" ht="15" customHeight="1" x14ac:dyDescent="0.15">
      <c r="A129" s="251"/>
      <c r="B129" s="252">
        <v>0</v>
      </c>
      <c r="C129" s="252">
        <v>0</v>
      </c>
      <c r="D129" s="252">
        <v>0</v>
      </c>
      <c r="E129" s="257">
        <v>0</v>
      </c>
      <c r="F129" s="254">
        <v>0</v>
      </c>
      <c r="G129" s="254">
        <v>0</v>
      </c>
      <c r="H129" s="254"/>
      <c r="I129" s="251"/>
      <c r="J129" s="252">
        <v>0</v>
      </c>
      <c r="K129" s="252">
        <v>0</v>
      </c>
      <c r="N129" s="251"/>
    </row>
    <row r="130" spans="1:14" s="252" customFormat="1" ht="15" customHeight="1" x14ac:dyDescent="0.15">
      <c r="A130" s="251"/>
      <c r="B130" s="252">
        <v>0</v>
      </c>
      <c r="C130" s="252">
        <v>0</v>
      </c>
      <c r="D130" s="252">
        <v>0</v>
      </c>
      <c r="E130" s="257">
        <v>0</v>
      </c>
      <c r="F130" s="254">
        <v>0</v>
      </c>
      <c r="G130" s="254">
        <v>0</v>
      </c>
      <c r="H130" s="254"/>
      <c r="I130" s="251"/>
      <c r="J130" s="252">
        <v>0</v>
      </c>
      <c r="K130" s="252">
        <v>0</v>
      </c>
      <c r="N130" s="251"/>
    </row>
    <row r="131" spans="1:14" s="252" customFormat="1" x14ac:dyDescent="0.15">
      <c r="A131" s="251"/>
      <c r="B131" s="252">
        <v>0</v>
      </c>
      <c r="C131" s="252">
        <v>0</v>
      </c>
      <c r="D131" s="252">
        <v>0</v>
      </c>
      <c r="E131" s="257">
        <v>0</v>
      </c>
      <c r="F131" s="254">
        <v>0</v>
      </c>
      <c r="G131" s="254">
        <v>0</v>
      </c>
      <c r="H131" s="254"/>
      <c r="I131" s="251"/>
      <c r="J131" s="252">
        <v>0</v>
      </c>
      <c r="K131" s="252">
        <v>0</v>
      </c>
      <c r="N131" s="251"/>
    </row>
    <row r="132" spans="1:14" s="252" customFormat="1" ht="15" customHeight="1" x14ac:dyDescent="0.15">
      <c r="A132" s="251"/>
      <c r="B132" s="252">
        <v>0</v>
      </c>
      <c r="C132" s="252">
        <v>0</v>
      </c>
      <c r="D132" s="252">
        <v>0</v>
      </c>
      <c r="E132" s="257">
        <v>0</v>
      </c>
      <c r="F132" s="254">
        <v>0</v>
      </c>
      <c r="G132" s="254">
        <v>0</v>
      </c>
      <c r="H132" s="254"/>
      <c r="I132" s="251"/>
      <c r="J132" s="252">
        <v>0</v>
      </c>
      <c r="K132" s="252">
        <v>0</v>
      </c>
      <c r="N132" s="251"/>
    </row>
    <row r="133" spans="1:14" s="252" customFormat="1" ht="15" customHeight="1" x14ac:dyDescent="0.15">
      <c r="A133" s="251"/>
      <c r="B133" s="252">
        <v>0</v>
      </c>
      <c r="C133" s="252">
        <v>0</v>
      </c>
      <c r="D133" s="252">
        <v>0</v>
      </c>
      <c r="E133" s="257">
        <v>0</v>
      </c>
      <c r="F133" s="254">
        <v>0</v>
      </c>
      <c r="G133" s="254">
        <v>0</v>
      </c>
      <c r="H133" s="254"/>
      <c r="I133" s="251"/>
      <c r="J133" s="252">
        <v>0</v>
      </c>
      <c r="K133" s="252">
        <v>0</v>
      </c>
      <c r="N133" s="251"/>
    </row>
    <row r="134" spans="1:14" s="252" customFormat="1" ht="15" customHeight="1" x14ac:dyDescent="0.15">
      <c r="A134" s="251"/>
      <c r="B134" s="252">
        <v>0</v>
      </c>
      <c r="C134" s="252">
        <v>0</v>
      </c>
      <c r="D134" s="252">
        <v>0</v>
      </c>
      <c r="E134" s="257">
        <v>0</v>
      </c>
      <c r="F134" s="254">
        <v>0</v>
      </c>
      <c r="G134" s="254">
        <v>0</v>
      </c>
      <c r="H134" s="254"/>
      <c r="I134" s="251"/>
      <c r="J134" s="252">
        <v>0</v>
      </c>
      <c r="K134" s="252">
        <v>0</v>
      </c>
      <c r="N134" s="251"/>
    </row>
    <row r="135" spans="1:14" s="252" customFormat="1" ht="15" customHeight="1" x14ac:dyDescent="0.15">
      <c r="A135" s="251"/>
      <c r="B135" s="252">
        <v>0</v>
      </c>
      <c r="C135" s="252">
        <v>0</v>
      </c>
      <c r="D135" s="252">
        <v>0</v>
      </c>
      <c r="E135" s="257">
        <v>0</v>
      </c>
      <c r="F135" s="254">
        <v>0</v>
      </c>
      <c r="G135" s="254">
        <v>0</v>
      </c>
      <c r="H135" s="254"/>
      <c r="I135" s="251"/>
      <c r="J135" s="252">
        <v>0</v>
      </c>
      <c r="K135" s="252">
        <v>0</v>
      </c>
      <c r="N135" s="251"/>
    </row>
    <row r="136" spans="1:14" s="252" customFormat="1" ht="15" customHeight="1" x14ac:dyDescent="0.15">
      <c r="A136" s="251"/>
      <c r="B136" s="252">
        <v>0</v>
      </c>
      <c r="C136" s="252">
        <v>0</v>
      </c>
      <c r="D136" s="252">
        <v>0</v>
      </c>
      <c r="E136" s="257">
        <v>0</v>
      </c>
      <c r="F136" s="254">
        <v>0</v>
      </c>
      <c r="G136" s="254">
        <v>0</v>
      </c>
      <c r="H136" s="254"/>
      <c r="I136" s="251"/>
      <c r="J136" s="252">
        <v>0</v>
      </c>
      <c r="K136" s="252">
        <v>0</v>
      </c>
      <c r="N136" s="251"/>
    </row>
    <row r="137" spans="1:14" s="252" customFormat="1" ht="15" customHeight="1" x14ac:dyDescent="0.15">
      <c r="A137" s="251"/>
      <c r="B137" s="252">
        <v>0</v>
      </c>
      <c r="C137" s="252">
        <v>0</v>
      </c>
      <c r="D137" s="252">
        <v>0</v>
      </c>
      <c r="E137" s="257">
        <v>0</v>
      </c>
      <c r="F137" s="254">
        <v>0</v>
      </c>
      <c r="G137" s="254">
        <v>0</v>
      </c>
      <c r="H137" s="254"/>
      <c r="I137" s="251"/>
      <c r="J137" s="252">
        <v>0</v>
      </c>
      <c r="K137" s="252">
        <v>0</v>
      </c>
      <c r="N137" s="251"/>
    </row>
    <row r="138" spans="1:14" s="252" customFormat="1" ht="15" customHeight="1" x14ac:dyDescent="0.15">
      <c r="A138" s="251"/>
      <c r="B138" s="252">
        <v>0</v>
      </c>
      <c r="C138" s="252">
        <v>0</v>
      </c>
      <c r="D138" s="252">
        <v>0</v>
      </c>
      <c r="E138" s="257">
        <v>0</v>
      </c>
      <c r="F138" s="254">
        <v>0</v>
      </c>
      <c r="G138" s="254">
        <v>0</v>
      </c>
      <c r="H138" s="254"/>
      <c r="I138" s="251"/>
      <c r="J138" s="252">
        <v>0</v>
      </c>
      <c r="K138" s="252">
        <v>0</v>
      </c>
      <c r="N138" s="251"/>
    </row>
    <row r="139" spans="1:14" s="252" customFormat="1" ht="15" customHeight="1" x14ac:dyDescent="0.15">
      <c r="A139" s="251"/>
      <c r="B139" s="252">
        <v>0</v>
      </c>
      <c r="C139" s="252">
        <v>0</v>
      </c>
      <c r="D139" s="252">
        <v>0</v>
      </c>
      <c r="E139" s="257">
        <v>0</v>
      </c>
      <c r="F139" s="254">
        <v>0</v>
      </c>
      <c r="G139" s="254">
        <v>0</v>
      </c>
      <c r="H139" s="254"/>
      <c r="I139" s="251"/>
      <c r="J139" s="252">
        <v>0</v>
      </c>
      <c r="K139" s="252">
        <v>0</v>
      </c>
      <c r="N139" s="251"/>
    </row>
    <row r="140" spans="1:14" s="252" customFormat="1" x14ac:dyDescent="0.15">
      <c r="A140" s="251"/>
      <c r="B140" s="252">
        <v>0</v>
      </c>
      <c r="C140" s="252">
        <v>0</v>
      </c>
      <c r="D140" s="252">
        <v>0</v>
      </c>
      <c r="E140" s="257">
        <v>0</v>
      </c>
      <c r="F140" s="254">
        <v>0</v>
      </c>
      <c r="G140" s="254">
        <v>0</v>
      </c>
      <c r="H140" s="254"/>
      <c r="I140" s="251"/>
      <c r="J140" s="252">
        <v>0</v>
      </c>
      <c r="K140" s="252">
        <v>0</v>
      </c>
      <c r="N140" s="251"/>
    </row>
    <row r="141" spans="1:14" s="252" customFormat="1" x14ac:dyDescent="0.15">
      <c r="A141" s="251"/>
      <c r="B141" s="252">
        <v>0</v>
      </c>
      <c r="C141" s="252">
        <v>0</v>
      </c>
      <c r="D141" s="252">
        <v>0</v>
      </c>
      <c r="E141" s="257">
        <v>0</v>
      </c>
      <c r="F141" s="254">
        <v>0</v>
      </c>
      <c r="G141" s="254">
        <v>0</v>
      </c>
      <c r="H141" s="254"/>
      <c r="I141" s="251"/>
      <c r="J141" s="252">
        <v>0</v>
      </c>
      <c r="K141" s="252">
        <v>0</v>
      </c>
      <c r="N141" s="251"/>
    </row>
    <row r="142" spans="1:14" s="252" customFormat="1" x14ac:dyDescent="0.15">
      <c r="A142" s="251"/>
      <c r="B142" s="252">
        <v>0</v>
      </c>
      <c r="C142" s="252">
        <v>0</v>
      </c>
      <c r="D142" s="252">
        <v>0</v>
      </c>
      <c r="E142" s="257">
        <v>0</v>
      </c>
      <c r="F142" s="254">
        <v>0</v>
      </c>
      <c r="G142" s="254">
        <v>0</v>
      </c>
      <c r="H142" s="254"/>
      <c r="I142" s="251"/>
      <c r="J142" s="252">
        <v>0</v>
      </c>
      <c r="K142" s="252">
        <v>0</v>
      </c>
      <c r="N142" s="251"/>
    </row>
    <row r="143" spans="1:14" s="252" customFormat="1" x14ac:dyDescent="0.15">
      <c r="A143" s="251"/>
      <c r="B143" s="252">
        <v>0</v>
      </c>
      <c r="C143" s="252">
        <v>0</v>
      </c>
      <c r="D143" s="252">
        <v>0</v>
      </c>
      <c r="E143" s="257">
        <v>0</v>
      </c>
      <c r="F143" s="254">
        <v>0</v>
      </c>
      <c r="G143" s="254">
        <v>0</v>
      </c>
      <c r="H143" s="254"/>
      <c r="I143" s="251"/>
      <c r="J143" s="252">
        <v>0</v>
      </c>
      <c r="K143" s="252">
        <v>0</v>
      </c>
      <c r="N143" s="251"/>
    </row>
    <row r="144" spans="1:14" s="252" customFormat="1" x14ac:dyDescent="0.15">
      <c r="A144" s="251"/>
      <c r="B144" s="252">
        <v>0</v>
      </c>
      <c r="C144" s="252">
        <v>0</v>
      </c>
      <c r="D144" s="252">
        <v>0</v>
      </c>
      <c r="E144" s="257">
        <v>0</v>
      </c>
      <c r="F144" s="254">
        <v>0</v>
      </c>
      <c r="G144" s="254">
        <v>0</v>
      </c>
      <c r="H144" s="254"/>
      <c r="I144" s="251"/>
      <c r="J144" s="252">
        <v>0</v>
      </c>
      <c r="K144" s="252">
        <v>0</v>
      </c>
      <c r="N144" s="251"/>
    </row>
    <row r="145" spans="1:14" s="252" customFormat="1" x14ac:dyDescent="0.15">
      <c r="A145" s="251"/>
      <c r="B145" s="252">
        <v>0</v>
      </c>
      <c r="C145" s="252">
        <v>0</v>
      </c>
      <c r="D145" s="252">
        <v>0</v>
      </c>
      <c r="E145" s="257">
        <v>0</v>
      </c>
      <c r="F145" s="254">
        <v>0</v>
      </c>
      <c r="G145" s="254">
        <v>0</v>
      </c>
      <c r="H145" s="254"/>
      <c r="I145" s="251"/>
      <c r="J145" s="252">
        <v>0</v>
      </c>
      <c r="K145" s="252">
        <v>0</v>
      </c>
      <c r="N145" s="251"/>
    </row>
    <row r="146" spans="1:14" s="252" customFormat="1" x14ac:dyDescent="0.15">
      <c r="A146" s="251"/>
      <c r="B146" s="252">
        <v>0</v>
      </c>
      <c r="C146" s="252">
        <v>0</v>
      </c>
      <c r="D146" s="252">
        <v>0</v>
      </c>
      <c r="E146" s="257">
        <v>0</v>
      </c>
      <c r="F146" s="254">
        <v>0</v>
      </c>
      <c r="G146" s="254">
        <v>0</v>
      </c>
      <c r="H146" s="254"/>
      <c r="I146" s="251"/>
      <c r="J146" s="252">
        <v>0</v>
      </c>
      <c r="K146" s="252">
        <v>0</v>
      </c>
      <c r="N146" s="251"/>
    </row>
    <row r="147" spans="1:14" s="252" customFormat="1" x14ac:dyDescent="0.15">
      <c r="A147" s="251"/>
      <c r="B147" s="252">
        <v>0</v>
      </c>
      <c r="C147" s="252">
        <v>0</v>
      </c>
      <c r="D147" s="252">
        <v>0</v>
      </c>
      <c r="E147" s="257">
        <v>0</v>
      </c>
      <c r="F147" s="254">
        <v>0</v>
      </c>
      <c r="G147" s="254">
        <v>0</v>
      </c>
      <c r="H147" s="254"/>
      <c r="I147" s="251"/>
      <c r="J147" s="252">
        <v>0</v>
      </c>
      <c r="K147" s="252">
        <v>0</v>
      </c>
      <c r="N147" s="251"/>
    </row>
    <row r="148" spans="1:14" s="252" customFormat="1" x14ac:dyDescent="0.15">
      <c r="A148" s="251"/>
      <c r="B148" s="252">
        <v>0</v>
      </c>
      <c r="C148" s="252">
        <v>0</v>
      </c>
      <c r="D148" s="252">
        <v>0</v>
      </c>
      <c r="E148" s="257">
        <v>0</v>
      </c>
      <c r="F148" s="254">
        <v>0</v>
      </c>
      <c r="G148" s="254">
        <v>0</v>
      </c>
      <c r="H148" s="254"/>
      <c r="I148" s="251"/>
      <c r="J148" s="252">
        <v>0</v>
      </c>
      <c r="K148" s="252">
        <v>0</v>
      </c>
      <c r="N148" s="251"/>
    </row>
    <row r="149" spans="1:14" s="252" customFormat="1" x14ac:dyDescent="0.15">
      <c r="A149" s="251"/>
      <c r="B149" s="252">
        <v>0</v>
      </c>
      <c r="C149" s="252">
        <v>0</v>
      </c>
      <c r="D149" s="252">
        <v>0</v>
      </c>
      <c r="E149" s="257">
        <v>0</v>
      </c>
      <c r="F149" s="254">
        <v>0</v>
      </c>
      <c r="G149" s="254">
        <v>0</v>
      </c>
      <c r="H149" s="254"/>
      <c r="I149" s="251"/>
      <c r="J149" s="252">
        <v>0</v>
      </c>
      <c r="K149" s="252">
        <v>0</v>
      </c>
      <c r="N149" s="251"/>
    </row>
    <row r="150" spans="1:14" s="252" customFormat="1" x14ac:dyDescent="0.15">
      <c r="A150" s="251"/>
      <c r="B150" s="252">
        <v>0</v>
      </c>
      <c r="C150" s="252">
        <v>0</v>
      </c>
      <c r="D150" s="252">
        <v>0</v>
      </c>
      <c r="E150" s="257">
        <v>0</v>
      </c>
      <c r="F150" s="254">
        <v>0</v>
      </c>
      <c r="G150" s="254">
        <v>0</v>
      </c>
      <c r="H150" s="254"/>
      <c r="I150" s="251"/>
      <c r="J150" s="252">
        <v>0</v>
      </c>
      <c r="K150" s="252">
        <v>0</v>
      </c>
      <c r="N150" s="251"/>
    </row>
    <row r="151" spans="1:14" s="252" customFormat="1" x14ac:dyDescent="0.15">
      <c r="A151" s="251"/>
      <c r="B151" s="252">
        <v>0</v>
      </c>
      <c r="C151" s="252">
        <v>0</v>
      </c>
      <c r="D151" s="252">
        <v>0</v>
      </c>
      <c r="E151" s="257">
        <v>0</v>
      </c>
      <c r="F151" s="254">
        <v>0</v>
      </c>
      <c r="G151" s="254">
        <v>0</v>
      </c>
      <c r="H151" s="254"/>
      <c r="I151" s="251"/>
      <c r="J151" s="252">
        <v>0</v>
      </c>
      <c r="K151" s="252">
        <v>0</v>
      </c>
      <c r="N151" s="251"/>
    </row>
    <row r="152" spans="1:14" s="252" customFormat="1" x14ac:dyDescent="0.15">
      <c r="A152" s="251"/>
      <c r="B152" s="252">
        <v>0</v>
      </c>
      <c r="C152" s="252">
        <v>0</v>
      </c>
      <c r="D152" s="252">
        <v>0</v>
      </c>
      <c r="E152" s="257">
        <v>0</v>
      </c>
      <c r="F152" s="254">
        <v>0</v>
      </c>
      <c r="G152" s="254">
        <v>0</v>
      </c>
      <c r="H152" s="254"/>
      <c r="I152" s="251"/>
      <c r="J152" s="252">
        <v>0</v>
      </c>
      <c r="K152" s="252">
        <v>0</v>
      </c>
      <c r="N152" s="251"/>
    </row>
    <row r="153" spans="1:14" s="252" customFormat="1" x14ac:dyDescent="0.15">
      <c r="A153" s="251"/>
      <c r="B153" s="252">
        <v>0</v>
      </c>
      <c r="C153" s="252">
        <v>0</v>
      </c>
      <c r="D153" s="252">
        <v>0</v>
      </c>
      <c r="E153" s="257">
        <v>0</v>
      </c>
      <c r="F153" s="254">
        <v>0</v>
      </c>
      <c r="G153" s="254">
        <v>0</v>
      </c>
      <c r="H153" s="254"/>
      <c r="I153" s="251"/>
      <c r="J153" s="252">
        <v>0</v>
      </c>
      <c r="K153" s="252">
        <v>0</v>
      </c>
      <c r="N153" s="251"/>
    </row>
    <row r="154" spans="1:14" s="252" customFormat="1" x14ac:dyDescent="0.15">
      <c r="A154" s="251"/>
      <c r="B154" s="252">
        <v>0</v>
      </c>
      <c r="C154" s="252">
        <v>0</v>
      </c>
      <c r="D154" s="252">
        <v>0</v>
      </c>
      <c r="E154" s="257">
        <v>0</v>
      </c>
      <c r="F154" s="254">
        <v>0</v>
      </c>
      <c r="G154" s="254">
        <v>0</v>
      </c>
      <c r="H154" s="254"/>
      <c r="I154" s="251"/>
      <c r="J154" s="252">
        <v>0</v>
      </c>
      <c r="K154" s="252">
        <v>0</v>
      </c>
      <c r="N154" s="251"/>
    </row>
    <row r="155" spans="1:14" s="252" customFormat="1" x14ac:dyDescent="0.15">
      <c r="A155" s="251"/>
      <c r="B155" s="252">
        <v>0</v>
      </c>
      <c r="C155" s="252">
        <v>0</v>
      </c>
      <c r="D155" s="252">
        <v>0</v>
      </c>
      <c r="E155" s="257">
        <v>0</v>
      </c>
      <c r="F155" s="254">
        <v>0</v>
      </c>
      <c r="G155" s="254">
        <v>0</v>
      </c>
      <c r="H155" s="254"/>
      <c r="I155" s="251"/>
      <c r="J155" s="252">
        <v>0</v>
      </c>
      <c r="K155" s="252">
        <v>0</v>
      </c>
      <c r="N155" s="251"/>
    </row>
    <row r="156" spans="1:14" s="252" customFormat="1" x14ac:dyDescent="0.15">
      <c r="A156" s="251"/>
      <c r="B156" s="252">
        <v>0</v>
      </c>
      <c r="C156" s="252">
        <v>0</v>
      </c>
      <c r="D156" s="252">
        <v>0</v>
      </c>
      <c r="E156" s="257">
        <v>0</v>
      </c>
      <c r="F156" s="254">
        <v>0</v>
      </c>
      <c r="G156" s="254">
        <v>0</v>
      </c>
      <c r="H156" s="254"/>
      <c r="I156" s="251"/>
      <c r="J156" s="252">
        <v>0</v>
      </c>
      <c r="K156" s="252">
        <v>0</v>
      </c>
      <c r="N156" s="251"/>
    </row>
    <row r="157" spans="1:14" s="252" customFormat="1" x14ac:dyDescent="0.15">
      <c r="A157" s="251"/>
      <c r="B157" s="252">
        <v>0</v>
      </c>
      <c r="C157" s="252">
        <v>0</v>
      </c>
      <c r="D157" s="252">
        <v>0</v>
      </c>
      <c r="E157" s="257">
        <v>0</v>
      </c>
      <c r="F157" s="254">
        <v>0</v>
      </c>
      <c r="G157" s="254">
        <v>0</v>
      </c>
      <c r="H157" s="254"/>
      <c r="I157" s="251"/>
      <c r="J157" s="252">
        <v>0</v>
      </c>
      <c r="K157" s="252">
        <v>0</v>
      </c>
      <c r="N157" s="251"/>
    </row>
    <row r="158" spans="1:14" s="252" customFormat="1" x14ac:dyDescent="0.15">
      <c r="A158" s="251"/>
      <c r="B158" s="252">
        <v>0</v>
      </c>
      <c r="C158" s="252">
        <v>0</v>
      </c>
      <c r="D158" s="252">
        <v>0</v>
      </c>
      <c r="E158" s="257">
        <v>0</v>
      </c>
      <c r="F158" s="254">
        <v>0</v>
      </c>
      <c r="G158" s="254">
        <v>0</v>
      </c>
      <c r="H158" s="254"/>
      <c r="I158" s="251"/>
      <c r="J158" s="252">
        <v>0</v>
      </c>
      <c r="K158" s="252">
        <v>0</v>
      </c>
      <c r="N158" s="251"/>
    </row>
    <row r="159" spans="1:14" s="252" customFormat="1" x14ac:dyDescent="0.15">
      <c r="A159" s="251"/>
      <c r="B159" s="252">
        <v>0</v>
      </c>
      <c r="C159" s="252">
        <v>0</v>
      </c>
      <c r="D159" s="252">
        <v>0</v>
      </c>
      <c r="E159" s="257">
        <v>0</v>
      </c>
      <c r="F159" s="254">
        <v>0</v>
      </c>
      <c r="G159" s="254">
        <v>0</v>
      </c>
      <c r="H159" s="254"/>
      <c r="I159" s="251"/>
      <c r="J159" s="252">
        <v>0</v>
      </c>
      <c r="K159" s="252">
        <v>0</v>
      </c>
      <c r="N159" s="251"/>
    </row>
    <row r="160" spans="1:14" s="252" customFormat="1" x14ac:dyDescent="0.15">
      <c r="A160" s="251"/>
      <c r="B160" s="252">
        <v>0</v>
      </c>
      <c r="C160" s="252">
        <v>0</v>
      </c>
      <c r="D160" s="252">
        <v>0</v>
      </c>
      <c r="E160" s="257">
        <v>0</v>
      </c>
      <c r="F160" s="254">
        <v>0</v>
      </c>
      <c r="G160" s="254">
        <v>0</v>
      </c>
      <c r="H160" s="254"/>
      <c r="I160" s="251"/>
      <c r="J160" s="252">
        <v>0</v>
      </c>
      <c r="K160" s="252">
        <v>0</v>
      </c>
      <c r="N160" s="251"/>
    </row>
    <row r="161" spans="1:14" s="252" customFormat="1" x14ac:dyDescent="0.15">
      <c r="A161" s="251"/>
      <c r="B161" s="252">
        <v>0</v>
      </c>
      <c r="C161" s="252">
        <v>0</v>
      </c>
      <c r="D161" s="252">
        <v>0</v>
      </c>
      <c r="E161" s="257">
        <v>0</v>
      </c>
      <c r="F161" s="254">
        <v>0</v>
      </c>
      <c r="G161" s="254">
        <v>0</v>
      </c>
      <c r="H161" s="254"/>
      <c r="I161" s="251"/>
      <c r="J161" s="252">
        <v>0</v>
      </c>
      <c r="K161" s="252">
        <v>0</v>
      </c>
      <c r="N161" s="251"/>
    </row>
    <row r="162" spans="1:14" s="252" customFormat="1" x14ac:dyDescent="0.15">
      <c r="A162" s="251"/>
      <c r="B162" s="252">
        <v>0</v>
      </c>
      <c r="C162" s="252">
        <v>0</v>
      </c>
      <c r="D162" s="252">
        <v>0</v>
      </c>
      <c r="E162" s="257">
        <v>0</v>
      </c>
      <c r="F162" s="254">
        <v>0</v>
      </c>
      <c r="G162" s="254">
        <v>0</v>
      </c>
      <c r="H162" s="254"/>
      <c r="I162" s="251"/>
      <c r="J162" s="252">
        <v>0</v>
      </c>
      <c r="K162" s="252">
        <v>0</v>
      </c>
      <c r="N162" s="251"/>
    </row>
    <row r="163" spans="1:14" s="252" customFormat="1" x14ac:dyDescent="0.15">
      <c r="A163" s="251"/>
      <c r="B163" s="252">
        <v>0</v>
      </c>
      <c r="C163" s="252">
        <v>0</v>
      </c>
      <c r="D163" s="252">
        <v>0</v>
      </c>
      <c r="E163" s="257">
        <v>0</v>
      </c>
      <c r="F163" s="254">
        <v>0</v>
      </c>
      <c r="G163" s="254">
        <v>0</v>
      </c>
      <c r="H163" s="254"/>
      <c r="I163" s="251"/>
      <c r="J163" s="252">
        <v>0</v>
      </c>
      <c r="K163" s="252">
        <v>0</v>
      </c>
      <c r="N163" s="251"/>
    </row>
    <row r="164" spans="1:14" s="252" customFormat="1" x14ac:dyDescent="0.15">
      <c r="A164" s="251"/>
      <c r="B164" s="252">
        <v>0</v>
      </c>
      <c r="C164" s="252">
        <v>0</v>
      </c>
      <c r="D164" s="252">
        <v>0</v>
      </c>
      <c r="E164" s="257">
        <v>0</v>
      </c>
      <c r="F164" s="254">
        <v>0</v>
      </c>
      <c r="G164" s="254">
        <v>0</v>
      </c>
      <c r="H164" s="254"/>
      <c r="I164" s="251"/>
      <c r="J164" s="252">
        <v>0</v>
      </c>
      <c r="K164" s="252">
        <v>0</v>
      </c>
      <c r="N164" s="251"/>
    </row>
    <row r="165" spans="1:14" s="252" customFormat="1" x14ac:dyDescent="0.15">
      <c r="A165" s="251"/>
      <c r="B165" s="252">
        <v>0</v>
      </c>
      <c r="C165" s="252">
        <v>0</v>
      </c>
      <c r="D165" s="252">
        <v>0</v>
      </c>
      <c r="E165" s="257">
        <v>0</v>
      </c>
      <c r="F165" s="254">
        <v>0</v>
      </c>
      <c r="G165" s="254">
        <v>0</v>
      </c>
      <c r="H165" s="254"/>
      <c r="I165" s="251"/>
      <c r="J165" s="252">
        <v>0</v>
      </c>
      <c r="K165" s="252">
        <v>0</v>
      </c>
      <c r="N165" s="251"/>
    </row>
    <row r="166" spans="1:14" s="252" customFormat="1" x14ac:dyDescent="0.15">
      <c r="A166" s="251"/>
      <c r="B166" s="252">
        <v>0</v>
      </c>
      <c r="C166" s="252">
        <v>0</v>
      </c>
      <c r="D166" s="252">
        <v>0</v>
      </c>
      <c r="E166" s="257">
        <v>0</v>
      </c>
      <c r="F166" s="254">
        <v>0</v>
      </c>
      <c r="G166" s="254">
        <v>0</v>
      </c>
      <c r="H166" s="254"/>
      <c r="I166" s="251"/>
      <c r="J166" s="252">
        <v>0</v>
      </c>
      <c r="K166" s="252">
        <v>0</v>
      </c>
      <c r="N166" s="251"/>
    </row>
    <row r="167" spans="1:14" s="252" customFormat="1" x14ac:dyDescent="0.15">
      <c r="A167" s="251"/>
      <c r="B167" s="252">
        <v>0</v>
      </c>
      <c r="C167" s="252">
        <v>0</v>
      </c>
      <c r="D167" s="252">
        <v>0</v>
      </c>
      <c r="E167" s="257">
        <v>0</v>
      </c>
      <c r="F167" s="254">
        <v>0</v>
      </c>
      <c r="G167" s="254">
        <v>0</v>
      </c>
      <c r="H167" s="254"/>
      <c r="I167" s="251"/>
      <c r="J167" s="252">
        <v>0</v>
      </c>
      <c r="K167" s="252">
        <v>0</v>
      </c>
      <c r="N167" s="251"/>
    </row>
    <row r="168" spans="1:14" s="252" customFormat="1" x14ac:dyDescent="0.15">
      <c r="A168" s="251"/>
      <c r="B168" s="252">
        <v>0</v>
      </c>
      <c r="C168" s="252">
        <v>0</v>
      </c>
      <c r="D168" s="252">
        <v>0</v>
      </c>
      <c r="E168" s="257">
        <v>0</v>
      </c>
      <c r="F168" s="254">
        <v>0</v>
      </c>
      <c r="G168" s="254">
        <v>0</v>
      </c>
      <c r="H168" s="254"/>
      <c r="I168" s="251"/>
      <c r="J168" s="252">
        <v>0</v>
      </c>
      <c r="K168" s="252">
        <v>0</v>
      </c>
      <c r="N168" s="251"/>
    </row>
    <row r="169" spans="1:14" s="252" customFormat="1" x14ac:dyDescent="0.15">
      <c r="A169" s="251"/>
      <c r="B169" s="252">
        <v>0</v>
      </c>
      <c r="C169" s="252">
        <v>0</v>
      </c>
      <c r="D169" s="252">
        <v>0</v>
      </c>
      <c r="E169" s="257">
        <v>0</v>
      </c>
      <c r="F169" s="254">
        <v>0</v>
      </c>
      <c r="G169" s="254">
        <v>0</v>
      </c>
      <c r="H169" s="254"/>
      <c r="I169" s="251"/>
      <c r="J169" s="252">
        <v>0</v>
      </c>
      <c r="K169" s="252">
        <v>0</v>
      </c>
      <c r="N169" s="251"/>
    </row>
    <row r="170" spans="1:14" s="252" customFormat="1" x14ac:dyDescent="0.15">
      <c r="A170" s="251"/>
      <c r="B170" s="252">
        <v>0</v>
      </c>
      <c r="C170" s="252">
        <v>0</v>
      </c>
      <c r="D170" s="252">
        <v>0</v>
      </c>
      <c r="E170" s="257">
        <v>0</v>
      </c>
      <c r="F170" s="254">
        <v>0</v>
      </c>
      <c r="G170" s="254">
        <v>0</v>
      </c>
      <c r="H170" s="254"/>
      <c r="I170" s="251"/>
      <c r="J170" s="252">
        <v>0</v>
      </c>
      <c r="K170" s="252">
        <v>0</v>
      </c>
      <c r="N170" s="251"/>
    </row>
    <row r="171" spans="1:14" s="252" customFormat="1" x14ac:dyDescent="0.15">
      <c r="A171" s="251"/>
      <c r="B171" s="252">
        <v>0</v>
      </c>
      <c r="C171" s="252">
        <v>0</v>
      </c>
      <c r="D171" s="252">
        <v>0</v>
      </c>
      <c r="E171" s="257">
        <v>0</v>
      </c>
      <c r="F171" s="254">
        <v>0</v>
      </c>
      <c r="G171" s="254">
        <v>0</v>
      </c>
      <c r="H171" s="254"/>
      <c r="I171" s="251"/>
      <c r="J171" s="252">
        <v>0</v>
      </c>
      <c r="K171" s="252">
        <v>0</v>
      </c>
      <c r="N171" s="251"/>
    </row>
    <row r="172" spans="1:14" s="252" customFormat="1" x14ac:dyDescent="0.15">
      <c r="A172" s="251"/>
      <c r="B172" s="252">
        <v>0</v>
      </c>
      <c r="C172" s="252">
        <v>0</v>
      </c>
      <c r="D172" s="252">
        <v>0</v>
      </c>
      <c r="E172" s="257">
        <v>0</v>
      </c>
      <c r="F172" s="254">
        <v>0</v>
      </c>
      <c r="G172" s="254">
        <v>0</v>
      </c>
      <c r="H172" s="254"/>
      <c r="I172" s="251"/>
      <c r="J172" s="252">
        <v>0</v>
      </c>
      <c r="K172" s="252">
        <v>0</v>
      </c>
      <c r="N172" s="251"/>
    </row>
    <row r="173" spans="1:14" s="252" customFormat="1" x14ac:dyDescent="0.15">
      <c r="A173" s="251"/>
      <c r="B173" s="252">
        <v>0</v>
      </c>
      <c r="C173" s="252">
        <v>0</v>
      </c>
      <c r="D173" s="252">
        <v>0</v>
      </c>
      <c r="E173" s="257">
        <v>0</v>
      </c>
      <c r="F173" s="254">
        <v>0</v>
      </c>
      <c r="G173" s="254">
        <v>0</v>
      </c>
      <c r="H173" s="254"/>
      <c r="I173" s="251"/>
      <c r="J173" s="252">
        <v>0</v>
      </c>
      <c r="K173" s="252">
        <v>0</v>
      </c>
      <c r="N173" s="251"/>
    </row>
    <row r="174" spans="1:14" s="252" customFormat="1" x14ac:dyDescent="0.15">
      <c r="A174" s="251"/>
      <c r="B174" s="252">
        <v>0</v>
      </c>
      <c r="C174" s="252">
        <v>0</v>
      </c>
      <c r="D174" s="252">
        <v>0</v>
      </c>
      <c r="E174" s="257">
        <v>0</v>
      </c>
      <c r="F174" s="254">
        <v>0</v>
      </c>
      <c r="G174" s="254">
        <v>0</v>
      </c>
      <c r="H174" s="254"/>
      <c r="I174" s="251"/>
      <c r="J174" s="252">
        <v>0</v>
      </c>
      <c r="K174" s="252">
        <v>0</v>
      </c>
      <c r="N174" s="251"/>
    </row>
    <row r="175" spans="1:14" s="252" customFormat="1" x14ac:dyDescent="0.15">
      <c r="A175" s="251"/>
      <c r="B175" s="252">
        <v>0</v>
      </c>
      <c r="C175" s="252">
        <v>0</v>
      </c>
      <c r="D175" s="252">
        <v>0</v>
      </c>
      <c r="E175" s="257">
        <v>0</v>
      </c>
      <c r="F175" s="254">
        <v>0</v>
      </c>
      <c r="G175" s="254">
        <v>0</v>
      </c>
      <c r="H175" s="254"/>
      <c r="I175" s="251"/>
      <c r="J175" s="252">
        <v>0</v>
      </c>
      <c r="K175" s="252">
        <v>0</v>
      </c>
      <c r="N175" s="251"/>
    </row>
    <row r="176" spans="1:14" s="252" customFormat="1" x14ac:dyDescent="0.15">
      <c r="A176" s="251"/>
      <c r="B176" s="252">
        <v>0</v>
      </c>
      <c r="C176" s="252">
        <v>0</v>
      </c>
      <c r="D176" s="252">
        <v>0</v>
      </c>
      <c r="E176" s="257">
        <v>0</v>
      </c>
      <c r="F176" s="254">
        <v>0</v>
      </c>
      <c r="G176" s="254">
        <v>0</v>
      </c>
      <c r="H176" s="254"/>
      <c r="I176" s="251"/>
      <c r="J176" s="252">
        <v>0</v>
      </c>
      <c r="K176" s="252">
        <v>0</v>
      </c>
      <c r="N176" s="251"/>
    </row>
    <row r="177" spans="1:14" s="252" customFormat="1" x14ac:dyDescent="0.15">
      <c r="A177" s="251"/>
      <c r="B177" s="252">
        <v>0</v>
      </c>
      <c r="C177" s="252">
        <v>0</v>
      </c>
      <c r="D177" s="252">
        <v>0</v>
      </c>
      <c r="E177" s="257">
        <v>0</v>
      </c>
      <c r="F177" s="254">
        <v>0</v>
      </c>
      <c r="G177" s="254">
        <v>0</v>
      </c>
      <c r="H177" s="254"/>
      <c r="I177" s="251"/>
      <c r="J177" s="252">
        <v>0</v>
      </c>
      <c r="K177" s="252">
        <v>0</v>
      </c>
      <c r="N177" s="251"/>
    </row>
    <row r="178" spans="1:14" s="252" customFormat="1" x14ac:dyDescent="0.15">
      <c r="A178" s="251"/>
      <c r="B178" s="252">
        <v>0</v>
      </c>
      <c r="C178" s="252">
        <v>0</v>
      </c>
      <c r="D178" s="252">
        <v>0</v>
      </c>
      <c r="E178" s="257">
        <v>0</v>
      </c>
      <c r="F178" s="254">
        <v>0</v>
      </c>
      <c r="G178" s="254">
        <v>0</v>
      </c>
      <c r="H178" s="254"/>
      <c r="I178" s="251"/>
      <c r="J178" s="252">
        <v>0</v>
      </c>
      <c r="K178" s="252">
        <v>0</v>
      </c>
      <c r="N178" s="251"/>
    </row>
    <row r="179" spans="1:14" s="252" customFormat="1" x14ac:dyDescent="0.15">
      <c r="A179" s="251"/>
      <c r="B179" s="252">
        <v>0</v>
      </c>
      <c r="C179" s="252">
        <v>0</v>
      </c>
      <c r="D179" s="252">
        <v>0</v>
      </c>
      <c r="E179" s="257">
        <v>0</v>
      </c>
      <c r="F179" s="254">
        <v>0</v>
      </c>
      <c r="G179" s="254">
        <v>0</v>
      </c>
      <c r="H179" s="254"/>
      <c r="I179" s="251"/>
      <c r="J179" s="252">
        <v>0</v>
      </c>
      <c r="K179" s="252">
        <v>0</v>
      </c>
      <c r="N179" s="251"/>
    </row>
    <row r="180" spans="1:14" s="252" customFormat="1" x14ac:dyDescent="0.15">
      <c r="A180" s="251"/>
      <c r="B180" s="252">
        <v>0</v>
      </c>
      <c r="C180" s="252">
        <v>0</v>
      </c>
      <c r="D180" s="252">
        <v>0</v>
      </c>
      <c r="E180" s="257">
        <v>0</v>
      </c>
      <c r="F180" s="254">
        <v>0</v>
      </c>
      <c r="G180" s="254">
        <v>0</v>
      </c>
      <c r="H180" s="254"/>
      <c r="I180" s="251"/>
      <c r="J180" s="252">
        <v>0</v>
      </c>
      <c r="K180" s="252">
        <v>0</v>
      </c>
      <c r="N180" s="251"/>
    </row>
    <row r="181" spans="1:14" s="252" customFormat="1" x14ac:dyDescent="0.15">
      <c r="A181" s="251"/>
      <c r="B181" s="252">
        <v>0</v>
      </c>
      <c r="C181" s="252">
        <v>0</v>
      </c>
      <c r="D181" s="252">
        <v>0</v>
      </c>
      <c r="E181" s="257">
        <v>0</v>
      </c>
      <c r="F181" s="254">
        <v>0</v>
      </c>
      <c r="G181" s="254">
        <v>0</v>
      </c>
      <c r="H181" s="254"/>
      <c r="I181" s="251"/>
      <c r="J181" s="252">
        <v>0</v>
      </c>
      <c r="K181" s="252">
        <v>0</v>
      </c>
      <c r="N181" s="251"/>
    </row>
    <row r="182" spans="1:14" s="252" customFormat="1" x14ac:dyDescent="0.15">
      <c r="A182" s="251"/>
      <c r="B182" s="252">
        <v>0</v>
      </c>
      <c r="C182" s="252">
        <v>0</v>
      </c>
      <c r="D182" s="252">
        <v>0</v>
      </c>
      <c r="E182" s="257">
        <v>0</v>
      </c>
      <c r="F182" s="254">
        <v>0</v>
      </c>
      <c r="G182" s="254">
        <v>0</v>
      </c>
      <c r="H182" s="254"/>
      <c r="I182" s="251"/>
      <c r="J182" s="252">
        <v>0</v>
      </c>
      <c r="K182" s="252">
        <v>0</v>
      </c>
      <c r="N182" s="251"/>
    </row>
    <row r="183" spans="1:14" s="252" customFormat="1" x14ac:dyDescent="0.15">
      <c r="A183" s="251"/>
      <c r="B183" s="252">
        <v>0</v>
      </c>
      <c r="C183" s="252">
        <v>0</v>
      </c>
      <c r="D183" s="252">
        <v>0</v>
      </c>
      <c r="E183" s="257">
        <v>0</v>
      </c>
      <c r="F183" s="254">
        <v>0</v>
      </c>
      <c r="G183" s="254">
        <v>0</v>
      </c>
      <c r="H183" s="254"/>
      <c r="I183" s="251"/>
      <c r="J183" s="252">
        <v>0</v>
      </c>
      <c r="K183" s="252">
        <v>0</v>
      </c>
      <c r="N183" s="251"/>
    </row>
    <row r="184" spans="1:14" s="252" customFormat="1" x14ac:dyDescent="0.15">
      <c r="A184" s="251"/>
      <c r="B184" s="252">
        <v>0</v>
      </c>
      <c r="C184" s="252">
        <v>0</v>
      </c>
      <c r="D184" s="252">
        <v>0</v>
      </c>
      <c r="E184" s="257">
        <v>0</v>
      </c>
      <c r="F184" s="254">
        <v>0</v>
      </c>
      <c r="G184" s="254">
        <v>0</v>
      </c>
      <c r="H184" s="254"/>
      <c r="I184" s="251"/>
      <c r="J184" s="252">
        <v>0</v>
      </c>
      <c r="K184" s="252">
        <v>0</v>
      </c>
      <c r="N184" s="251"/>
    </row>
    <row r="185" spans="1:14" s="252" customFormat="1" x14ac:dyDescent="0.15">
      <c r="A185" s="251"/>
      <c r="B185" s="252">
        <v>0</v>
      </c>
      <c r="C185" s="252">
        <v>0</v>
      </c>
      <c r="D185" s="252">
        <v>0</v>
      </c>
      <c r="E185" s="257">
        <v>0</v>
      </c>
      <c r="F185" s="254">
        <v>0</v>
      </c>
      <c r="G185" s="254">
        <v>0</v>
      </c>
      <c r="H185" s="254"/>
      <c r="I185" s="251"/>
      <c r="J185" s="252">
        <v>0</v>
      </c>
      <c r="K185" s="252">
        <v>0</v>
      </c>
      <c r="N185" s="251"/>
    </row>
    <row r="186" spans="1:14" s="252" customFormat="1" x14ac:dyDescent="0.15">
      <c r="A186" s="251"/>
      <c r="B186" s="252">
        <v>0</v>
      </c>
      <c r="C186" s="252">
        <v>0</v>
      </c>
      <c r="D186" s="252">
        <v>0</v>
      </c>
      <c r="E186" s="257">
        <v>0</v>
      </c>
      <c r="F186" s="254">
        <v>0</v>
      </c>
      <c r="G186" s="254">
        <v>0</v>
      </c>
      <c r="H186" s="254"/>
      <c r="I186" s="251"/>
      <c r="J186" s="252">
        <v>0</v>
      </c>
      <c r="K186" s="252">
        <v>0</v>
      </c>
      <c r="N186" s="251"/>
    </row>
    <row r="187" spans="1:14" s="252" customFormat="1" x14ac:dyDescent="0.15">
      <c r="A187" s="251"/>
      <c r="B187" s="252">
        <v>0</v>
      </c>
      <c r="C187" s="252">
        <v>0</v>
      </c>
      <c r="D187" s="252">
        <v>0</v>
      </c>
      <c r="E187" s="257">
        <v>0</v>
      </c>
      <c r="F187" s="254">
        <v>0</v>
      </c>
      <c r="G187" s="254">
        <v>0</v>
      </c>
      <c r="H187" s="254"/>
      <c r="I187" s="251"/>
      <c r="J187" s="252">
        <v>0</v>
      </c>
      <c r="K187" s="252">
        <v>0</v>
      </c>
      <c r="N187" s="251"/>
    </row>
    <row r="188" spans="1:14" s="252" customFormat="1" x14ac:dyDescent="0.15">
      <c r="A188" s="251"/>
      <c r="B188" s="252">
        <v>0</v>
      </c>
      <c r="C188" s="252">
        <v>0</v>
      </c>
      <c r="D188" s="252">
        <v>0</v>
      </c>
      <c r="E188" s="257">
        <v>0</v>
      </c>
      <c r="F188" s="254">
        <v>0</v>
      </c>
      <c r="G188" s="254">
        <v>0</v>
      </c>
      <c r="H188" s="254"/>
      <c r="I188" s="251"/>
      <c r="J188" s="252">
        <v>0</v>
      </c>
      <c r="K188" s="252">
        <v>0</v>
      </c>
      <c r="N188" s="251"/>
    </row>
    <row r="189" spans="1:14" s="252" customFormat="1" x14ac:dyDescent="0.15">
      <c r="A189" s="251"/>
      <c r="B189" s="252">
        <v>0</v>
      </c>
      <c r="C189" s="252">
        <v>0</v>
      </c>
      <c r="D189" s="252">
        <v>0</v>
      </c>
      <c r="E189" s="257">
        <v>0</v>
      </c>
      <c r="F189" s="254">
        <v>0</v>
      </c>
      <c r="G189" s="254">
        <v>0</v>
      </c>
      <c r="H189" s="254"/>
      <c r="I189" s="251"/>
      <c r="J189" s="252">
        <v>0</v>
      </c>
      <c r="K189" s="252">
        <v>0</v>
      </c>
      <c r="N189" s="251"/>
    </row>
    <row r="190" spans="1:14" s="252" customFormat="1" x14ac:dyDescent="0.15">
      <c r="A190" s="251"/>
      <c r="B190" s="252">
        <v>0</v>
      </c>
      <c r="C190" s="252">
        <v>0</v>
      </c>
      <c r="D190" s="252">
        <v>0</v>
      </c>
      <c r="E190" s="257">
        <v>0</v>
      </c>
      <c r="F190" s="254">
        <v>0</v>
      </c>
      <c r="G190" s="254">
        <v>0</v>
      </c>
      <c r="H190" s="254"/>
      <c r="I190" s="251"/>
      <c r="J190" s="252">
        <v>0</v>
      </c>
      <c r="K190" s="252">
        <v>0</v>
      </c>
      <c r="N190" s="251"/>
    </row>
    <row r="191" spans="1:14" s="252" customFormat="1" x14ac:dyDescent="0.15">
      <c r="A191" s="251"/>
      <c r="B191" s="252">
        <v>0</v>
      </c>
      <c r="C191" s="252">
        <v>0</v>
      </c>
      <c r="D191" s="252">
        <v>0</v>
      </c>
      <c r="E191" s="257">
        <v>0</v>
      </c>
      <c r="F191" s="254">
        <v>0</v>
      </c>
      <c r="G191" s="254">
        <v>0</v>
      </c>
      <c r="H191" s="254"/>
      <c r="I191" s="251"/>
      <c r="J191" s="252">
        <v>0</v>
      </c>
      <c r="K191" s="252">
        <v>0</v>
      </c>
      <c r="N191" s="251"/>
    </row>
    <row r="192" spans="1:14" s="252" customFormat="1" x14ac:dyDescent="0.15">
      <c r="A192" s="251"/>
      <c r="B192" s="252">
        <v>0</v>
      </c>
      <c r="C192" s="252">
        <v>0</v>
      </c>
      <c r="D192" s="252">
        <v>0</v>
      </c>
      <c r="E192" s="257">
        <v>0</v>
      </c>
      <c r="F192" s="254">
        <v>0</v>
      </c>
      <c r="G192" s="254">
        <v>0</v>
      </c>
      <c r="H192" s="254"/>
      <c r="I192" s="251"/>
      <c r="J192" s="252">
        <v>0</v>
      </c>
      <c r="K192" s="252">
        <v>0</v>
      </c>
      <c r="N192" s="251"/>
    </row>
    <row r="193" spans="1:14" s="252" customFormat="1" x14ac:dyDescent="0.15">
      <c r="A193" s="251"/>
      <c r="B193" s="252">
        <v>0</v>
      </c>
      <c r="C193" s="252">
        <v>0</v>
      </c>
      <c r="D193" s="252">
        <v>0</v>
      </c>
      <c r="E193" s="257">
        <v>0</v>
      </c>
      <c r="F193" s="254">
        <v>0</v>
      </c>
      <c r="G193" s="254">
        <v>0</v>
      </c>
      <c r="H193" s="254"/>
      <c r="I193" s="251"/>
      <c r="J193" s="252">
        <v>0</v>
      </c>
      <c r="K193" s="252">
        <v>0</v>
      </c>
      <c r="N193" s="251"/>
    </row>
    <row r="194" spans="1:14" s="252" customFormat="1" x14ac:dyDescent="0.15">
      <c r="A194" s="251"/>
      <c r="B194" s="252">
        <v>0</v>
      </c>
      <c r="C194" s="252">
        <v>0</v>
      </c>
      <c r="D194" s="252">
        <v>0</v>
      </c>
      <c r="E194" s="257">
        <v>0</v>
      </c>
      <c r="F194" s="254">
        <v>0</v>
      </c>
      <c r="G194" s="254">
        <v>0</v>
      </c>
      <c r="H194" s="254"/>
      <c r="I194" s="251"/>
      <c r="J194" s="252">
        <v>0</v>
      </c>
      <c r="K194" s="252">
        <v>0</v>
      </c>
      <c r="N194" s="251"/>
    </row>
    <row r="195" spans="1:14" s="252" customFormat="1" x14ac:dyDescent="0.15">
      <c r="A195" s="251"/>
      <c r="B195" s="252">
        <v>0</v>
      </c>
      <c r="C195" s="252">
        <v>0</v>
      </c>
      <c r="D195" s="252">
        <v>0</v>
      </c>
      <c r="E195" s="257">
        <v>0</v>
      </c>
      <c r="F195" s="254">
        <v>0</v>
      </c>
      <c r="G195" s="254">
        <v>0</v>
      </c>
      <c r="H195" s="254"/>
      <c r="I195" s="251"/>
      <c r="J195" s="252">
        <v>0</v>
      </c>
      <c r="K195" s="252">
        <v>0</v>
      </c>
      <c r="N195" s="251"/>
    </row>
    <row r="196" spans="1:14" s="252" customFormat="1" x14ac:dyDescent="0.15">
      <c r="A196" s="251"/>
      <c r="B196" s="252">
        <v>0</v>
      </c>
      <c r="C196" s="252">
        <v>0</v>
      </c>
      <c r="D196" s="252">
        <v>0</v>
      </c>
      <c r="E196" s="257">
        <v>0</v>
      </c>
      <c r="F196" s="254">
        <v>0</v>
      </c>
      <c r="G196" s="254">
        <v>0</v>
      </c>
      <c r="H196" s="254"/>
      <c r="I196" s="251"/>
      <c r="J196" s="252">
        <v>0</v>
      </c>
      <c r="K196" s="252">
        <v>0</v>
      </c>
      <c r="N196" s="251"/>
    </row>
    <row r="197" spans="1:14" s="252" customFormat="1" x14ac:dyDescent="0.15">
      <c r="A197" s="251"/>
      <c r="B197" s="252">
        <v>0</v>
      </c>
      <c r="C197" s="252">
        <v>0</v>
      </c>
      <c r="D197" s="252">
        <v>0</v>
      </c>
      <c r="E197" s="257">
        <v>0</v>
      </c>
      <c r="F197" s="254">
        <v>0</v>
      </c>
      <c r="G197" s="254">
        <v>0</v>
      </c>
      <c r="H197" s="254"/>
      <c r="I197" s="251"/>
      <c r="J197" s="252">
        <v>0</v>
      </c>
      <c r="K197" s="252">
        <v>0</v>
      </c>
      <c r="N197" s="251"/>
    </row>
    <row r="198" spans="1:14" s="252" customFormat="1" x14ac:dyDescent="0.15">
      <c r="A198" s="251"/>
      <c r="B198" s="252">
        <v>0</v>
      </c>
      <c r="C198" s="252">
        <v>0</v>
      </c>
      <c r="D198" s="252">
        <v>0</v>
      </c>
      <c r="E198" s="257">
        <v>0</v>
      </c>
      <c r="F198" s="254">
        <v>0</v>
      </c>
      <c r="G198" s="254">
        <v>0</v>
      </c>
      <c r="H198" s="254"/>
      <c r="I198" s="251"/>
      <c r="J198" s="252">
        <v>0</v>
      </c>
      <c r="K198" s="252">
        <v>0</v>
      </c>
      <c r="N198" s="251"/>
    </row>
    <row r="199" spans="1:14" s="252" customFormat="1" x14ac:dyDescent="0.15">
      <c r="A199" s="251"/>
      <c r="B199" s="252">
        <v>0</v>
      </c>
      <c r="C199" s="252">
        <v>0</v>
      </c>
      <c r="D199" s="252">
        <v>0</v>
      </c>
      <c r="E199" s="257">
        <v>0</v>
      </c>
      <c r="F199" s="254">
        <v>0</v>
      </c>
      <c r="G199" s="254">
        <v>0</v>
      </c>
      <c r="H199" s="254"/>
      <c r="I199" s="251"/>
      <c r="J199" s="252">
        <v>0</v>
      </c>
      <c r="K199" s="252">
        <v>0</v>
      </c>
      <c r="N199" s="251"/>
    </row>
    <row r="200" spans="1:14" s="252" customFormat="1" x14ac:dyDescent="0.15">
      <c r="A200" s="251"/>
      <c r="B200" s="252">
        <v>0</v>
      </c>
      <c r="C200" s="252">
        <v>0</v>
      </c>
      <c r="D200" s="252">
        <v>0</v>
      </c>
      <c r="E200" s="257">
        <v>0</v>
      </c>
      <c r="F200" s="254">
        <v>0</v>
      </c>
      <c r="G200" s="254">
        <v>0</v>
      </c>
      <c r="H200" s="254"/>
      <c r="I200" s="251"/>
      <c r="J200" s="252">
        <v>0</v>
      </c>
      <c r="K200" s="252">
        <v>0</v>
      </c>
      <c r="N200" s="251"/>
    </row>
    <row r="201" spans="1:14" s="252" customFormat="1" x14ac:dyDescent="0.15">
      <c r="A201" s="251">
        <v>0</v>
      </c>
      <c r="B201" s="252">
        <v>0</v>
      </c>
      <c r="C201" s="252">
        <v>0</v>
      </c>
      <c r="D201" s="252">
        <v>0</v>
      </c>
      <c r="E201" s="257">
        <v>0</v>
      </c>
      <c r="F201" s="254">
        <v>0</v>
      </c>
      <c r="G201" s="254">
        <v>0</v>
      </c>
      <c r="H201" s="254">
        <v>0</v>
      </c>
      <c r="I201" s="251">
        <v>0</v>
      </c>
      <c r="J201" s="252">
        <v>0</v>
      </c>
      <c r="K201" s="252">
        <v>0</v>
      </c>
      <c r="N201" s="251"/>
    </row>
    <row r="202" spans="1:14" s="252" customFormat="1" x14ac:dyDescent="0.15">
      <c r="A202" s="251">
        <v>0</v>
      </c>
      <c r="B202" s="252">
        <v>0</v>
      </c>
      <c r="C202" s="252">
        <v>0</v>
      </c>
      <c r="D202" s="252">
        <v>0</v>
      </c>
      <c r="E202" s="257">
        <v>0</v>
      </c>
      <c r="F202" s="254">
        <v>0</v>
      </c>
      <c r="G202" s="254">
        <v>0</v>
      </c>
      <c r="H202" s="254">
        <v>0</v>
      </c>
      <c r="I202" s="251">
        <v>0</v>
      </c>
      <c r="J202" s="252">
        <v>0</v>
      </c>
      <c r="K202" s="252">
        <v>0</v>
      </c>
      <c r="N202" s="251"/>
    </row>
    <row r="203" spans="1:14" s="252" customFormat="1" x14ac:dyDescent="0.15">
      <c r="A203" s="251">
        <v>0</v>
      </c>
      <c r="B203" s="252">
        <v>0</v>
      </c>
      <c r="C203" s="252">
        <v>0</v>
      </c>
      <c r="D203" s="252">
        <v>0</v>
      </c>
      <c r="E203" s="257">
        <v>0</v>
      </c>
      <c r="F203" s="254">
        <v>0</v>
      </c>
      <c r="G203" s="254">
        <v>0</v>
      </c>
      <c r="H203" s="254">
        <v>0</v>
      </c>
      <c r="I203" s="251">
        <v>0</v>
      </c>
      <c r="J203" s="252">
        <v>0</v>
      </c>
      <c r="K203" s="252">
        <v>0</v>
      </c>
      <c r="N203" s="251"/>
    </row>
    <row r="204" spans="1:14" s="252" customFormat="1" x14ac:dyDescent="0.15">
      <c r="A204" s="251">
        <v>0</v>
      </c>
      <c r="B204" s="252">
        <v>0</v>
      </c>
      <c r="C204" s="252">
        <v>0</v>
      </c>
      <c r="D204" s="252">
        <v>0</v>
      </c>
      <c r="E204" s="257">
        <v>0</v>
      </c>
      <c r="F204" s="254">
        <v>0</v>
      </c>
      <c r="G204" s="254">
        <v>0</v>
      </c>
      <c r="H204" s="254">
        <v>0</v>
      </c>
      <c r="I204" s="251">
        <v>0</v>
      </c>
      <c r="J204" s="252">
        <v>0</v>
      </c>
      <c r="K204" s="252">
        <v>0</v>
      </c>
      <c r="N204" s="251"/>
    </row>
    <row r="205" spans="1:14" s="252" customFormat="1" x14ac:dyDescent="0.15">
      <c r="A205" s="251">
        <v>0</v>
      </c>
      <c r="B205" s="252">
        <v>0</v>
      </c>
      <c r="C205" s="252">
        <v>0</v>
      </c>
      <c r="D205" s="252">
        <v>0</v>
      </c>
      <c r="E205" s="257">
        <v>0</v>
      </c>
      <c r="F205" s="254">
        <v>0</v>
      </c>
      <c r="G205" s="254">
        <v>0</v>
      </c>
      <c r="H205" s="254">
        <v>0</v>
      </c>
      <c r="I205" s="251">
        <v>0</v>
      </c>
      <c r="J205" s="252">
        <v>0</v>
      </c>
      <c r="K205" s="252">
        <v>0</v>
      </c>
      <c r="N205" s="251"/>
    </row>
    <row r="206" spans="1:14" s="252" customFormat="1" x14ac:dyDescent="0.15">
      <c r="A206" s="251">
        <v>0</v>
      </c>
      <c r="B206" s="252">
        <v>0</v>
      </c>
      <c r="C206" s="252">
        <v>0</v>
      </c>
      <c r="D206" s="252">
        <v>0</v>
      </c>
      <c r="E206" s="257">
        <v>0</v>
      </c>
      <c r="F206" s="254">
        <v>0</v>
      </c>
      <c r="G206" s="254">
        <v>0</v>
      </c>
      <c r="H206" s="254">
        <v>0</v>
      </c>
      <c r="I206" s="251">
        <v>0</v>
      </c>
      <c r="J206" s="252">
        <v>0</v>
      </c>
      <c r="K206" s="252">
        <v>0</v>
      </c>
      <c r="N206" s="251"/>
    </row>
    <row r="207" spans="1:14" s="252" customFormat="1" x14ac:dyDescent="0.15">
      <c r="A207" s="251">
        <v>0</v>
      </c>
      <c r="B207" s="252">
        <v>0</v>
      </c>
      <c r="C207" s="252">
        <v>0</v>
      </c>
      <c r="D207" s="252">
        <v>0</v>
      </c>
      <c r="E207" s="257">
        <v>0</v>
      </c>
      <c r="F207" s="254">
        <v>0</v>
      </c>
      <c r="G207" s="254">
        <v>0</v>
      </c>
      <c r="H207" s="254">
        <v>0</v>
      </c>
      <c r="I207" s="251">
        <v>0</v>
      </c>
      <c r="J207" s="252">
        <v>0</v>
      </c>
      <c r="K207" s="252">
        <v>0</v>
      </c>
      <c r="N207" s="251"/>
    </row>
    <row r="208" spans="1:14" s="252" customFormat="1" x14ac:dyDescent="0.15">
      <c r="A208" s="251">
        <v>0</v>
      </c>
      <c r="B208" s="252">
        <v>0</v>
      </c>
      <c r="C208" s="252">
        <v>0</v>
      </c>
      <c r="D208" s="252">
        <v>0</v>
      </c>
      <c r="E208" s="257">
        <v>0</v>
      </c>
      <c r="F208" s="254">
        <v>0</v>
      </c>
      <c r="G208" s="254">
        <v>0</v>
      </c>
      <c r="H208" s="254">
        <v>0</v>
      </c>
      <c r="I208" s="251">
        <v>0</v>
      </c>
      <c r="J208" s="252">
        <v>0</v>
      </c>
      <c r="K208" s="252">
        <v>0</v>
      </c>
      <c r="N208" s="251"/>
    </row>
    <row r="209" spans="1:14" s="252" customFormat="1" x14ac:dyDescent="0.15">
      <c r="A209" s="251">
        <v>0</v>
      </c>
      <c r="B209" s="252">
        <v>0</v>
      </c>
      <c r="C209" s="252">
        <v>0</v>
      </c>
      <c r="D209" s="252">
        <v>0</v>
      </c>
      <c r="E209" s="257">
        <v>0</v>
      </c>
      <c r="F209" s="254">
        <v>0</v>
      </c>
      <c r="G209" s="254">
        <v>0</v>
      </c>
      <c r="H209" s="254">
        <v>0</v>
      </c>
      <c r="I209" s="251">
        <v>0</v>
      </c>
      <c r="J209" s="252">
        <v>0</v>
      </c>
      <c r="K209" s="252">
        <v>0</v>
      </c>
      <c r="N209" s="251"/>
    </row>
    <row r="210" spans="1:14" s="252" customFormat="1" x14ac:dyDescent="0.15">
      <c r="A210" s="251">
        <v>0</v>
      </c>
      <c r="B210" s="252">
        <v>0</v>
      </c>
      <c r="C210" s="252">
        <v>0</v>
      </c>
      <c r="D210" s="252">
        <v>0</v>
      </c>
      <c r="E210" s="257">
        <v>0</v>
      </c>
      <c r="F210" s="254">
        <v>0</v>
      </c>
      <c r="G210" s="254">
        <v>0</v>
      </c>
      <c r="H210" s="254">
        <v>0</v>
      </c>
      <c r="I210" s="251">
        <v>0</v>
      </c>
      <c r="J210" s="252">
        <v>0</v>
      </c>
      <c r="K210" s="252">
        <v>0</v>
      </c>
      <c r="N210" s="251"/>
    </row>
    <row r="211" spans="1:14" s="252" customFormat="1" x14ac:dyDescent="0.15">
      <c r="A211" s="251">
        <v>0</v>
      </c>
      <c r="B211" s="252">
        <v>0</v>
      </c>
      <c r="C211" s="252">
        <v>0</v>
      </c>
      <c r="D211" s="252">
        <v>0</v>
      </c>
      <c r="E211" s="257">
        <v>0</v>
      </c>
      <c r="F211" s="254">
        <v>0</v>
      </c>
      <c r="G211" s="254">
        <v>0</v>
      </c>
      <c r="H211" s="254">
        <v>0</v>
      </c>
      <c r="I211" s="251">
        <v>0</v>
      </c>
      <c r="J211" s="252">
        <v>0</v>
      </c>
      <c r="K211" s="252">
        <v>0</v>
      </c>
      <c r="N211" s="251"/>
    </row>
    <row r="212" spans="1:14" s="252" customFormat="1" x14ac:dyDescent="0.15">
      <c r="A212" s="251">
        <v>0</v>
      </c>
      <c r="B212" s="252">
        <v>0</v>
      </c>
      <c r="C212" s="252">
        <v>0</v>
      </c>
      <c r="D212" s="252">
        <v>0</v>
      </c>
      <c r="E212" s="257">
        <v>0</v>
      </c>
      <c r="F212" s="254">
        <v>0</v>
      </c>
      <c r="G212" s="254">
        <v>0</v>
      </c>
      <c r="H212" s="254">
        <v>0</v>
      </c>
      <c r="I212" s="251">
        <v>0</v>
      </c>
      <c r="J212" s="252">
        <v>0</v>
      </c>
      <c r="K212" s="252">
        <v>0</v>
      </c>
      <c r="N212" s="251"/>
    </row>
    <row r="213" spans="1:14" s="252" customFormat="1" x14ac:dyDescent="0.15">
      <c r="A213" s="251">
        <v>0</v>
      </c>
      <c r="B213" s="252">
        <v>0</v>
      </c>
      <c r="C213" s="252">
        <v>0</v>
      </c>
      <c r="D213" s="252">
        <v>0</v>
      </c>
      <c r="E213" s="257">
        <v>0</v>
      </c>
      <c r="F213" s="254">
        <v>0</v>
      </c>
      <c r="G213" s="254">
        <v>0</v>
      </c>
      <c r="H213" s="254">
        <v>0</v>
      </c>
      <c r="I213" s="251">
        <v>0</v>
      </c>
      <c r="J213" s="252">
        <v>0</v>
      </c>
      <c r="K213" s="252">
        <v>0</v>
      </c>
      <c r="N213" s="251"/>
    </row>
    <row r="214" spans="1:14" s="252" customFormat="1" x14ac:dyDescent="0.15">
      <c r="A214" s="251">
        <v>0</v>
      </c>
      <c r="B214" s="252">
        <v>0</v>
      </c>
      <c r="C214" s="252">
        <v>0</v>
      </c>
      <c r="D214" s="252">
        <v>0</v>
      </c>
      <c r="E214" s="257">
        <v>0</v>
      </c>
      <c r="F214" s="254">
        <v>0</v>
      </c>
      <c r="G214" s="254">
        <v>0</v>
      </c>
      <c r="H214" s="254">
        <v>0</v>
      </c>
      <c r="I214" s="251">
        <v>0</v>
      </c>
      <c r="J214" s="252">
        <v>0</v>
      </c>
      <c r="K214" s="252">
        <v>0</v>
      </c>
      <c r="N214" s="251"/>
    </row>
    <row r="215" spans="1:14" s="252" customFormat="1" x14ac:dyDescent="0.15">
      <c r="A215" s="251">
        <v>0</v>
      </c>
      <c r="B215" s="252">
        <v>0</v>
      </c>
      <c r="C215" s="252">
        <v>0</v>
      </c>
      <c r="D215" s="252">
        <v>0</v>
      </c>
      <c r="E215" s="257">
        <v>0</v>
      </c>
      <c r="F215" s="254">
        <v>0</v>
      </c>
      <c r="G215" s="254">
        <v>0</v>
      </c>
      <c r="H215" s="254">
        <v>0</v>
      </c>
      <c r="I215" s="251">
        <v>0</v>
      </c>
      <c r="J215" s="252">
        <v>0</v>
      </c>
      <c r="K215" s="252">
        <v>0</v>
      </c>
      <c r="N215" s="251"/>
    </row>
    <row r="216" spans="1:14" s="252" customFormat="1" x14ac:dyDescent="0.15">
      <c r="A216" s="251">
        <v>0</v>
      </c>
      <c r="B216" s="252">
        <v>0</v>
      </c>
      <c r="C216" s="252">
        <v>0</v>
      </c>
      <c r="D216" s="252">
        <v>0</v>
      </c>
      <c r="E216" s="257">
        <v>0</v>
      </c>
      <c r="F216" s="254">
        <v>0</v>
      </c>
      <c r="G216" s="254">
        <v>0</v>
      </c>
      <c r="H216" s="254">
        <v>0</v>
      </c>
      <c r="I216" s="251">
        <v>0</v>
      </c>
      <c r="J216" s="252">
        <v>0</v>
      </c>
      <c r="K216" s="252">
        <v>0</v>
      </c>
      <c r="N216" s="251"/>
    </row>
    <row r="217" spans="1:14" s="252" customFormat="1" x14ac:dyDescent="0.15">
      <c r="A217" s="251">
        <v>0</v>
      </c>
      <c r="B217" s="252">
        <v>0</v>
      </c>
      <c r="C217" s="252">
        <v>0</v>
      </c>
      <c r="D217" s="252">
        <v>0</v>
      </c>
      <c r="E217" s="257">
        <v>0</v>
      </c>
      <c r="F217" s="254">
        <v>0</v>
      </c>
      <c r="G217" s="254">
        <v>0</v>
      </c>
      <c r="H217" s="254">
        <v>0</v>
      </c>
      <c r="I217" s="251">
        <v>0</v>
      </c>
      <c r="J217" s="252">
        <v>0</v>
      </c>
      <c r="K217" s="252">
        <v>0</v>
      </c>
      <c r="N217" s="251"/>
    </row>
  </sheetData>
  <sheetProtection selectLockedCells="1"/>
  <mergeCells count="3">
    <mergeCell ref="B6:K8"/>
    <mergeCell ref="B16:G16"/>
    <mergeCell ref="J16:K16"/>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0127A-D7A8-4D7B-A46E-D1C8E685D40F}">
  <sheetPr>
    <tabColor rgb="FF4FADEA"/>
  </sheetPr>
  <dimension ref="A1:N217"/>
  <sheetViews>
    <sheetView topLeftCell="A4" zoomScaleNormal="100" workbookViewId="0">
      <selection activeCell="D18" sqref="D18"/>
    </sheetView>
  </sheetViews>
  <sheetFormatPr defaultColWidth="7.28515625" defaultRowHeight="8.25" x14ac:dyDescent="0.15"/>
  <cols>
    <col min="1" max="1" width="0.85546875" style="251" customWidth="1"/>
    <col min="2" max="2" width="18.28515625" style="252" bestFit="1" customWidth="1"/>
    <col min="3" max="3" width="22.85546875" style="252" bestFit="1" customWidth="1"/>
    <col min="4" max="4" width="15.7109375" style="252" customWidth="1"/>
    <col min="5" max="5" width="30" style="252" bestFit="1" customWidth="1"/>
    <col min="6" max="6" width="15.7109375" style="252" bestFit="1" customWidth="1"/>
    <col min="7" max="7" width="16.7109375" style="252" customWidth="1"/>
    <col min="8" max="8" width="10.140625" style="252" customWidth="1"/>
    <col min="9" max="9" width="10.140625" style="251" customWidth="1"/>
    <col min="10" max="10" width="12.28515625" style="252" bestFit="1" customWidth="1"/>
    <col min="11" max="11" width="22.42578125" style="252" bestFit="1" customWidth="1"/>
    <col min="12" max="12" width="16.7109375" style="252" customWidth="1"/>
    <col min="13" max="13" width="14.140625" style="252" bestFit="1" customWidth="1"/>
    <col min="14" max="14" width="19.28515625" style="251" customWidth="1"/>
    <col min="15" max="16384" width="7.28515625" style="251"/>
  </cols>
  <sheetData>
    <row r="1" spans="2:11" x14ac:dyDescent="0.15">
      <c r="J1" s="252" t="s">
        <v>1937</v>
      </c>
    </row>
    <row r="2" spans="2:11" x14ac:dyDescent="0.15">
      <c r="B2" s="252">
        <f ca="1">IF(H!$E$2="DRAGGING CELLS IS NOT PERMITTED. PLEASE UNDO LAST ACTION!!",0,IF(H!$Q$1&lt;&gt;"Feedback OFF",IF(Scoreboard!$F$28="",SUMIFS(HPT!A3:$AM$200, HPT!A3:$AM$200, "&gt;0", HSC!A3:$AM$200, "PerfectMsg")+ABS(SUMIFS(HPT!A3:$AM$200, HPT!A3:$AM$200, "&lt;0", HSC!A3:$AM$200, "PerfectMsg")),0),0))</f>
        <v>2</v>
      </c>
      <c r="C2" s="252">
        <f>SUMIF(HPT!A3:$AM$200,"&gt;0")</f>
        <v>2</v>
      </c>
    </row>
    <row r="3" spans="2:11" s="252" customFormat="1" ht="4.9000000000000004" customHeight="1" x14ac:dyDescent="0.15">
      <c r="I3" s="251"/>
    </row>
    <row r="4" spans="2:11" s="252" customFormat="1" ht="4.9000000000000004" customHeight="1" x14ac:dyDescent="0.15">
      <c r="I4" s="251"/>
    </row>
    <row r="5" spans="2:11" s="252" customFormat="1" x14ac:dyDescent="0.15">
      <c r="B5" s="175">
        <v>0</v>
      </c>
      <c r="I5" s="251"/>
    </row>
    <row r="6" spans="2:11" s="252" customFormat="1" x14ac:dyDescent="0.15">
      <c r="B6" s="306">
        <v>0</v>
      </c>
      <c r="C6" s="306"/>
      <c r="D6" s="306"/>
      <c r="E6" s="306"/>
      <c r="F6" s="306"/>
      <c r="G6" s="306"/>
      <c r="H6" s="306"/>
      <c r="I6" s="306"/>
      <c r="J6" s="306"/>
      <c r="K6" s="306"/>
    </row>
    <row r="7" spans="2:11" s="252" customFormat="1" x14ac:dyDescent="0.15">
      <c r="B7" s="306"/>
      <c r="C7" s="306"/>
      <c r="D7" s="306"/>
      <c r="E7" s="306"/>
      <c r="F7" s="306"/>
      <c r="G7" s="306"/>
      <c r="H7" s="306"/>
      <c r="I7" s="306"/>
      <c r="J7" s="306"/>
      <c r="K7" s="306"/>
    </row>
    <row r="8" spans="2:11" s="252" customFormat="1" x14ac:dyDescent="0.15">
      <c r="B8" s="306"/>
      <c r="C8" s="306"/>
      <c r="D8" s="306"/>
      <c r="E8" s="306"/>
      <c r="F8" s="306"/>
      <c r="G8" s="306"/>
      <c r="H8" s="306"/>
      <c r="I8" s="306"/>
      <c r="J8" s="306"/>
      <c r="K8" s="306"/>
    </row>
    <row r="9" spans="2:11" s="252" customFormat="1" x14ac:dyDescent="0.15">
      <c r="B9" s="175">
        <v>0</v>
      </c>
      <c r="I9" s="251"/>
    </row>
    <row r="10" spans="2:11" s="252" customFormat="1" ht="16.149999999999999" customHeight="1" x14ac:dyDescent="0.15">
      <c r="B10" s="215">
        <v>0</v>
      </c>
      <c r="C10" s="207"/>
      <c r="D10" s="207"/>
      <c r="E10" s="207"/>
      <c r="F10" s="207"/>
      <c r="G10" s="207"/>
      <c r="H10" s="207"/>
      <c r="I10" s="207"/>
      <c r="J10" s="207"/>
      <c r="K10" s="207"/>
    </row>
    <row r="11" spans="2:11" s="252" customFormat="1" ht="16.149999999999999" customHeight="1" x14ac:dyDescent="0.15">
      <c r="B11" s="256">
        <v>0</v>
      </c>
      <c r="C11" s="238"/>
      <c r="D11" s="238"/>
      <c r="E11" s="238"/>
      <c r="F11" s="238"/>
      <c r="G11" s="238"/>
      <c r="H11" s="238"/>
      <c r="I11" s="238"/>
      <c r="J11" s="238"/>
      <c r="K11" s="238"/>
    </row>
    <row r="12" spans="2:11" s="252" customFormat="1" x14ac:dyDescent="0.15">
      <c r="B12" s="238"/>
      <c r="C12" s="238"/>
      <c r="D12" s="238"/>
      <c r="E12" s="238"/>
      <c r="F12" s="238"/>
      <c r="G12" s="238"/>
      <c r="H12" s="238"/>
      <c r="I12" s="238"/>
      <c r="J12" s="238"/>
      <c r="K12" s="238"/>
    </row>
    <row r="13" spans="2:11" s="252" customFormat="1" ht="16.149999999999999" customHeight="1" x14ac:dyDescent="0.15">
      <c r="B13" s="238"/>
      <c r="C13" s="238"/>
      <c r="D13" s="238"/>
      <c r="E13" s="238"/>
      <c r="F13" s="238"/>
      <c r="G13" s="238"/>
      <c r="H13" s="238"/>
      <c r="I13" s="238"/>
      <c r="J13" s="238"/>
      <c r="K13" s="238"/>
    </row>
    <row r="14" spans="2:11" s="252" customFormat="1" ht="15" customHeight="1" x14ac:dyDescent="0.15">
      <c r="I14" s="251"/>
    </row>
    <row r="15" spans="2:11" s="252" customFormat="1" ht="15" customHeight="1" x14ac:dyDescent="0.15">
      <c r="I15" s="251"/>
    </row>
    <row r="16" spans="2:11" s="252" customFormat="1" ht="15" customHeight="1" x14ac:dyDescent="0.15">
      <c r="B16" s="335">
        <v>0</v>
      </c>
      <c r="C16" s="335"/>
      <c r="D16" s="335"/>
      <c r="E16" s="335"/>
      <c r="F16" s="335"/>
      <c r="G16" s="335"/>
      <c r="I16" s="251"/>
      <c r="J16" s="335">
        <v>0</v>
      </c>
      <c r="K16" s="335"/>
    </row>
    <row r="17" spans="2:14" ht="15" customHeight="1" x14ac:dyDescent="0.15">
      <c r="B17" s="179">
        <v>0</v>
      </c>
      <c r="C17" s="179">
        <v>0</v>
      </c>
      <c r="D17" s="179">
        <v>0</v>
      </c>
      <c r="E17" s="179">
        <v>0</v>
      </c>
      <c r="F17" s="179">
        <v>0</v>
      </c>
      <c r="G17" s="179">
        <v>0</v>
      </c>
      <c r="J17" s="179">
        <v>0</v>
      </c>
      <c r="K17" s="179">
        <v>0</v>
      </c>
    </row>
    <row r="18" spans="2:14" ht="15" customHeight="1" x14ac:dyDescent="0.15">
      <c r="B18" s="252">
        <v>0</v>
      </c>
      <c r="C18" s="252">
        <v>0</v>
      </c>
      <c r="D18" s="252" t="str">
        <f ca="1">_xlfn.IFS(ISBLANK(H!D18),"",IF(NOT(ISNA('#_H'!D18)),IF(ISNA(H!D18),TRUE,FALSE),FALSE),"StuNAMsg",IF(AND(ISNA('#_H'!D18),ISNA(H!D18)),TRUE,FALSE),"PerfectMsg",IF(NOT(ISERROR('#_H'!D18)),IF(ISERROR(H!D18),TRUE,FALSE),FALSE),"StuErrorMsg",IF(TYPE('#_H'!D18)&lt;&gt;TYPE(H!D18),TRUE,FALSE),"WrongTypeMsg",IF(_xlfn.ISFORMULA('#_H'!D18),IF(NOT(_xlfn.ISFORMULA(H!D18)),TRUE),FALSE),"MissingFormulaMsg",IF(NOT(AND(ISNUMBER(FIND("[",_xlfn.FORMULATEXT('#_H'!D18))),ISNUMBER(FIND("!",_xlfn.FORMULATEXT('#_H'!D18))))),AND(ISNUMBER(FIND("[",_xlfn.FORMULATEXT(H!D18))),ISNUMBER(FIND("!",_xlfn.FORMULATEXT(H!D18)))),FALSE),"ExternalRefsMsg",IF(ISNUMBER('#_H'!D18),IF(ABS('#_H'!D18-H!D18)&gt;0.00001,TRUE,FALSE),IF('#_H'!D18&lt;&gt;H!D18,TRUE,FALSE)),IF(ISNUMBER('#_H'!D18),IF('#_H'!D18&gt;H!D18,"TooLow","TooHigh"),"WrongAnswer"),NOT(_xlfn.ISFORMULA('#_H'!D18)),IF(_xlfn.IFS(ISTEXT('#_H'!D18),FALSE,ISLOGICAL('#_H'!D18),FALSE,SUBSTITUTE(CELL("format",'#_H'!D18),"-","")=SUBSTITUTE(CELL("format",H!D18),"-",""),FALSE,CELL("format",'#_H'!D18)="G",FALSE,AND(CELL("format",'#_H'!D18)="F0",CELL("format",H!D18)="G"),FALSE,TRUE,IFERROR(IF(MATCH(CELL("format",'#_H'!D18)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18),_xlfn.FORMULATEXT(H!D18),H!D18),"9","#"),"8","#"),"7","#"),"6","#"),"5","#"),"4","#"),"3","#"),"2","#"),"1","#"),"0","#"),"$","")," ",""),",","@"),"&gt;","@"),"&lt;","@"),"=","@"),")","@"),"(","@"),"^","@"),"/","@"),"+","@"),"*","@"),"-","@"))-LEN(SUBSTITUTE(SUBSTITUTE(SUBSTITUTE(SUBSTITUTE(SUBSTITUTE(SUBSTITUTE(SUBSTITUTE(SUBSTITUTE(SUBSTITUTE(SUBSTITUTE(SUBSTITUTE(SUBSTITUTE(SUBSTITUTE(SUBSTITUTE(SUBSTITUTE(SUBSTITUTE(SUBSTITUTE(SUBSTITUTE(SUBSTITUTE(SUBSTITUTE(SUBSTITUTE(SUBSTITUTE(SUBSTITUTE(SUBSTITUTE(IF(_xlfn.ISFORMULA(H!D18),_xlfn.FORMULATEXT(H!D18),H!D18),"9","#"),"8","#"),"7","#"),"6","#"),"5","#"),"4","#"),"3","#"),"2","#"),"1","#"),"0","#"),"$","")," ",""),",","@"),"&gt;","@"),"&lt;","@"),"=","@"),")","@"),"(","@"),"^","@"),"/","@"),"+","@"),"*","@"),"-","@"),"@#","")))/2&gt;(LEN(SUBSTITUTE(SUBSTITUTE(SUBSTITUTE(SUBSTITUTE(SUBSTITUTE(SUBSTITUTE(SUBSTITUTE(SUBSTITUTE(SUBSTITUTE(SUBSTITUTE(SUBSTITUTE(SUBSTITUTE(SUBSTITUTE(SUBSTITUTE(SUBSTITUTE(SUBSTITUTE(SUBSTITUTE(SUBSTITUTE(SUBSTITUTE(SUBSTITUTE(SUBSTITUTE(SUBSTITUTE(SUBSTITUTE(IF(_xlfn.ISFORMULA('#_H'!D18),_xlfn.FORMULATEXT('#_H'!D18),'#_H'!D18),"9","#"),"8","#"),"7","#"),"6","#"),"5","#"),"4","#"),"3","#"),"2","#"),"1","#"),"0","#"),"$","")," ",""),",","@"),"&gt;","@"),"&lt;","@"),"=","@"),")","@"),"(","@"),"^","@"),"/","@"),"+","@"),"*","@"),"-","@"))-LEN(SUBSTITUTE(SUBSTITUTE(SUBSTITUTE(SUBSTITUTE(SUBSTITUTE(SUBSTITUTE(SUBSTITUTE(SUBSTITUTE(SUBSTITUTE(SUBSTITUTE(SUBSTITUTE(SUBSTITUTE(SUBSTITUTE(SUBSTITUTE(SUBSTITUTE(SUBSTITUTE(SUBSTITUTE(SUBSTITUTE(SUBSTITUTE(SUBSTITUTE(SUBSTITUTE(SUBSTITUTE(SUBSTITUTE(SUBSTITUTE(IF(_xlfn.ISFORMULA('#_H'!D18),_xlfn.FORMULATEXT('#_H'!D18),'#_H'!D18),"9","#"),"8","#"),"7","#"),"6","#"),"5","#"),"4","#"),"3","#"),"2","#"),"1","#"),"0","#"),"$","")," ",""),",","@"),"&gt;","@"),"&lt;","@"),"=","@"),")","@"),"(","@"),"^","@"),"/","@"),"+","@"),"*","@"),"-","@"),"@#","")))/2,TRUE,FALSE),"HardCodeMsg",IF(LEN(IF(_xlfn.ISFORMULA(H!D18),_xlfn.FORMULATEXT(H!D18),H!D18))-LEN(SUBSTITUTE(IF(_xlfn.ISFORMULA(H!D18),_xlfn.FORMULATEXT(H!D18),H!D18),"""",""))&gt;LEN(IF(_xlfn.ISFORMULA('#_H'!D18),_xlfn.FORMULATEXT('#_H'!D18),'#_H'!D18))-LEN(SUBSTITUTE(IF(_xlfn.ISFORMULA('#_H'!D18),_xlfn.FORMULATEXT('#_H'!D18),'#_H'!D18),"""","")),TRUE,FALSE),"HardQuoteMsg",IF(LEN(IF(_xlfn.ISFORMULA(H!D18),_xlfn.FORMULATEXT(H!D18),H!D18))-LEN(SUBSTITUTE(IF(_xlfn.ISFORMULA(H!D18),_xlfn.FORMULATEXT(H!D18),H!D18),"$",""))&lt;LEN(IF(_xlfn.ISFORMULA('#_H'!D18),_xlfn.FORMULATEXT('#_H'!D18),'#_H'!D18))-LEN(SUBSTITUTE(IF(_xlfn.ISFORMULA('#_H'!D18),_xlfn.FORMULATEXT('#_H'!D18),'#_H'!D18),"$","")),TRUE,FALSE),"MissingAbsMsg",_xlfn.IFS(ISTEXT('#_H'!D18),FALSE,ISLOGICAL('#_H'!D18),FALSE,SUBSTITUTE(CELL("format",'#_H'!D18),"-","")=SUBSTITUTE(CELL("format",H!D18),"-",""),FALSE,CELL("format",'#_H'!D18)="G",FALSE,AND(CELL("format",'#_H'!D18)="F0",CELL("format",H!D18)="G"),FALSE,TRUE,IFERROR(IF(MATCH(CELL("format",'#_H'!D18),FormatCodes_SFX!$A$4:$A$53,0)&gt;0,TRUE),FALSE),TRUE,TRUE),"FormatMsg",TRUE,"PerfectMsg")</f>
        <v>PerfectMsg</v>
      </c>
      <c r="E18" s="257">
        <v>571278</v>
      </c>
      <c r="F18" s="254">
        <v>0</v>
      </c>
      <c r="G18" s="254">
        <v>0</v>
      </c>
      <c r="J18" s="252">
        <v>0</v>
      </c>
      <c r="K18" s="252">
        <v>0</v>
      </c>
    </row>
    <row r="19" spans="2:14" ht="15" customHeight="1" x14ac:dyDescent="0.15">
      <c r="B19" s="252">
        <v>0</v>
      </c>
      <c r="C19" s="252">
        <v>0</v>
      </c>
      <c r="D19" s="252" t="str">
        <f ca="1">_xlfn.IFS(ISBLANK(H!D19),"",IF(NOT(ISNA('#_H'!D19)),IF(ISNA(H!D19),TRUE,FALSE),FALSE),"StuNAMsg",IF(AND(ISNA('#_H'!D19),ISNA(H!D19)),TRUE,FALSE),"PerfectMsg",IF(NOT(ISERROR('#_H'!D19)),IF(ISERROR(H!D19),TRUE,FALSE),FALSE),"StuErrorMsg",IF(TYPE('#_H'!D19)&lt;&gt;TYPE(H!D19),TRUE,FALSE),"WrongTypeMsg",IF(_xlfn.ISFORMULA('#_H'!D19),IF(NOT(_xlfn.ISFORMULA(H!D19)),TRUE),FALSE),"MissingFormulaMsg",IF(NOT(AND(ISNUMBER(FIND("[",_xlfn.FORMULATEXT('#_H'!D19))),ISNUMBER(FIND("!",_xlfn.FORMULATEXT('#_H'!D19))))),AND(ISNUMBER(FIND("[",_xlfn.FORMULATEXT(H!D19))),ISNUMBER(FIND("!",_xlfn.FORMULATEXT(H!D19)))),FALSE),"ExternalRefsMsg",IF(ISNUMBER('#_H'!D19),IF(ABS('#_H'!D19-H!D19)&gt;0.00001,TRUE,FALSE),IF('#_H'!D19&lt;&gt;H!D19,TRUE,FALSE)),IF(ISNUMBER('#_H'!D19),IF('#_H'!D19&gt;H!D19,"TooLow","TooHigh"),"WrongAnswer"),NOT(_xlfn.ISFORMULA('#_H'!D19)),IF(_xlfn.IFS(ISTEXT('#_H'!D19),FALSE,ISLOGICAL('#_H'!D19),FALSE,SUBSTITUTE(CELL("format",'#_H'!D19),"-","")=SUBSTITUTE(CELL("format",H!D19),"-",""),FALSE,CELL("format",'#_H'!D19)="G",FALSE,AND(CELL("format",'#_H'!D19)="F0",CELL("format",H!D19)="G"),FALSE,TRUE,IFERROR(IF(MATCH(CELL("format",'#_H'!D19)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19),_xlfn.FORMULATEXT(H!D19),H!D19),"9","#"),"8","#"),"7","#"),"6","#"),"5","#"),"4","#"),"3","#"),"2","#"),"1","#"),"0","#"),"$","")," ",""),",","@"),"&gt;","@"),"&lt;","@"),"=","@"),")","@"),"(","@"),"^","@"),"/","@"),"+","@"),"*","@"),"-","@"))-LEN(SUBSTITUTE(SUBSTITUTE(SUBSTITUTE(SUBSTITUTE(SUBSTITUTE(SUBSTITUTE(SUBSTITUTE(SUBSTITUTE(SUBSTITUTE(SUBSTITUTE(SUBSTITUTE(SUBSTITUTE(SUBSTITUTE(SUBSTITUTE(SUBSTITUTE(SUBSTITUTE(SUBSTITUTE(SUBSTITUTE(SUBSTITUTE(SUBSTITUTE(SUBSTITUTE(SUBSTITUTE(SUBSTITUTE(SUBSTITUTE(IF(_xlfn.ISFORMULA(H!D19),_xlfn.FORMULATEXT(H!D19),H!D19),"9","#"),"8","#"),"7","#"),"6","#"),"5","#"),"4","#"),"3","#"),"2","#"),"1","#"),"0","#"),"$","")," ",""),",","@"),"&gt;","@"),"&lt;","@"),"=","@"),")","@"),"(","@"),"^","@"),"/","@"),"+","@"),"*","@"),"-","@"),"@#","")))/2&gt;(LEN(SUBSTITUTE(SUBSTITUTE(SUBSTITUTE(SUBSTITUTE(SUBSTITUTE(SUBSTITUTE(SUBSTITUTE(SUBSTITUTE(SUBSTITUTE(SUBSTITUTE(SUBSTITUTE(SUBSTITUTE(SUBSTITUTE(SUBSTITUTE(SUBSTITUTE(SUBSTITUTE(SUBSTITUTE(SUBSTITUTE(SUBSTITUTE(SUBSTITUTE(SUBSTITUTE(SUBSTITUTE(SUBSTITUTE(IF(_xlfn.ISFORMULA('#_H'!D19),_xlfn.FORMULATEXT('#_H'!D19),'#_H'!D19),"9","#"),"8","#"),"7","#"),"6","#"),"5","#"),"4","#"),"3","#"),"2","#"),"1","#"),"0","#"),"$","")," ",""),",","@"),"&gt;","@"),"&lt;","@"),"=","@"),")","@"),"(","@"),"^","@"),"/","@"),"+","@"),"*","@"),"-","@"))-LEN(SUBSTITUTE(SUBSTITUTE(SUBSTITUTE(SUBSTITUTE(SUBSTITUTE(SUBSTITUTE(SUBSTITUTE(SUBSTITUTE(SUBSTITUTE(SUBSTITUTE(SUBSTITUTE(SUBSTITUTE(SUBSTITUTE(SUBSTITUTE(SUBSTITUTE(SUBSTITUTE(SUBSTITUTE(SUBSTITUTE(SUBSTITUTE(SUBSTITUTE(SUBSTITUTE(SUBSTITUTE(SUBSTITUTE(SUBSTITUTE(IF(_xlfn.ISFORMULA('#_H'!D19),_xlfn.FORMULATEXT('#_H'!D19),'#_H'!D19),"9","#"),"8","#"),"7","#"),"6","#"),"5","#"),"4","#"),"3","#"),"2","#"),"1","#"),"0","#"),"$","")," ",""),",","@"),"&gt;","@"),"&lt;","@"),"=","@"),")","@"),"(","@"),"^","@"),"/","@"),"+","@"),"*","@"),"-","@"),"@#","")))/2,TRUE,FALSE),"HardCodeMsg",IF(LEN(IF(_xlfn.ISFORMULA(H!D19),_xlfn.FORMULATEXT(H!D19),H!D19))-LEN(SUBSTITUTE(IF(_xlfn.ISFORMULA(H!D19),_xlfn.FORMULATEXT(H!D19),H!D19),"""",""))&gt;LEN(IF(_xlfn.ISFORMULA('#_H'!D19),_xlfn.FORMULATEXT('#_H'!D19),'#_H'!D19))-LEN(SUBSTITUTE(IF(_xlfn.ISFORMULA('#_H'!D19),_xlfn.FORMULATEXT('#_H'!D19),'#_H'!D19),"""","")),TRUE,FALSE),"HardQuoteMsg",IF(LEN(IF(_xlfn.ISFORMULA(H!D19),_xlfn.FORMULATEXT(H!D19),H!D19))-LEN(SUBSTITUTE(IF(_xlfn.ISFORMULA(H!D19),_xlfn.FORMULATEXT(H!D19),H!D19),"$",""))&lt;LEN(IF(_xlfn.ISFORMULA('#_H'!D19),_xlfn.FORMULATEXT('#_H'!D19),'#_H'!D19))-LEN(SUBSTITUTE(IF(_xlfn.ISFORMULA('#_H'!D19),_xlfn.FORMULATEXT('#_H'!D19),'#_H'!D19),"$","")),TRUE,FALSE),"MissingAbsMsg",_xlfn.IFS(ISTEXT('#_H'!D19),FALSE,ISLOGICAL('#_H'!D19),FALSE,SUBSTITUTE(CELL("format",'#_H'!D19),"-","")=SUBSTITUTE(CELL("format",H!D19),"-",""),FALSE,CELL("format",'#_H'!D19)="G",FALSE,AND(CELL("format",'#_H'!D19)="F0",CELL("format",H!D19)="G"),FALSE,TRUE,IFERROR(IF(MATCH(CELL("format",'#_H'!D19),FormatCodes_SFX!$A$4:$A$53,0)&gt;0,TRUE),FALSE),TRUE,TRUE),"FormatMsg",TRUE,"PerfectMsg")</f>
        <v>PerfectMsg</v>
      </c>
      <c r="E19" s="257">
        <v>568471</v>
      </c>
      <c r="F19" s="254">
        <v>0</v>
      </c>
      <c r="G19" s="254">
        <v>0</v>
      </c>
      <c r="J19" s="252">
        <v>0</v>
      </c>
      <c r="K19" s="252">
        <v>0</v>
      </c>
      <c r="N19" s="253"/>
    </row>
    <row r="20" spans="2:14" ht="15" customHeight="1" x14ac:dyDescent="0.15">
      <c r="B20" s="252">
        <v>0</v>
      </c>
      <c r="C20" s="252">
        <v>0</v>
      </c>
      <c r="D20" s="252" t="str">
        <f ca="1">_xlfn.IFS(ISBLANK(H!D20),"",IF(NOT(ISNA('#_H'!D20)),IF(ISNA(H!D20),TRUE,FALSE),FALSE),"StuNAMsg",IF(AND(ISNA('#_H'!D20),ISNA(H!D20)),TRUE,FALSE),"PerfectMsg",IF(NOT(ISERROR('#_H'!D20)),IF(ISERROR(H!D20),TRUE,FALSE),FALSE),"StuErrorMsg",IF(TYPE('#_H'!D20)&lt;&gt;TYPE(H!D20),TRUE,FALSE),"WrongTypeMsg",IF(_xlfn.ISFORMULA('#_H'!D20),IF(NOT(_xlfn.ISFORMULA(H!D20)),TRUE),FALSE),"MissingFormulaMsg",IF(NOT(AND(ISNUMBER(FIND("[",_xlfn.FORMULATEXT('#_H'!D20))),ISNUMBER(FIND("!",_xlfn.FORMULATEXT('#_H'!D20))))),AND(ISNUMBER(FIND("[",_xlfn.FORMULATEXT(H!D20))),ISNUMBER(FIND("!",_xlfn.FORMULATEXT(H!D20)))),FALSE),"ExternalRefsMsg",IF(ISNUMBER('#_H'!D20),IF(ABS('#_H'!D20-H!D20)&gt;0.00001,TRUE,FALSE),IF('#_H'!D20&lt;&gt;H!D20,TRUE,FALSE)),IF(ISNUMBER('#_H'!D20),IF('#_H'!D20&gt;H!D20,"TooLow","TooHigh"),"WrongAnswer"),NOT(_xlfn.ISFORMULA('#_H'!D20)),IF(_xlfn.IFS(ISTEXT('#_H'!D20),FALSE,ISLOGICAL('#_H'!D20),FALSE,SUBSTITUTE(CELL("format",'#_H'!D20),"-","")=SUBSTITUTE(CELL("format",H!D20),"-",""),FALSE,CELL("format",'#_H'!D20)="G",FALSE,AND(CELL("format",'#_H'!D20)="F0",CELL("format",H!D20)="G"),FALSE,TRUE,IFERROR(IF(MATCH(CELL("format",'#_H'!D20)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20),_xlfn.FORMULATEXT(H!D20),H!D20),"9","#"),"8","#"),"7","#"),"6","#"),"5","#"),"4","#"),"3","#"),"2","#"),"1","#"),"0","#"),"$","")," ",""),",","@"),"&gt;","@"),"&lt;","@"),"=","@"),")","@"),"(","@"),"^","@"),"/","@"),"+","@"),"*","@"),"-","@"))-LEN(SUBSTITUTE(SUBSTITUTE(SUBSTITUTE(SUBSTITUTE(SUBSTITUTE(SUBSTITUTE(SUBSTITUTE(SUBSTITUTE(SUBSTITUTE(SUBSTITUTE(SUBSTITUTE(SUBSTITUTE(SUBSTITUTE(SUBSTITUTE(SUBSTITUTE(SUBSTITUTE(SUBSTITUTE(SUBSTITUTE(SUBSTITUTE(SUBSTITUTE(SUBSTITUTE(SUBSTITUTE(SUBSTITUTE(SUBSTITUTE(IF(_xlfn.ISFORMULA(H!D20),_xlfn.FORMULATEXT(H!D20),H!D20),"9","#"),"8","#"),"7","#"),"6","#"),"5","#"),"4","#"),"3","#"),"2","#"),"1","#"),"0","#"),"$","")," ",""),",","@"),"&gt;","@"),"&lt;","@"),"=","@"),")","@"),"(","@"),"^","@"),"/","@"),"+","@"),"*","@"),"-","@"),"@#","")))/2&gt;(LEN(SUBSTITUTE(SUBSTITUTE(SUBSTITUTE(SUBSTITUTE(SUBSTITUTE(SUBSTITUTE(SUBSTITUTE(SUBSTITUTE(SUBSTITUTE(SUBSTITUTE(SUBSTITUTE(SUBSTITUTE(SUBSTITUTE(SUBSTITUTE(SUBSTITUTE(SUBSTITUTE(SUBSTITUTE(SUBSTITUTE(SUBSTITUTE(SUBSTITUTE(SUBSTITUTE(SUBSTITUTE(SUBSTITUTE(IF(_xlfn.ISFORMULA('#_H'!D20),_xlfn.FORMULATEXT('#_H'!D20),'#_H'!D20),"9","#"),"8","#"),"7","#"),"6","#"),"5","#"),"4","#"),"3","#"),"2","#"),"1","#"),"0","#"),"$","")," ",""),",","@"),"&gt;","@"),"&lt;","@"),"=","@"),")","@"),"(","@"),"^","@"),"/","@"),"+","@"),"*","@"),"-","@"))-LEN(SUBSTITUTE(SUBSTITUTE(SUBSTITUTE(SUBSTITUTE(SUBSTITUTE(SUBSTITUTE(SUBSTITUTE(SUBSTITUTE(SUBSTITUTE(SUBSTITUTE(SUBSTITUTE(SUBSTITUTE(SUBSTITUTE(SUBSTITUTE(SUBSTITUTE(SUBSTITUTE(SUBSTITUTE(SUBSTITUTE(SUBSTITUTE(SUBSTITUTE(SUBSTITUTE(SUBSTITUTE(SUBSTITUTE(SUBSTITUTE(IF(_xlfn.ISFORMULA('#_H'!D20),_xlfn.FORMULATEXT('#_H'!D20),'#_H'!D20),"9","#"),"8","#"),"7","#"),"6","#"),"5","#"),"4","#"),"3","#"),"2","#"),"1","#"),"0","#"),"$","")," ",""),",","@"),"&gt;","@"),"&lt;","@"),"=","@"),")","@"),"(","@"),"^","@"),"/","@"),"+","@"),"*","@"),"-","@"),"@#","")))/2,TRUE,FALSE),"HardCodeMsg",IF(LEN(IF(_xlfn.ISFORMULA(H!D20),_xlfn.FORMULATEXT(H!D20),H!D20))-LEN(SUBSTITUTE(IF(_xlfn.ISFORMULA(H!D20),_xlfn.FORMULATEXT(H!D20),H!D20),"""",""))&gt;LEN(IF(_xlfn.ISFORMULA('#_H'!D20),_xlfn.FORMULATEXT('#_H'!D20),'#_H'!D20))-LEN(SUBSTITUTE(IF(_xlfn.ISFORMULA('#_H'!D20),_xlfn.FORMULATEXT('#_H'!D20),'#_H'!D20),"""","")),TRUE,FALSE),"HardQuoteMsg",IF(LEN(IF(_xlfn.ISFORMULA(H!D20),_xlfn.FORMULATEXT(H!D20),H!D20))-LEN(SUBSTITUTE(IF(_xlfn.ISFORMULA(H!D20),_xlfn.FORMULATEXT(H!D20),H!D20),"$",""))&lt;LEN(IF(_xlfn.ISFORMULA('#_H'!D20),_xlfn.FORMULATEXT('#_H'!D20),'#_H'!D20))-LEN(SUBSTITUTE(IF(_xlfn.ISFORMULA('#_H'!D20),_xlfn.FORMULATEXT('#_H'!D20),'#_H'!D20),"$","")),TRUE,FALSE),"MissingAbsMsg",_xlfn.IFS(ISTEXT('#_H'!D20),FALSE,ISLOGICAL('#_H'!D20),FALSE,SUBSTITUTE(CELL("format",'#_H'!D20),"-","")=SUBSTITUTE(CELL("format",H!D20),"-",""),FALSE,CELL("format",'#_H'!D20)="G",FALSE,AND(CELL("format",'#_H'!D20)="F0",CELL("format",H!D20)="G"),FALSE,TRUE,IFERROR(IF(MATCH(CELL("format",'#_H'!D20),FormatCodes_SFX!$A$4:$A$53,0)&gt;0,TRUE),FALSE),TRUE,TRUE),"FormatMsg",TRUE,"PerfectMsg")</f>
        <v>PerfectMsg</v>
      </c>
      <c r="E20" s="257">
        <v>1210662</v>
      </c>
      <c r="F20" s="254">
        <v>0</v>
      </c>
      <c r="G20" s="254">
        <v>0</v>
      </c>
      <c r="H20" s="254"/>
      <c r="J20" s="252">
        <v>0</v>
      </c>
      <c r="K20" s="252">
        <v>0</v>
      </c>
      <c r="N20" s="255"/>
    </row>
    <row r="21" spans="2:14" ht="15" customHeight="1" x14ac:dyDescent="0.15">
      <c r="B21" s="252">
        <v>0</v>
      </c>
      <c r="C21" s="252">
        <v>0</v>
      </c>
      <c r="D21" s="252" t="str">
        <f ca="1">_xlfn.IFS(ISBLANK(H!D21),"",IF(NOT(ISNA('#_H'!D21)),IF(ISNA(H!D21),TRUE,FALSE),FALSE),"StuNAMsg",IF(AND(ISNA('#_H'!D21),ISNA(H!D21)),TRUE,FALSE),"PerfectMsg",IF(NOT(ISERROR('#_H'!D21)),IF(ISERROR(H!D21),TRUE,FALSE),FALSE),"StuErrorMsg",IF(TYPE('#_H'!D21)&lt;&gt;TYPE(H!D21),TRUE,FALSE),"WrongTypeMsg",IF(_xlfn.ISFORMULA('#_H'!D21),IF(NOT(_xlfn.ISFORMULA(H!D21)),TRUE),FALSE),"MissingFormulaMsg",IF(NOT(AND(ISNUMBER(FIND("[",_xlfn.FORMULATEXT('#_H'!D21))),ISNUMBER(FIND("!",_xlfn.FORMULATEXT('#_H'!D21))))),AND(ISNUMBER(FIND("[",_xlfn.FORMULATEXT(H!D21))),ISNUMBER(FIND("!",_xlfn.FORMULATEXT(H!D21)))),FALSE),"ExternalRefsMsg",IF(ISNUMBER('#_H'!D21),IF(ABS('#_H'!D21-H!D21)&gt;0.00001,TRUE,FALSE),IF('#_H'!D21&lt;&gt;H!D21,TRUE,FALSE)),IF(ISNUMBER('#_H'!D21),IF('#_H'!D21&gt;H!D21,"TooLow","TooHigh"),"WrongAnswer"),NOT(_xlfn.ISFORMULA('#_H'!D21)),IF(_xlfn.IFS(ISTEXT('#_H'!D21),FALSE,ISLOGICAL('#_H'!D21),FALSE,SUBSTITUTE(CELL("format",'#_H'!D21),"-","")=SUBSTITUTE(CELL("format",H!D21),"-",""),FALSE,CELL("format",'#_H'!D21)="G",FALSE,AND(CELL("format",'#_H'!D21)="F0",CELL("format",H!D21)="G"),FALSE,TRUE,IFERROR(IF(MATCH(CELL("format",'#_H'!D21)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21),_xlfn.FORMULATEXT(H!D21),H!D21),"9","#"),"8","#"),"7","#"),"6","#"),"5","#"),"4","#"),"3","#"),"2","#"),"1","#"),"0","#"),"$","")," ",""),",","@"),"&gt;","@"),"&lt;","@"),"=","@"),")","@"),"(","@"),"^","@"),"/","@"),"+","@"),"*","@"),"-","@"))-LEN(SUBSTITUTE(SUBSTITUTE(SUBSTITUTE(SUBSTITUTE(SUBSTITUTE(SUBSTITUTE(SUBSTITUTE(SUBSTITUTE(SUBSTITUTE(SUBSTITUTE(SUBSTITUTE(SUBSTITUTE(SUBSTITUTE(SUBSTITUTE(SUBSTITUTE(SUBSTITUTE(SUBSTITUTE(SUBSTITUTE(SUBSTITUTE(SUBSTITUTE(SUBSTITUTE(SUBSTITUTE(SUBSTITUTE(SUBSTITUTE(IF(_xlfn.ISFORMULA(H!D21),_xlfn.FORMULATEXT(H!D21),H!D21),"9","#"),"8","#"),"7","#"),"6","#"),"5","#"),"4","#"),"3","#"),"2","#"),"1","#"),"0","#"),"$","")," ",""),",","@"),"&gt;","@"),"&lt;","@"),"=","@"),")","@"),"(","@"),"^","@"),"/","@"),"+","@"),"*","@"),"-","@"),"@#","")))/2&gt;(LEN(SUBSTITUTE(SUBSTITUTE(SUBSTITUTE(SUBSTITUTE(SUBSTITUTE(SUBSTITUTE(SUBSTITUTE(SUBSTITUTE(SUBSTITUTE(SUBSTITUTE(SUBSTITUTE(SUBSTITUTE(SUBSTITUTE(SUBSTITUTE(SUBSTITUTE(SUBSTITUTE(SUBSTITUTE(SUBSTITUTE(SUBSTITUTE(SUBSTITUTE(SUBSTITUTE(SUBSTITUTE(SUBSTITUTE(IF(_xlfn.ISFORMULA('#_H'!D21),_xlfn.FORMULATEXT('#_H'!D21),'#_H'!D21),"9","#"),"8","#"),"7","#"),"6","#"),"5","#"),"4","#"),"3","#"),"2","#"),"1","#"),"0","#"),"$","")," ",""),",","@"),"&gt;","@"),"&lt;","@"),"=","@"),")","@"),"(","@"),"^","@"),"/","@"),"+","@"),"*","@"),"-","@"))-LEN(SUBSTITUTE(SUBSTITUTE(SUBSTITUTE(SUBSTITUTE(SUBSTITUTE(SUBSTITUTE(SUBSTITUTE(SUBSTITUTE(SUBSTITUTE(SUBSTITUTE(SUBSTITUTE(SUBSTITUTE(SUBSTITUTE(SUBSTITUTE(SUBSTITUTE(SUBSTITUTE(SUBSTITUTE(SUBSTITUTE(SUBSTITUTE(SUBSTITUTE(SUBSTITUTE(SUBSTITUTE(SUBSTITUTE(SUBSTITUTE(IF(_xlfn.ISFORMULA('#_H'!D21),_xlfn.FORMULATEXT('#_H'!D21),'#_H'!D21),"9","#"),"8","#"),"7","#"),"6","#"),"5","#"),"4","#"),"3","#"),"2","#"),"1","#"),"0","#"),"$","")," ",""),",","@"),"&gt;","@"),"&lt;","@"),"=","@"),")","@"),"(","@"),"^","@"),"/","@"),"+","@"),"*","@"),"-","@"),"@#","")))/2,TRUE,FALSE),"HardCodeMsg",IF(LEN(IF(_xlfn.ISFORMULA(H!D21),_xlfn.FORMULATEXT(H!D21),H!D21))-LEN(SUBSTITUTE(IF(_xlfn.ISFORMULA(H!D21),_xlfn.FORMULATEXT(H!D21),H!D21),"""",""))&gt;LEN(IF(_xlfn.ISFORMULA('#_H'!D21),_xlfn.FORMULATEXT('#_H'!D21),'#_H'!D21))-LEN(SUBSTITUTE(IF(_xlfn.ISFORMULA('#_H'!D21),_xlfn.FORMULATEXT('#_H'!D21),'#_H'!D21),"""","")),TRUE,FALSE),"HardQuoteMsg",IF(LEN(IF(_xlfn.ISFORMULA(H!D21),_xlfn.FORMULATEXT(H!D21),H!D21))-LEN(SUBSTITUTE(IF(_xlfn.ISFORMULA(H!D21),_xlfn.FORMULATEXT(H!D21),H!D21),"$",""))&lt;LEN(IF(_xlfn.ISFORMULA('#_H'!D21),_xlfn.FORMULATEXT('#_H'!D21),'#_H'!D21))-LEN(SUBSTITUTE(IF(_xlfn.ISFORMULA('#_H'!D21),_xlfn.FORMULATEXT('#_H'!D21),'#_H'!D21),"$","")),TRUE,FALSE),"MissingAbsMsg",_xlfn.IFS(ISTEXT('#_H'!D21),FALSE,ISLOGICAL('#_H'!D21),FALSE,SUBSTITUTE(CELL("format",'#_H'!D21),"-","")=SUBSTITUTE(CELL("format",H!D21),"-",""),FALSE,CELL("format",'#_H'!D21)="G",FALSE,AND(CELL("format",'#_H'!D21)="F0",CELL("format",H!D21)="G"),FALSE,TRUE,IFERROR(IF(MATCH(CELL("format",'#_H'!D21),FormatCodes_SFX!$A$4:$A$53,0)&gt;0,TRUE),FALSE),TRUE,TRUE),"FormatMsg",TRUE,"PerfectMsg")</f>
        <v>PerfectMsg</v>
      </c>
      <c r="E21" s="257">
        <v>314848</v>
      </c>
      <c r="F21" s="254">
        <v>0</v>
      </c>
      <c r="G21" s="254">
        <v>0</v>
      </c>
      <c r="H21" s="254"/>
      <c r="J21" s="252">
        <v>0</v>
      </c>
      <c r="K21" s="252">
        <v>0</v>
      </c>
      <c r="N21" s="255"/>
    </row>
    <row r="22" spans="2:14" ht="15" customHeight="1" x14ac:dyDescent="0.15">
      <c r="B22" s="252">
        <v>0</v>
      </c>
      <c r="C22" s="252">
        <v>0</v>
      </c>
      <c r="D22" s="252" t="str">
        <f ca="1">_xlfn.IFS(ISBLANK(H!D22),"",IF(NOT(ISNA('#_H'!D22)),IF(ISNA(H!D22),TRUE,FALSE),FALSE),"StuNAMsg",IF(AND(ISNA('#_H'!D22),ISNA(H!D22)),TRUE,FALSE),"PerfectMsg",IF(NOT(ISERROR('#_H'!D22)),IF(ISERROR(H!D22),TRUE,FALSE),FALSE),"StuErrorMsg",IF(TYPE('#_H'!D22)&lt;&gt;TYPE(H!D22),TRUE,FALSE),"WrongTypeMsg",IF(_xlfn.ISFORMULA('#_H'!D22),IF(NOT(_xlfn.ISFORMULA(H!D22)),TRUE),FALSE),"MissingFormulaMsg",IF(NOT(AND(ISNUMBER(FIND("[",_xlfn.FORMULATEXT('#_H'!D22))),ISNUMBER(FIND("!",_xlfn.FORMULATEXT('#_H'!D22))))),AND(ISNUMBER(FIND("[",_xlfn.FORMULATEXT(H!D22))),ISNUMBER(FIND("!",_xlfn.FORMULATEXT(H!D22)))),FALSE),"ExternalRefsMsg",IF(ISNUMBER('#_H'!D22),IF(ABS('#_H'!D22-H!D22)&gt;0.00001,TRUE,FALSE),IF('#_H'!D22&lt;&gt;H!D22,TRUE,FALSE)),IF(ISNUMBER('#_H'!D22),IF('#_H'!D22&gt;H!D22,"TooLow","TooHigh"),"WrongAnswer"),NOT(_xlfn.ISFORMULA('#_H'!D22)),IF(_xlfn.IFS(ISTEXT('#_H'!D22),FALSE,ISLOGICAL('#_H'!D22),FALSE,SUBSTITUTE(CELL("format",'#_H'!D22),"-","")=SUBSTITUTE(CELL("format",H!D22),"-",""),FALSE,CELL("format",'#_H'!D22)="G",FALSE,AND(CELL("format",'#_H'!D22)="F0",CELL("format",H!D22)="G"),FALSE,TRUE,IFERROR(IF(MATCH(CELL("format",'#_H'!D22)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22),_xlfn.FORMULATEXT(H!D22),H!D22),"9","#"),"8","#"),"7","#"),"6","#"),"5","#"),"4","#"),"3","#"),"2","#"),"1","#"),"0","#"),"$","")," ",""),",","@"),"&gt;","@"),"&lt;","@"),"=","@"),")","@"),"(","@"),"^","@"),"/","@"),"+","@"),"*","@"),"-","@"))-LEN(SUBSTITUTE(SUBSTITUTE(SUBSTITUTE(SUBSTITUTE(SUBSTITUTE(SUBSTITUTE(SUBSTITUTE(SUBSTITUTE(SUBSTITUTE(SUBSTITUTE(SUBSTITUTE(SUBSTITUTE(SUBSTITUTE(SUBSTITUTE(SUBSTITUTE(SUBSTITUTE(SUBSTITUTE(SUBSTITUTE(SUBSTITUTE(SUBSTITUTE(SUBSTITUTE(SUBSTITUTE(SUBSTITUTE(SUBSTITUTE(IF(_xlfn.ISFORMULA(H!D22),_xlfn.FORMULATEXT(H!D22),H!D22),"9","#"),"8","#"),"7","#"),"6","#"),"5","#"),"4","#"),"3","#"),"2","#"),"1","#"),"0","#"),"$","")," ",""),",","@"),"&gt;","@"),"&lt;","@"),"=","@"),")","@"),"(","@"),"^","@"),"/","@"),"+","@"),"*","@"),"-","@"),"@#","")))/2&gt;(LEN(SUBSTITUTE(SUBSTITUTE(SUBSTITUTE(SUBSTITUTE(SUBSTITUTE(SUBSTITUTE(SUBSTITUTE(SUBSTITUTE(SUBSTITUTE(SUBSTITUTE(SUBSTITUTE(SUBSTITUTE(SUBSTITUTE(SUBSTITUTE(SUBSTITUTE(SUBSTITUTE(SUBSTITUTE(SUBSTITUTE(SUBSTITUTE(SUBSTITUTE(SUBSTITUTE(SUBSTITUTE(SUBSTITUTE(IF(_xlfn.ISFORMULA('#_H'!D22),_xlfn.FORMULATEXT('#_H'!D22),'#_H'!D22),"9","#"),"8","#"),"7","#"),"6","#"),"5","#"),"4","#"),"3","#"),"2","#"),"1","#"),"0","#"),"$","")," ",""),",","@"),"&gt;","@"),"&lt;","@"),"=","@"),")","@"),"(","@"),"^","@"),"/","@"),"+","@"),"*","@"),"-","@"))-LEN(SUBSTITUTE(SUBSTITUTE(SUBSTITUTE(SUBSTITUTE(SUBSTITUTE(SUBSTITUTE(SUBSTITUTE(SUBSTITUTE(SUBSTITUTE(SUBSTITUTE(SUBSTITUTE(SUBSTITUTE(SUBSTITUTE(SUBSTITUTE(SUBSTITUTE(SUBSTITUTE(SUBSTITUTE(SUBSTITUTE(SUBSTITUTE(SUBSTITUTE(SUBSTITUTE(SUBSTITUTE(SUBSTITUTE(SUBSTITUTE(IF(_xlfn.ISFORMULA('#_H'!D22),_xlfn.FORMULATEXT('#_H'!D22),'#_H'!D22),"9","#"),"8","#"),"7","#"),"6","#"),"5","#"),"4","#"),"3","#"),"2","#"),"1","#"),"0","#"),"$","")," ",""),",","@"),"&gt;","@"),"&lt;","@"),"=","@"),")","@"),"(","@"),"^","@"),"/","@"),"+","@"),"*","@"),"-","@"),"@#","")))/2,TRUE,FALSE),"HardCodeMsg",IF(LEN(IF(_xlfn.ISFORMULA(H!D22),_xlfn.FORMULATEXT(H!D22),H!D22))-LEN(SUBSTITUTE(IF(_xlfn.ISFORMULA(H!D22),_xlfn.FORMULATEXT(H!D22),H!D22),"""",""))&gt;LEN(IF(_xlfn.ISFORMULA('#_H'!D22),_xlfn.FORMULATEXT('#_H'!D22),'#_H'!D22))-LEN(SUBSTITUTE(IF(_xlfn.ISFORMULA('#_H'!D22),_xlfn.FORMULATEXT('#_H'!D22),'#_H'!D22),"""","")),TRUE,FALSE),"HardQuoteMsg",IF(LEN(IF(_xlfn.ISFORMULA(H!D22),_xlfn.FORMULATEXT(H!D22),H!D22))-LEN(SUBSTITUTE(IF(_xlfn.ISFORMULA(H!D22),_xlfn.FORMULATEXT(H!D22),H!D22),"$",""))&lt;LEN(IF(_xlfn.ISFORMULA('#_H'!D22),_xlfn.FORMULATEXT('#_H'!D22),'#_H'!D22))-LEN(SUBSTITUTE(IF(_xlfn.ISFORMULA('#_H'!D22),_xlfn.FORMULATEXT('#_H'!D22),'#_H'!D22),"$","")),TRUE,FALSE),"MissingAbsMsg",_xlfn.IFS(ISTEXT('#_H'!D22),FALSE,ISLOGICAL('#_H'!D22),FALSE,SUBSTITUTE(CELL("format",'#_H'!D22),"-","")=SUBSTITUTE(CELL("format",H!D22),"-",""),FALSE,CELL("format",'#_H'!D22)="G",FALSE,AND(CELL("format",'#_H'!D22)="F0",CELL("format",H!D22)="G"),FALSE,TRUE,IFERROR(IF(MATCH(CELL("format",'#_H'!D22),FormatCodes_SFX!$A$4:$A$53,0)&gt;0,TRUE),FALSE),TRUE,TRUE),"FormatMsg",TRUE,"PerfectMsg")</f>
        <v>PerfectMsg</v>
      </c>
      <c r="E22" s="257">
        <v>1703490</v>
      </c>
      <c r="F22" s="254">
        <v>0</v>
      </c>
      <c r="G22" s="254">
        <v>0</v>
      </c>
      <c r="H22" s="254"/>
      <c r="J22" s="252">
        <v>0</v>
      </c>
      <c r="K22" s="252">
        <v>0</v>
      </c>
      <c r="N22" s="255"/>
    </row>
    <row r="23" spans="2:14" ht="15" customHeight="1" x14ac:dyDescent="0.15">
      <c r="B23" s="252">
        <v>0</v>
      </c>
      <c r="C23" s="252">
        <v>0</v>
      </c>
      <c r="D23" s="252" t="str">
        <f ca="1">_xlfn.IFS(ISBLANK(H!D23),"",IF(NOT(ISNA('#_H'!D23)),IF(ISNA(H!D23),TRUE,FALSE),FALSE),"StuNAMsg",IF(AND(ISNA('#_H'!D23),ISNA(H!D23)),TRUE,FALSE),"PerfectMsg",IF(NOT(ISERROR('#_H'!D23)),IF(ISERROR(H!D23),TRUE,FALSE),FALSE),"StuErrorMsg",IF(TYPE('#_H'!D23)&lt;&gt;TYPE(H!D23),TRUE,FALSE),"WrongTypeMsg",IF(_xlfn.ISFORMULA('#_H'!D23),IF(NOT(_xlfn.ISFORMULA(H!D23)),TRUE),FALSE),"MissingFormulaMsg",IF(NOT(AND(ISNUMBER(FIND("[",_xlfn.FORMULATEXT('#_H'!D23))),ISNUMBER(FIND("!",_xlfn.FORMULATEXT('#_H'!D23))))),AND(ISNUMBER(FIND("[",_xlfn.FORMULATEXT(H!D23))),ISNUMBER(FIND("!",_xlfn.FORMULATEXT(H!D23)))),FALSE),"ExternalRefsMsg",IF(ISNUMBER('#_H'!D23),IF(ABS('#_H'!D23-H!D23)&gt;0.00001,TRUE,FALSE),IF('#_H'!D23&lt;&gt;H!D23,TRUE,FALSE)),IF(ISNUMBER('#_H'!D23),IF('#_H'!D23&gt;H!D23,"TooLow","TooHigh"),"WrongAnswer"),NOT(_xlfn.ISFORMULA('#_H'!D23)),IF(_xlfn.IFS(ISTEXT('#_H'!D23),FALSE,ISLOGICAL('#_H'!D23),FALSE,SUBSTITUTE(CELL("format",'#_H'!D23),"-","")=SUBSTITUTE(CELL("format",H!D23),"-",""),FALSE,CELL("format",'#_H'!D23)="G",FALSE,AND(CELL("format",'#_H'!D23)="F0",CELL("format",H!D23)="G"),FALSE,TRUE,IFERROR(IF(MATCH(CELL("format",'#_H'!D23)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23),_xlfn.FORMULATEXT(H!D23),H!D23),"9","#"),"8","#"),"7","#"),"6","#"),"5","#"),"4","#"),"3","#"),"2","#"),"1","#"),"0","#"),"$","")," ",""),",","@"),"&gt;","@"),"&lt;","@"),"=","@"),")","@"),"(","@"),"^","@"),"/","@"),"+","@"),"*","@"),"-","@"))-LEN(SUBSTITUTE(SUBSTITUTE(SUBSTITUTE(SUBSTITUTE(SUBSTITUTE(SUBSTITUTE(SUBSTITUTE(SUBSTITUTE(SUBSTITUTE(SUBSTITUTE(SUBSTITUTE(SUBSTITUTE(SUBSTITUTE(SUBSTITUTE(SUBSTITUTE(SUBSTITUTE(SUBSTITUTE(SUBSTITUTE(SUBSTITUTE(SUBSTITUTE(SUBSTITUTE(SUBSTITUTE(SUBSTITUTE(SUBSTITUTE(IF(_xlfn.ISFORMULA(H!D23),_xlfn.FORMULATEXT(H!D23),H!D23),"9","#"),"8","#"),"7","#"),"6","#"),"5","#"),"4","#"),"3","#"),"2","#"),"1","#"),"0","#"),"$","")," ",""),",","@"),"&gt;","@"),"&lt;","@"),"=","@"),")","@"),"(","@"),"^","@"),"/","@"),"+","@"),"*","@"),"-","@"),"@#","")))/2&gt;(LEN(SUBSTITUTE(SUBSTITUTE(SUBSTITUTE(SUBSTITUTE(SUBSTITUTE(SUBSTITUTE(SUBSTITUTE(SUBSTITUTE(SUBSTITUTE(SUBSTITUTE(SUBSTITUTE(SUBSTITUTE(SUBSTITUTE(SUBSTITUTE(SUBSTITUTE(SUBSTITUTE(SUBSTITUTE(SUBSTITUTE(SUBSTITUTE(SUBSTITUTE(SUBSTITUTE(SUBSTITUTE(SUBSTITUTE(IF(_xlfn.ISFORMULA('#_H'!D23),_xlfn.FORMULATEXT('#_H'!D23),'#_H'!D23),"9","#"),"8","#"),"7","#"),"6","#"),"5","#"),"4","#"),"3","#"),"2","#"),"1","#"),"0","#"),"$","")," ",""),",","@"),"&gt;","@"),"&lt;","@"),"=","@"),")","@"),"(","@"),"^","@"),"/","@"),"+","@"),"*","@"),"-","@"))-LEN(SUBSTITUTE(SUBSTITUTE(SUBSTITUTE(SUBSTITUTE(SUBSTITUTE(SUBSTITUTE(SUBSTITUTE(SUBSTITUTE(SUBSTITUTE(SUBSTITUTE(SUBSTITUTE(SUBSTITUTE(SUBSTITUTE(SUBSTITUTE(SUBSTITUTE(SUBSTITUTE(SUBSTITUTE(SUBSTITUTE(SUBSTITUTE(SUBSTITUTE(SUBSTITUTE(SUBSTITUTE(SUBSTITUTE(SUBSTITUTE(IF(_xlfn.ISFORMULA('#_H'!D23),_xlfn.FORMULATEXT('#_H'!D23),'#_H'!D23),"9","#"),"8","#"),"7","#"),"6","#"),"5","#"),"4","#"),"3","#"),"2","#"),"1","#"),"0","#"),"$","")," ",""),",","@"),"&gt;","@"),"&lt;","@"),"=","@"),")","@"),"(","@"),"^","@"),"/","@"),"+","@"),"*","@"),"-","@"),"@#","")))/2,TRUE,FALSE),"HardCodeMsg",IF(LEN(IF(_xlfn.ISFORMULA(H!D23),_xlfn.FORMULATEXT(H!D23),H!D23))-LEN(SUBSTITUTE(IF(_xlfn.ISFORMULA(H!D23),_xlfn.FORMULATEXT(H!D23),H!D23),"""",""))&gt;LEN(IF(_xlfn.ISFORMULA('#_H'!D23),_xlfn.FORMULATEXT('#_H'!D23),'#_H'!D23))-LEN(SUBSTITUTE(IF(_xlfn.ISFORMULA('#_H'!D23),_xlfn.FORMULATEXT('#_H'!D23),'#_H'!D23),"""","")),TRUE,FALSE),"HardQuoteMsg",IF(LEN(IF(_xlfn.ISFORMULA(H!D23),_xlfn.FORMULATEXT(H!D23),H!D23))-LEN(SUBSTITUTE(IF(_xlfn.ISFORMULA(H!D23),_xlfn.FORMULATEXT(H!D23),H!D23),"$",""))&lt;LEN(IF(_xlfn.ISFORMULA('#_H'!D23),_xlfn.FORMULATEXT('#_H'!D23),'#_H'!D23))-LEN(SUBSTITUTE(IF(_xlfn.ISFORMULA('#_H'!D23),_xlfn.FORMULATEXT('#_H'!D23),'#_H'!D23),"$","")),TRUE,FALSE),"MissingAbsMsg",_xlfn.IFS(ISTEXT('#_H'!D23),FALSE,ISLOGICAL('#_H'!D23),FALSE,SUBSTITUTE(CELL("format",'#_H'!D23),"-","")=SUBSTITUTE(CELL("format",H!D23),"-",""),FALSE,CELL("format",'#_H'!D23)="G",FALSE,AND(CELL("format",'#_H'!D23)="F0",CELL("format",H!D23)="G"),FALSE,TRUE,IFERROR(IF(MATCH(CELL("format",'#_H'!D23),FormatCodes_SFX!$A$4:$A$53,0)&gt;0,TRUE),FALSE),TRUE,TRUE),"FormatMsg",TRUE,"PerfectMsg")</f>
        <v>PerfectMsg</v>
      </c>
      <c r="E23" s="257">
        <v>2743539</v>
      </c>
      <c r="F23" s="254">
        <v>0</v>
      </c>
      <c r="G23" s="254">
        <v>0</v>
      </c>
      <c r="H23" s="254"/>
      <c r="J23" s="252">
        <v>0</v>
      </c>
      <c r="K23" s="252">
        <v>0</v>
      </c>
      <c r="N23" s="255"/>
    </row>
    <row r="24" spans="2:14" ht="15" customHeight="1" x14ac:dyDescent="0.15">
      <c r="B24" s="252">
        <v>0</v>
      </c>
      <c r="C24" s="252">
        <v>0</v>
      </c>
      <c r="D24" s="252" t="str">
        <f ca="1">_xlfn.IFS(ISBLANK(H!D24),"",IF(NOT(ISNA('#_H'!D24)),IF(ISNA(H!D24),TRUE,FALSE),FALSE),"StuNAMsg",IF(AND(ISNA('#_H'!D24),ISNA(H!D24)),TRUE,FALSE),"PerfectMsg",IF(NOT(ISERROR('#_H'!D24)),IF(ISERROR(H!D24),TRUE,FALSE),FALSE),"StuErrorMsg",IF(TYPE('#_H'!D24)&lt;&gt;TYPE(H!D24),TRUE,FALSE),"WrongTypeMsg",IF(_xlfn.ISFORMULA('#_H'!D24),IF(NOT(_xlfn.ISFORMULA(H!D24)),TRUE),FALSE),"MissingFormulaMsg",IF(NOT(AND(ISNUMBER(FIND("[",_xlfn.FORMULATEXT('#_H'!D24))),ISNUMBER(FIND("!",_xlfn.FORMULATEXT('#_H'!D24))))),AND(ISNUMBER(FIND("[",_xlfn.FORMULATEXT(H!D24))),ISNUMBER(FIND("!",_xlfn.FORMULATEXT(H!D24)))),FALSE),"ExternalRefsMsg",IF(ISNUMBER('#_H'!D24),IF(ABS('#_H'!D24-H!D24)&gt;0.00001,TRUE,FALSE),IF('#_H'!D24&lt;&gt;H!D24,TRUE,FALSE)),IF(ISNUMBER('#_H'!D24),IF('#_H'!D24&gt;H!D24,"TooLow","TooHigh"),"WrongAnswer"),NOT(_xlfn.ISFORMULA('#_H'!D24)),IF(_xlfn.IFS(ISTEXT('#_H'!D24),FALSE,ISLOGICAL('#_H'!D24),FALSE,SUBSTITUTE(CELL("format",'#_H'!D24),"-","")=SUBSTITUTE(CELL("format",H!D24),"-",""),FALSE,CELL("format",'#_H'!D24)="G",FALSE,AND(CELL("format",'#_H'!D24)="F0",CELL("format",H!D24)="G"),FALSE,TRUE,IFERROR(IF(MATCH(CELL("format",'#_H'!D24)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24),_xlfn.FORMULATEXT(H!D24),H!D24),"9","#"),"8","#"),"7","#"),"6","#"),"5","#"),"4","#"),"3","#"),"2","#"),"1","#"),"0","#"),"$","")," ",""),",","@"),"&gt;","@"),"&lt;","@"),"=","@"),")","@"),"(","@"),"^","@"),"/","@"),"+","@"),"*","@"),"-","@"))-LEN(SUBSTITUTE(SUBSTITUTE(SUBSTITUTE(SUBSTITUTE(SUBSTITUTE(SUBSTITUTE(SUBSTITUTE(SUBSTITUTE(SUBSTITUTE(SUBSTITUTE(SUBSTITUTE(SUBSTITUTE(SUBSTITUTE(SUBSTITUTE(SUBSTITUTE(SUBSTITUTE(SUBSTITUTE(SUBSTITUTE(SUBSTITUTE(SUBSTITUTE(SUBSTITUTE(SUBSTITUTE(SUBSTITUTE(SUBSTITUTE(IF(_xlfn.ISFORMULA(H!D24),_xlfn.FORMULATEXT(H!D24),H!D24),"9","#"),"8","#"),"7","#"),"6","#"),"5","#"),"4","#"),"3","#"),"2","#"),"1","#"),"0","#"),"$","")," ",""),",","@"),"&gt;","@"),"&lt;","@"),"=","@"),")","@"),"(","@"),"^","@"),"/","@"),"+","@"),"*","@"),"-","@"),"@#","")))/2&gt;(LEN(SUBSTITUTE(SUBSTITUTE(SUBSTITUTE(SUBSTITUTE(SUBSTITUTE(SUBSTITUTE(SUBSTITUTE(SUBSTITUTE(SUBSTITUTE(SUBSTITUTE(SUBSTITUTE(SUBSTITUTE(SUBSTITUTE(SUBSTITUTE(SUBSTITUTE(SUBSTITUTE(SUBSTITUTE(SUBSTITUTE(SUBSTITUTE(SUBSTITUTE(SUBSTITUTE(SUBSTITUTE(SUBSTITUTE(IF(_xlfn.ISFORMULA('#_H'!D24),_xlfn.FORMULATEXT('#_H'!D24),'#_H'!D24),"9","#"),"8","#"),"7","#"),"6","#"),"5","#"),"4","#"),"3","#"),"2","#"),"1","#"),"0","#"),"$","")," ",""),",","@"),"&gt;","@"),"&lt;","@"),"=","@"),")","@"),"(","@"),"^","@"),"/","@"),"+","@"),"*","@"),"-","@"))-LEN(SUBSTITUTE(SUBSTITUTE(SUBSTITUTE(SUBSTITUTE(SUBSTITUTE(SUBSTITUTE(SUBSTITUTE(SUBSTITUTE(SUBSTITUTE(SUBSTITUTE(SUBSTITUTE(SUBSTITUTE(SUBSTITUTE(SUBSTITUTE(SUBSTITUTE(SUBSTITUTE(SUBSTITUTE(SUBSTITUTE(SUBSTITUTE(SUBSTITUTE(SUBSTITUTE(SUBSTITUTE(SUBSTITUTE(SUBSTITUTE(IF(_xlfn.ISFORMULA('#_H'!D24),_xlfn.FORMULATEXT('#_H'!D24),'#_H'!D24),"9","#"),"8","#"),"7","#"),"6","#"),"5","#"),"4","#"),"3","#"),"2","#"),"1","#"),"0","#"),"$","")," ",""),",","@"),"&gt;","@"),"&lt;","@"),"=","@"),")","@"),"(","@"),"^","@"),"/","@"),"+","@"),"*","@"),"-","@"),"@#","")))/2,TRUE,FALSE),"HardCodeMsg",IF(LEN(IF(_xlfn.ISFORMULA(H!D24),_xlfn.FORMULATEXT(H!D24),H!D24))-LEN(SUBSTITUTE(IF(_xlfn.ISFORMULA(H!D24),_xlfn.FORMULATEXT(H!D24),H!D24),"""",""))&gt;LEN(IF(_xlfn.ISFORMULA('#_H'!D24),_xlfn.FORMULATEXT('#_H'!D24),'#_H'!D24))-LEN(SUBSTITUTE(IF(_xlfn.ISFORMULA('#_H'!D24),_xlfn.FORMULATEXT('#_H'!D24),'#_H'!D24),"""","")),TRUE,FALSE),"HardQuoteMsg",IF(LEN(IF(_xlfn.ISFORMULA(H!D24),_xlfn.FORMULATEXT(H!D24),H!D24))-LEN(SUBSTITUTE(IF(_xlfn.ISFORMULA(H!D24),_xlfn.FORMULATEXT(H!D24),H!D24),"$",""))&lt;LEN(IF(_xlfn.ISFORMULA('#_H'!D24),_xlfn.FORMULATEXT('#_H'!D24),'#_H'!D24))-LEN(SUBSTITUTE(IF(_xlfn.ISFORMULA('#_H'!D24),_xlfn.FORMULATEXT('#_H'!D24),'#_H'!D24),"$","")),TRUE,FALSE),"MissingAbsMsg",_xlfn.IFS(ISTEXT('#_H'!D24),FALSE,ISLOGICAL('#_H'!D24),FALSE,SUBSTITUTE(CELL("format",'#_H'!D24),"-","")=SUBSTITUTE(CELL("format",H!D24),"-",""),FALSE,CELL("format",'#_H'!D24)="G",FALSE,AND(CELL("format",'#_H'!D24)="F0",CELL("format",H!D24)="G"),FALSE,TRUE,IFERROR(IF(MATCH(CELL("format",'#_H'!D24),FormatCodes_SFX!$A$4:$A$53,0)&gt;0,TRUE),FALSE),TRUE,TRUE),"FormatMsg",TRUE,"PerfectMsg")</f>
        <v>PerfectMsg</v>
      </c>
      <c r="E24" s="257">
        <v>304948</v>
      </c>
      <c r="F24" s="254">
        <v>0</v>
      </c>
      <c r="G24" s="254">
        <v>0</v>
      </c>
      <c r="H24" s="254"/>
      <c r="J24" s="252">
        <v>0</v>
      </c>
      <c r="K24" s="252">
        <v>0</v>
      </c>
      <c r="N24" s="255"/>
    </row>
    <row r="25" spans="2:14" ht="15" customHeight="1" x14ac:dyDescent="0.15">
      <c r="B25" s="252">
        <v>0</v>
      </c>
      <c r="C25" s="252">
        <v>0</v>
      </c>
      <c r="D25" s="252" t="str">
        <f ca="1">_xlfn.IFS(ISBLANK(H!D25),"",IF(NOT(ISNA('#_H'!D25)),IF(ISNA(H!D25),TRUE,FALSE),FALSE),"StuNAMsg",IF(AND(ISNA('#_H'!D25),ISNA(H!D25)),TRUE,FALSE),"PerfectMsg",IF(NOT(ISERROR('#_H'!D25)),IF(ISERROR(H!D25),TRUE,FALSE),FALSE),"StuErrorMsg",IF(TYPE('#_H'!D25)&lt;&gt;TYPE(H!D25),TRUE,FALSE),"WrongTypeMsg",IF(_xlfn.ISFORMULA('#_H'!D25),IF(NOT(_xlfn.ISFORMULA(H!D25)),TRUE),FALSE),"MissingFormulaMsg",IF(NOT(AND(ISNUMBER(FIND("[",_xlfn.FORMULATEXT('#_H'!D25))),ISNUMBER(FIND("!",_xlfn.FORMULATEXT('#_H'!D25))))),AND(ISNUMBER(FIND("[",_xlfn.FORMULATEXT(H!D25))),ISNUMBER(FIND("!",_xlfn.FORMULATEXT(H!D25)))),FALSE),"ExternalRefsMsg",IF(ISNUMBER('#_H'!D25),IF(ABS('#_H'!D25-H!D25)&gt;0.00001,TRUE,FALSE),IF('#_H'!D25&lt;&gt;H!D25,TRUE,FALSE)),IF(ISNUMBER('#_H'!D25),IF('#_H'!D25&gt;H!D25,"TooLow","TooHigh"),"WrongAnswer"),NOT(_xlfn.ISFORMULA('#_H'!D25)),IF(_xlfn.IFS(ISTEXT('#_H'!D25),FALSE,ISLOGICAL('#_H'!D25),FALSE,SUBSTITUTE(CELL("format",'#_H'!D25),"-","")=SUBSTITUTE(CELL("format",H!D25),"-",""),FALSE,CELL("format",'#_H'!D25)="G",FALSE,AND(CELL("format",'#_H'!D25)="F0",CELL("format",H!D25)="G"),FALSE,TRUE,IFERROR(IF(MATCH(CELL("format",'#_H'!D25)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25),_xlfn.FORMULATEXT(H!D25),H!D25),"9","#"),"8","#"),"7","#"),"6","#"),"5","#"),"4","#"),"3","#"),"2","#"),"1","#"),"0","#"),"$","")," ",""),",","@"),"&gt;","@"),"&lt;","@"),"=","@"),")","@"),"(","@"),"^","@"),"/","@"),"+","@"),"*","@"),"-","@"))-LEN(SUBSTITUTE(SUBSTITUTE(SUBSTITUTE(SUBSTITUTE(SUBSTITUTE(SUBSTITUTE(SUBSTITUTE(SUBSTITUTE(SUBSTITUTE(SUBSTITUTE(SUBSTITUTE(SUBSTITUTE(SUBSTITUTE(SUBSTITUTE(SUBSTITUTE(SUBSTITUTE(SUBSTITUTE(SUBSTITUTE(SUBSTITUTE(SUBSTITUTE(SUBSTITUTE(SUBSTITUTE(SUBSTITUTE(SUBSTITUTE(IF(_xlfn.ISFORMULA(H!D25),_xlfn.FORMULATEXT(H!D25),H!D25),"9","#"),"8","#"),"7","#"),"6","#"),"5","#"),"4","#"),"3","#"),"2","#"),"1","#"),"0","#"),"$","")," ",""),",","@"),"&gt;","@"),"&lt;","@"),"=","@"),")","@"),"(","@"),"^","@"),"/","@"),"+","@"),"*","@"),"-","@"),"@#","")))/2&gt;(LEN(SUBSTITUTE(SUBSTITUTE(SUBSTITUTE(SUBSTITUTE(SUBSTITUTE(SUBSTITUTE(SUBSTITUTE(SUBSTITUTE(SUBSTITUTE(SUBSTITUTE(SUBSTITUTE(SUBSTITUTE(SUBSTITUTE(SUBSTITUTE(SUBSTITUTE(SUBSTITUTE(SUBSTITUTE(SUBSTITUTE(SUBSTITUTE(SUBSTITUTE(SUBSTITUTE(SUBSTITUTE(SUBSTITUTE(IF(_xlfn.ISFORMULA('#_H'!D25),_xlfn.FORMULATEXT('#_H'!D25),'#_H'!D25),"9","#"),"8","#"),"7","#"),"6","#"),"5","#"),"4","#"),"3","#"),"2","#"),"1","#"),"0","#"),"$","")," ",""),",","@"),"&gt;","@"),"&lt;","@"),"=","@"),")","@"),"(","@"),"^","@"),"/","@"),"+","@"),"*","@"),"-","@"))-LEN(SUBSTITUTE(SUBSTITUTE(SUBSTITUTE(SUBSTITUTE(SUBSTITUTE(SUBSTITUTE(SUBSTITUTE(SUBSTITUTE(SUBSTITUTE(SUBSTITUTE(SUBSTITUTE(SUBSTITUTE(SUBSTITUTE(SUBSTITUTE(SUBSTITUTE(SUBSTITUTE(SUBSTITUTE(SUBSTITUTE(SUBSTITUTE(SUBSTITUTE(SUBSTITUTE(SUBSTITUTE(SUBSTITUTE(SUBSTITUTE(IF(_xlfn.ISFORMULA('#_H'!D25),_xlfn.FORMULATEXT('#_H'!D25),'#_H'!D25),"9","#"),"8","#"),"7","#"),"6","#"),"5","#"),"4","#"),"3","#"),"2","#"),"1","#"),"0","#"),"$","")," ",""),",","@"),"&gt;","@"),"&lt;","@"),"=","@"),")","@"),"(","@"),"^","@"),"/","@"),"+","@"),"*","@"),"-","@"),"@#","")))/2,TRUE,FALSE),"HardCodeMsg",IF(LEN(IF(_xlfn.ISFORMULA(H!D25),_xlfn.FORMULATEXT(H!D25),H!D25))-LEN(SUBSTITUTE(IF(_xlfn.ISFORMULA(H!D25),_xlfn.FORMULATEXT(H!D25),H!D25),"""",""))&gt;LEN(IF(_xlfn.ISFORMULA('#_H'!D25),_xlfn.FORMULATEXT('#_H'!D25),'#_H'!D25))-LEN(SUBSTITUTE(IF(_xlfn.ISFORMULA('#_H'!D25),_xlfn.FORMULATEXT('#_H'!D25),'#_H'!D25),"""","")),TRUE,FALSE),"HardQuoteMsg",IF(LEN(IF(_xlfn.ISFORMULA(H!D25),_xlfn.FORMULATEXT(H!D25),H!D25))-LEN(SUBSTITUTE(IF(_xlfn.ISFORMULA(H!D25),_xlfn.FORMULATEXT(H!D25),H!D25),"$",""))&lt;LEN(IF(_xlfn.ISFORMULA('#_H'!D25),_xlfn.FORMULATEXT('#_H'!D25),'#_H'!D25))-LEN(SUBSTITUTE(IF(_xlfn.ISFORMULA('#_H'!D25),_xlfn.FORMULATEXT('#_H'!D25),'#_H'!D25),"$","")),TRUE,FALSE),"MissingAbsMsg",_xlfn.IFS(ISTEXT('#_H'!D25),FALSE,ISLOGICAL('#_H'!D25),FALSE,SUBSTITUTE(CELL("format",'#_H'!D25),"-","")=SUBSTITUTE(CELL("format",H!D25),"-",""),FALSE,CELL("format",'#_H'!D25)="G",FALSE,AND(CELL("format",'#_H'!D25)="F0",CELL("format",H!D25)="G"),FALSE,TRUE,IFERROR(IF(MATCH(CELL("format",'#_H'!D25),FormatCodes_SFX!$A$4:$A$53,0)&gt;0,TRUE),FALSE),TRUE,TRUE),"FormatMsg",TRUE,"PerfectMsg")</f>
        <v>PerfectMsg</v>
      </c>
      <c r="E25" s="257">
        <v>1334511</v>
      </c>
      <c r="F25" s="254">
        <v>0</v>
      </c>
      <c r="G25" s="254">
        <v>0</v>
      </c>
      <c r="H25" s="254"/>
      <c r="J25" s="252">
        <v>0</v>
      </c>
      <c r="K25" s="252">
        <v>0</v>
      </c>
      <c r="N25" s="255"/>
    </row>
    <row r="26" spans="2:14" ht="15" customHeight="1" x14ac:dyDescent="0.15">
      <c r="B26" s="252">
        <v>0</v>
      </c>
      <c r="C26" s="252">
        <v>0</v>
      </c>
      <c r="D26" s="252" t="str">
        <f ca="1">_xlfn.IFS(ISBLANK(H!D26),"",IF(NOT(ISNA('#_H'!D26)),IF(ISNA(H!D26),TRUE,FALSE),FALSE),"StuNAMsg",IF(AND(ISNA('#_H'!D26),ISNA(H!D26)),TRUE,FALSE),"PerfectMsg",IF(NOT(ISERROR('#_H'!D26)),IF(ISERROR(H!D26),TRUE,FALSE),FALSE),"StuErrorMsg",IF(TYPE('#_H'!D26)&lt;&gt;TYPE(H!D26),TRUE,FALSE),"WrongTypeMsg",IF(_xlfn.ISFORMULA('#_H'!D26),IF(NOT(_xlfn.ISFORMULA(H!D26)),TRUE),FALSE),"MissingFormulaMsg",IF(NOT(AND(ISNUMBER(FIND("[",_xlfn.FORMULATEXT('#_H'!D26))),ISNUMBER(FIND("!",_xlfn.FORMULATEXT('#_H'!D26))))),AND(ISNUMBER(FIND("[",_xlfn.FORMULATEXT(H!D26))),ISNUMBER(FIND("!",_xlfn.FORMULATEXT(H!D26)))),FALSE),"ExternalRefsMsg",IF(ISNUMBER('#_H'!D26),IF(ABS('#_H'!D26-H!D26)&gt;0.00001,TRUE,FALSE),IF('#_H'!D26&lt;&gt;H!D26,TRUE,FALSE)),IF(ISNUMBER('#_H'!D26),IF('#_H'!D26&gt;H!D26,"TooLow","TooHigh"),"WrongAnswer"),NOT(_xlfn.ISFORMULA('#_H'!D26)),IF(_xlfn.IFS(ISTEXT('#_H'!D26),FALSE,ISLOGICAL('#_H'!D26),FALSE,SUBSTITUTE(CELL("format",'#_H'!D26),"-","")=SUBSTITUTE(CELL("format",H!D26),"-",""),FALSE,CELL("format",'#_H'!D26)="G",FALSE,AND(CELL("format",'#_H'!D26)="F0",CELL("format",H!D26)="G"),FALSE,TRUE,IFERROR(IF(MATCH(CELL("format",'#_H'!D26)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26),_xlfn.FORMULATEXT(H!D26),H!D26),"9","#"),"8","#"),"7","#"),"6","#"),"5","#"),"4","#"),"3","#"),"2","#"),"1","#"),"0","#"),"$","")," ",""),",","@"),"&gt;","@"),"&lt;","@"),"=","@"),")","@"),"(","@"),"^","@"),"/","@"),"+","@"),"*","@"),"-","@"))-LEN(SUBSTITUTE(SUBSTITUTE(SUBSTITUTE(SUBSTITUTE(SUBSTITUTE(SUBSTITUTE(SUBSTITUTE(SUBSTITUTE(SUBSTITUTE(SUBSTITUTE(SUBSTITUTE(SUBSTITUTE(SUBSTITUTE(SUBSTITUTE(SUBSTITUTE(SUBSTITUTE(SUBSTITUTE(SUBSTITUTE(SUBSTITUTE(SUBSTITUTE(SUBSTITUTE(SUBSTITUTE(SUBSTITUTE(SUBSTITUTE(IF(_xlfn.ISFORMULA(H!D26),_xlfn.FORMULATEXT(H!D26),H!D26),"9","#"),"8","#"),"7","#"),"6","#"),"5","#"),"4","#"),"3","#"),"2","#"),"1","#"),"0","#"),"$","")," ",""),",","@"),"&gt;","@"),"&lt;","@"),"=","@"),")","@"),"(","@"),"^","@"),"/","@"),"+","@"),"*","@"),"-","@"),"@#","")))/2&gt;(LEN(SUBSTITUTE(SUBSTITUTE(SUBSTITUTE(SUBSTITUTE(SUBSTITUTE(SUBSTITUTE(SUBSTITUTE(SUBSTITUTE(SUBSTITUTE(SUBSTITUTE(SUBSTITUTE(SUBSTITUTE(SUBSTITUTE(SUBSTITUTE(SUBSTITUTE(SUBSTITUTE(SUBSTITUTE(SUBSTITUTE(SUBSTITUTE(SUBSTITUTE(SUBSTITUTE(SUBSTITUTE(SUBSTITUTE(IF(_xlfn.ISFORMULA('#_H'!D26),_xlfn.FORMULATEXT('#_H'!D26),'#_H'!D26),"9","#"),"8","#"),"7","#"),"6","#"),"5","#"),"4","#"),"3","#"),"2","#"),"1","#"),"0","#"),"$","")," ",""),",","@"),"&gt;","@"),"&lt;","@"),"=","@"),")","@"),"(","@"),"^","@"),"/","@"),"+","@"),"*","@"),"-","@"))-LEN(SUBSTITUTE(SUBSTITUTE(SUBSTITUTE(SUBSTITUTE(SUBSTITUTE(SUBSTITUTE(SUBSTITUTE(SUBSTITUTE(SUBSTITUTE(SUBSTITUTE(SUBSTITUTE(SUBSTITUTE(SUBSTITUTE(SUBSTITUTE(SUBSTITUTE(SUBSTITUTE(SUBSTITUTE(SUBSTITUTE(SUBSTITUTE(SUBSTITUTE(SUBSTITUTE(SUBSTITUTE(SUBSTITUTE(SUBSTITUTE(IF(_xlfn.ISFORMULA('#_H'!D26),_xlfn.FORMULATEXT('#_H'!D26),'#_H'!D26),"9","#"),"8","#"),"7","#"),"6","#"),"5","#"),"4","#"),"3","#"),"2","#"),"1","#"),"0","#"),"$","")," ",""),",","@"),"&gt;","@"),"&lt;","@"),"=","@"),")","@"),"(","@"),"^","@"),"/","@"),"+","@"),"*","@"),"-","@"),"@#","")))/2,TRUE,FALSE),"HardCodeMsg",IF(LEN(IF(_xlfn.ISFORMULA(H!D26),_xlfn.FORMULATEXT(H!D26),H!D26))-LEN(SUBSTITUTE(IF(_xlfn.ISFORMULA(H!D26),_xlfn.FORMULATEXT(H!D26),H!D26),"""",""))&gt;LEN(IF(_xlfn.ISFORMULA('#_H'!D26),_xlfn.FORMULATEXT('#_H'!D26),'#_H'!D26))-LEN(SUBSTITUTE(IF(_xlfn.ISFORMULA('#_H'!D26),_xlfn.FORMULATEXT('#_H'!D26),'#_H'!D26),"""","")),TRUE,FALSE),"HardQuoteMsg",IF(LEN(IF(_xlfn.ISFORMULA(H!D26),_xlfn.FORMULATEXT(H!D26),H!D26))-LEN(SUBSTITUTE(IF(_xlfn.ISFORMULA(H!D26),_xlfn.FORMULATEXT(H!D26),H!D26),"$",""))&lt;LEN(IF(_xlfn.ISFORMULA('#_H'!D26),_xlfn.FORMULATEXT('#_H'!D26),'#_H'!D26))-LEN(SUBSTITUTE(IF(_xlfn.ISFORMULA('#_H'!D26),_xlfn.FORMULATEXT('#_H'!D26),'#_H'!D26),"$","")),TRUE,FALSE),"MissingAbsMsg",_xlfn.IFS(ISTEXT('#_H'!D26),FALSE,ISLOGICAL('#_H'!D26),FALSE,SUBSTITUTE(CELL("format",'#_H'!D26),"-","")=SUBSTITUTE(CELL("format",H!D26),"-",""),FALSE,CELL("format",'#_H'!D26)="G",FALSE,AND(CELL("format",'#_H'!D26)="F0",CELL("format",H!D26)="G"),FALSE,TRUE,IFERROR(IF(MATCH(CELL("format",'#_H'!D26),FormatCodes_SFX!$A$4:$A$53,0)&gt;0,TRUE),FALSE),TRUE,TRUE),"FormatMsg",TRUE,"PerfectMsg")</f>
        <v>PerfectMsg</v>
      </c>
      <c r="E26" s="257">
        <v>2698021</v>
      </c>
      <c r="F26" s="254">
        <v>0</v>
      </c>
      <c r="G26" s="254">
        <v>0</v>
      </c>
      <c r="H26" s="254"/>
      <c r="J26" s="252">
        <v>0</v>
      </c>
      <c r="K26" s="252">
        <v>0</v>
      </c>
      <c r="N26" s="255"/>
    </row>
    <row r="27" spans="2:14" ht="15" customHeight="1" x14ac:dyDescent="0.15">
      <c r="B27" s="252">
        <v>0</v>
      </c>
      <c r="C27" s="252">
        <v>0</v>
      </c>
      <c r="D27" s="252" t="str">
        <f ca="1">_xlfn.IFS(ISBLANK(H!D27),"",IF(NOT(ISNA('#_H'!D27)),IF(ISNA(H!D27),TRUE,FALSE),FALSE),"StuNAMsg",IF(AND(ISNA('#_H'!D27),ISNA(H!D27)),TRUE,FALSE),"PerfectMsg",IF(NOT(ISERROR('#_H'!D27)),IF(ISERROR(H!D27),TRUE,FALSE),FALSE),"StuErrorMsg",IF(TYPE('#_H'!D27)&lt;&gt;TYPE(H!D27),TRUE,FALSE),"WrongTypeMsg",IF(_xlfn.ISFORMULA('#_H'!D27),IF(NOT(_xlfn.ISFORMULA(H!D27)),TRUE),FALSE),"MissingFormulaMsg",IF(NOT(AND(ISNUMBER(FIND("[",_xlfn.FORMULATEXT('#_H'!D27))),ISNUMBER(FIND("!",_xlfn.FORMULATEXT('#_H'!D27))))),AND(ISNUMBER(FIND("[",_xlfn.FORMULATEXT(H!D27))),ISNUMBER(FIND("!",_xlfn.FORMULATEXT(H!D27)))),FALSE),"ExternalRefsMsg",IF(ISNUMBER('#_H'!D27),IF(ABS('#_H'!D27-H!D27)&gt;0.00001,TRUE,FALSE),IF('#_H'!D27&lt;&gt;H!D27,TRUE,FALSE)),IF(ISNUMBER('#_H'!D27),IF('#_H'!D27&gt;H!D27,"TooLow","TooHigh"),"WrongAnswer"),NOT(_xlfn.ISFORMULA('#_H'!D27)),IF(_xlfn.IFS(ISTEXT('#_H'!D27),FALSE,ISLOGICAL('#_H'!D27),FALSE,SUBSTITUTE(CELL("format",'#_H'!D27),"-","")=SUBSTITUTE(CELL("format",H!D27),"-",""),FALSE,CELL("format",'#_H'!D27)="G",FALSE,AND(CELL("format",'#_H'!D27)="F0",CELL("format",H!D27)="G"),FALSE,TRUE,IFERROR(IF(MATCH(CELL("format",'#_H'!D27)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27),_xlfn.FORMULATEXT(H!D27),H!D27),"9","#"),"8","#"),"7","#"),"6","#"),"5","#"),"4","#"),"3","#"),"2","#"),"1","#"),"0","#"),"$","")," ",""),",","@"),"&gt;","@"),"&lt;","@"),"=","@"),")","@"),"(","@"),"^","@"),"/","@"),"+","@"),"*","@"),"-","@"))-LEN(SUBSTITUTE(SUBSTITUTE(SUBSTITUTE(SUBSTITUTE(SUBSTITUTE(SUBSTITUTE(SUBSTITUTE(SUBSTITUTE(SUBSTITUTE(SUBSTITUTE(SUBSTITUTE(SUBSTITUTE(SUBSTITUTE(SUBSTITUTE(SUBSTITUTE(SUBSTITUTE(SUBSTITUTE(SUBSTITUTE(SUBSTITUTE(SUBSTITUTE(SUBSTITUTE(SUBSTITUTE(SUBSTITUTE(SUBSTITUTE(IF(_xlfn.ISFORMULA(H!D27),_xlfn.FORMULATEXT(H!D27),H!D27),"9","#"),"8","#"),"7","#"),"6","#"),"5","#"),"4","#"),"3","#"),"2","#"),"1","#"),"0","#"),"$","")," ",""),",","@"),"&gt;","@"),"&lt;","@"),"=","@"),")","@"),"(","@"),"^","@"),"/","@"),"+","@"),"*","@"),"-","@"),"@#","")))/2&gt;(LEN(SUBSTITUTE(SUBSTITUTE(SUBSTITUTE(SUBSTITUTE(SUBSTITUTE(SUBSTITUTE(SUBSTITUTE(SUBSTITUTE(SUBSTITUTE(SUBSTITUTE(SUBSTITUTE(SUBSTITUTE(SUBSTITUTE(SUBSTITUTE(SUBSTITUTE(SUBSTITUTE(SUBSTITUTE(SUBSTITUTE(SUBSTITUTE(SUBSTITUTE(SUBSTITUTE(SUBSTITUTE(SUBSTITUTE(IF(_xlfn.ISFORMULA('#_H'!D27),_xlfn.FORMULATEXT('#_H'!D27),'#_H'!D27),"9","#"),"8","#"),"7","#"),"6","#"),"5","#"),"4","#"),"3","#"),"2","#"),"1","#"),"0","#"),"$","")," ",""),",","@"),"&gt;","@"),"&lt;","@"),"=","@"),")","@"),"(","@"),"^","@"),"/","@"),"+","@"),"*","@"),"-","@"))-LEN(SUBSTITUTE(SUBSTITUTE(SUBSTITUTE(SUBSTITUTE(SUBSTITUTE(SUBSTITUTE(SUBSTITUTE(SUBSTITUTE(SUBSTITUTE(SUBSTITUTE(SUBSTITUTE(SUBSTITUTE(SUBSTITUTE(SUBSTITUTE(SUBSTITUTE(SUBSTITUTE(SUBSTITUTE(SUBSTITUTE(SUBSTITUTE(SUBSTITUTE(SUBSTITUTE(SUBSTITUTE(SUBSTITUTE(SUBSTITUTE(IF(_xlfn.ISFORMULA('#_H'!D27),_xlfn.FORMULATEXT('#_H'!D27),'#_H'!D27),"9","#"),"8","#"),"7","#"),"6","#"),"5","#"),"4","#"),"3","#"),"2","#"),"1","#"),"0","#"),"$","")," ",""),",","@"),"&gt;","@"),"&lt;","@"),"=","@"),")","@"),"(","@"),"^","@"),"/","@"),"+","@"),"*","@"),"-","@"),"@#","")))/2,TRUE,FALSE),"HardCodeMsg",IF(LEN(IF(_xlfn.ISFORMULA(H!D27),_xlfn.FORMULATEXT(H!D27),H!D27))-LEN(SUBSTITUTE(IF(_xlfn.ISFORMULA(H!D27),_xlfn.FORMULATEXT(H!D27),H!D27),"""",""))&gt;LEN(IF(_xlfn.ISFORMULA('#_H'!D27),_xlfn.FORMULATEXT('#_H'!D27),'#_H'!D27))-LEN(SUBSTITUTE(IF(_xlfn.ISFORMULA('#_H'!D27),_xlfn.FORMULATEXT('#_H'!D27),'#_H'!D27),"""","")),TRUE,FALSE),"HardQuoteMsg",IF(LEN(IF(_xlfn.ISFORMULA(H!D27),_xlfn.FORMULATEXT(H!D27),H!D27))-LEN(SUBSTITUTE(IF(_xlfn.ISFORMULA(H!D27),_xlfn.FORMULATEXT(H!D27),H!D27),"$",""))&lt;LEN(IF(_xlfn.ISFORMULA('#_H'!D27),_xlfn.FORMULATEXT('#_H'!D27),'#_H'!D27))-LEN(SUBSTITUTE(IF(_xlfn.ISFORMULA('#_H'!D27),_xlfn.FORMULATEXT('#_H'!D27),'#_H'!D27),"$","")),TRUE,FALSE),"MissingAbsMsg",_xlfn.IFS(ISTEXT('#_H'!D27),FALSE,ISLOGICAL('#_H'!D27),FALSE,SUBSTITUTE(CELL("format",'#_H'!D27),"-","")=SUBSTITUTE(CELL("format",H!D27),"-",""),FALSE,CELL("format",'#_H'!D27)="G",FALSE,AND(CELL("format",'#_H'!D27)="F0",CELL("format",H!D27)="G"),FALSE,TRUE,IFERROR(IF(MATCH(CELL("format",'#_H'!D27),FormatCodes_SFX!$A$4:$A$53,0)&gt;0,TRUE),FALSE),TRUE,TRUE),"FormatMsg",TRUE,"PerfectMsg")</f>
        <v>PerfectMsg</v>
      </c>
      <c r="E27" s="257">
        <v>528519</v>
      </c>
      <c r="F27" s="254">
        <v>0</v>
      </c>
      <c r="G27" s="254">
        <v>0</v>
      </c>
      <c r="H27" s="254"/>
      <c r="J27" s="252">
        <v>0</v>
      </c>
      <c r="K27" s="252">
        <v>0</v>
      </c>
      <c r="N27" s="255"/>
    </row>
    <row r="28" spans="2:14" ht="15" customHeight="1" x14ac:dyDescent="0.15">
      <c r="B28" s="252">
        <v>0</v>
      </c>
      <c r="C28" s="252">
        <v>0</v>
      </c>
      <c r="D28" s="252" t="str">
        <f ca="1">_xlfn.IFS(ISBLANK(H!D28),"",IF(NOT(ISNA('#_H'!D28)),IF(ISNA(H!D28),TRUE,FALSE),FALSE),"StuNAMsg",IF(AND(ISNA('#_H'!D28),ISNA(H!D28)),TRUE,FALSE),"PerfectMsg",IF(NOT(ISERROR('#_H'!D28)),IF(ISERROR(H!D28),TRUE,FALSE),FALSE),"StuErrorMsg",IF(TYPE('#_H'!D28)&lt;&gt;TYPE(H!D28),TRUE,FALSE),"WrongTypeMsg",IF(_xlfn.ISFORMULA('#_H'!D28),IF(NOT(_xlfn.ISFORMULA(H!D28)),TRUE),FALSE),"MissingFormulaMsg",IF(NOT(AND(ISNUMBER(FIND("[",_xlfn.FORMULATEXT('#_H'!D28))),ISNUMBER(FIND("!",_xlfn.FORMULATEXT('#_H'!D28))))),AND(ISNUMBER(FIND("[",_xlfn.FORMULATEXT(H!D28))),ISNUMBER(FIND("!",_xlfn.FORMULATEXT(H!D28)))),FALSE),"ExternalRefsMsg",IF(ISNUMBER('#_H'!D28),IF(ABS('#_H'!D28-H!D28)&gt;0.00001,TRUE,FALSE),IF('#_H'!D28&lt;&gt;H!D28,TRUE,FALSE)),IF(ISNUMBER('#_H'!D28),IF('#_H'!D28&gt;H!D28,"TooLow","TooHigh"),"WrongAnswer"),NOT(_xlfn.ISFORMULA('#_H'!D28)),IF(_xlfn.IFS(ISTEXT('#_H'!D28),FALSE,ISLOGICAL('#_H'!D28),FALSE,SUBSTITUTE(CELL("format",'#_H'!D28),"-","")=SUBSTITUTE(CELL("format",H!D28),"-",""),FALSE,CELL("format",'#_H'!D28)="G",FALSE,AND(CELL("format",'#_H'!D28)="F0",CELL("format",H!D28)="G"),FALSE,TRUE,IFERROR(IF(MATCH(CELL("format",'#_H'!D28)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28),_xlfn.FORMULATEXT(H!D28),H!D28),"9","#"),"8","#"),"7","#"),"6","#"),"5","#"),"4","#"),"3","#"),"2","#"),"1","#"),"0","#"),"$","")," ",""),",","@"),"&gt;","@"),"&lt;","@"),"=","@"),")","@"),"(","@"),"^","@"),"/","@"),"+","@"),"*","@"),"-","@"))-LEN(SUBSTITUTE(SUBSTITUTE(SUBSTITUTE(SUBSTITUTE(SUBSTITUTE(SUBSTITUTE(SUBSTITUTE(SUBSTITUTE(SUBSTITUTE(SUBSTITUTE(SUBSTITUTE(SUBSTITUTE(SUBSTITUTE(SUBSTITUTE(SUBSTITUTE(SUBSTITUTE(SUBSTITUTE(SUBSTITUTE(SUBSTITUTE(SUBSTITUTE(SUBSTITUTE(SUBSTITUTE(SUBSTITUTE(SUBSTITUTE(IF(_xlfn.ISFORMULA(H!D28),_xlfn.FORMULATEXT(H!D28),H!D28),"9","#"),"8","#"),"7","#"),"6","#"),"5","#"),"4","#"),"3","#"),"2","#"),"1","#"),"0","#"),"$","")," ",""),",","@"),"&gt;","@"),"&lt;","@"),"=","@"),")","@"),"(","@"),"^","@"),"/","@"),"+","@"),"*","@"),"-","@"),"@#","")))/2&gt;(LEN(SUBSTITUTE(SUBSTITUTE(SUBSTITUTE(SUBSTITUTE(SUBSTITUTE(SUBSTITUTE(SUBSTITUTE(SUBSTITUTE(SUBSTITUTE(SUBSTITUTE(SUBSTITUTE(SUBSTITUTE(SUBSTITUTE(SUBSTITUTE(SUBSTITUTE(SUBSTITUTE(SUBSTITUTE(SUBSTITUTE(SUBSTITUTE(SUBSTITUTE(SUBSTITUTE(SUBSTITUTE(SUBSTITUTE(IF(_xlfn.ISFORMULA('#_H'!D28),_xlfn.FORMULATEXT('#_H'!D28),'#_H'!D28),"9","#"),"8","#"),"7","#"),"6","#"),"5","#"),"4","#"),"3","#"),"2","#"),"1","#"),"0","#"),"$","")," ",""),",","@"),"&gt;","@"),"&lt;","@"),"=","@"),")","@"),"(","@"),"^","@"),"/","@"),"+","@"),"*","@"),"-","@"))-LEN(SUBSTITUTE(SUBSTITUTE(SUBSTITUTE(SUBSTITUTE(SUBSTITUTE(SUBSTITUTE(SUBSTITUTE(SUBSTITUTE(SUBSTITUTE(SUBSTITUTE(SUBSTITUTE(SUBSTITUTE(SUBSTITUTE(SUBSTITUTE(SUBSTITUTE(SUBSTITUTE(SUBSTITUTE(SUBSTITUTE(SUBSTITUTE(SUBSTITUTE(SUBSTITUTE(SUBSTITUTE(SUBSTITUTE(SUBSTITUTE(IF(_xlfn.ISFORMULA('#_H'!D28),_xlfn.FORMULATEXT('#_H'!D28),'#_H'!D28),"9","#"),"8","#"),"7","#"),"6","#"),"5","#"),"4","#"),"3","#"),"2","#"),"1","#"),"0","#"),"$","")," ",""),",","@"),"&gt;","@"),"&lt;","@"),"=","@"),")","@"),"(","@"),"^","@"),"/","@"),"+","@"),"*","@"),"-","@"),"@#","")))/2,TRUE,FALSE),"HardCodeMsg",IF(LEN(IF(_xlfn.ISFORMULA(H!D28),_xlfn.FORMULATEXT(H!D28),H!D28))-LEN(SUBSTITUTE(IF(_xlfn.ISFORMULA(H!D28),_xlfn.FORMULATEXT(H!D28),H!D28),"""",""))&gt;LEN(IF(_xlfn.ISFORMULA('#_H'!D28),_xlfn.FORMULATEXT('#_H'!D28),'#_H'!D28))-LEN(SUBSTITUTE(IF(_xlfn.ISFORMULA('#_H'!D28),_xlfn.FORMULATEXT('#_H'!D28),'#_H'!D28),"""","")),TRUE,FALSE),"HardQuoteMsg",IF(LEN(IF(_xlfn.ISFORMULA(H!D28),_xlfn.FORMULATEXT(H!D28),H!D28))-LEN(SUBSTITUTE(IF(_xlfn.ISFORMULA(H!D28),_xlfn.FORMULATEXT(H!D28),H!D28),"$",""))&lt;LEN(IF(_xlfn.ISFORMULA('#_H'!D28),_xlfn.FORMULATEXT('#_H'!D28),'#_H'!D28))-LEN(SUBSTITUTE(IF(_xlfn.ISFORMULA('#_H'!D28),_xlfn.FORMULATEXT('#_H'!D28),'#_H'!D28),"$","")),TRUE,FALSE),"MissingAbsMsg",_xlfn.IFS(ISTEXT('#_H'!D28),FALSE,ISLOGICAL('#_H'!D28),FALSE,SUBSTITUTE(CELL("format",'#_H'!D28),"-","")=SUBSTITUTE(CELL("format",H!D28),"-",""),FALSE,CELL("format",'#_H'!D28)="G",FALSE,AND(CELL("format",'#_H'!D28)="F0",CELL("format",H!D28)="G"),FALSE,TRUE,IFERROR(IF(MATCH(CELL("format",'#_H'!D28),FormatCodes_SFX!$A$4:$A$53,0)&gt;0,TRUE),FALSE),TRUE,TRUE),"FormatMsg",TRUE,"PerfectMsg")</f>
        <v>PerfectMsg</v>
      </c>
      <c r="E28" s="257">
        <v>2160070</v>
      </c>
      <c r="F28" s="254">
        <v>0</v>
      </c>
      <c r="G28" s="254">
        <v>0</v>
      </c>
      <c r="H28" s="254"/>
      <c r="J28" s="252">
        <v>0</v>
      </c>
      <c r="K28" s="252">
        <v>0</v>
      </c>
      <c r="N28" s="255"/>
    </row>
    <row r="29" spans="2:14" ht="15" customHeight="1" x14ac:dyDescent="0.15">
      <c r="B29" s="252">
        <v>0</v>
      </c>
      <c r="C29" s="252">
        <v>0</v>
      </c>
      <c r="D29" s="252" t="str">
        <f ca="1">_xlfn.IFS(ISBLANK(H!D29),"",IF(NOT(ISNA('#_H'!D29)),IF(ISNA(H!D29),TRUE,FALSE),FALSE),"StuNAMsg",IF(AND(ISNA('#_H'!D29),ISNA(H!D29)),TRUE,FALSE),"PerfectMsg",IF(NOT(ISERROR('#_H'!D29)),IF(ISERROR(H!D29),TRUE,FALSE),FALSE),"StuErrorMsg",IF(TYPE('#_H'!D29)&lt;&gt;TYPE(H!D29),TRUE,FALSE),"WrongTypeMsg",IF(_xlfn.ISFORMULA('#_H'!D29),IF(NOT(_xlfn.ISFORMULA(H!D29)),TRUE),FALSE),"MissingFormulaMsg",IF(NOT(AND(ISNUMBER(FIND("[",_xlfn.FORMULATEXT('#_H'!D29))),ISNUMBER(FIND("!",_xlfn.FORMULATEXT('#_H'!D29))))),AND(ISNUMBER(FIND("[",_xlfn.FORMULATEXT(H!D29))),ISNUMBER(FIND("!",_xlfn.FORMULATEXT(H!D29)))),FALSE),"ExternalRefsMsg",IF(ISNUMBER('#_H'!D29),IF(ABS('#_H'!D29-H!D29)&gt;0.00001,TRUE,FALSE),IF('#_H'!D29&lt;&gt;H!D29,TRUE,FALSE)),IF(ISNUMBER('#_H'!D29),IF('#_H'!D29&gt;H!D29,"TooLow","TooHigh"),"WrongAnswer"),NOT(_xlfn.ISFORMULA('#_H'!D29)),IF(_xlfn.IFS(ISTEXT('#_H'!D29),FALSE,ISLOGICAL('#_H'!D29),FALSE,SUBSTITUTE(CELL("format",'#_H'!D29),"-","")=SUBSTITUTE(CELL("format",H!D29),"-",""),FALSE,CELL("format",'#_H'!D29)="G",FALSE,AND(CELL("format",'#_H'!D29)="F0",CELL("format",H!D29)="G"),FALSE,TRUE,IFERROR(IF(MATCH(CELL("format",'#_H'!D29)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29),_xlfn.FORMULATEXT(H!D29),H!D29),"9","#"),"8","#"),"7","#"),"6","#"),"5","#"),"4","#"),"3","#"),"2","#"),"1","#"),"0","#"),"$","")," ",""),",","@"),"&gt;","@"),"&lt;","@"),"=","@"),")","@"),"(","@"),"^","@"),"/","@"),"+","@"),"*","@"),"-","@"))-LEN(SUBSTITUTE(SUBSTITUTE(SUBSTITUTE(SUBSTITUTE(SUBSTITUTE(SUBSTITUTE(SUBSTITUTE(SUBSTITUTE(SUBSTITUTE(SUBSTITUTE(SUBSTITUTE(SUBSTITUTE(SUBSTITUTE(SUBSTITUTE(SUBSTITUTE(SUBSTITUTE(SUBSTITUTE(SUBSTITUTE(SUBSTITUTE(SUBSTITUTE(SUBSTITUTE(SUBSTITUTE(SUBSTITUTE(SUBSTITUTE(IF(_xlfn.ISFORMULA(H!D29),_xlfn.FORMULATEXT(H!D29),H!D29),"9","#"),"8","#"),"7","#"),"6","#"),"5","#"),"4","#"),"3","#"),"2","#"),"1","#"),"0","#"),"$","")," ",""),",","@"),"&gt;","@"),"&lt;","@"),"=","@"),")","@"),"(","@"),"^","@"),"/","@"),"+","@"),"*","@"),"-","@"),"@#","")))/2&gt;(LEN(SUBSTITUTE(SUBSTITUTE(SUBSTITUTE(SUBSTITUTE(SUBSTITUTE(SUBSTITUTE(SUBSTITUTE(SUBSTITUTE(SUBSTITUTE(SUBSTITUTE(SUBSTITUTE(SUBSTITUTE(SUBSTITUTE(SUBSTITUTE(SUBSTITUTE(SUBSTITUTE(SUBSTITUTE(SUBSTITUTE(SUBSTITUTE(SUBSTITUTE(SUBSTITUTE(SUBSTITUTE(SUBSTITUTE(IF(_xlfn.ISFORMULA('#_H'!D29),_xlfn.FORMULATEXT('#_H'!D29),'#_H'!D29),"9","#"),"8","#"),"7","#"),"6","#"),"5","#"),"4","#"),"3","#"),"2","#"),"1","#"),"0","#"),"$","")," ",""),",","@"),"&gt;","@"),"&lt;","@"),"=","@"),")","@"),"(","@"),"^","@"),"/","@"),"+","@"),"*","@"),"-","@"))-LEN(SUBSTITUTE(SUBSTITUTE(SUBSTITUTE(SUBSTITUTE(SUBSTITUTE(SUBSTITUTE(SUBSTITUTE(SUBSTITUTE(SUBSTITUTE(SUBSTITUTE(SUBSTITUTE(SUBSTITUTE(SUBSTITUTE(SUBSTITUTE(SUBSTITUTE(SUBSTITUTE(SUBSTITUTE(SUBSTITUTE(SUBSTITUTE(SUBSTITUTE(SUBSTITUTE(SUBSTITUTE(SUBSTITUTE(SUBSTITUTE(IF(_xlfn.ISFORMULA('#_H'!D29),_xlfn.FORMULATEXT('#_H'!D29),'#_H'!D29),"9","#"),"8","#"),"7","#"),"6","#"),"5","#"),"4","#"),"3","#"),"2","#"),"1","#"),"0","#"),"$","")," ",""),",","@"),"&gt;","@"),"&lt;","@"),"=","@"),")","@"),"(","@"),"^","@"),"/","@"),"+","@"),"*","@"),"-","@"),"@#","")))/2,TRUE,FALSE),"HardCodeMsg",IF(LEN(IF(_xlfn.ISFORMULA(H!D29),_xlfn.FORMULATEXT(H!D29),H!D29))-LEN(SUBSTITUTE(IF(_xlfn.ISFORMULA(H!D29),_xlfn.FORMULATEXT(H!D29),H!D29),"""",""))&gt;LEN(IF(_xlfn.ISFORMULA('#_H'!D29),_xlfn.FORMULATEXT('#_H'!D29),'#_H'!D29))-LEN(SUBSTITUTE(IF(_xlfn.ISFORMULA('#_H'!D29),_xlfn.FORMULATEXT('#_H'!D29),'#_H'!D29),"""","")),TRUE,FALSE),"HardQuoteMsg",IF(LEN(IF(_xlfn.ISFORMULA(H!D29),_xlfn.FORMULATEXT(H!D29),H!D29))-LEN(SUBSTITUTE(IF(_xlfn.ISFORMULA(H!D29),_xlfn.FORMULATEXT(H!D29),H!D29),"$",""))&lt;LEN(IF(_xlfn.ISFORMULA('#_H'!D29),_xlfn.FORMULATEXT('#_H'!D29),'#_H'!D29))-LEN(SUBSTITUTE(IF(_xlfn.ISFORMULA('#_H'!D29),_xlfn.FORMULATEXT('#_H'!D29),'#_H'!D29),"$","")),TRUE,FALSE),"MissingAbsMsg",_xlfn.IFS(ISTEXT('#_H'!D29),FALSE,ISLOGICAL('#_H'!D29),FALSE,SUBSTITUTE(CELL("format",'#_H'!D29),"-","")=SUBSTITUTE(CELL("format",H!D29),"-",""),FALSE,CELL("format",'#_H'!D29)="G",FALSE,AND(CELL("format",'#_H'!D29)="F0",CELL("format",H!D29)="G"),FALSE,TRUE,IFERROR(IF(MATCH(CELL("format",'#_H'!D29),FormatCodes_SFX!$A$4:$A$53,0)&gt;0,TRUE),FALSE),TRUE,TRUE),"FormatMsg",TRUE,"PerfectMsg")</f>
        <v>PerfectMsg</v>
      </c>
      <c r="E29" s="257">
        <v>1177480</v>
      </c>
      <c r="F29" s="254">
        <v>0</v>
      </c>
      <c r="G29" s="254">
        <v>0</v>
      </c>
      <c r="H29" s="254"/>
      <c r="J29" s="252">
        <v>0</v>
      </c>
      <c r="K29" s="252">
        <v>0</v>
      </c>
      <c r="N29" s="255"/>
    </row>
    <row r="30" spans="2:14" ht="15" customHeight="1" x14ac:dyDescent="0.15">
      <c r="B30" s="252">
        <v>0</v>
      </c>
      <c r="C30" s="252">
        <v>0</v>
      </c>
      <c r="D30" s="252" t="str">
        <f ca="1">_xlfn.IFS(ISBLANK(H!D30),"",IF(NOT(ISNA('#_H'!D30)),IF(ISNA(H!D30),TRUE,FALSE),FALSE),"StuNAMsg",IF(AND(ISNA('#_H'!D30),ISNA(H!D30)),TRUE,FALSE),"PerfectMsg",IF(NOT(ISERROR('#_H'!D30)),IF(ISERROR(H!D30),TRUE,FALSE),FALSE),"StuErrorMsg",IF(TYPE('#_H'!D30)&lt;&gt;TYPE(H!D30),TRUE,FALSE),"WrongTypeMsg",IF(_xlfn.ISFORMULA('#_H'!D30),IF(NOT(_xlfn.ISFORMULA(H!D30)),TRUE),FALSE),"MissingFormulaMsg",IF(NOT(AND(ISNUMBER(FIND("[",_xlfn.FORMULATEXT('#_H'!D30))),ISNUMBER(FIND("!",_xlfn.FORMULATEXT('#_H'!D30))))),AND(ISNUMBER(FIND("[",_xlfn.FORMULATEXT(H!D30))),ISNUMBER(FIND("!",_xlfn.FORMULATEXT(H!D30)))),FALSE),"ExternalRefsMsg",IF(ISNUMBER('#_H'!D30),IF(ABS('#_H'!D30-H!D30)&gt;0.00001,TRUE,FALSE),IF('#_H'!D30&lt;&gt;H!D30,TRUE,FALSE)),IF(ISNUMBER('#_H'!D30),IF('#_H'!D30&gt;H!D30,"TooLow","TooHigh"),"WrongAnswer"),NOT(_xlfn.ISFORMULA('#_H'!D30)),IF(_xlfn.IFS(ISTEXT('#_H'!D30),FALSE,ISLOGICAL('#_H'!D30),FALSE,SUBSTITUTE(CELL("format",'#_H'!D30),"-","")=SUBSTITUTE(CELL("format",H!D30),"-",""),FALSE,CELL("format",'#_H'!D30)="G",FALSE,AND(CELL("format",'#_H'!D30)="F0",CELL("format",H!D30)="G"),FALSE,TRUE,IFERROR(IF(MATCH(CELL("format",'#_H'!D30)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30),_xlfn.FORMULATEXT(H!D30),H!D30),"9","#"),"8","#"),"7","#"),"6","#"),"5","#"),"4","#"),"3","#"),"2","#"),"1","#"),"0","#"),"$","")," ",""),",","@"),"&gt;","@"),"&lt;","@"),"=","@"),")","@"),"(","@"),"^","@"),"/","@"),"+","@"),"*","@"),"-","@"))-LEN(SUBSTITUTE(SUBSTITUTE(SUBSTITUTE(SUBSTITUTE(SUBSTITUTE(SUBSTITUTE(SUBSTITUTE(SUBSTITUTE(SUBSTITUTE(SUBSTITUTE(SUBSTITUTE(SUBSTITUTE(SUBSTITUTE(SUBSTITUTE(SUBSTITUTE(SUBSTITUTE(SUBSTITUTE(SUBSTITUTE(SUBSTITUTE(SUBSTITUTE(SUBSTITUTE(SUBSTITUTE(SUBSTITUTE(SUBSTITUTE(IF(_xlfn.ISFORMULA(H!D30),_xlfn.FORMULATEXT(H!D30),H!D30),"9","#"),"8","#"),"7","#"),"6","#"),"5","#"),"4","#"),"3","#"),"2","#"),"1","#"),"0","#"),"$","")," ",""),",","@"),"&gt;","@"),"&lt;","@"),"=","@"),")","@"),"(","@"),"^","@"),"/","@"),"+","@"),"*","@"),"-","@"),"@#","")))/2&gt;(LEN(SUBSTITUTE(SUBSTITUTE(SUBSTITUTE(SUBSTITUTE(SUBSTITUTE(SUBSTITUTE(SUBSTITUTE(SUBSTITUTE(SUBSTITUTE(SUBSTITUTE(SUBSTITUTE(SUBSTITUTE(SUBSTITUTE(SUBSTITUTE(SUBSTITUTE(SUBSTITUTE(SUBSTITUTE(SUBSTITUTE(SUBSTITUTE(SUBSTITUTE(SUBSTITUTE(SUBSTITUTE(SUBSTITUTE(IF(_xlfn.ISFORMULA('#_H'!D30),_xlfn.FORMULATEXT('#_H'!D30),'#_H'!D30),"9","#"),"8","#"),"7","#"),"6","#"),"5","#"),"4","#"),"3","#"),"2","#"),"1","#"),"0","#"),"$","")," ",""),",","@"),"&gt;","@"),"&lt;","@"),"=","@"),")","@"),"(","@"),"^","@"),"/","@"),"+","@"),"*","@"),"-","@"))-LEN(SUBSTITUTE(SUBSTITUTE(SUBSTITUTE(SUBSTITUTE(SUBSTITUTE(SUBSTITUTE(SUBSTITUTE(SUBSTITUTE(SUBSTITUTE(SUBSTITUTE(SUBSTITUTE(SUBSTITUTE(SUBSTITUTE(SUBSTITUTE(SUBSTITUTE(SUBSTITUTE(SUBSTITUTE(SUBSTITUTE(SUBSTITUTE(SUBSTITUTE(SUBSTITUTE(SUBSTITUTE(SUBSTITUTE(SUBSTITUTE(IF(_xlfn.ISFORMULA('#_H'!D30),_xlfn.FORMULATEXT('#_H'!D30),'#_H'!D30),"9","#"),"8","#"),"7","#"),"6","#"),"5","#"),"4","#"),"3","#"),"2","#"),"1","#"),"0","#"),"$","")," ",""),",","@"),"&gt;","@"),"&lt;","@"),"=","@"),")","@"),"(","@"),"^","@"),"/","@"),"+","@"),"*","@"),"-","@"),"@#","")))/2,TRUE,FALSE),"HardCodeMsg",IF(LEN(IF(_xlfn.ISFORMULA(H!D30),_xlfn.FORMULATEXT(H!D30),H!D30))-LEN(SUBSTITUTE(IF(_xlfn.ISFORMULA(H!D30),_xlfn.FORMULATEXT(H!D30),H!D30),"""",""))&gt;LEN(IF(_xlfn.ISFORMULA('#_H'!D30),_xlfn.FORMULATEXT('#_H'!D30),'#_H'!D30))-LEN(SUBSTITUTE(IF(_xlfn.ISFORMULA('#_H'!D30),_xlfn.FORMULATEXT('#_H'!D30),'#_H'!D30),"""","")),TRUE,FALSE),"HardQuoteMsg",IF(LEN(IF(_xlfn.ISFORMULA(H!D30),_xlfn.FORMULATEXT(H!D30),H!D30))-LEN(SUBSTITUTE(IF(_xlfn.ISFORMULA(H!D30),_xlfn.FORMULATEXT(H!D30),H!D30),"$",""))&lt;LEN(IF(_xlfn.ISFORMULA('#_H'!D30),_xlfn.FORMULATEXT('#_H'!D30),'#_H'!D30))-LEN(SUBSTITUTE(IF(_xlfn.ISFORMULA('#_H'!D30),_xlfn.FORMULATEXT('#_H'!D30),'#_H'!D30),"$","")),TRUE,FALSE),"MissingAbsMsg",_xlfn.IFS(ISTEXT('#_H'!D30),FALSE,ISLOGICAL('#_H'!D30),FALSE,SUBSTITUTE(CELL("format",'#_H'!D30),"-","")=SUBSTITUTE(CELL("format",H!D30),"-",""),FALSE,CELL("format",'#_H'!D30)="G",FALSE,AND(CELL("format",'#_H'!D30)="F0",CELL("format",H!D30)="G"),FALSE,TRUE,IFERROR(IF(MATCH(CELL("format",'#_H'!D30),FormatCodes_SFX!$A$4:$A$53,0)&gt;0,TRUE),FALSE),TRUE,TRUE),"FormatMsg",TRUE,"PerfectMsg")</f>
        <v>PerfectMsg</v>
      </c>
      <c r="E30" s="257">
        <v>4530146</v>
      </c>
      <c r="F30" s="254">
        <v>0</v>
      </c>
      <c r="G30" s="254">
        <v>0</v>
      </c>
      <c r="H30" s="254"/>
      <c r="J30" s="252">
        <v>0</v>
      </c>
      <c r="K30" s="252">
        <v>0</v>
      </c>
      <c r="N30" s="255"/>
    </row>
    <row r="31" spans="2:14" ht="15" customHeight="1" x14ac:dyDescent="0.15">
      <c r="B31" s="252">
        <v>0</v>
      </c>
      <c r="C31" s="252">
        <v>0</v>
      </c>
      <c r="D31" s="252" t="str">
        <f ca="1">_xlfn.IFS(ISBLANK(H!D31),"",IF(NOT(ISNA('#_H'!D31)),IF(ISNA(H!D31),TRUE,FALSE),FALSE),"StuNAMsg",IF(AND(ISNA('#_H'!D31),ISNA(H!D31)),TRUE,FALSE),"PerfectMsg",IF(NOT(ISERROR('#_H'!D31)),IF(ISERROR(H!D31),TRUE,FALSE),FALSE),"StuErrorMsg",IF(TYPE('#_H'!D31)&lt;&gt;TYPE(H!D31),TRUE,FALSE),"WrongTypeMsg",IF(_xlfn.ISFORMULA('#_H'!D31),IF(NOT(_xlfn.ISFORMULA(H!D31)),TRUE),FALSE),"MissingFormulaMsg",IF(NOT(AND(ISNUMBER(FIND("[",_xlfn.FORMULATEXT('#_H'!D31))),ISNUMBER(FIND("!",_xlfn.FORMULATEXT('#_H'!D31))))),AND(ISNUMBER(FIND("[",_xlfn.FORMULATEXT(H!D31))),ISNUMBER(FIND("!",_xlfn.FORMULATEXT(H!D31)))),FALSE),"ExternalRefsMsg",IF(ISNUMBER('#_H'!D31),IF(ABS('#_H'!D31-H!D31)&gt;0.00001,TRUE,FALSE),IF('#_H'!D31&lt;&gt;H!D31,TRUE,FALSE)),IF(ISNUMBER('#_H'!D31),IF('#_H'!D31&gt;H!D31,"TooLow","TooHigh"),"WrongAnswer"),NOT(_xlfn.ISFORMULA('#_H'!D31)),IF(_xlfn.IFS(ISTEXT('#_H'!D31),FALSE,ISLOGICAL('#_H'!D31),FALSE,SUBSTITUTE(CELL("format",'#_H'!D31),"-","")=SUBSTITUTE(CELL("format",H!D31),"-",""),FALSE,CELL("format",'#_H'!D31)="G",FALSE,AND(CELL("format",'#_H'!D31)="F0",CELL("format",H!D31)="G"),FALSE,TRUE,IFERROR(IF(MATCH(CELL("format",'#_H'!D31)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31),_xlfn.FORMULATEXT(H!D31),H!D31),"9","#"),"8","#"),"7","#"),"6","#"),"5","#"),"4","#"),"3","#"),"2","#"),"1","#"),"0","#"),"$","")," ",""),",","@"),"&gt;","@"),"&lt;","@"),"=","@"),")","@"),"(","@"),"^","@"),"/","@"),"+","@"),"*","@"),"-","@"))-LEN(SUBSTITUTE(SUBSTITUTE(SUBSTITUTE(SUBSTITUTE(SUBSTITUTE(SUBSTITUTE(SUBSTITUTE(SUBSTITUTE(SUBSTITUTE(SUBSTITUTE(SUBSTITUTE(SUBSTITUTE(SUBSTITUTE(SUBSTITUTE(SUBSTITUTE(SUBSTITUTE(SUBSTITUTE(SUBSTITUTE(SUBSTITUTE(SUBSTITUTE(SUBSTITUTE(SUBSTITUTE(SUBSTITUTE(SUBSTITUTE(IF(_xlfn.ISFORMULA(H!D31),_xlfn.FORMULATEXT(H!D31),H!D31),"9","#"),"8","#"),"7","#"),"6","#"),"5","#"),"4","#"),"3","#"),"2","#"),"1","#"),"0","#"),"$","")," ",""),",","@"),"&gt;","@"),"&lt;","@"),"=","@"),")","@"),"(","@"),"^","@"),"/","@"),"+","@"),"*","@"),"-","@"),"@#","")))/2&gt;(LEN(SUBSTITUTE(SUBSTITUTE(SUBSTITUTE(SUBSTITUTE(SUBSTITUTE(SUBSTITUTE(SUBSTITUTE(SUBSTITUTE(SUBSTITUTE(SUBSTITUTE(SUBSTITUTE(SUBSTITUTE(SUBSTITUTE(SUBSTITUTE(SUBSTITUTE(SUBSTITUTE(SUBSTITUTE(SUBSTITUTE(SUBSTITUTE(SUBSTITUTE(SUBSTITUTE(SUBSTITUTE(SUBSTITUTE(IF(_xlfn.ISFORMULA('#_H'!D31),_xlfn.FORMULATEXT('#_H'!D31),'#_H'!D31),"9","#"),"8","#"),"7","#"),"6","#"),"5","#"),"4","#"),"3","#"),"2","#"),"1","#"),"0","#"),"$","")," ",""),",","@"),"&gt;","@"),"&lt;","@"),"=","@"),")","@"),"(","@"),"^","@"),"/","@"),"+","@"),"*","@"),"-","@"))-LEN(SUBSTITUTE(SUBSTITUTE(SUBSTITUTE(SUBSTITUTE(SUBSTITUTE(SUBSTITUTE(SUBSTITUTE(SUBSTITUTE(SUBSTITUTE(SUBSTITUTE(SUBSTITUTE(SUBSTITUTE(SUBSTITUTE(SUBSTITUTE(SUBSTITUTE(SUBSTITUTE(SUBSTITUTE(SUBSTITUTE(SUBSTITUTE(SUBSTITUTE(SUBSTITUTE(SUBSTITUTE(SUBSTITUTE(SUBSTITUTE(IF(_xlfn.ISFORMULA('#_H'!D31),_xlfn.FORMULATEXT('#_H'!D31),'#_H'!D31),"9","#"),"8","#"),"7","#"),"6","#"),"5","#"),"4","#"),"3","#"),"2","#"),"1","#"),"0","#"),"$","")," ",""),",","@"),"&gt;","@"),"&lt;","@"),"=","@"),")","@"),"(","@"),"^","@"),"/","@"),"+","@"),"*","@"),"-","@"),"@#","")))/2,TRUE,FALSE),"HardCodeMsg",IF(LEN(IF(_xlfn.ISFORMULA(H!D31),_xlfn.FORMULATEXT(H!D31),H!D31))-LEN(SUBSTITUTE(IF(_xlfn.ISFORMULA(H!D31),_xlfn.FORMULATEXT(H!D31),H!D31),"""",""))&gt;LEN(IF(_xlfn.ISFORMULA('#_H'!D31),_xlfn.FORMULATEXT('#_H'!D31),'#_H'!D31))-LEN(SUBSTITUTE(IF(_xlfn.ISFORMULA('#_H'!D31),_xlfn.FORMULATEXT('#_H'!D31),'#_H'!D31),"""","")),TRUE,FALSE),"HardQuoteMsg",IF(LEN(IF(_xlfn.ISFORMULA(H!D31),_xlfn.FORMULATEXT(H!D31),H!D31))-LEN(SUBSTITUTE(IF(_xlfn.ISFORMULA(H!D31),_xlfn.FORMULATEXT(H!D31),H!D31),"$",""))&lt;LEN(IF(_xlfn.ISFORMULA('#_H'!D31),_xlfn.FORMULATEXT('#_H'!D31),'#_H'!D31))-LEN(SUBSTITUTE(IF(_xlfn.ISFORMULA('#_H'!D31),_xlfn.FORMULATEXT('#_H'!D31),'#_H'!D31),"$","")),TRUE,FALSE),"MissingAbsMsg",_xlfn.IFS(ISTEXT('#_H'!D31),FALSE,ISLOGICAL('#_H'!D31),FALSE,SUBSTITUTE(CELL("format",'#_H'!D31),"-","")=SUBSTITUTE(CELL("format",H!D31),"-",""),FALSE,CELL("format",'#_H'!D31)="G",FALSE,AND(CELL("format",'#_H'!D31)="F0",CELL("format",H!D31)="G"),FALSE,TRUE,IFERROR(IF(MATCH(CELL("format",'#_H'!D31),FormatCodes_SFX!$A$4:$A$53,0)&gt;0,TRUE),FALSE),TRUE,TRUE),"FormatMsg",TRUE,"PerfectMsg")</f>
        <v>PerfectMsg</v>
      </c>
      <c r="E31" s="257">
        <v>1892990</v>
      </c>
      <c r="F31" s="254">
        <v>0</v>
      </c>
      <c r="G31" s="254">
        <v>0</v>
      </c>
      <c r="H31" s="254"/>
      <c r="J31" s="252">
        <v>0</v>
      </c>
      <c r="K31" s="252">
        <v>0</v>
      </c>
      <c r="N31" s="255"/>
    </row>
    <row r="32" spans="2:14" ht="15" customHeight="1" x14ac:dyDescent="0.15">
      <c r="B32" s="252">
        <v>0</v>
      </c>
      <c r="C32" s="252">
        <v>0</v>
      </c>
      <c r="D32" s="252" t="str">
        <f ca="1">_xlfn.IFS(ISBLANK(H!D32),"",IF(NOT(ISNA('#_H'!D32)),IF(ISNA(H!D32),TRUE,FALSE),FALSE),"StuNAMsg",IF(AND(ISNA('#_H'!D32),ISNA(H!D32)),TRUE,FALSE),"PerfectMsg",IF(NOT(ISERROR('#_H'!D32)),IF(ISERROR(H!D32),TRUE,FALSE),FALSE),"StuErrorMsg",IF(TYPE('#_H'!D32)&lt;&gt;TYPE(H!D32),TRUE,FALSE),"WrongTypeMsg",IF(_xlfn.ISFORMULA('#_H'!D32),IF(NOT(_xlfn.ISFORMULA(H!D32)),TRUE),FALSE),"MissingFormulaMsg",IF(NOT(AND(ISNUMBER(FIND("[",_xlfn.FORMULATEXT('#_H'!D32))),ISNUMBER(FIND("!",_xlfn.FORMULATEXT('#_H'!D32))))),AND(ISNUMBER(FIND("[",_xlfn.FORMULATEXT(H!D32))),ISNUMBER(FIND("!",_xlfn.FORMULATEXT(H!D32)))),FALSE),"ExternalRefsMsg",IF(ISNUMBER('#_H'!D32),IF(ABS('#_H'!D32-H!D32)&gt;0.00001,TRUE,FALSE),IF('#_H'!D32&lt;&gt;H!D32,TRUE,FALSE)),IF(ISNUMBER('#_H'!D32),IF('#_H'!D32&gt;H!D32,"TooLow","TooHigh"),"WrongAnswer"),NOT(_xlfn.ISFORMULA('#_H'!D32)),IF(_xlfn.IFS(ISTEXT('#_H'!D32),FALSE,ISLOGICAL('#_H'!D32),FALSE,SUBSTITUTE(CELL("format",'#_H'!D32),"-","")=SUBSTITUTE(CELL("format",H!D32),"-",""),FALSE,CELL("format",'#_H'!D32)="G",FALSE,AND(CELL("format",'#_H'!D32)="F0",CELL("format",H!D32)="G"),FALSE,TRUE,IFERROR(IF(MATCH(CELL("format",'#_H'!D32)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32),_xlfn.FORMULATEXT(H!D32),H!D32),"9","#"),"8","#"),"7","#"),"6","#"),"5","#"),"4","#"),"3","#"),"2","#"),"1","#"),"0","#"),"$","")," ",""),",","@"),"&gt;","@"),"&lt;","@"),"=","@"),")","@"),"(","@"),"^","@"),"/","@"),"+","@"),"*","@"),"-","@"))-LEN(SUBSTITUTE(SUBSTITUTE(SUBSTITUTE(SUBSTITUTE(SUBSTITUTE(SUBSTITUTE(SUBSTITUTE(SUBSTITUTE(SUBSTITUTE(SUBSTITUTE(SUBSTITUTE(SUBSTITUTE(SUBSTITUTE(SUBSTITUTE(SUBSTITUTE(SUBSTITUTE(SUBSTITUTE(SUBSTITUTE(SUBSTITUTE(SUBSTITUTE(SUBSTITUTE(SUBSTITUTE(SUBSTITUTE(SUBSTITUTE(IF(_xlfn.ISFORMULA(H!D32),_xlfn.FORMULATEXT(H!D32),H!D32),"9","#"),"8","#"),"7","#"),"6","#"),"5","#"),"4","#"),"3","#"),"2","#"),"1","#"),"0","#"),"$","")," ",""),",","@"),"&gt;","@"),"&lt;","@"),"=","@"),")","@"),"(","@"),"^","@"),"/","@"),"+","@"),"*","@"),"-","@"),"@#","")))/2&gt;(LEN(SUBSTITUTE(SUBSTITUTE(SUBSTITUTE(SUBSTITUTE(SUBSTITUTE(SUBSTITUTE(SUBSTITUTE(SUBSTITUTE(SUBSTITUTE(SUBSTITUTE(SUBSTITUTE(SUBSTITUTE(SUBSTITUTE(SUBSTITUTE(SUBSTITUTE(SUBSTITUTE(SUBSTITUTE(SUBSTITUTE(SUBSTITUTE(SUBSTITUTE(SUBSTITUTE(SUBSTITUTE(SUBSTITUTE(IF(_xlfn.ISFORMULA('#_H'!D32),_xlfn.FORMULATEXT('#_H'!D32),'#_H'!D32),"9","#"),"8","#"),"7","#"),"6","#"),"5","#"),"4","#"),"3","#"),"2","#"),"1","#"),"0","#"),"$","")," ",""),",","@"),"&gt;","@"),"&lt;","@"),"=","@"),")","@"),"(","@"),"^","@"),"/","@"),"+","@"),"*","@"),"-","@"))-LEN(SUBSTITUTE(SUBSTITUTE(SUBSTITUTE(SUBSTITUTE(SUBSTITUTE(SUBSTITUTE(SUBSTITUTE(SUBSTITUTE(SUBSTITUTE(SUBSTITUTE(SUBSTITUTE(SUBSTITUTE(SUBSTITUTE(SUBSTITUTE(SUBSTITUTE(SUBSTITUTE(SUBSTITUTE(SUBSTITUTE(SUBSTITUTE(SUBSTITUTE(SUBSTITUTE(SUBSTITUTE(SUBSTITUTE(SUBSTITUTE(IF(_xlfn.ISFORMULA('#_H'!D32),_xlfn.FORMULATEXT('#_H'!D32),'#_H'!D32),"9","#"),"8","#"),"7","#"),"6","#"),"5","#"),"4","#"),"3","#"),"2","#"),"1","#"),"0","#"),"$","")," ",""),",","@"),"&gt;","@"),"&lt;","@"),"=","@"),")","@"),"(","@"),"^","@"),"/","@"),"+","@"),"*","@"),"-","@"),"@#","")))/2,TRUE,FALSE),"HardCodeMsg",IF(LEN(IF(_xlfn.ISFORMULA(H!D32),_xlfn.FORMULATEXT(H!D32),H!D32))-LEN(SUBSTITUTE(IF(_xlfn.ISFORMULA(H!D32),_xlfn.FORMULATEXT(H!D32),H!D32),"""",""))&gt;LEN(IF(_xlfn.ISFORMULA('#_H'!D32),_xlfn.FORMULATEXT('#_H'!D32),'#_H'!D32))-LEN(SUBSTITUTE(IF(_xlfn.ISFORMULA('#_H'!D32),_xlfn.FORMULATEXT('#_H'!D32),'#_H'!D32),"""","")),TRUE,FALSE),"HardQuoteMsg",IF(LEN(IF(_xlfn.ISFORMULA(H!D32),_xlfn.FORMULATEXT(H!D32),H!D32))-LEN(SUBSTITUTE(IF(_xlfn.ISFORMULA(H!D32),_xlfn.FORMULATEXT(H!D32),H!D32),"$",""))&lt;LEN(IF(_xlfn.ISFORMULA('#_H'!D32),_xlfn.FORMULATEXT('#_H'!D32),'#_H'!D32))-LEN(SUBSTITUTE(IF(_xlfn.ISFORMULA('#_H'!D32),_xlfn.FORMULATEXT('#_H'!D32),'#_H'!D32),"$","")),TRUE,FALSE),"MissingAbsMsg",_xlfn.IFS(ISTEXT('#_H'!D32),FALSE,ISLOGICAL('#_H'!D32),FALSE,SUBSTITUTE(CELL("format",'#_H'!D32),"-","")=SUBSTITUTE(CELL("format",H!D32),"-",""),FALSE,CELL("format",'#_H'!D32)="G",FALSE,AND(CELL("format",'#_H'!D32)="F0",CELL("format",H!D32)="G"),FALSE,TRUE,IFERROR(IF(MATCH(CELL("format",'#_H'!D32),FormatCodes_SFX!$A$4:$A$53,0)&gt;0,TRUE),FALSE),TRUE,TRUE),"FormatMsg",TRUE,"PerfectMsg")</f>
        <v>PerfectMsg</v>
      </c>
      <c r="E32" s="257">
        <v>2156432</v>
      </c>
      <c r="F32" s="254">
        <v>0</v>
      </c>
      <c r="G32" s="254">
        <v>0</v>
      </c>
      <c r="H32" s="254"/>
      <c r="J32" s="252">
        <v>0</v>
      </c>
      <c r="K32" s="252">
        <v>0</v>
      </c>
      <c r="N32" s="255"/>
    </row>
    <row r="33" spans="1:14" ht="15" customHeight="1" x14ac:dyDescent="0.15">
      <c r="B33" s="252">
        <v>0</v>
      </c>
      <c r="C33" s="252">
        <v>0</v>
      </c>
      <c r="D33" s="252" t="str">
        <f ca="1">_xlfn.IFS(ISBLANK(H!D33),"",IF(NOT(ISNA('#_H'!D33)),IF(ISNA(H!D33),TRUE,FALSE),FALSE),"StuNAMsg",IF(AND(ISNA('#_H'!D33),ISNA(H!D33)),TRUE,FALSE),"PerfectMsg",IF(NOT(ISERROR('#_H'!D33)),IF(ISERROR(H!D33),TRUE,FALSE),FALSE),"StuErrorMsg",IF(TYPE('#_H'!D33)&lt;&gt;TYPE(H!D33),TRUE,FALSE),"WrongTypeMsg",IF(_xlfn.ISFORMULA('#_H'!D33),IF(NOT(_xlfn.ISFORMULA(H!D33)),TRUE),FALSE),"MissingFormulaMsg",IF(NOT(AND(ISNUMBER(FIND("[",_xlfn.FORMULATEXT('#_H'!D33))),ISNUMBER(FIND("!",_xlfn.FORMULATEXT('#_H'!D33))))),AND(ISNUMBER(FIND("[",_xlfn.FORMULATEXT(H!D33))),ISNUMBER(FIND("!",_xlfn.FORMULATEXT(H!D33)))),FALSE),"ExternalRefsMsg",IF(ISNUMBER('#_H'!D33),IF(ABS('#_H'!D33-H!D33)&gt;0.00001,TRUE,FALSE),IF('#_H'!D33&lt;&gt;H!D33,TRUE,FALSE)),IF(ISNUMBER('#_H'!D33),IF('#_H'!D33&gt;H!D33,"TooLow","TooHigh"),"WrongAnswer"),NOT(_xlfn.ISFORMULA('#_H'!D33)),IF(_xlfn.IFS(ISTEXT('#_H'!D33),FALSE,ISLOGICAL('#_H'!D33),FALSE,SUBSTITUTE(CELL("format",'#_H'!D33),"-","")=SUBSTITUTE(CELL("format",H!D33),"-",""),FALSE,CELL("format",'#_H'!D33)="G",FALSE,AND(CELL("format",'#_H'!D33)="F0",CELL("format",H!D33)="G"),FALSE,TRUE,IFERROR(IF(MATCH(CELL("format",'#_H'!D33)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33),_xlfn.FORMULATEXT(H!D33),H!D33),"9","#"),"8","#"),"7","#"),"6","#"),"5","#"),"4","#"),"3","#"),"2","#"),"1","#"),"0","#"),"$","")," ",""),",","@"),"&gt;","@"),"&lt;","@"),"=","@"),")","@"),"(","@"),"^","@"),"/","@"),"+","@"),"*","@"),"-","@"))-LEN(SUBSTITUTE(SUBSTITUTE(SUBSTITUTE(SUBSTITUTE(SUBSTITUTE(SUBSTITUTE(SUBSTITUTE(SUBSTITUTE(SUBSTITUTE(SUBSTITUTE(SUBSTITUTE(SUBSTITUTE(SUBSTITUTE(SUBSTITUTE(SUBSTITUTE(SUBSTITUTE(SUBSTITUTE(SUBSTITUTE(SUBSTITUTE(SUBSTITUTE(SUBSTITUTE(SUBSTITUTE(SUBSTITUTE(SUBSTITUTE(IF(_xlfn.ISFORMULA(H!D33),_xlfn.FORMULATEXT(H!D33),H!D33),"9","#"),"8","#"),"7","#"),"6","#"),"5","#"),"4","#"),"3","#"),"2","#"),"1","#"),"0","#"),"$","")," ",""),",","@"),"&gt;","@"),"&lt;","@"),"=","@"),")","@"),"(","@"),"^","@"),"/","@"),"+","@"),"*","@"),"-","@"),"@#","")))/2&gt;(LEN(SUBSTITUTE(SUBSTITUTE(SUBSTITUTE(SUBSTITUTE(SUBSTITUTE(SUBSTITUTE(SUBSTITUTE(SUBSTITUTE(SUBSTITUTE(SUBSTITUTE(SUBSTITUTE(SUBSTITUTE(SUBSTITUTE(SUBSTITUTE(SUBSTITUTE(SUBSTITUTE(SUBSTITUTE(SUBSTITUTE(SUBSTITUTE(SUBSTITUTE(SUBSTITUTE(SUBSTITUTE(SUBSTITUTE(IF(_xlfn.ISFORMULA('#_H'!D33),_xlfn.FORMULATEXT('#_H'!D33),'#_H'!D33),"9","#"),"8","#"),"7","#"),"6","#"),"5","#"),"4","#"),"3","#"),"2","#"),"1","#"),"0","#"),"$","")," ",""),",","@"),"&gt;","@"),"&lt;","@"),"=","@"),")","@"),"(","@"),"^","@"),"/","@"),"+","@"),"*","@"),"-","@"))-LEN(SUBSTITUTE(SUBSTITUTE(SUBSTITUTE(SUBSTITUTE(SUBSTITUTE(SUBSTITUTE(SUBSTITUTE(SUBSTITUTE(SUBSTITUTE(SUBSTITUTE(SUBSTITUTE(SUBSTITUTE(SUBSTITUTE(SUBSTITUTE(SUBSTITUTE(SUBSTITUTE(SUBSTITUTE(SUBSTITUTE(SUBSTITUTE(SUBSTITUTE(SUBSTITUTE(SUBSTITUTE(SUBSTITUTE(SUBSTITUTE(IF(_xlfn.ISFORMULA('#_H'!D33),_xlfn.FORMULATEXT('#_H'!D33),'#_H'!D33),"9","#"),"8","#"),"7","#"),"6","#"),"5","#"),"4","#"),"3","#"),"2","#"),"1","#"),"0","#"),"$","")," ",""),",","@"),"&gt;","@"),"&lt;","@"),"=","@"),")","@"),"(","@"),"^","@"),"/","@"),"+","@"),"*","@"),"-","@"),"@#","")))/2,TRUE,FALSE),"HardCodeMsg",IF(LEN(IF(_xlfn.ISFORMULA(H!D33),_xlfn.FORMULATEXT(H!D33),H!D33))-LEN(SUBSTITUTE(IF(_xlfn.ISFORMULA(H!D33),_xlfn.FORMULATEXT(H!D33),H!D33),"""",""))&gt;LEN(IF(_xlfn.ISFORMULA('#_H'!D33),_xlfn.FORMULATEXT('#_H'!D33),'#_H'!D33))-LEN(SUBSTITUTE(IF(_xlfn.ISFORMULA('#_H'!D33),_xlfn.FORMULATEXT('#_H'!D33),'#_H'!D33),"""","")),TRUE,FALSE),"HardQuoteMsg",IF(LEN(IF(_xlfn.ISFORMULA(H!D33),_xlfn.FORMULATEXT(H!D33),H!D33))-LEN(SUBSTITUTE(IF(_xlfn.ISFORMULA(H!D33),_xlfn.FORMULATEXT(H!D33),H!D33),"$",""))&lt;LEN(IF(_xlfn.ISFORMULA('#_H'!D33),_xlfn.FORMULATEXT('#_H'!D33),'#_H'!D33))-LEN(SUBSTITUTE(IF(_xlfn.ISFORMULA('#_H'!D33),_xlfn.FORMULATEXT('#_H'!D33),'#_H'!D33),"$","")),TRUE,FALSE),"MissingAbsMsg",_xlfn.IFS(ISTEXT('#_H'!D33),FALSE,ISLOGICAL('#_H'!D33),FALSE,SUBSTITUTE(CELL("format",'#_H'!D33),"-","")=SUBSTITUTE(CELL("format",H!D33),"-",""),FALSE,CELL("format",'#_H'!D33)="G",FALSE,AND(CELL("format",'#_H'!D33)="F0",CELL("format",H!D33)="G"),FALSE,TRUE,IFERROR(IF(MATCH(CELL("format",'#_H'!D33),FormatCodes_SFX!$A$4:$A$53,0)&gt;0,TRUE),FALSE),TRUE,TRUE),"FormatMsg",TRUE,"PerfectMsg")</f>
        <v>PerfectMsg</v>
      </c>
      <c r="E33" s="257">
        <v>582004</v>
      </c>
      <c r="F33" s="254">
        <v>0</v>
      </c>
      <c r="G33" s="254">
        <v>0</v>
      </c>
      <c r="H33" s="254"/>
      <c r="J33" s="252">
        <v>0</v>
      </c>
      <c r="K33" s="252">
        <v>0</v>
      </c>
      <c r="N33" s="255"/>
    </row>
    <row r="34" spans="1:14" ht="15" customHeight="1" x14ac:dyDescent="0.15">
      <c r="B34" s="252">
        <v>0</v>
      </c>
      <c r="C34" s="252">
        <v>0</v>
      </c>
      <c r="D34" s="252" t="str">
        <f ca="1">_xlfn.IFS(ISBLANK(H!D34),"",IF(NOT(ISNA('#_H'!D34)),IF(ISNA(H!D34),TRUE,FALSE),FALSE),"StuNAMsg",IF(AND(ISNA('#_H'!D34),ISNA(H!D34)),TRUE,FALSE),"PerfectMsg",IF(NOT(ISERROR('#_H'!D34)),IF(ISERROR(H!D34),TRUE,FALSE),FALSE),"StuErrorMsg",IF(TYPE('#_H'!D34)&lt;&gt;TYPE(H!D34),TRUE,FALSE),"WrongTypeMsg",IF(_xlfn.ISFORMULA('#_H'!D34),IF(NOT(_xlfn.ISFORMULA(H!D34)),TRUE),FALSE),"MissingFormulaMsg",IF(NOT(AND(ISNUMBER(FIND("[",_xlfn.FORMULATEXT('#_H'!D34))),ISNUMBER(FIND("!",_xlfn.FORMULATEXT('#_H'!D34))))),AND(ISNUMBER(FIND("[",_xlfn.FORMULATEXT(H!D34))),ISNUMBER(FIND("!",_xlfn.FORMULATEXT(H!D34)))),FALSE),"ExternalRefsMsg",IF(ISNUMBER('#_H'!D34),IF(ABS('#_H'!D34-H!D34)&gt;0.00001,TRUE,FALSE),IF('#_H'!D34&lt;&gt;H!D34,TRUE,FALSE)),IF(ISNUMBER('#_H'!D34),IF('#_H'!D34&gt;H!D34,"TooLow","TooHigh"),"WrongAnswer"),NOT(_xlfn.ISFORMULA('#_H'!D34)),IF(_xlfn.IFS(ISTEXT('#_H'!D34),FALSE,ISLOGICAL('#_H'!D34),FALSE,SUBSTITUTE(CELL("format",'#_H'!D34),"-","")=SUBSTITUTE(CELL("format",H!D34),"-",""),FALSE,CELL("format",'#_H'!D34)="G",FALSE,AND(CELL("format",'#_H'!D34)="F0",CELL("format",H!D34)="G"),FALSE,TRUE,IFERROR(IF(MATCH(CELL("format",'#_H'!D34)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34),_xlfn.FORMULATEXT(H!D34),H!D34),"9","#"),"8","#"),"7","#"),"6","#"),"5","#"),"4","#"),"3","#"),"2","#"),"1","#"),"0","#"),"$","")," ",""),",","@"),"&gt;","@"),"&lt;","@"),"=","@"),")","@"),"(","@"),"^","@"),"/","@"),"+","@"),"*","@"),"-","@"))-LEN(SUBSTITUTE(SUBSTITUTE(SUBSTITUTE(SUBSTITUTE(SUBSTITUTE(SUBSTITUTE(SUBSTITUTE(SUBSTITUTE(SUBSTITUTE(SUBSTITUTE(SUBSTITUTE(SUBSTITUTE(SUBSTITUTE(SUBSTITUTE(SUBSTITUTE(SUBSTITUTE(SUBSTITUTE(SUBSTITUTE(SUBSTITUTE(SUBSTITUTE(SUBSTITUTE(SUBSTITUTE(SUBSTITUTE(SUBSTITUTE(IF(_xlfn.ISFORMULA(H!D34),_xlfn.FORMULATEXT(H!D34),H!D34),"9","#"),"8","#"),"7","#"),"6","#"),"5","#"),"4","#"),"3","#"),"2","#"),"1","#"),"0","#"),"$","")," ",""),",","@"),"&gt;","@"),"&lt;","@"),"=","@"),")","@"),"(","@"),"^","@"),"/","@"),"+","@"),"*","@"),"-","@"),"@#","")))/2&gt;(LEN(SUBSTITUTE(SUBSTITUTE(SUBSTITUTE(SUBSTITUTE(SUBSTITUTE(SUBSTITUTE(SUBSTITUTE(SUBSTITUTE(SUBSTITUTE(SUBSTITUTE(SUBSTITUTE(SUBSTITUTE(SUBSTITUTE(SUBSTITUTE(SUBSTITUTE(SUBSTITUTE(SUBSTITUTE(SUBSTITUTE(SUBSTITUTE(SUBSTITUTE(SUBSTITUTE(SUBSTITUTE(SUBSTITUTE(IF(_xlfn.ISFORMULA('#_H'!D34),_xlfn.FORMULATEXT('#_H'!D34),'#_H'!D34),"9","#"),"8","#"),"7","#"),"6","#"),"5","#"),"4","#"),"3","#"),"2","#"),"1","#"),"0","#"),"$","")," ",""),",","@"),"&gt;","@"),"&lt;","@"),"=","@"),")","@"),"(","@"),"^","@"),"/","@"),"+","@"),"*","@"),"-","@"))-LEN(SUBSTITUTE(SUBSTITUTE(SUBSTITUTE(SUBSTITUTE(SUBSTITUTE(SUBSTITUTE(SUBSTITUTE(SUBSTITUTE(SUBSTITUTE(SUBSTITUTE(SUBSTITUTE(SUBSTITUTE(SUBSTITUTE(SUBSTITUTE(SUBSTITUTE(SUBSTITUTE(SUBSTITUTE(SUBSTITUTE(SUBSTITUTE(SUBSTITUTE(SUBSTITUTE(SUBSTITUTE(SUBSTITUTE(SUBSTITUTE(IF(_xlfn.ISFORMULA('#_H'!D34),_xlfn.FORMULATEXT('#_H'!D34),'#_H'!D34),"9","#"),"8","#"),"7","#"),"6","#"),"5","#"),"4","#"),"3","#"),"2","#"),"1","#"),"0","#"),"$","")," ",""),",","@"),"&gt;","@"),"&lt;","@"),"=","@"),")","@"),"(","@"),"^","@"),"/","@"),"+","@"),"*","@"),"-","@"),"@#","")))/2,TRUE,FALSE),"HardCodeMsg",IF(LEN(IF(_xlfn.ISFORMULA(H!D34),_xlfn.FORMULATEXT(H!D34),H!D34))-LEN(SUBSTITUTE(IF(_xlfn.ISFORMULA(H!D34),_xlfn.FORMULATEXT(H!D34),H!D34),"""",""))&gt;LEN(IF(_xlfn.ISFORMULA('#_H'!D34),_xlfn.FORMULATEXT('#_H'!D34),'#_H'!D34))-LEN(SUBSTITUTE(IF(_xlfn.ISFORMULA('#_H'!D34),_xlfn.FORMULATEXT('#_H'!D34),'#_H'!D34),"""","")),TRUE,FALSE),"HardQuoteMsg",IF(LEN(IF(_xlfn.ISFORMULA(H!D34),_xlfn.FORMULATEXT(H!D34),H!D34))-LEN(SUBSTITUTE(IF(_xlfn.ISFORMULA(H!D34),_xlfn.FORMULATEXT(H!D34),H!D34),"$",""))&lt;LEN(IF(_xlfn.ISFORMULA('#_H'!D34),_xlfn.FORMULATEXT('#_H'!D34),'#_H'!D34))-LEN(SUBSTITUTE(IF(_xlfn.ISFORMULA('#_H'!D34),_xlfn.FORMULATEXT('#_H'!D34),'#_H'!D34),"$","")),TRUE,FALSE),"MissingAbsMsg",_xlfn.IFS(ISTEXT('#_H'!D34),FALSE,ISLOGICAL('#_H'!D34),FALSE,SUBSTITUTE(CELL("format",'#_H'!D34),"-","")=SUBSTITUTE(CELL("format",H!D34),"-",""),FALSE,CELL("format",'#_H'!D34)="G",FALSE,AND(CELL("format",'#_H'!D34)="F0",CELL("format",H!D34)="G"),FALSE,TRUE,IFERROR(IF(MATCH(CELL("format",'#_H'!D34),FormatCodes_SFX!$A$4:$A$53,0)&gt;0,TRUE),FALSE),TRUE,TRUE),"FormatMsg",TRUE,"PerfectMsg")</f>
        <v>PerfectMsg</v>
      </c>
      <c r="E34" s="257">
        <v>885017</v>
      </c>
      <c r="F34" s="254">
        <v>0</v>
      </c>
      <c r="G34" s="254">
        <v>0</v>
      </c>
      <c r="H34" s="254"/>
      <c r="J34" s="252">
        <v>0</v>
      </c>
      <c r="K34" s="252">
        <v>0</v>
      </c>
    </row>
    <row r="35" spans="1:14" x14ac:dyDescent="0.15">
      <c r="B35" s="252">
        <v>0</v>
      </c>
      <c r="C35" s="252">
        <v>0</v>
      </c>
      <c r="D35" s="252" t="str">
        <f ca="1">_xlfn.IFS(ISBLANK(H!D35),"",IF(NOT(ISNA('#_H'!D35)),IF(ISNA(H!D35),TRUE,FALSE),FALSE),"StuNAMsg",IF(AND(ISNA('#_H'!D35),ISNA(H!D35)),TRUE,FALSE),"PerfectMsg",IF(NOT(ISERROR('#_H'!D35)),IF(ISERROR(H!D35),TRUE,FALSE),FALSE),"StuErrorMsg",IF(TYPE('#_H'!D35)&lt;&gt;TYPE(H!D35),TRUE,FALSE),"WrongTypeMsg",IF(_xlfn.ISFORMULA('#_H'!D35),IF(NOT(_xlfn.ISFORMULA(H!D35)),TRUE),FALSE),"MissingFormulaMsg",IF(NOT(AND(ISNUMBER(FIND("[",_xlfn.FORMULATEXT('#_H'!D35))),ISNUMBER(FIND("!",_xlfn.FORMULATEXT('#_H'!D35))))),AND(ISNUMBER(FIND("[",_xlfn.FORMULATEXT(H!D35))),ISNUMBER(FIND("!",_xlfn.FORMULATEXT(H!D35)))),FALSE),"ExternalRefsMsg",IF(ISNUMBER('#_H'!D35),IF(ABS('#_H'!D35-H!D35)&gt;0.00001,TRUE,FALSE),IF('#_H'!D35&lt;&gt;H!D35,TRUE,FALSE)),IF(ISNUMBER('#_H'!D35),IF('#_H'!D35&gt;H!D35,"TooLow","TooHigh"),"WrongAnswer"),NOT(_xlfn.ISFORMULA('#_H'!D35)),IF(_xlfn.IFS(ISTEXT('#_H'!D35),FALSE,ISLOGICAL('#_H'!D35),FALSE,SUBSTITUTE(CELL("format",'#_H'!D35),"-","")=SUBSTITUTE(CELL("format",H!D35),"-",""),FALSE,CELL("format",'#_H'!D35)="G",FALSE,AND(CELL("format",'#_H'!D35)="F0",CELL("format",H!D35)="G"),FALSE,TRUE,IFERROR(IF(MATCH(CELL("format",'#_H'!D35)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35),_xlfn.FORMULATEXT(H!D35),H!D35),"9","#"),"8","#"),"7","#"),"6","#"),"5","#"),"4","#"),"3","#"),"2","#"),"1","#"),"0","#"),"$","")," ",""),",","@"),"&gt;","@"),"&lt;","@"),"=","@"),")","@"),"(","@"),"^","@"),"/","@"),"+","@"),"*","@"),"-","@"))-LEN(SUBSTITUTE(SUBSTITUTE(SUBSTITUTE(SUBSTITUTE(SUBSTITUTE(SUBSTITUTE(SUBSTITUTE(SUBSTITUTE(SUBSTITUTE(SUBSTITUTE(SUBSTITUTE(SUBSTITUTE(SUBSTITUTE(SUBSTITUTE(SUBSTITUTE(SUBSTITUTE(SUBSTITUTE(SUBSTITUTE(SUBSTITUTE(SUBSTITUTE(SUBSTITUTE(SUBSTITUTE(SUBSTITUTE(SUBSTITUTE(IF(_xlfn.ISFORMULA(H!D35),_xlfn.FORMULATEXT(H!D35),H!D35),"9","#"),"8","#"),"7","#"),"6","#"),"5","#"),"4","#"),"3","#"),"2","#"),"1","#"),"0","#"),"$","")," ",""),",","@"),"&gt;","@"),"&lt;","@"),"=","@"),")","@"),"(","@"),"^","@"),"/","@"),"+","@"),"*","@"),"-","@"),"@#","")))/2&gt;(LEN(SUBSTITUTE(SUBSTITUTE(SUBSTITUTE(SUBSTITUTE(SUBSTITUTE(SUBSTITUTE(SUBSTITUTE(SUBSTITUTE(SUBSTITUTE(SUBSTITUTE(SUBSTITUTE(SUBSTITUTE(SUBSTITUTE(SUBSTITUTE(SUBSTITUTE(SUBSTITUTE(SUBSTITUTE(SUBSTITUTE(SUBSTITUTE(SUBSTITUTE(SUBSTITUTE(SUBSTITUTE(SUBSTITUTE(IF(_xlfn.ISFORMULA('#_H'!D35),_xlfn.FORMULATEXT('#_H'!D35),'#_H'!D35),"9","#"),"8","#"),"7","#"),"6","#"),"5","#"),"4","#"),"3","#"),"2","#"),"1","#"),"0","#"),"$","")," ",""),",","@"),"&gt;","@"),"&lt;","@"),"=","@"),")","@"),"(","@"),"^","@"),"/","@"),"+","@"),"*","@"),"-","@"))-LEN(SUBSTITUTE(SUBSTITUTE(SUBSTITUTE(SUBSTITUTE(SUBSTITUTE(SUBSTITUTE(SUBSTITUTE(SUBSTITUTE(SUBSTITUTE(SUBSTITUTE(SUBSTITUTE(SUBSTITUTE(SUBSTITUTE(SUBSTITUTE(SUBSTITUTE(SUBSTITUTE(SUBSTITUTE(SUBSTITUTE(SUBSTITUTE(SUBSTITUTE(SUBSTITUTE(SUBSTITUTE(SUBSTITUTE(SUBSTITUTE(IF(_xlfn.ISFORMULA('#_H'!D35),_xlfn.FORMULATEXT('#_H'!D35),'#_H'!D35),"9","#"),"8","#"),"7","#"),"6","#"),"5","#"),"4","#"),"3","#"),"2","#"),"1","#"),"0","#"),"$","")," ",""),",","@"),"&gt;","@"),"&lt;","@"),"=","@"),")","@"),"(","@"),"^","@"),"/","@"),"+","@"),"*","@"),"-","@"),"@#","")))/2,TRUE,FALSE),"HardCodeMsg",IF(LEN(IF(_xlfn.ISFORMULA(H!D35),_xlfn.FORMULATEXT(H!D35),H!D35))-LEN(SUBSTITUTE(IF(_xlfn.ISFORMULA(H!D35),_xlfn.FORMULATEXT(H!D35),H!D35),"""",""))&gt;LEN(IF(_xlfn.ISFORMULA('#_H'!D35),_xlfn.FORMULATEXT('#_H'!D35),'#_H'!D35))-LEN(SUBSTITUTE(IF(_xlfn.ISFORMULA('#_H'!D35),_xlfn.FORMULATEXT('#_H'!D35),'#_H'!D35),"""","")),TRUE,FALSE),"HardQuoteMsg",IF(LEN(IF(_xlfn.ISFORMULA(H!D35),_xlfn.FORMULATEXT(H!D35),H!D35))-LEN(SUBSTITUTE(IF(_xlfn.ISFORMULA(H!D35),_xlfn.FORMULATEXT(H!D35),H!D35),"$",""))&lt;LEN(IF(_xlfn.ISFORMULA('#_H'!D35),_xlfn.FORMULATEXT('#_H'!D35),'#_H'!D35))-LEN(SUBSTITUTE(IF(_xlfn.ISFORMULA('#_H'!D35),_xlfn.FORMULATEXT('#_H'!D35),'#_H'!D35),"$","")),TRUE,FALSE),"MissingAbsMsg",_xlfn.IFS(ISTEXT('#_H'!D35),FALSE,ISLOGICAL('#_H'!D35),FALSE,SUBSTITUTE(CELL("format",'#_H'!D35),"-","")=SUBSTITUTE(CELL("format",H!D35),"-",""),FALSE,CELL("format",'#_H'!D35)="G",FALSE,AND(CELL("format",'#_H'!D35)="F0",CELL("format",H!D35)="G"),FALSE,TRUE,IFERROR(IF(MATCH(CELL("format",'#_H'!D35),FormatCodes_SFX!$A$4:$A$53,0)&gt;0,TRUE),FALSE),TRUE,TRUE),"FormatMsg",TRUE,"PerfectMsg")</f>
        <v>PerfectMsg</v>
      </c>
      <c r="E35" s="257">
        <v>391205</v>
      </c>
      <c r="F35" s="254">
        <v>0</v>
      </c>
      <c r="G35" s="254">
        <v>0</v>
      </c>
      <c r="H35" s="254"/>
      <c r="J35" s="252">
        <v>0</v>
      </c>
      <c r="K35" s="252">
        <v>0</v>
      </c>
    </row>
    <row r="36" spans="1:14" ht="15" customHeight="1" x14ac:dyDescent="0.15">
      <c r="B36" s="252">
        <v>0</v>
      </c>
      <c r="C36" s="252">
        <v>0</v>
      </c>
      <c r="D36" s="252" t="str">
        <f ca="1">_xlfn.IFS(ISBLANK(H!D36),"",IF(NOT(ISNA('#_H'!D36)),IF(ISNA(H!D36),TRUE,FALSE),FALSE),"StuNAMsg",IF(AND(ISNA('#_H'!D36),ISNA(H!D36)),TRUE,FALSE),"PerfectMsg",IF(NOT(ISERROR('#_H'!D36)),IF(ISERROR(H!D36),TRUE,FALSE),FALSE),"StuErrorMsg",IF(TYPE('#_H'!D36)&lt;&gt;TYPE(H!D36),TRUE,FALSE),"WrongTypeMsg",IF(_xlfn.ISFORMULA('#_H'!D36),IF(NOT(_xlfn.ISFORMULA(H!D36)),TRUE),FALSE),"MissingFormulaMsg",IF(NOT(AND(ISNUMBER(FIND("[",_xlfn.FORMULATEXT('#_H'!D36))),ISNUMBER(FIND("!",_xlfn.FORMULATEXT('#_H'!D36))))),AND(ISNUMBER(FIND("[",_xlfn.FORMULATEXT(H!D36))),ISNUMBER(FIND("!",_xlfn.FORMULATEXT(H!D36)))),FALSE),"ExternalRefsMsg",IF(ISNUMBER('#_H'!D36),IF(ABS('#_H'!D36-H!D36)&gt;0.00001,TRUE,FALSE),IF('#_H'!D36&lt;&gt;H!D36,TRUE,FALSE)),IF(ISNUMBER('#_H'!D36),IF('#_H'!D36&gt;H!D36,"TooLow","TooHigh"),"WrongAnswer"),NOT(_xlfn.ISFORMULA('#_H'!D36)),IF(_xlfn.IFS(ISTEXT('#_H'!D36),FALSE,ISLOGICAL('#_H'!D36),FALSE,SUBSTITUTE(CELL("format",'#_H'!D36),"-","")=SUBSTITUTE(CELL("format",H!D36),"-",""),FALSE,CELL("format",'#_H'!D36)="G",FALSE,AND(CELL("format",'#_H'!D36)="F0",CELL("format",H!D36)="G"),FALSE,TRUE,IFERROR(IF(MATCH(CELL("format",'#_H'!D36)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36),_xlfn.FORMULATEXT(H!D36),H!D36),"9","#"),"8","#"),"7","#"),"6","#"),"5","#"),"4","#"),"3","#"),"2","#"),"1","#"),"0","#"),"$","")," ",""),",","@"),"&gt;","@"),"&lt;","@"),"=","@"),")","@"),"(","@"),"^","@"),"/","@"),"+","@"),"*","@"),"-","@"))-LEN(SUBSTITUTE(SUBSTITUTE(SUBSTITUTE(SUBSTITUTE(SUBSTITUTE(SUBSTITUTE(SUBSTITUTE(SUBSTITUTE(SUBSTITUTE(SUBSTITUTE(SUBSTITUTE(SUBSTITUTE(SUBSTITUTE(SUBSTITUTE(SUBSTITUTE(SUBSTITUTE(SUBSTITUTE(SUBSTITUTE(SUBSTITUTE(SUBSTITUTE(SUBSTITUTE(SUBSTITUTE(SUBSTITUTE(SUBSTITUTE(IF(_xlfn.ISFORMULA(H!D36),_xlfn.FORMULATEXT(H!D36),H!D36),"9","#"),"8","#"),"7","#"),"6","#"),"5","#"),"4","#"),"3","#"),"2","#"),"1","#"),"0","#"),"$","")," ",""),",","@"),"&gt;","@"),"&lt;","@"),"=","@"),")","@"),"(","@"),"^","@"),"/","@"),"+","@"),"*","@"),"-","@"),"@#","")))/2&gt;(LEN(SUBSTITUTE(SUBSTITUTE(SUBSTITUTE(SUBSTITUTE(SUBSTITUTE(SUBSTITUTE(SUBSTITUTE(SUBSTITUTE(SUBSTITUTE(SUBSTITUTE(SUBSTITUTE(SUBSTITUTE(SUBSTITUTE(SUBSTITUTE(SUBSTITUTE(SUBSTITUTE(SUBSTITUTE(SUBSTITUTE(SUBSTITUTE(SUBSTITUTE(SUBSTITUTE(SUBSTITUTE(SUBSTITUTE(IF(_xlfn.ISFORMULA('#_H'!D36),_xlfn.FORMULATEXT('#_H'!D36),'#_H'!D36),"9","#"),"8","#"),"7","#"),"6","#"),"5","#"),"4","#"),"3","#"),"2","#"),"1","#"),"0","#"),"$","")," ",""),",","@"),"&gt;","@"),"&lt;","@"),"=","@"),")","@"),"(","@"),"^","@"),"/","@"),"+","@"),"*","@"),"-","@"))-LEN(SUBSTITUTE(SUBSTITUTE(SUBSTITUTE(SUBSTITUTE(SUBSTITUTE(SUBSTITUTE(SUBSTITUTE(SUBSTITUTE(SUBSTITUTE(SUBSTITUTE(SUBSTITUTE(SUBSTITUTE(SUBSTITUTE(SUBSTITUTE(SUBSTITUTE(SUBSTITUTE(SUBSTITUTE(SUBSTITUTE(SUBSTITUTE(SUBSTITUTE(SUBSTITUTE(SUBSTITUTE(SUBSTITUTE(SUBSTITUTE(IF(_xlfn.ISFORMULA('#_H'!D36),_xlfn.FORMULATEXT('#_H'!D36),'#_H'!D36),"9","#"),"8","#"),"7","#"),"6","#"),"5","#"),"4","#"),"3","#"),"2","#"),"1","#"),"0","#"),"$","")," ",""),",","@"),"&gt;","@"),"&lt;","@"),"=","@"),")","@"),"(","@"),"^","@"),"/","@"),"+","@"),"*","@"),"-","@"),"@#","")))/2,TRUE,FALSE),"HardCodeMsg",IF(LEN(IF(_xlfn.ISFORMULA(H!D36),_xlfn.FORMULATEXT(H!D36),H!D36))-LEN(SUBSTITUTE(IF(_xlfn.ISFORMULA(H!D36),_xlfn.FORMULATEXT(H!D36),H!D36),"""",""))&gt;LEN(IF(_xlfn.ISFORMULA('#_H'!D36),_xlfn.FORMULATEXT('#_H'!D36),'#_H'!D36))-LEN(SUBSTITUTE(IF(_xlfn.ISFORMULA('#_H'!D36),_xlfn.FORMULATEXT('#_H'!D36),'#_H'!D36),"""","")),TRUE,FALSE),"HardQuoteMsg",IF(LEN(IF(_xlfn.ISFORMULA(H!D36),_xlfn.FORMULATEXT(H!D36),H!D36))-LEN(SUBSTITUTE(IF(_xlfn.ISFORMULA(H!D36),_xlfn.FORMULATEXT(H!D36),H!D36),"$",""))&lt;LEN(IF(_xlfn.ISFORMULA('#_H'!D36),_xlfn.FORMULATEXT('#_H'!D36),'#_H'!D36))-LEN(SUBSTITUTE(IF(_xlfn.ISFORMULA('#_H'!D36),_xlfn.FORMULATEXT('#_H'!D36),'#_H'!D36),"$","")),TRUE,FALSE),"MissingAbsMsg",_xlfn.IFS(ISTEXT('#_H'!D36),FALSE,ISLOGICAL('#_H'!D36),FALSE,SUBSTITUTE(CELL("format",'#_H'!D36),"-","")=SUBSTITUTE(CELL("format",H!D36),"-",""),FALSE,CELL("format",'#_H'!D36)="G",FALSE,AND(CELL("format",'#_H'!D36)="F0",CELL("format",H!D36)="G"),FALSE,TRUE,IFERROR(IF(MATCH(CELL("format",'#_H'!D36),FormatCodes_SFX!$A$4:$A$53,0)&gt;0,TRUE),FALSE),TRUE,TRUE),"FormatMsg",TRUE,"PerfectMsg")</f>
        <v>PerfectMsg</v>
      </c>
      <c r="E36" s="257">
        <v>1891859</v>
      </c>
      <c r="F36" s="254">
        <v>0</v>
      </c>
      <c r="G36" s="254">
        <v>0</v>
      </c>
      <c r="H36" s="254"/>
      <c r="J36" s="252">
        <v>0</v>
      </c>
      <c r="K36" s="252">
        <v>0</v>
      </c>
    </row>
    <row r="37" spans="1:14" s="252" customFormat="1" ht="15" customHeight="1" x14ac:dyDescent="0.15">
      <c r="A37" s="251"/>
      <c r="B37" s="252">
        <v>0</v>
      </c>
      <c r="C37" s="252">
        <v>0</v>
      </c>
      <c r="D37" s="252" t="str">
        <f ca="1">_xlfn.IFS(ISBLANK(H!D37),"",IF(NOT(ISNA('#_H'!D37)),IF(ISNA(H!D37),TRUE,FALSE),FALSE),"StuNAMsg",IF(AND(ISNA('#_H'!D37),ISNA(H!D37)),TRUE,FALSE),"PerfectMsg",IF(NOT(ISERROR('#_H'!D37)),IF(ISERROR(H!D37),TRUE,FALSE),FALSE),"StuErrorMsg",IF(TYPE('#_H'!D37)&lt;&gt;TYPE(H!D37),TRUE,FALSE),"WrongTypeMsg",IF(_xlfn.ISFORMULA('#_H'!D37),IF(NOT(_xlfn.ISFORMULA(H!D37)),TRUE),FALSE),"MissingFormulaMsg",IF(NOT(AND(ISNUMBER(FIND("[",_xlfn.FORMULATEXT('#_H'!D37))),ISNUMBER(FIND("!",_xlfn.FORMULATEXT('#_H'!D37))))),AND(ISNUMBER(FIND("[",_xlfn.FORMULATEXT(H!D37))),ISNUMBER(FIND("!",_xlfn.FORMULATEXT(H!D37)))),FALSE),"ExternalRefsMsg",IF(ISNUMBER('#_H'!D37),IF(ABS('#_H'!D37-H!D37)&gt;0.00001,TRUE,FALSE),IF('#_H'!D37&lt;&gt;H!D37,TRUE,FALSE)),IF(ISNUMBER('#_H'!D37),IF('#_H'!D37&gt;H!D37,"TooLow","TooHigh"),"WrongAnswer"),NOT(_xlfn.ISFORMULA('#_H'!D37)),IF(_xlfn.IFS(ISTEXT('#_H'!D37),FALSE,ISLOGICAL('#_H'!D37),FALSE,SUBSTITUTE(CELL("format",'#_H'!D37),"-","")=SUBSTITUTE(CELL("format",H!D37),"-",""),FALSE,CELL("format",'#_H'!D37)="G",FALSE,AND(CELL("format",'#_H'!D37)="F0",CELL("format",H!D37)="G"),FALSE,TRUE,IFERROR(IF(MATCH(CELL("format",'#_H'!D37)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37),_xlfn.FORMULATEXT(H!D37),H!D37),"9","#"),"8","#"),"7","#"),"6","#"),"5","#"),"4","#"),"3","#"),"2","#"),"1","#"),"0","#"),"$","")," ",""),",","@"),"&gt;","@"),"&lt;","@"),"=","@"),")","@"),"(","@"),"^","@"),"/","@"),"+","@"),"*","@"),"-","@"))-LEN(SUBSTITUTE(SUBSTITUTE(SUBSTITUTE(SUBSTITUTE(SUBSTITUTE(SUBSTITUTE(SUBSTITUTE(SUBSTITUTE(SUBSTITUTE(SUBSTITUTE(SUBSTITUTE(SUBSTITUTE(SUBSTITUTE(SUBSTITUTE(SUBSTITUTE(SUBSTITUTE(SUBSTITUTE(SUBSTITUTE(SUBSTITUTE(SUBSTITUTE(SUBSTITUTE(SUBSTITUTE(SUBSTITUTE(SUBSTITUTE(IF(_xlfn.ISFORMULA(H!D37),_xlfn.FORMULATEXT(H!D37),H!D37),"9","#"),"8","#"),"7","#"),"6","#"),"5","#"),"4","#"),"3","#"),"2","#"),"1","#"),"0","#"),"$","")," ",""),",","@"),"&gt;","@"),"&lt;","@"),"=","@"),")","@"),"(","@"),"^","@"),"/","@"),"+","@"),"*","@"),"-","@"),"@#","")))/2&gt;(LEN(SUBSTITUTE(SUBSTITUTE(SUBSTITUTE(SUBSTITUTE(SUBSTITUTE(SUBSTITUTE(SUBSTITUTE(SUBSTITUTE(SUBSTITUTE(SUBSTITUTE(SUBSTITUTE(SUBSTITUTE(SUBSTITUTE(SUBSTITUTE(SUBSTITUTE(SUBSTITUTE(SUBSTITUTE(SUBSTITUTE(SUBSTITUTE(SUBSTITUTE(SUBSTITUTE(SUBSTITUTE(SUBSTITUTE(IF(_xlfn.ISFORMULA('#_H'!D37),_xlfn.FORMULATEXT('#_H'!D37),'#_H'!D37),"9","#"),"8","#"),"7","#"),"6","#"),"5","#"),"4","#"),"3","#"),"2","#"),"1","#"),"0","#"),"$","")," ",""),",","@"),"&gt;","@"),"&lt;","@"),"=","@"),")","@"),"(","@"),"^","@"),"/","@"),"+","@"),"*","@"),"-","@"))-LEN(SUBSTITUTE(SUBSTITUTE(SUBSTITUTE(SUBSTITUTE(SUBSTITUTE(SUBSTITUTE(SUBSTITUTE(SUBSTITUTE(SUBSTITUTE(SUBSTITUTE(SUBSTITUTE(SUBSTITUTE(SUBSTITUTE(SUBSTITUTE(SUBSTITUTE(SUBSTITUTE(SUBSTITUTE(SUBSTITUTE(SUBSTITUTE(SUBSTITUTE(SUBSTITUTE(SUBSTITUTE(SUBSTITUTE(SUBSTITUTE(IF(_xlfn.ISFORMULA('#_H'!D37),_xlfn.FORMULATEXT('#_H'!D37),'#_H'!D37),"9","#"),"8","#"),"7","#"),"6","#"),"5","#"),"4","#"),"3","#"),"2","#"),"1","#"),"0","#"),"$","")," ",""),",","@"),"&gt;","@"),"&lt;","@"),"=","@"),")","@"),"(","@"),"^","@"),"/","@"),"+","@"),"*","@"),"-","@"),"@#","")))/2,TRUE,FALSE),"HardCodeMsg",IF(LEN(IF(_xlfn.ISFORMULA(H!D37),_xlfn.FORMULATEXT(H!D37),H!D37))-LEN(SUBSTITUTE(IF(_xlfn.ISFORMULA(H!D37),_xlfn.FORMULATEXT(H!D37),H!D37),"""",""))&gt;LEN(IF(_xlfn.ISFORMULA('#_H'!D37),_xlfn.FORMULATEXT('#_H'!D37),'#_H'!D37))-LEN(SUBSTITUTE(IF(_xlfn.ISFORMULA('#_H'!D37),_xlfn.FORMULATEXT('#_H'!D37),'#_H'!D37),"""","")),TRUE,FALSE),"HardQuoteMsg",IF(LEN(IF(_xlfn.ISFORMULA(H!D37),_xlfn.FORMULATEXT(H!D37),H!D37))-LEN(SUBSTITUTE(IF(_xlfn.ISFORMULA(H!D37),_xlfn.FORMULATEXT(H!D37),H!D37),"$",""))&lt;LEN(IF(_xlfn.ISFORMULA('#_H'!D37),_xlfn.FORMULATEXT('#_H'!D37),'#_H'!D37))-LEN(SUBSTITUTE(IF(_xlfn.ISFORMULA('#_H'!D37),_xlfn.FORMULATEXT('#_H'!D37),'#_H'!D37),"$","")),TRUE,FALSE),"MissingAbsMsg",_xlfn.IFS(ISTEXT('#_H'!D37),FALSE,ISLOGICAL('#_H'!D37),FALSE,SUBSTITUTE(CELL("format",'#_H'!D37),"-","")=SUBSTITUTE(CELL("format",H!D37),"-",""),FALSE,CELL("format",'#_H'!D37)="G",FALSE,AND(CELL("format",'#_H'!D37)="F0",CELL("format",H!D37)="G"),FALSE,TRUE,IFERROR(IF(MATCH(CELL("format",'#_H'!D37),FormatCodes_SFX!$A$4:$A$53,0)&gt;0,TRUE),FALSE),TRUE,TRUE),"FormatMsg",TRUE,"PerfectMsg")</f>
        <v>PerfectMsg</v>
      </c>
      <c r="E37" s="257">
        <v>1886056</v>
      </c>
      <c r="F37" s="254">
        <v>0</v>
      </c>
      <c r="G37" s="254">
        <v>0</v>
      </c>
      <c r="H37" s="254"/>
      <c r="I37" s="251"/>
      <c r="J37" s="252">
        <v>0</v>
      </c>
      <c r="K37" s="252">
        <v>0</v>
      </c>
      <c r="N37" s="251"/>
    </row>
    <row r="38" spans="1:14" s="252" customFormat="1" ht="15" customHeight="1" x14ac:dyDescent="0.15">
      <c r="A38" s="251"/>
      <c r="B38" s="252">
        <v>0</v>
      </c>
      <c r="C38" s="252">
        <v>0</v>
      </c>
      <c r="D38" s="252" t="str">
        <f ca="1">_xlfn.IFS(ISBLANK(H!D38),"",IF(NOT(ISNA('#_H'!D38)),IF(ISNA(H!D38),TRUE,FALSE),FALSE),"StuNAMsg",IF(AND(ISNA('#_H'!D38),ISNA(H!D38)),TRUE,FALSE),"PerfectMsg",IF(NOT(ISERROR('#_H'!D38)),IF(ISERROR(H!D38),TRUE,FALSE),FALSE),"StuErrorMsg",IF(TYPE('#_H'!D38)&lt;&gt;TYPE(H!D38),TRUE,FALSE),"WrongTypeMsg",IF(_xlfn.ISFORMULA('#_H'!D38),IF(NOT(_xlfn.ISFORMULA(H!D38)),TRUE),FALSE),"MissingFormulaMsg",IF(NOT(AND(ISNUMBER(FIND("[",_xlfn.FORMULATEXT('#_H'!D38))),ISNUMBER(FIND("!",_xlfn.FORMULATEXT('#_H'!D38))))),AND(ISNUMBER(FIND("[",_xlfn.FORMULATEXT(H!D38))),ISNUMBER(FIND("!",_xlfn.FORMULATEXT(H!D38)))),FALSE),"ExternalRefsMsg",IF(ISNUMBER('#_H'!D38),IF(ABS('#_H'!D38-H!D38)&gt;0.00001,TRUE,FALSE),IF('#_H'!D38&lt;&gt;H!D38,TRUE,FALSE)),IF(ISNUMBER('#_H'!D38),IF('#_H'!D38&gt;H!D38,"TooLow","TooHigh"),"WrongAnswer"),NOT(_xlfn.ISFORMULA('#_H'!D38)),IF(_xlfn.IFS(ISTEXT('#_H'!D38),FALSE,ISLOGICAL('#_H'!D38),FALSE,SUBSTITUTE(CELL("format",'#_H'!D38),"-","")=SUBSTITUTE(CELL("format",H!D38),"-",""),FALSE,CELL("format",'#_H'!D38)="G",FALSE,AND(CELL("format",'#_H'!D38)="F0",CELL("format",H!D38)="G"),FALSE,TRUE,IFERROR(IF(MATCH(CELL("format",'#_H'!D38)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38),_xlfn.FORMULATEXT(H!D38),H!D38),"9","#"),"8","#"),"7","#"),"6","#"),"5","#"),"4","#"),"3","#"),"2","#"),"1","#"),"0","#"),"$","")," ",""),",","@"),"&gt;","@"),"&lt;","@"),"=","@"),")","@"),"(","@"),"^","@"),"/","@"),"+","@"),"*","@"),"-","@"))-LEN(SUBSTITUTE(SUBSTITUTE(SUBSTITUTE(SUBSTITUTE(SUBSTITUTE(SUBSTITUTE(SUBSTITUTE(SUBSTITUTE(SUBSTITUTE(SUBSTITUTE(SUBSTITUTE(SUBSTITUTE(SUBSTITUTE(SUBSTITUTE(SUBSTITUTE(SUBSTITUTE(SUBSTITUTE(SUBSTITUTE(SUBSTITUTE(SUBSTITUTE(SUBSTITUTE(SUBSTITUTE(SUBSTITUTE(SUBSTITUTE(IF(_xlfn.ISFORMULA(H!D38),_xlfn.FORMULATEXT(H!D38),H!D38),"9","#"),"8","#"),"7","#"),"6","#"),"5","#"),"4","#"),"3","#"),"2","#"),"1","#"),"0","#"),"$","")," ",""),",","@"),"&gt;","@"),"&lt;","@"),"=","@"),")","@"),"(","@"),"^","@"),"/","@"),"+","@"),"*","@"),"-","@"),"@#","")))/2&gt;(LEN(SUBSTITUTE(SUBSTITUTE(SUBSTITUTE(SUBSTITUTE(SUBSTITUTE(SUBSTITUTE(SUBSTITUTE(SUBSTITUTE(SUBSTITUTE(SUBSTITUTE(SUBSTITUTE(SUBSTITUTE(SUBSTITUTE(SUBSTITUTE(SUBSTITUTE(SUBSTITUTE(SUBSTITUTE(SUBSTITUTE(SUBSTITUTE(SUBSTITUTE(SUBSTITUTE(SUBSTITUTE(SUBSTITUTE(IF(_xlfn.ISFORMULA('#_H'!D38),_xlfn.FORMULATEXT('#_H'!D38),'#_H'!D38),"9","#"),"8","#"),"7","#"),"6","#"),"5","#"),"4","#"),"3","#"),"2","#"),"1","#"),"0","#"),"$","")," ",""),",","@"),"&gt;","@"),"&lt;","@"),"=","@"),")","@"),"(","@"),"^","@"),"/","@"),"+","@"),"*","@"),"-","@"))-LEN(SUBSTITUTE(SUBSTITUTE(SUBSTITUTE(SUBSTITUTE(SUBSTITUTE(SUBSTITUTE(SUBSTITUTE(SUBSTITUTE(SUBSTITUTE(SUBSTITUTE(SUBSTITUTE(SUBSTITUTE(SUBSTITUTE(SUBSTITUTE(SUBSTITUTE(SUBSTITUTE(SUBSTITUTE(SUBSTITUTE(SUBSTITUTE(SUBSTITUTE(SUBSTITUTE(SUBSTITUTE(SUBSTITUTE(SUBSTITUTE(IF(_xlfn.ISFORMULA('#_H'!D38),_xlfn.FORMULATEXT('#_H'!D38),'#_H'!D38),"9","#"),"8","#"),"7","#"),"6","#"),"5","#"),"4","#"),"3","#"),"2","#"),"1","#"),"0","#"),"$","")," ",""),",","@"),"&gt;","@"),"&lt;","@"),"=","@"),")","@"),"(","@"),"^","@"),"/","@"),"+","@"),"*","@"),"-","@"),"@#","")))/2,TRUE,FALSE),"HardCodeMsg",IF(LEN(IF(_xlfn.ISFORMULA(H!D38),_xlfn.FORMULATEXT(H!D38),H!D38))-LEN(SUBSTITUTE(IF(_xlfn.ISFORMULA(H!D38),_xlfn.FORMULATEXT(H!D38),H!D38),"""",""))&gt;LEN(IF(_xlfn.ISFORMULA('#_H'!D38),_xlfn.FORMULATEXT('#_H'!D38),'#_H'!D38))-LEN(SUBSTITUTE(IF(_xlfn.ISFORMULA('#_H'!D38),_xlfn.FORMULATEXT('#_H'!D38),'#_H'!D38),"""","")),TRUE,FALSE),"HardQuoteMsg",IF(LEN(IF(_xlfn.ISFORMULA(H!D38),_xlfn.FORMULATEXT(H!D38),H!D38))-LEN(SUBSTITUTE(IF(_xlfn.ISFORMULA(H!D38),_xlfn.FORMULATEXT(H!D38),H!D38),"$",""))&lt;LEN(IF(_xlfn.ISFORMULA('#_H'!D38),_xlfn.FORMULATEXT('#_H'!D38),'#_H'!D38))-LEN(SUBSTITUTE(IF(_xlfn.ISFORMULA('#_H'!D38),_xlfn.FORMULATEXT('#_H'!D38),'#_H'!D38),"$","")),TRUE,FALSE),"MissingAbsMsg",_xlfn.IFS(ISTEXT('#_H'!D38),FALSE,ISLOGICAL('#_H'!D38),FALSE,SUBSTITUTE(CELL("format",'#_H'!D38),"-","")=SUBSTITUTE(CELL("format",H!D38),"-",""),FALSE,CELL("format",'#_H'!D38)="G",FALSE,AND(CELL("format",'#_H'!D38)="F0",CELL("format",H!D38)="G"),FALSE,TRUE,IFERROR(IF(MATCH(CELL("format",'#_H'!D38),FormatCodes_SFX!$A$4:$A$53,0)&gt;0,TRUE),FALSE),TRUE,TRUE),"FormatMsg",TRUE,"PerfectMsg")</f>
        <v>PerfectMsg</v>
      </c>
      <c r="E38" s="257">
        <v>1855204</v>
      </c>
      <c r="F38" s="254">
        <v>0</v>
      </c>
      <c r="G38" s="254">
        <v>0</v>
      </c>
      <c r="H38" s="254"/>
      <c r="I38" s="251"/>
      <c r="J38" s="252">
        <v>0</v>
      </c>
      <c r="K38" s="252">
        <v>0</v>
      </c>
      <c r="N38" s="251"/>
    </row>
    <row r="39" spans="1:14" s="252" customFormat="1" ht="15" customHeight="1" x14ac:dyDescent="0.15">
      <c r="A39" s="251"/>
      <c r="B39" s="252">
        <v>0</v>
      </c>
      <c r="C39" s="252">
        <v>0</v>
      </c>
      <c r="D39" s="252" t="str">
        <f ca="1">_xlfn.IFS(ISBLANK(H!D39),"",IF(NOT(ISNA('#_H'!D39)),IF(ISNA(H!D39),TRUE,FALSE),FALSE),"StuNAMsg",IF(AND(ISNA('#_H'!D39),ISNA(H!D39)),TRUE,FALSE),"PerfectMsg",IF(NOT(ISERROR('#_H'!D39)),IF(ISERROR(H!D39),TRUE,FALSE),FALSE),"StuErrorMsg",IF(TYPE('#_H'!D39)&lt;&gt;TYPE(H!D39),TRUE,FALSE),"WrongTypeMsg",IF(_xlfn.ISFORMULA('#_H'!D39),IF(NOT(_xlfn.ISFORMULA(H!D39)),TRUE),FALSE),"MissingFormulaMsg",IF(NOT(AND(ISNUMBER(FIND("[",_xlfn.FORMULATEXT('#_H'!D39))),ISNUMBER(FIND("!",_xlfn.FORMULATEXT('#_H'!D39))))),AND(ISNUMBER(FIND("[",_xlfn.FORMULATEXT(H!D39))),ISNUMBER(FIND("!",_xlfn.FORMULATEXT(H!D39)))),FALSE),"ExternalRefsMsg",IF(ISNUMBER('#_H'!D39),IF(ABS('#_H'!D39-H!D39)&gt;0.00001,TRUE,FALSE),IF('#_H'!D39&lt;&gt;H!D39,TRUE,FALSE)),IF(ISNUMBER('#_H'!D39),IF('#_H'!D39&gt;H!D39,"TooLow","TooHigh"),"WrongAnswer"),NOT(_xlfn.ISFORMULA('#_H'!D39)),IF(_xlfn.IFS(ISTEXT('#_H'!D39),FALSE,ISLOGICAL('#_H'!D39),FALSE,SUBSTITUTE(CELL("format",'#_H'!D39),"-","")=SUBSTITUTE(CELL("format",H!D39),"-",""),FALSE,CELL("format",'#_H'!D39)="G",FALSE,AND(CELL("format",'#_H'!D39)="F0",CELL("format",H!D39)="G"),FALSE,TRUE,IFERROR(IF(MATCH(CELL("format",'#_H'!D39)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39),_xlfn.FORMULATEXT(H!D39),H!D39),"9","#"),"8","#"),"7","#"),"6","#"),"5","#"),"4","#"),"3","#"),"2","#"),"1","#"),"0","#"),"$","")," ",""),",","@"),"&gt;","@"),"&lt;","@"),"=","@"),")","@"),"(","@"),"^","@"),"/","@"),"+","@"),"*","@"),"-","@"))-LEN(SUBSTITUTE(SUBSTITUTE(SUBSTITUTE(SUBSTITUTE(SUBSTITUTE(SUBSTITUTE(SUBSTITUTE(SUBSTITUTE(SUBSTITUTE(SUBSTITUTE(SUBSTITUTE(SUBSTITUTE(SUBSTITUTE(SUBSTITUTE(SUBSTITUTE(SUBSTITUTE(SUBSTITUTE(SUBSTITUTE(SUBSTITUTE(SUBSTITUTE(SUBSTITUTE(SUBSTITUTE(SUBSTITUTE(SUBSTITUTE(IF(_xlfn.ISFORMULA(H!D39),_xlfn.FORMULATEXT(H!D39),H!D39),"9","#"),"8","#"),"7","#"),"6","#"),"5","#"),"4","#"),"3","#"),"2","#"),"1","#"),"0","#"),"$","")," ",""),",","@"),"&gt;","@"),"&lt;","@"),"=","@"),")","@"),"(","@"),"^","@"),"/","@"),"+","@"),"*","@"),"-","@"),"@#","")))/2&gt;(LEN(SUBSTITUTE(SUBSTITUTE(SUBSTITUTE(SUBSTITUTE(SUBSTITUTE(SUBSTITUTE(SUBSTITUTE(SUBSTITUTE(SUBSTITUTE(SUBSTITUTE(SUBSTITUTE(SUBSTITUTE(SUBSTITUTE(SUBSTITUTE(SUBSTITUTE(SUBSTITUTE(SUBSTITUTE(SUBSTITUTE(SUBSTITUTE(SUBSTITUTE(SUBSTITUTE(SUBSTITUTE(SUBSTITUTE(IF(_xlfn.ISFORMULA('#_H'!D39),_xlfn.FORMULATEXT('#_H'!D39),'#_H'!D39),"9","#"),"8","#"),"7","#"),"6","#"),"5","#"),"4","#"),"3","#"),"2","#"),"1","#"),"0","#"),"$","")," ",""),",","@"),"&gt;","@"),"&lt;","@"),"=","@"),")","@"),"(","@"),"^","@"),"/","@"),"+","@"),"*","@"),"-","@"))-LEN(SUBSTITUTE(SUBSTITUTE(SUBSTITUTE(SUBSTITUTE(SUBSTITUTE(SUBSTITUTE(SUBSTITUTE(SUBSTITUTE(SUBSTITUTE(SUBSTITUTE(SUBSTITUTE(SUBSTITUTE(SUBSTITUTE(SUBSTITUTE(SUBSTITUTE(SUBSTITUTE(SUBSTITUTE(SUBSTITUTE(SUBSTITUTE(SUBSTITUTE(SUBSTITUTE(SUBSTITUTE(SUBSTITUTE(SUBSTITUTE(IF(_xlfn.ISFORMULA('#_H'!D39),_xlfn.FORMULATEXT('#_H'!D39),'#_H'!D39),"9","#"),"8","#"),"7","#"),"6","#"),"5","#"),"4","#"),"3","#"),"2","#"),"1","#"),"0","#"),"$","")," ",""),",","@"),"&gt;","@"),"&lt;","@"),"=","@"),")","@"),"(","@"),"^","@"),"/","@"),"+","@"),"*","@"),"-","@"),"@#","")))/2,TRUE,FALSE),"HardCodeMsg",IF(LEN(IF(_xlfn.ISFORMULA(H!D39),_xlfn.FORMULATEXT(H!D39),H!D39))-LEN(SUBSTITUTE(IF(_xlfn.ISFORMULA(H!D39),_xlfn.FORMULATEXT(H!D39),H!D39),"""",""))&gt;LEN(IF(_xlfn.ISFORMULA('#_H'!D39),_xlfn.FORMULATEXT('#_H'!D39),'#_H'!D39))-LEN(SUBSTITUTE(IF(_xlfn.ISFORMULA('#_H'!D39),_xlfn.FORMULATEXT('#_H'!D39),'#_H'!D39),"""","")),TRUE,FALSE),"HardQuoteMsg",IF(LEN(IF(_xlfn.ISFORMULA(H!D39),_xlfn.FORMULATEXT(H!D39),H!D39))-LEN(SUBSTITUTE(IF(_xlfn.ISFORMULA(H!D39),_xlfn.FORMULATEXT(H!D39),H!D39),"$",""))&lt;LEN(IF(_xlfn.ISFORMULA('#_H'!D39),_xlfn.FORMULATEXT('#_H'!D39),'#_H'!D39))-LEN(SUBSTITUTE(IF(_xlfn.ISFORMULA('#_H'!D39),_xlfn.FORMULATEXT('#_H'!D39),'#_H'!D39),"$","")),TRUE,FALSE),"MissingAbsMsg",_xlfn.IFS(ISTEXT('#_H'!D39),FALSE,ISLOGICAL('#_H'!D39),FALSE,SUBSTITUTE(CELL("format",'#_H'!D39),"-","")=SUBSTITUTE(CELL("format",H!D39),"-",""),FALSE,CELL("format",'#_H'!D39)="G",FALSE,AND(CELL("format",'#_H'!D39)="F0",CELL("format",H!D39)="G"),FALSE,TRUE,IFERROR(IF(MATCH(CELL("format",'#_H'!D39),FormatCodes_SFX!$A$4:$A$53,0)&gt;0,TRUE),FALSE),TRUE,TRUE),"FormatMsg",TRUE,"PerfectMsg")</f>
        <v>PerfectMsg</v>
      </c>
      <c r="E39" s="257">
        <v>5478550</v>
      </c>
      <c r="F39" s="254">
        <v>0</v>
      </c>
      <c r="G39" s="254">
        <v>0</v>
      </c>
      <c r="H39" s="254"/>
      <c r="I39" s="251"/>
      <c r="J39" s="252">
        <v>0</v>
      </c>
      <c r="K39" s="252">
        <v>0</v>
      </c>
      <c r="N39" s="251"/>
    </row>
    <row r="40" spans="1:14" s="252" customFormat="1" ht="15" customHeight="1" x14ac:dyDescent="0.15">
      <c r="A40" s="251"/>
      <c r="B40" s="252">
        <v>0</v>
      </c>
      <c r="C40" s="252">
        <v>0</v>
      </c>
      <c r="D40" s="252" t="str">
        <f ca="1">_xlfn.IFS(ISBLANK(H!D40),"",IF(NOT(ISNA('#_H'!D40)),IF(ISNA(H!D40),TRUE,FALSE),FALSE),"StuNAMsg",IF(AND(ISNA('#_H'!D40),ISNA(H!D40)),TRUE,FALSE),"PerfectMsg",IF(NOT(ISERROR('#_H'!D40)),IF(ISERROR(H!D40),TRUE,FALSE),FALSE),"StuErrorMsg",IF(TYPE('#_H'!D40)&lt;&gt;TYPE(H!D40),TRUE,FALSE),"WrongTypeMsg",IF(_xlfn.ISFORMULA('#_H'!D40),IF(NOT(_xlfn.ISFORMULA(H!D40)),TRUE),FALSE),"MissingFormulaMsg",IF(NOT(AND(ISNUMBER(FIND("[",_xlfn.FORMULATEXT('#_H'!D40))),ISNUMBER(FIND("!",_xlfn.FORMULATEXT('#_H'!D40))))),AND(ISNUMBER(FIND("[",_xlfn.FORMULATEXT(H!D40))),ISNUMBER(FIND("!",_xlfn.FORMULATEXT(H!D40)))),FALSE),"ExternalRefsMsg",IF(ISNUMBER('#_H'!D40),IF(ABS('#_H'!D40-H!D40)&gt;0.00001,TRUE,FALSE),IF('#_H'!D40&lt;&gt;H!D40,TRUE,FALSE)),IF(ISNUMBER('#_H'!D40),IF('#_H'!D40&gt;H!D40,"TooLow","TooHigh"),"WrongAnswer"),NOT(_xlfn.ISFORMULA('#_H'!D40)),IF(_xlfn.IFS(ISTEXT('#_H'!D40),FALSE,ISLOGICAL('#_H'!D40),FALSE,SUBSTITUTE(CELL("format",'#_H'!D40),"-","")=SUBSTITUTE(CELL("format",H!D40),"-",""),FALSE,CELL("format",'#_H'!D40)="G",FALSE,AND(CELL("format",'#_H'!D40)="F0",CELL("format",H!D40)="G"),FALSE,TRUE,IFERROR(IF(MATCH(CELL("format",'#_H'!D40)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40),_xlfn.FORMULATEXT(H!D40),H!D40),"9","#"),"8","#"),"7","#"),"6","#"),"5","#"),"4","#"),"3","#"),"2","#"),"1","#"),"0","#"),"$","")," ",""),",","@"),"&gt;","@"),"&lt;","@"),"=","@"),")","@"),"(","@"),"^","@"),"/","@"),"+","@"),"*","@"),"-","@"))-LEN(SUBSTITUTE(SUBSTITUTE(SUBSTITUTE(SUBSTITUTE(SUBSTITUTE(SUBSTITUTE(SUBSTITUTE(SUBSTITUTE(SUBSTITUTE(SUBSTITUTE(SUBSTITUTE(SUBSTITUTE(SUBSTITUTE(SUBSTITUTE(SUBSTITUTE(SUBSTITUTE(SUBSTITUTE(SUBSTITUTE(SUBSTITUTE(SUBSTITUTE(SUBSTITUTE(SUBSTITUTE(SUBSTITUTE(SUBSTITUTE(IF(_xlfn.ISFORMULA(H!D40),_xlfn.FORMULATEXT(H!D40),H!D40),"9","#"),"8","#"),"7","#"),"6","#"),"5","#"),"4","#"),"3","#"),"2","#"),"1","#"),"0","#"),"$","")," ",""),",","@"),"&gt;","@"),"&lt;","@"),"=","@"),")","@"),"(","@"),"^","@"),"/","@"),"+","@"),"*","@"),"-","@"),"@#","")))/2&gt;(LEN(SUBSTITUTE(SUBSTITUTE(SUBSTITUTE(SUBSTITUTE(SUBSTITUTE(SUBSTITUTE(SUBSTITUTE(SUBSTITUTE(SUBSTITUTE(SUBSTITUTE(SUBSTITUTE(SUBSTITUTE(SUBSTITUTE(SUBSTITUTE(SUBSTITUTE(SUBSTITUTE(SUBSTITUTE(SUBSTITUTE(SUBSTITUTE(SUBSTITUTE(SUBSTITUTE(SUBSTITUTE(SUBSTITUTE(IF(_xlfn.ISFORMULA('#_H'!D40),_xlfn.FORMULATEXT('#_H'!D40),'#_H'!D40),"9","#"),"8","#"),"7","#"),"6","#"),"5","#"),"4","#"),"3","#"),"2","#"),"1","#"),"0","#"),"$","")," ",""),",","@"),"&gt;","@"),"&lt;","@"),"=","@"),")","@"),"(","@"),"^","@"),"/","@"),"+","@"),"*","@"),"-","@"))-LEN(SUBSTITUTE(SUBSTITUTE(SUBSTITUTE(SUBSTITUTE(SUBSTITUTE(SUBSTITUTE(SUBSTITUTE(SUBSTITUTE(SUBSTITUTE(SUBSTITUTE(SUBSTITUTE(SUBSTITUTE(SUBSTITUTE(SUBSTITUTE(SUBSTITUTE(SUBSTITUTE(SUBSTITUTE(SUBSTITUTE(SUBSTITUTE(SUBSTITUTE(SUBSTITUTE(SUBSTITUTE(SUBSTITUTE(SUBSTITUTE(IF(_xlfn.ISFORMULA('#_H'!D40),_xlfn.FORMULATEXT('#_H'!D40),'#_H'!D40),"9","#"),"8","#"),"7","#"),"6","#"),"5","#"),"4","#"),"3","#"),"2","#"),"1","#"),"0","#"),"$","")," ",""),",","@"),"&gt;","@"),"&lt;","@"),"=","@"),")","@"),"(","@"),"^","@"),"/","@"),"+","@"),"*","@"),"-","@"),"@#","")))/2,TRUE,FALSE),"HardCodeMsg",IF(LEN(IF(_xlfn.ISFORMULA(H!D40),_xlfn.FORMULATEXT(H!D40),H!D40))-LEN(SUBSTITUTE(IF(_xlfn.ISFORMULA(H!D40),_xlfn.FORMULATEXT(H!D40),H!D40),"""",""))&gt;LEN(IF(_xlfn.ISFORMULA('#_H'!D40),_xlfn.FORMULATEXT('#_H'!D40),'#_H'!D40))-LEN(SUBSTITUTE(IF(_xlfn.ISFORMULA('#_H'!D40),_xlfn.FORMULATEXT('#_H'!D40),'#_H'!D40),"""","")),TRUE,FALSE),"HardQuoteMsg",IF(LEN(IF(_xlfn.ISFORMULA(H!D40),_xlfn.FORMULATEXT(H!D40),H!D40))-LEN(SUBSTITUTE(IF(_xlfn.ISFORMULA(H!D40),_xlfn.FORMULATEXT(H!D40),H!D40),"$",""))&lt;LEN(IF(_xlfn.ISFORMULA('#_H'!D40),_xlfn.FORMULATEXT('#_H'!D40),'#_H'!D40))-LEN(SUBSTITUTE(IF(_xlfn.ISFORMULA('#_H'!D40),_xlfn.FORMULATEXT('#_H'!D40),'#_H'!D40),"$","")),TRUE,FALSE),"MissingAbsMsg",_xlfn.IFS(ISTEXT('#_H'!D40),FALSE,ISLOGICAL('#_H'!D40),FALSE,SUBSTITUTE(CELL("format",'#_H'!D40),"-","")=SUBSTITUTE(CELL("format",H!D40),"-",""),FALSE,CELL("format",'#_H'!D40)="G",FALSE,AND(CELL("format",'#_H'!D40)="F0",CELL("format",H!D40)="G"),FALSE,TRUE,IFERROR(IF(MATCH(CELL("format",'#_H'!D40),FormatCodes_SFX!$A$4:$A$53,0)&gt;0,TRUE),FALSE),TRUE,TRUE),"FormatMsg",TRUE,"PerfectMsg")</f>
        <v>PerfectMsg</v>
      </c>
      <c r="E40" s="257">
        <v>3396768</v>
      </c>
      <c r="F40" s="254">
        <v>0</v>
      </c>
      <c r="G40" s="254">
        <v>0</v>
      </c>
      <c r="H40" s="254"/>
      <c r="I40" s="251"/>
      <c r="J40" s="252">
        <v>0</v>
      </c>
      <c r="K40" s="252">
        <v>0</v>
      </c>
      <c r="N40" s="251"/>
    </row>
    <row r="41" spans="1:14" s="252" customFormat="1" ht="15" customHeight="1" x14ac:dyDescent="0.15">
      <c r="A41" s="251"/>
      <c r="B41" s="252">
        <v>0</v>
      </c>
      <c r="C41" s="252">
        <v>0</v>
      </c>
      <c r="D41" s="252" t="str">
        <f ca="1">_xlfn.IFS(ISBLANK(H!D41),"",IF(NOT(ISNA('#_H'!D41)),IF(ISNA(H!D41),TRUE,FALSE),FALSE),"StuNAMsg",IF(AND(ISNA('#_H'!D41),ISNA(H!D41)),TRUE,FALSE),"PerfectMsg",IF(NOT(ISERROR('#_H'!D41)),IF(ISERROR(H!D41),TRUE,FALSE),FALSE),"StuErrorMsg",IF(TYPE('#_H'!D41)&lt;&gt;TYPE(H!D41),TRUE,FALSE),"WrongTypeMsg",IF(_xlfn.ISFORMULA('#_H'!D41),IF(NOT(_xlfn.ISFORMULA(H!D41)),TRUE),FALSE),"MissingFormulaMsg",IF(NOT(AND(ISNUMBER(FIND("[",_xlfn.FORMULATEXT('#_H'!D41))),ISNUMBER(FIND("!",_xlfn.FORMULATEXT('#_H'!D41))))),AND(ISNUMBER(FIND("[",_xlfn.FORMULATEXT(H!D41))),ISNUMBER(FIND("!",_xlfn.FORMULATEXT(H!D41)))),FALSE),"ExternalRefsMsg",IF(ISNUMBER('#_H'!D41),IF(ABS('#_H'!D41-H!D41)&gt;0.00001,TRUE,FALSE),IF('#_H'!D41&lt;&gt;H!D41,TRUE,FALSE)),IF(ISNUMBER('#_H'!D41),IF('#_H'!D41&gt;H!D41,"TooLow","TooHigh"),"WrongAnswer"),NOT(_xlfn.ISFORMULA('#_H'!D41)),IF(_xlfn.IFS(ISTEXT('#_H'!D41),FALSE,ISLOGICAL('#_H'!D41),FALSE,SUBSTITUTE(CELL("format",'#_H'!D41),"-","")=SUBSTITUTE(CELL("format",H!D41),"-",""),FALSE,CELL("format",'#_H'!D41)="G",FALSE,AND(CELL("format",'#_H'!D41)="F0",CELL("format",H!D41)="G"),FALSE,TRUE,IFERROR(IF(MATCH(CELL("format",'#_H'!D41)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41),_xlfn.FORMULATEXT(H!D41),H!D41),"9","#"),"8","#"),"7","#"),"6","#"),"5","#"),"4","#"),"3","#"),"2","#"),"1","#"),"0","#"),"$","")," ",""),",","@"),"&gt;","@"),"&lt;","@"),"=","@"),")","@"),"(","@"),"^","@"),"/","@"),"+","@"),"*","@"),"-","@"))-LEN(SUBSTITUTE(SUBSTITUTE(SUBSTITUTE(SUBSTITUTE(SUBSTITUTE(SUBSTITUTE(SUBSTITUTE(SUBSTITUTE(SUBSTITUTE(SUBSTITUTE(SUBSTITUTE(SUBSTITUTE(SUBSTITUTE(SUBSTITUTE(SUBSTITUTE(SUBSTITUTE(SUBSTITUTE(SUBSTITUTE(SUBSTITUTE(SUBSTITUTE(SUBSTITUTE(SUBSTITUTE(SUBSTITUTE(SUBSTITUTE(IF(_xlfn.ISFORMULA(H!D41),_xlfn.FORMULATEXT(H!D41),H!D41),"9","#"),"8","#"),"7","#"),"6","#"),"5","#"),"4","#"),"3","#"),"2","#"),"1","#"),"0","#"),"$","")," ",""),",","@"),"&gt;","@"),"&lt;","@"),"=","@"),")","@"),"(","@"),"^","@"),"/","@"),"+","@"),"*","@"),"-","@"),"@#","")))/2&gt;(LEN(SUBSTITUTE(SUBSTITUTE(SUBSTITUTE(SUBSTITUTE(SUBSTITUTE(SUBSTITUTE(SUBSTITUTE(SUBSTITUTE(SUBSTITUTE(SUBSTITUTE(SUBSTITUTE(SUBSTITUTE(SUBSTITUTE(SUBSTITUTE(SUBSTITUTE(SUBSTITUTE(SUBSTITUTE(SUBSTITUTE(SUBSTITUTE(SUBSTITUTE(SUBSTITUTE(SUBSTITUTE(SUBSTITUTE(IF(_xlfn.ISFORMULA('#_H'!D41),_xlfn.FORMULATEXT('#_H'!D41),'#_H'!D41),"9","#"),"8","#"),"7","#"),"6","#"),"5","#"),"4","#"),"3","#"),"2","#"),"1","#"),"0","#"),"$","")," ",""),",","@"),"&gt;","@"),"&lt;","@"),"=","@"),")","@"),"(","@"),"^","@"),"/","@"),"+","@"),"*","@"),"-","@"))-LEN(SUBSTITUTE(SUBSTITUTE(SUBSTITUTE(SUBSTITUTE(SUBSTITUTE(SUBSTITUTE(SUBSTITUTE(SUBSTITUTE(SUBSTITUTE(SUBSTITUTE(SUBSTITUTE(SUBSTITUTE(SUBSTITUTE(SUBSTITUTE(SUBSTITUTE(SUBSTITUTE(SUBSTITUTE(SUBSTITUTE(SUBSTITUTE(SUBSTITUTE(SUBSTITUTE(SUBSTITUTE(SUBSTITUTE(SUBSTITUTE(IF(_xlfn.ISFORMULA('#_H'!D41),_xlfn.FORMULATEXT('#_H'!D41),'#_H'!D41),"9","#"),"8","#"),"7","#"),"6","#"),"5","#"),"4","#"),"3","#"),"2","#"),"1","#"),"0","#"),"$","")," ",""),",","@"),"&gt;","@"),"&lt;","@"),"=","@"),")","@"),"(","@"),"^","@"),"/","@"),"+","@"),"*","@"),"-","@"),"@#","")))/2,TRUE,FALSE),"HardCodeMsg",IF(LEN(IF(_xlfn.ISFORMULA(H!D41),_xlfn.FORMULATEXT(H!D41),H!D41))-LEN(SUBSTITUTE(IF(_xlfn.ISFORMULA(H!D41),_xlfn.FORMULATEXT(H!D41),H!D41),"""",""))&gt;LEN(IF(_xlfn.ISFORMULA('#_H'!D41),_xlfn.FORMULATEXT('#_H'!D41),'#_H'!D41))-LEN(SUBSTITUTE(IF(_xlfn.ISFORMULA('#_H'!D41),_xlfn.FORMULATEXT('#_H'!D41),'#_H'!D41),"""","")),TRUE,FALSE),"HardQuoteMsg",IF(LEN(IF(_xlfn.ISFORMULA(H!D41),_xlfn.FORMULATEXT(H!D41),H!D41))-LEN(SUBSTITUTE(IF(_xlfn.ISFORMULA(H!D41),_xlfn.FORMULATEXT(H!D41),H!D41),"$",""))&lt;LEN(IF(_xlfn.ISFORMULA('#_H'!D41),_xlfn.FORMULATEXT('#_H'!D41),'#_H'!D41))-LEN(SUBSTITUTE(IF(_xlfn.ISFORMULA('#_H'!D41),_xlfn.FORMULATEXT('#_H'!D41),'#_H'!D41),"$","")),TRUE,FALSE),"MissingAbsMsg",_xlfn.IFS(ISTEXT('#_H'!D41),FALSE,ISLOGICAL('#_H'!D41),FALSE,SUBSTITUTE(CELL("format",'#_H'!D41),"-","")=SUBSTITUTE(CELL("format",H!D41),"-",""),FALSE,CELL("format",'#_H'!D41)="G",FALSE,AND(CELL("format",'#_H'!D41)="F0",CELL("format",H!D41)="G"),FALSE,TRUE,IFERROR(IF(MATCH(CELL("format",'#_H'!D41),FormatCodes_SFX!$A$4:$A$53,0)&gt;0,TRUE),FALSE),TRUE,TRUE),"FormatMsg",TRUE,"PerfectMsg")</f>
        <v>PerfectMsg</v>
      </c>
      <c r="E41" s="257">
        <v>1860978</v>
      </c>
      <c r="F41" s="254">
        <v>0</v>
      </c>
      <c r="G41" s="254">
        <v>0</v>
      </c>
      <c r="H41" s="254"/>
      <c r="I41" s="251"/>
      <c r="J41" s="252">
        <v>0</v>
      </c>
      <c r="K41" s="252">
        <v>0</v>
      </c>
      <c r="N41" s="251"/>
    </row>
    <row r="42" spans="1:14" s="252" customFormat="1" ht="15" customHeight="1" x14ac:dyDescent="0.15">
      <c r="A42" s="251"/>
      <c r="B42" s="252">
        <v>0</v>
      </c>
      <c r="C42" s="252">
        <v>0</v>
      </c>
      <c r="D42" s="252" t="str">
        <f ca="1">_xlfn.IFS(ISBLANK(H!D42),"",IF(NOT(ISNA('#_H'!D42)),IF(ISNA(H!D42),TRUE,FALSE),FALSE),"StuNAMsg",IF(AND(ISNA('#_H'!D42),ISNA(H!D42)),TRUE,FALSE),"PerfectMsg",IF(NOT(ISERROR('#_H'!D42)),IF(ISERROR(H!D42),TRUE,FALSE),FALSE),"StuErrorMsg",IF(TYPE('#_H'!D42)&lt;&gt;TYPE(H!D42),TRUE,FALSE),"WrongTypeMsg",IF(_xlfn.ISFORMULA('#_H'!D42),IF(NOT(_xlfn.ISFORMULA(H!D42)),TRUE),FALSE),"MissingFormulaMsg",IF(NOT(AND(ISNUMBER(FIND("[",_xlfn.FORMULATEXT('#_H'!D42))),ISNUMBER(FIND("!",_xlfn.FORMULATEXT('#_H'!D42))))),AND(ISNUMBER(FIND("[",_xlfn.FORMULATEXT(H!D42))),ISNUMBER(FIND("!",_xlfn.FORMULATEXT(H!D42)))),FALSE),"ExternalRefsMsg",IF(ISNUMBER('#_H'!D42),IF(ABS('#_H'!D42-H!D42)&gt;0.00001,TRUE,FALSE),IF('#_H'!D42&lt;&gt;H!D42,TRUE,FALSE)),IF(ISNUMBER('#_H'!D42),IF('#_H'!D42&gt;H!D42,"TooLow","TooHigh"),"WrongAnswer"),NOT(_xlfn.ISFORMULA('#_H'!D42)),IF(_xlfn.IFS(ISTEXT('#_H'!D42),FALSE,ISLOGICAL('#_H'!D42),FALSE,SUBSTITUTE(CELL("format",'#_H'!D42),"-","")=SUBSTITUTE(CELL("format",H!D42),"-",""),FALSE,CELL("format",'#_H'!D42)="G",FALSE,AND(CELL("format",'#_H'!D42)="F0",CELL("format",H!D42)="G"),FALSE,TRUE,IFERROR(IF(MATCH(CELL("format",'#_H'!D42)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42),_xlfn.FORMULATEXT(H!D42),H!D42),"9","#"),"8","#"),"7","#"),"6","#"),"5","#"),"4","#"),"3","#"),"2","#"),"1","#"),"0","#"),"$","")," ",""),",","@"),"&gt;","@"),"&lt;","@"),"=","@"),")","@"),"(","@"),"^","@"),"/","@"),"+","@"),"*","@"),"-","@"))-LEN(SUBSTITUTE(SUBSTITUTE(SUBSTITUTE(SUBSTITUTE(SUBSTITUTE(SUBSTITUTE(SUBSTITUTE(SUBSTITUTE(SUBSTITUTE(SUBSTITUTE(SUBSTITUTE(SUBSTITUTE(SUBSTITUTE(SUBSTITUTE(SUBSTITUTE(SUBSTITUTE(SUBSTITUTE(SUBSTITUTE(SUBSTITUTE(SUBSTITUTE(SUBSTITUTE(SUBSTITUTE(SUBSTITUTE(SUBSTITUTE(IF(_xlfn.ISFORMULA(H!D42),_xlfn.FORMULATEXT(H!D42),H!D42),"9","#"),"8","#"),"7","#"),"6","#"),"5","#"),"4","#"),"3","#"),"2","#"),"1","#"),"0","#"),"$","")," ",""),",","@"),"&gt;","@"),"&lt;","@"),"=","@"),")","@"),"(","@"),"^","@"),"/","@"),"+","@"),"*","@"),"-","@"),"@#","")))/2&gt;(LEN(SUBSTITUTE(SUBSTITUTE(SUBSTITUTE(SUBSTITUTE(SUBSTITUTE(SUBSTITUTE(SUBSTITUTE(SUBSTITUTE(SUBSTITUTE(SUBSTITUTE(SUBSTITUTE(SUBSTITUTE(SUBSTITUTE(SUBSTITUTE(SUBSTITUTE(SUBSTITUTE(SUBSTITUTE(SUBSTITUTE(SUBSTITUTE(SUBSTITUTE(SUBSTITUTE(SUBSTITUTE(SUBSTITUTE(IF(_xlfn.ISFORMULA('#_H'!D42),_xlfn.FORMULATEXT('#_H'!D42),'#_H'!D42),"9","#"),"8","#"),"7","#"),"6","#"),"5","#"),"4","#"),"3","#"),"2","#"),"1","#"),"0","#"),"$","")," ",""),",","@"),"&gt;","@"),"&lt;","@"),"=","@"),")","@"),"(","@"),"^","@"),"/","@"),"+","@"),"*","@"),"-","@"))-LEN(SUBSTITUTE(SUBSTITUTE(SUBSTITUTE(SUBSTITUTE(SUBSTITUTE(SUBSTITUTE(SUBSTITUTE(SUBSTITUTE(SUBSTITUTE(SUBSTITUTE(SUBSTITUTE(SUBSTITUTE(SUBSTITUTE(SUBSTITUTE(SUBSTITUTE(SUBSTITUTE(SUBSTITUTE(SUBSTITUTE(SUBSTITUTE(SUBSTITUTE(SUBSTITUTE(SUBSTITUTE(SUBSTITUTE(SUBSTITUTE(IF(_xlfn.ISFORMULA('#_H'!D42),_xlfn.FORMULATEXT('#_H'!D42),'#_H'!D42),"9","#"),"8","#"),"7","#"),"6","#"),"5","#"),"4","#"),"3","#"),"2","#"),"1","#"),"0","#"),"$","")," ",""),",","@"),"&gt;","@"),"&lt;","@"),"=","@"),")","@"),"(","@"),"^","@"),"/","@"),"+","@"),"*","@"),"-","@"),"@#","")))/2,TRUE,FALSE),"HardCodeMsg",IF(LEN(IF(_xlfn.ISFORMULA(H!D42),_xlfn.FORMULATEXT(H!D42),H!D42))-LEN(SUBSTITUTE(IF(_xlfn.ISFORMULA(H!D42),_xlfn.FORMULATEXT(H!D42),H!D42),"""",""))&gt;LEN(IF(_xlfn.ISFORMULA('#_H'!D42),_xlfn.FORMULATEXT('#_H'!D42),'#_H'!D42))-LEN(SUBSTITUTE(IF(_xlfn.ISFORMULA('#_H'!D42),_xlfn.FORMULATEXT('#_H'!D42),'#_H'!D42),"""","")),TRUE,FALSE),"HardQuoteMsg",IF(LEN(IF(_xlfn.ISFORMULA(H!D42),_xlfn.FORMULATEXT(H!D42),H!D42))-LEN(SUBSTITUTE(IF(_xlfn.ISFORMULA(H!D42),_xlfn.FORMULATEXT(H!D42),H!D42),"$",""))&lt;LEN(IF(_xlfn.ISFORMULA('#_H'!D42),_xlfn.FORMULATEXT('#_H'!D42),'#_H'!D42))-LEN(SUBSTITUTE(IF(_xlfn.ISFORMULA('#_H'!D42),_xlfn.FORMULATEXT('#_H'!D42),'#_H'!D42),"$","")),TRUE,FALSE),"MissingAbsMsg",_xlfn.IFS(ISTEXT('#_H'!D42),FALSE,ISLOGICAL('#_H'!D42),FALSE,SUBSTITUTE(CELL("format",'#_H'!D42),"-","")=SUBSTITUTE(CELL("format",H!D42),"-",""),FALSE,CELL("format",'#_H'!D42)="G",FALSE,AND(CELL("format",'#_H'!D42)="F0",CELL("format",H!D42)="G"),FALSE,TRUE,IFERROR(IF(MATCH(CELL("format",'#_H'!D42),FormatCodes_SFX!$A$4:$A$53,0)&gt;0,TRUE),FALSE),TRUE,TRUE),"FormatMsg",TRUE,"PerfectMsg")</f>
        <v>PerfectMsg</v>
      </c>
      <c r="E42" s="257">
        <v>6422505</v>
      </c>
      <c r="F42" s="254">
        <v>0</v>
      </c>
      <c r="G42" s="254">
        <v>0</v>
      </c>
      <c r="H42" s="254"/>
      <c r="I42" s="251"/>
      <c r="J42" s="252">
        <v>0</v>
      </c>
      <c r="K42" s="252">
        <v>0</v>
      </c>
      <c r="N42" s="251"/>
    </row>
    <row r="43" spans="1:14" s="252" customFormat="1" ht="15" customHeight="1" x14ac:dyDescent="0.15">
      <c r="A43" s="251"/>
      <c r="B43" s="252">
        <v>0</v>
      </c>
      <c r="C43" s="252">
        <v>0</v>
      </c>
      <c r="D43" s="252" t="str">
        <f ca="1">_xlfn.IFS(ISBLANK(H!D43),"",IF(NOT(ISNA('#_H'!D43)),IF(ISNA(H!D43),TRUE,FALSE),FALSE),"StuNAMsg",IF(AND(ISNA('#_H'!D43),ISNA(H!D43)),TRUE,FALSE),"PerfectMsg",IF(NOT(ISERROR('#_H'!D43)),IF(ISERROR(H!D43),TRUE,FALSE),FALSE),"StuErrorMsg",IF(TYPE('#_H'!D43)&lt;&gt;TYPE(H!D43),TRUE,FALSE),"WrongTypeMsg",IF(_xlfn.ISFORMULA('#_H'!D43),IF(NOT(_xlfn.ISFORMULA(H!D43)),TRUE),FALSE),"MissingFormulaMsg",IF(NOT(AND(ISNUMBER(FIND("[",_xlfn.FORMULATEXT('#_H'!D43))),ISNUMBER(FIND("!",_xlfn.FORMULATEXT('#_H'!D43))))),AND(ISNUMBER(FIND("[",_xlfn.FORMULATEXT(H!D43))),ISNUMBER(FIND("!",_xlfn.FORMULATEXT(H!D43)))),FALSE),"ExternalRefsMsg",IF(ISNUMBER('#_H'!D43),IF(ABS('#_H'!D43-H!D43)&gt;0.00001,TRUE,FALSE),IF('#_H'!D43&lt;&gt;H!D43,TRUE,FALSE)),IF(ISNUMBER('#_H'!D43),IF('#_H'!D43&gt;H!D43,"TooLow","TooHigh"),"WrongAnswer"),NOT(_xlfn.ISFORMULA('#_H'!D43)),IF(_xlfn.IFS(ISTEXT('#_H'!D43),FALSE,ISLOGICAL('#_H'!D43),FALSE,SUBSTITUTE(CELL("format",'#_H'!D43),"-","")=SUBSTITUTE(CELL("format",H!D43),"-",""),FALSE,CELL("format",'#_H'!D43)="G",FALSE,AND(CELL("format",'#_H'!D43)="F0",CELL("format",H!D43)="G"),FALSE,TRUE,IFERROR(IF(MATCH(CELL("format",'#_H'!D43)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43),_xlfn.FORMULATEXT(H!D43),H!D43),"9","#"),"8","#"),"7","#"),"6","#"),"5","#"),"4","#"),"3","#"),"2","#"),"1","#"),"0","#"),"$","")," ",""),",","@"),"&gt;","@"),"&lt;","@"),"=","@"),")","@"),"(","@"),"^","@"),"/","@"),"+","@"),"*","@"),"-","@"))-LEN(SUBSTITUTE(SUBSTITUTE(SUBSTITUTE(SUBSTITUTE(SUBSTITUTE(SUBSTITUTE(SUBSTITUTE(SUBSTITUTE(SUBSTITUTE(SUBSTITUTE(SUBSTITUTE(SUBSTITUTE(SUBSTITUTE(SUBSTITUTE(SUBSTITUTE(SUBSTITUTE(SUBSTITUTE(SUBSTITUTE(SUBSTITUTE(SUBSTITUTE(SUBSTITUTE(SUBSTITUTE(SUBSTITUTE(SUBSTITUTE(IF(_xlfn.ISFORMULA(H!D43),_xlfn.FORMULATEXT(H!D43),H!D43),"9","#"),"8","#"),"7","#"),"6","#"),"5","#"),"4","#"),"3","#"),"2","#"),"1","#"),"0","#"),"$","")," ",""),",","@"),"&gt;","@"),"&lt;","@"),"=","@"),")","@"),"(","@"),"^","@"),"/","@"),"+","@"),"*","@"),"-","@"),"@#","")))/2&gt;(LEN(SUBSTITUTE(SUBSTITUTE(SUBSTITUTE(SUBSTITUTE(SUBSTITUTE(SUBSTITUTE(SUBSTITUTE(SUBSTITUTE(SUBSTITUTE(SUBSTITUTE(SUBSTITUTE(SUBSTITUTE(SUBSTITUTE(SUBSTITUTE(SUBSTITUTE(SUBSTITUTE(SUBSTITUTE(SUBSTITUTE(SUBSTITUTE(SUBSTITUTE(SUBSTITUTE(SUBSTITUTE(SUBSTITUTE(IF(_xlfn.ISFORMULA('#_H'!D43),_xlfn.FORMULATEXT('#_H'!D43),'#_H'!D43),"9","#"),"8","#"),"7","#"),"6","#"),"5","#"),"4","#"),"3","#"),"2","#"),"1","#"),"0","#"),"$","")," ",""),",","@"),"&gt;","@"),"&lt;","@"),"=","@"),")","@"),"(","@"),"^","@"),"/","@"),"+","@"),"*","@"),"-","@"))-LEN(SUBSTITUTE(SUBSTITUTE(SUBSTITUTE(SUBSTITUTE(SUBSTITUTE(SUBSTITUTE(SUBSTITUTE(SUBSTITUTE(SUBSTITUTE(SUBSTITUTE(SUBSTITUTE(SUBSTITUTE(SUBSTITUTE(SUBSTITUTE(SUBSTITUTE(SUBSTITUTE(SUBSTITUTE(SUBSTITUTE(SUBSTITUTE(SUBSTITUTE(SUBSTITUTE(SUBSTITUTE(SUBSTITUTE(SUBSTITUTE(IF(_xlfn.ISFORMULA('#_H'!D43),_xlfn.FORMULATEXT('#_H'!D43),'#_H'!D43),"9","#"),"8","#"),"7","#"),"6","#"),"5","#"),"4","#"),"3","#"),"2","#"),"1","#"),"0","#"),"$","")," ",""),",","@"),"&gt;","@"),"&lt;","@"),"=","@"),")","@"),"(","@"),"^","@"),"/","@"),"+","@"),"*","@"),"-","@"),"@#","")))/2,TRUE,FALSE),"HardCodeMsg",IF(LEN(IF(_xlfn.ISFORMULA(H!D43),_xlfn.FORMULATEXT(H!D43),H!D43))-LEN(SUBSTITUTE(IF(_xlfn.ISFORMULA(H!D43),_xlfn.FORMULATEXT(H!D43),H!D43),"""",""))&gt;LEN(IF(_xlfn.ISFORMULA('#_H'!D43),_xlfn.FORMULATEXT('#_H'!D43),'#_H'!D43))-LEN(SUBSTITUTE(IF(_xlfn.ISFORMULA('#_H'!D43),_xlfn.FORMULATEXT('#_H'!D43),'#_H'!D43),"""","")),TRUE,FALSE),"HardQuoteMsg",IF(LEN(IF(_xlfn.ISFORMULA(H!D43),_xlfn.FORMULATEXT(H!D43),H!D43))-LEN(SUBSTITUTE(IF(_xlfn.ISFORMULA(H!D43),_xlfn.FORMULATEXT(H!D43),H!D43),"$",""))&lt;LEN(IF(_xlfn.ISFORMULA('#_H'!D43),_xlfn.FORMULATEXT('#_H'!D43),'#_H'!D43))-LEN(SUBSTITUTE(IF(_xlfn.ISFORMULA('#_H'!D43),_xlfn.FORMULATEXT('#_H'!D43),'#_H'!D43),"$","")),TRUE,FALSE),"MissingAbsMsg",_xlfn.IFS(ISTEXT('#_H'!D43),FALSE,ISLOGICAL('#_H'!D43),FALSE,SUBSTITUTE(CELL("format",'#_H'!D43),"-","")=SUBSTITUTE(CELL("format",H!D43),"-",""),FALSE,CELL("format",'#_H'!D43)="G",FALSE,AND(CELL("format",'#_H'!D43)="F0",CELL("format",H!D43)="G"),FALSE,TRUE,IFERROR(IF(MATCH(CELL("format",'#_H'!D43),FormatCodes_SFX!$A$4:$A$53,0)&gt;0,TRUE),FALSE),TRUE,TRUE),"FormatMsg",TRUE,"PerfectMsg")</f>
        <v>PerfectMsg</v>
      </c>
      <c r="E43" s="257">
        <v>315884</v>
      </c>
      <c r="F43" s="254">
        <v>0</v>
      </c>
      <c r="G43" s="254">
        <v>0</v>
      </c>
      <c r="H43" s="254"/>
      <c r="I43" s="251"/>
      <c r="J43" s="252">
        <v>0</v>
      </c>
      <c r="K43" s="252">
        <v>0</v>
      </c>
      <c r="N43" s="251"/>
    </row>
    <row r="44" spans="1:14" s="252" customFormat="1" ht="15" customHeight="1" x14ac:dyDescent="0.15">
      <c r="A44" s="251"/>
      <c r="B44" s="252">
        <v>0</v>
      </c>
      <c r="C44" s="252">
        <v>0</v>
      </c>
      <c r="D44" s="252" t="str">
        <f ca="1">_xlfn.IFS(ISBLANK(H!D44),"",IF(NOT(ISNA('#_H'!D44)),IF(ISNA(H!D44),TRUE,FALSE),FALSE),"StuNAMsg",IF(AND(ISNA('#_H'!D44),ISNA(H!D44)),TRUE,FALSE),"PerfectMsg",IF(NOT(ISERROR('#_H'!D44)),IF(ISERROR(H!D44),TRUE,FALSE),FALSE),"StuErrorMsg",IF(TYPE('#_H'!D44)&lt;&gt;TYPE(H!D44),TRUE,FALSE),"WrongTypeMsg",IF(_xlfn.ISFORMULA('#_H'!D44),IF(NOT(_xlfn.ISFORMULA(H!D44)),TRUE),FALSE),"MissingFormulaMsg",IF(NOT(AND(ISNUMBER(FIND("[",_xlfn.FORMULATEXT('#_H'!D44))),ISNUMBER(FIND("!",_xlfn.FORMULATEXT('#_H'!D44))))),AND(ISNUMBER(FIND("[",_xlfn.FORMULATEXT(H!D44))),ISNUMBER(FIND("!",_xlfn.FORMULATEXT(H!D44)))),FALSE),"ExternalRefsMsg",IF(ISNUMBER('#_H'!D44),IF(ABS('#_H'!D44-H!D44)&gt;0.00001,TRUE,FALSE),IF('#_H'!D44&lt;&gt;H!D44,TRUE,FALSE)),IF(ISNUMBER('#_H'!D44),IF('#_H'!D44&gt;H!D44,"TooLow","TooHigh"),"WrongAnswer"),NOT(_xlfn.ISFORMULA('#_H'!D44)),IF(_xlfn.IFS(ISTEXT('#_H'!D44),FALSE,ISLOGICAL('#_H'!D44),FALSE,SUBSTITUTE(CELL("format",'#_H'!D44),"-","")=SUBSTITUTE(CELL("format",H!D44),"-",""),FALSE,CELL("format",'#_H'!D44)="G",FALSE,AND(CELL("format",'#_H'!D44)="F0",CELL("format",H!D44)="G"),FALSE,TRUE,IFERROR(IF(MATCH(CELL("format",'#_H'!D44)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44),_xlfn.FORMULATEXT(H!D44),H!D44),"9","#"),"8","#"),"7","#"),"6","#"),"5","#"),"4","#"),"3","#"),"2","#"),"1","#"),"0","#"),"$","")," ",""),",","@"),"&gt;","@"),"&lt;","@"),"=","@"),")","@"),"(","@"),"^","@"),"/","@"),"+","@"),"*","@"),"-","@"))-LEN(SUBSTITUTE(SUBSTITUTE(SUBSTITUTE(SUBSTITUTE(SUBSTITUTE(SUBSTITUTE(SUBSTITUTE(SUBSTITUTE(SUBSTITUTE(SUBSTITUTE(SUBSTITUTE(SUBSTITUTE(SUBSTITUTE(SUBSTITUTE(SUBSTITUTE(SUBSTITUTE(SUBSTITUTE(SUBSTITUTE(SUBSTITUTE(SUBSTITUTE(SUBSTITUTE(SUBSTITUTE(SUBSTITUTE(SUBSTITUTE(IF(_xlfn.ISFORMULA(H!D44),_xlfn.FORMULATEXT(H!D44),H!D44),"9","#"),"8","#"),"7","#"),"6","#"),"5","#"),"4","#"),"3","#"),"2","#"),"1","#"),"0","#"),"$","")," ",""),",","@"),"&gt;","@"),"&lt;","@"),"=","@"),")","@"),"(","@"),"^","@"),"/","@"),"+","@"),"*","@"),"-","@"),"@#","")))/2&gt;(LEN(SUBSTITUTE(SUBSTITUTE(SUBSTITUTE(SUBSTITUTE(SUBSTITUTE(SUBSTITUTE(SUBSTITUTE(SUBSTITUTE(SUBSTITUTE(SUBSTITUTE(SUBSTITUTE(SUBSTITUTE(SUBSTITUTE(SUBSTITUTE(SUBSTITUTE(SUBSTITUTE(SUBSTITUTE(SUBSTITUTE(SUBSTITUTE(SUBSTITUTE(SUBSTITUTE(SUBSTITUTE(SUBSTITUTE(IF(_xlfn.ISFORMULA('#_H'!D44),_xlfn.FORMULATEXT('#_H'!D44),'#_H'!D44),"9","#"),"8","#"),"7","#"),"6","#"),"5","#"),"4","#"),"3","#"),"2","#"),"1","#"),"0","#"),"$","")," ",""),",","@"),"&gt;","@"),"&lt;","@"),"=","@"),")","@"),"(","@"),"^","@"),"/","@"),"+","@"),"*","@"),"-","@"))-LEN(SUBSTITUTE(SUBSTITUTE(SUBSTITUTE(SUBSTITUTE(SUBSTITUTE(SUBSTITUTE(SUBSTITUTE(SUBSTITUTE(SUBSTITUTE(SUBSTITUTE(SUBSTITUTE(SUBSTITUTE(SUBSTITUTE(SUBSTITUTE(SUBSTITUTE(SUBSTITUTE(SUBSTITUTE(SUBSTITUTE(SUBSTITUTE(SUBSTITUTE(SUBSTITUTE(SUBSTITUTE(SUBSTITUTE(SUBSTITUTE(IF(_xlfn.ISFORMULA('#_H'!D44),_xlfn.FORMULATEXT('#_H'!D44),'#_H'!D44),"9","#"),"8","#"),"7","#"),"6","#"),"5","#"),"4","#"),"3","#"),"2","#"),"1","#"),"0","#"),"$","")," ",""),",","@"),"&gt;","@"),"&lt;","@"),"=","@"),")","@"),"(","@"),"^","@"),"/","@"),"+","@"),"*","@"),"-","@"),"@#","")))/2,TRUE,FALSE),"HardCodeMsg",IF(LEN(IF(_xlfn.ISFORMULA(H!D44),_xlfn.FORMULATEXT(H!D44),H!D44))-LEN(SUBSTITUTE(IF(_xlfn.ISFORMULA(H!D44),_xlfn.FORMULATEXT(H!D44),H!D44),"""",""))&gt;LEN(IF(_xlfn.ISFORMULA('#_H'!D44),_xlfn.FORMULATEXT('#_H'!D44),'#_H'!D44))-LEN(SUBSTITUTE(IF(_xlfn.ISFORMULA('#_H'!D44),_xlfn.FORMULATEXT('#_H'!D44),'#_H'!D44),"""","")),TRUE,FALSE),"HardQuoteMsg",IF(LEN(IF(_xlfn.ISFORMULA(H!D44),_xlfn.FORMULATEXT(H!D44),H!D44))-LEN(SUBSTITUTE(IF(_xlfn.ISFORMULA(H!D44),_xlfn.FORMULATEXT(H!D44),H!D44),"$",""))&lt;LEN(IF(_xlfn.ISFORMULA('#_H'!D44),_xlfn.FORMULATEXT('#_H'!D44),'#_H'!D44))-LEN(SUBSTITUTE(IF(_xlfn.ISFORMULA('#_H'!D44),_xlfn.FORMULATEXT('#_H'!D44),'#_H'!D44),"$","")),TRUE,FALSE),"MissingAbsMsg",_xlfn.IFS(ISTEXT('#_H'!D44),FALSE,ISLOGICAL('#_H'!D44),FALSE,SUBSTITUTE(CELL("format",'#_H'!D44),"-","")=SUBSTITUTE(CELL("format",H!D44),"-",""),FALSE,CELL("format",'#_H'!D44)="G",FALSE,AND(CELL("format",'#_H'!D44)="F0",CELL("format",H!D44)="G"),FALSE,TRUE,IFERROR(IF(MATCH(CELL("format",'#_H'!D44),FormatCodes_SFX!$A$4:$A$53,0)&gt;0,TRUE),FALSE),TRUE,TRUE),"FormatMsg",TRUE,"PerfectMsg")</f>
        <v>PerfectMsg</v>
      </c>
      <c r="E44" s="257">
        <v>499992</v>
      </c>
      <c r="F44" s="254">
        <v>0</v>
      </c>
      <c r="G44" s="254">
        <v>0</v>
      </c>
      <c r="H44" s="254"/>
      <c r="I44" s="251"/>
      <c r="J44" s="252">
        <v>0</v>
      </c>
      <c r="K44" s="252">
        <v>0</v>
      </c>
      <c r="N44" s="251"/>
    </row>
    <row r="45" spans="1:14" s="252" customFormat="1" ht="15" customHeight="1" x14ac:dyDescent="0.15">
      <c r="A45" s="251"/>
      <c r="B45" s="252">
        <v>0</v>
      </c>
      <c r="C45" s="252">
        <v>0</v>
      </c>
      <c r="D45" s="252" t="str">
        <f ca="1">_xlfn.IFS(ISBLANK(H!D45),"",IF(NOT(ISNA('#_H'!D45)),IF(ISNA(H!D45),TRUE,FALSE),FALSE),"StuNAMsg",IF(AND(ISNA('#_H'!D45),ISNA(H!D45)),TRUE,FALSE),"PerfectMsg",IF(NOT(ISERROR('#_H'!D45)),IF(ISERROR(H!D45),TRUE,FALSE),FALSE),"StuErrorMsg",IF(TYPE('#_H'!D45)&lt;&gt;TYPE(H!D45),TRUE,FALSE),"WrongTypeMsg",IF(_xlfn.ISFORMULA('#_H'!D45),IF(NOT(_xlfn.ISFORMULA(H!D45)),TRUE),FALSE),"MissingFormulaMsg",IF(NOT(AND(ISNUMBER(FIND("[",_xlfn.FORMULATEXT('#_H'!D45))),ISNUMBER(FIND("!",_xlfn.FORMULATEXT('#_H'!D45))))),AND(ISNUMBER(FIND("[",_xlfn.FORMULATEXT(H!D45))),ISNUMBER(FIND("!",_xlfn.FORMULATEXT(H!D45)))),FALSE),"ExternalRefsMsg",IF(ISNUMBER('#_H'!D45),IF(ABS('#_H'!D45-H!D45)&gt;0.00001,TRUE,FALSE),IF('#_H'!D45&lt;&gt;H!D45,TRUE,FALSE)),IF(ISNUMBER('#_H'!D45),IF('#_H'!D45&gt;H!D45,"TooLow","TooHigh"),"WrongAnswer"),NOT(_xlfn.ISFORMULA('#_H'!D45)),IF(_xlfn.IFS(ISTEXT('#_H'!D45),FALSE,ISLOGICAL('#_H'!D45),FALSE,SUBSTITUTE(CELL("format",'#_H'!D45),"-","")=SUBSTITUTE(CELL("format",H!D45),"-",""),FALSE,CELL("format",'#_H'!D45)="G",FALSE,AND(CELL("format",'#_H'!D45)="F0",CELL("format",H!D45)="G"),FALSE,TRUE,IFERROR(IF(MATCH(CELL("format",'#_H'!D45)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45),_xlfn.FORMULATEXT(H!D45),H!D45),"9","#"),"8","#"),"7","#"),"6","#"),"5","#"),"4","#"),"3","#"),"2","#"),"1","#"),"0","#"),"$","")," ",""),",","@"),"&gt;","@"),"&lt;","@"),"=","@"),")","@"),"(","@"),"^","@"),"/","@"),"+","@"),"*","@"),"-","@"))-LEN(SUBSTITUTE(SUBSTITUTE(SUBSTITUTE(SUBSTITUTE(SUBSTITUTE(SUBSTITUTE(SUBSTITUTE(SUBSTITUTE(SUBSTITUTE(SUBSTITUTE(SUBSTITUTE(SUBSTITUTE(SUBSTITUTE(SUBSTITUTE(SUBSTITUTE(SUBSTITUTE(SUBSTITUTE(SUBSTITUTE(SUBSTITUTE(SUBSTITUTE(SUBSTITUTE(SUBSTITUTE(SUBSTITUTE(SUBSTITUTE(IF(_xlfn.ISFORMULA(H!D45),_xlfn.FORMULATEXT(H!D45),H!D45),"9","#"),"8","#"),"7","#"),"6","#"),"5","#"),"4","#"),"3","#"),"2","#"),"1","#"),"0","#"),"$","")," ",""),",","@"),"&gt;","@"),"&lt;","@"),"=","@"),")","@"),"(","@"),"^","@"),"/","@"),"+","@"),"*","@"),"-","@"),"@#","")))/2&gt;(LEN(SUBSTITUTE(SUBSTITUTE(SUBSTITUTE(SUBSTITUTE(SUBSTITUTE(SUBSTITUTE(SUBSTITUTE(SUBSTITUTE(SUBSTITUTE(SUBSTITUTE(SUBSTITUTE(SUBSTITUTE(SUBSTITUTE(SUBSTITUTE(SUBSTITUTE(SUBSTITUTE(SUBSTITUTE(SUBSTITUTE(SUBSTITUTE(SUBSTITUTE(SUBSTITUTE(SUBSTITUTE(SUBSTITUTE(IF(_xlfn.ISFORMULA('#_H'!D45),_xlfn.FORMULATEXT('#_H'!D45),'#_H'!D45),"9","#"),"8","#"),"7","#"),"6","#"),"5","#"),"4","#"),"3","#"),"2","#"),"1","#"),"0","#"),"$","")," ",""),",","@"),"&gt;","@"),"&lt;","@"),"=","@"),")","@"),"(","@"),"^","@"),"/","@"),"+","@"),"*","@"),"-","@"))-LEN(SUBSTITUTE(SUBSTITUTE(SUBSTITUTE(SUBSTITUTE(SUBSTITUTE(SUBSTITUTE(SUBSTITUTE(SUBSTITUTE(SUBSTITUTE(SUBSTITUTE(SUBSTITUTE(SUBSTITUTE(SUBSTITUTE(SUBSTITUTE(SUBSTITUTE(SUBSTITUTE(SUBSTITUTE(SUBSTITUTE(SUBSTITUTE(SUBSTITUTE(SUBSTITUTE(SUBSTITUTE(SUBSTITUTE(SUBSTITUTE(IF(_xlfn.ISFORMULA('#_H'!D45),_xlfn.FORMULATEXT('#_H'!D45),'#_H'!D45),"9","#"),"8","#"),"7","#"),"6","#"),"5","#"),"4","#"),"3","#"),"2","#"),"1","#"),"0","#"),"$","")," ",""),",","@"),"&gt;","@"),"&lt;","@"),"=","@"),")","@"),"(","@"),"^","@"),"/","@"),"+","@"),"*","@"),"-","@"),"@#","")))/2,TRUE,FALSE),"HardCodeMsg",IF(LEN(IF(_xlfn.ISFORMULA(H!D45),_xlfn.FORMULATEXT(H!D45),H!D45))-LEN(SUBSTITUTE(IF(_xlfn.ISFORMULA(H!D45),_xlfn.FORMULATEXT(H!D45),H!D45),"""",""))&gt;LEN(IF(_xlfn.ISFORMULA('#_H'!D45),_xlfn.FORMULATEXT('#_H'!D45),'#_H'!D45))-LEN(SUBSTITUTE(IF(_xlfn.ISFORMULA('#_H'!D45),_xlfn.FORMULATEXT('#_H'!D45),'#_H'!D45),"""","")),TRUE,FALSE),"HardQuoteMsg",IF(LEN(IF(_xlfn.ISFORMULA(H!D45),_xlfn.FORMULATEXT(H!D45),H!D45))-LEN(SUBSTITUTE(IF(_xlfn.ISFORMULA(H!D45),_xlfn.FORMULATEXT(H!D45),H!D45),"$",""))&lt;LEN(IF(_xlfn.ISFORMULA('#_H'!D45),_xlfn.FORMULATEXT('#_H'!D45),'#_H'!D45))-LEN(SUBSTITUTE(IF(_xlfn.ISFORMULA('#_H'!D45),_xlfn.FORMULATEXT('#_H'!D45),'#_H'!D45),"$","")),TRUE,FALSE),"MissingAbsMsg",_xlfn.IFS(ISTEXT('#_H'!D45),FALSE,ISLOGICAL('#_H'!D45),FALSE,SUBSTITUTE(CELL("format",'#_H'!D45),"-","")=SUBSTITUTE(CELL("format",H!D45),"-",""),FALSE,CELL("format",'#_H'!D45)="G",FALSE,AND(CELL("format",'#_H'!D45)="F0",CELL("format",H!D45)="G"),FALSE,TRUE,IFERROR(IF(MATCH(CELL("format",'#_H'!D45),FormatCodes_SFX!$A$4:$A$53,0)&gt;0,TRUE),FALSE),TRUE,TRUE),"FormatMsg",TRUE,"PerfectMsg")</f>
        <v>PerfectMsg</v>
      </c>
      <c r="E45" s="257">
        <v>480426</v>
      </c>
      <c r="F45" s="254">
        <v>0</v>
      </c>
      <c r="G45" s="254">
        <v>0</v>
      </c>
      <c r="H45" s="254"/>
      <c r="I45" s="251"/>
      <c r="J45" s="252">
        <v>0</v>
      </c>
      <c r="K45" s="252">
        <v>0</v>
      </c>
      <c r="N45" s="251"/>
    </row>
    <row r="46" spans="1:14" s="252" customFormat="1" ht="15" customHeight="1" x14ac:dyDescent="0.15">
      <c r="A46" s="251"/>
      <c r="B46" s="252">
        <v>0</v>
      </c>
      <c r="C46" s="252">
        <v>0</v>
      </c>
      <c r="D46" s="252" t="str">
        <f ca="1">_xlfn.IFS(ISBLANK(H!D46),"",IF(NOT(ISNA('#_H'!D46)),IF(ISNA(H!D46),TRUE,FALSE),FALSE),"StuNAMsg",IF(AND(ISNA('#_H'!D46),ISNA(H!D46)),TRUE,FALSE),"PerfectMsg",IF(NOT(ISERROR('#_H'!D46)),IF(ISERROR(H!D46),TRUE,FALSE),FALSE),"StuErrorMsg",IF(TYPE('#_H'!D46)&lt;&gt;TYPE(H!D46),TRUE,FALSE),"WrongTypeMsg",IF(_xlfn.ISFORMULA('#_H'!D46),IF(NOT(_xlfn.ISFORMULA(H!D46)),TRUE),FALSE),"MissingFormulaMsg",IF(NOT(AND(ISNUMBER(FIND("[",_xlfn.FORMULATEXT('#_H'!D46))),ISNUMBER(FIND("!",_xlfn.FORMULATEXT('#_H'!D46))))),AND(ISNUMBER(FIND("[",_xlfn.FORMULATEXT(H!D46))),ISNUMBER(FIND("!",_xlfn.FORMULATEXT(H!D46)))),FALSE),"ExternalRefsMsg",IF(ISNUMBER('#_H'!D46),IF(ABS('#_H'!D46-H!D46)&gt;0.00001,TRUE,FALSE),IF('#_H'!D46&lt;&gt;H!D46,TRUE,FALSE)),IF(ISNUMBER('#_H'!D46),IF('#_H'!D46&gt;H!D46,"TooLow","TooHigh"),"WrongAnswer"),NOT(_xlfn.ISFORMULA('#_H'!D46)),IF(_xlfn.IFS(ISTEXT('#_H'!D46),FALSE,ISLOGICAL('#_H'!D46),FALSE,SUBSTITUTE(CELL("format",'#_H'!D46),"-","")=SUBSTITUTE(CELL("format",H!D46),"-",""),FALSE,CELL("format",'#_H'!D46)="G",FALSE,AND(CELL("format",'#_H'!D46)="F0",CELL("format",H!D46)="G"),FALSE,TRUE,IFERROR(IF(MATCH(CELL("format",'#_H'!D46)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46),_xlfn.FORMULATEXT(H!D46),H!D46),"9","#"),"8","#"),"7","#"),"6","#"),"5","#"),"4","#"),"3","#"),"2","#"),"1","#"),"0","#"),"$","")," ",""),",","@"),"&gt;","@"),"&lt;","@"),"=","@"),")","@"),"(","@"),"^","@"),"/","@"),"+","@"),"*","@"),"-","@"))-LEN(SUBSTITUTE(SUBSTITUTE(SUBSTITUTE(SUBSTITUTE(SUBSTITUTE(SUBSTITUTE(SUBSTITUTE(SUBSTITUTE(SUBSTITUTE(SUBSTITUTE(SUBSTITUTE(SUBSTITUTE(SUBSTITUTE(SUBSTITUTE(SUBSTITUTE(SUBSTITUTE(SUBSTITUTE(SUBSTITUTE(SUBSTITUTE(SUBSTITUTE(SUBSTITUTE(SUBSTITUTE(SUBSTITUTE(SUBSTITUTE(IF(_xlfn.ISFORMULA(H!D46),_xlfn.FORMULATEXT(H!D46),H!D46),"9","#"),"8","#"),"7","#"),"6","#"),"5","#"),"4","#"),"3","#"),"2","#"),"1","#"),"0","#"),"$","")," ",""),",","@"),"&gt;","@"),"&lt;","@"),"=","@"),")","@"),"(","@"),"^","@"),"/","@"),"+","@"),"*","@"),"-","@"),"@#","")))/2&gt;(LEN(SUBSTITUTE(SUBSTITUTE(SUBSTITUTE(SUBSTITUTE(SUBSTITUTE(SUBSTITUTE(SUBSTITUTE(SUBSTITUTE(SUBSTITUTE(SUBSTITUTE(SUBSTITUTE(SUBSTITUTE(SUBSTITUTE(SUBSTITUTE(SUBSTITUTE(SUBSTITUTE(SUBSTITUTE(SUBSTITUTE(SUBSTITUTE(SUBSTITUTE(SUBSTITUTE(SUBSTITUTE(SUBSTITUTE(IF(_xlfn.ISFORMULA('#_H'!D46),_xlfn.FORMULATEXT('#_H'!D46),'#_H'!D46),"9","#"),"8","#"),"7","#"),"6","#"),"5","#"),"4","#"),"3","#"),"2","#"),"1","#"),"0","#"),"$","")," ",""),",","@"),"&gt;","@"),"&lt;","@"),"=","@"),")","@"),"(","@"),"^","@"),"/","@"),"+","@"),"*","@"),"-","@"))-LEN(SUBSTITUTE(SUBSTITUTE(SUBSTITUTE(SUBSTITUTE(SUBSTITUTE(SUBSTITUTE(SUBSTITUTE(SUBSTITUTE(SUBSTITUTE(SUBSTITUTE(SUBSTITUTE(SUBSTITUTE(SUBSTITUTE(SUBSTITUTE(SUBSTITUTE(SUBSTITUTE(SUBSTITUTE(SUBSTITUTE(SUBSTITUTE(SUBSTITUTE(SUBSTITUTE(SUBSTITUTE(SUBSTITUTE(SUBSTITUTE(IF(_xlfn.ISFORMULA('#_H'!D46),_xlfn.FORMULATEXT('#_H'!D46),'#_H'!D46),"9","#"),"8","#"),"7","#"),"6","#"),"5","#"),"4","#"),"3","#"),"2","#"),"1","#"),"0","#"),"$","")," ",""),",","@"),"&gt;","@"),"&lt;","@"),"=","@"),")","@"),"(","@"),"^","@"),"/","@"),"+","@"),"*","@"),"-","@"),"@#","")))/2,TRUE,FALSE),"HardCodeMsg",IF(LEN(IF(_xlfn.ISFORMULA(H!D46),_xlfn.FORMULATEXT(H!D46),H!D46))-LEN(SUBSTITUTE(IF(_xlfn.ISFORMULA(H!D46),_xlfn.FORMULATEXT(H!D46),H!D46),"""",""))&gt;LEN(IF(_xlfn.ISFORMULA('#_H'!D46),_xlfn.FORMULATEXT('#_H'!D46),'#_H'!D46))-LEN(SUBSTITUTE(IF(_xlfn.ISFORMULA('#_H'!D46),_xlfn.FORMULATEXT('#_H'!D46),'#_H'!D46),"""","")),TRUE,FALSE),"HardQuoteMsg",IF(LEN(IF(_xlfn.ISFORMULA(H!D46),_xlfn.FORMULATEXT(H!D46),H!D46))-LEN(SUBSTITUTE(IF(_xlfn.ISFORMULA(H!D46),_xlfn.FORMULATEXT(H!D46),H!D46),"$",""))&lt;LEN(IF(_xlfn.ISFORMULA('#_H'!D46),_xlfn.FORMULATEXT('#_H'!D46),'#_H'!D46))-LEN(SUBSTITUTE(IF(_xlfn.ISFORMULA('#_H'!D46),_xlfn.FORMULATEXT('#_H'!D46),'#_H'!D46),"$","")),TRUE,FALSE),"MissingAbsMsg",_xlfn.IFS(ISTEXT('#_H'!D46),FALSE,ISLOGICAL('#_H'!D46),FALSE,SUBSTITUTE(CELL("format",'#_H'!D46),"-","")=SUBSTITUTE(CELL("format",H!D46),"-",""),FALSE,CELL("format",'#_H'!D46)="G",FALSE,AND(CELL("format",'#_H'!D46)="F0",CELL("format",H!D46)="G"),FALSE,TRUE,IFERROR(IF(MATCH(CELL("format",'#_H'!D46),FormatCodes_SFX!$A$4:$A$53,0)&gt;0,TRUE),FALSE),TRUE,TRUE),"FormatMsg",TRUE,"PerfectMsg")</f>
        <v>PerfectMsg</v>
      </c>
      <c r="E46" s="257">
        <v>420774</v>
      </c>
      <c r="F46" s="254">
        <v>0</v>
      </c>
      <c r="G46" s="254">
        <v>0</v>
      </c>
      <c r="H46" s="254"/>
      <c r="I46" s="251"/>
      <c r="J46" s="252">
        <v>0</v>
      </c>
      <c r="K46" s="252">
        <v>0</v>
      </c>
      <c r="N46" s="251"/>
    </row>
    <row r="47" spans="1:14" s="252" customFormat="1" ht="15" customHeight="1" x14ac:dyDescent="0.15">
      <c r="A47" s="251"/>
      <c r="B47" s="252">
        <v>0</v>
      </c>
      <c r="C47" s="252">
        <v>0</v>
      </c>
      <c r="D47" s="252" t="str">
        <f ca="1">_xlfn.IFS(ISBLANK(H!D47),"",IF(NOT(ISNA('#_H'!D47)),IF(ISNA(H!D47),TRUE,FALSE),FALSE),"StuNAMsg",IF(AND(ISNA('#_H'!D47),ISNA(H!D47)),TRUE,FALSE),"PerfectMsg",IF(NOT(ISERROR('#_H'!D47)),IF(ISERROR(H!D47),TRUE,FALSE),FALSE),"StuErrorMsg",IF(TYPE('#_H'!D47)&lt;&gt;TYPE(H!D47),TRUE,FALSE),"WrongTypeMsg",IF(_xlfn.ISFORMULA('#_H'!D47),IF(NOT(_xlfn.ISFORMULA(H!D47)),TRUE),FALSE),"MissingFormulaMsg",IF(NOT(AND(ISNUMBER(FIND("[",_xlfn.FORMULATEXT('#_H'!D47))),ISNUMBER(FIND("!",_xlfn.FORMULATEXT('#_H'!D47))))),AND(ISNUMBER(FIND("[",_xlfn.FORMULATEXT(H!D47))),ISNUMBER(FIND("!",_xlfn.FORMULATEXT(H!D47)))),FALSE),"ExternalRefsMsg",IF(ISNUMBER('#_H'!D47),IF(ABS('#_H'!D47-H!D47)&gt;0.00001,TRUE,FALSE),IF('#_H'!D47&lt;&gt;H!D47,TRUE,FALSE)),IF(ISNUMBER('#_H'!D47),IF('#_H'!D47&gt;H!D47,"TooLow","TooHigh"),"WrongAnswer"),NOT(_xlfn.ISFORMULA('#_H'!D47)),IF(_xlfn.IFS(ISTEXT('#_H'!D47),FALSE,ISLOGICAL('#_H'!D47),FALSE,SUBSTITUTE(CELL("format",'#_H'!D47),"-","")=SUBSTITUTE(CELL("format",H!D47),"-",""),FALSE,CELL("format",'#_H'!D47)="G",FALSE,AND(CELL("format",'#_H'!D47)="F0",CELL("format",H!D47)="G"),FALSE,TRUE,IFERROR(IF(MATCH(CELL("format",'#_H'!D47)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47),_xlfn.FORMULATEXT(H!D47),H!D47),"9","#"),"8","#"),"7","#"),"6","#"),"5","#"),"4","#"),"3","#"),"2","#"),"1","#"),"0","#"),"$","")," ",""),",","@"),"&gt;","@"),"&lt;","@"),"=","@"),")","@"),"(","@"),"^","@"),"/","@"),"+","@"),"*","@"),"-","@"))-LEN(SUBSTITUTE(SUBSTITUTE(SUBSTITUTE(SUBSTITUTE(SUBSTITUTE(SUBSTITUTE(SUBSTITUTE(SUBSTITUTE(SUBSTITUTE(SUBSTITUTE(SUBSTITUTE(SUBSTITUTE(SUBSTITUTE(SUBSTITUTE(SUBSTITUTE(SUBSTITUTE(SUBSTITUTE(SUBSTITUTE(SUBSTITUTE(SUBSTITUTE(SUBSTITUTE(SUBSTITUTE(SUBSTITUTE(SUBSTITUTE(IF(_xlfn.ISFORMULA(H!D47),_xlfn.FORMULATEXT(H!D47),H!D47),"9","#"),"8","#"),"7","#"),"6","#"),"5","#"),"4","#"),"3","#"),"2","#"),"1","#"),"0","#"),"$","")," ",""),",","@"),"&gt;","@"),"&lt;","@"),"=","@"),")","@"),"(","@"),"^","@"),"/","@"),"+","@"),"*","@"),"-","@"),"@#","")))/2&gt;(LEN(SUBSTITUTE(SUBSTITUTE(SUBSTITUTE(SUBSTITUTE(SUBSTITUTE(SUBSTITUTE(SUBSTITUTE(SUBSTITUTE(SUBSTITUTE(SUBSTITUTE(SUBSTITUTE(SUBSTITUTE(SUBSTITUTE(SUBSTITUTE(SUBSTITUTE(SUBSTITUTE(SUBSTITUTE(SUBSTITUTE(SUBSTITUTE(SUBSTITUTE(SUBSTITUTE(SUBSTITUTE(SUBSTITUTE(IF(_xlfn.ISFORMULA('#_H'!D47),_xlfn.FORMULATEXT('#_H'!D47),'#_H'!D47),"9","#"),"8","#"),"7","#"),"6","#"),"5","#"),"4","#"),"3","#"),"2","#"),"1","#"),"0","#"),"$","")," ",""),",","@"),"&gt;","@"),"&lt;","@"),"=","@"),")","@"),"(","@"),"^","@"),"/","@"),"+","@"),"*","@"),"-","@"))-LEN(SUBSTITUTE(SUBSTITUTE(SUBSTITUTE(SUBSTITUTE(SUBSTITUTE(SUBSTITUTE(SUBSTITUTE(SUBSTITUTE(SUBSTITUTE(SUBSTITUTE(SUBSTITUTE(SUBSTITUTE(SUBSTITUTE(SUBSTITUTE(SUBSTITUTE(SUBSTITUTE(SUBSTITUTE(SUBSTITUTE(SUBSTITUTE(SUBSTITUTE(SUBSTITUTE(SUBSTITUTE(SUBSTITUTE(SUBSTITUTE(IF(_xlfn.ISFORMULA('#_H'!D47),_xlfn.FORMULATEXT('#_H'!D47),'#_H'!D47),"9","#"),"8","#"),"7","#"),"6","#"),"5","#"),"4","#"),"3","#"),"2","#"),"1","#"),"0","#"),"$","")," ",""),",","@"),"&gt;","@"),"&lt;","@"),"=","@"),")","@"),"(","@"),"^","@"),"/","@"),"+","@"),"*","@"),"-","@"),"@#","")))/2,TRUE,FALSE),"HardCodeMsg",IF(LEN(IF(_xlfn.ISFORMULA(H!D47),_xlfn.FORMULATEXT(H!D47),H!D47))-LEN(SUBSTITUTE(IF(_xlfn.ISFORMULA(H!D47),_xlfn.FORMULATEXT(H!D47),H!D47),"""",""))&gt;LEN(IF(_xlfn.ISFORMULA('#_H'!D47),_xlfn.FORMULATEXT('#_H'!D47),'#_H'!D47))-LEN(SUBSTITUTE(IF(_xlfn.ISFORMULA('#_H'!D47),_xlfn.FORMULATEXT('#_H'!D47),'#_H'!D47),"""","")),TRUE,FALSE),"HardQuoteMsg",IF(LEN(IF(_xlfn.ISFORMULA(H!D47),_xlfn.FORMULATEXT(H!D47),H!D47))-LEN(SUBSTITUTE(IF(_xlfn.ISFORMULA(H!D47),_xlfn.FORMULATEXT(H!D47),H!D47),"$",""))&lt;LEN(IF(_xlfn.ISFORMULA('#_H'!D47),_xlfn.FORMULATEXT('#_H'!D47),'#_H'!D47))-LEN(SUBSTITUTE(IF(_xlfn.ISFORMULA('#_H'!D47),_xlfn.FORMULATEXT('#_H'!D47),'#_H'!D47),"$","")),TRUE,FALSE),"MissingAbsMsg",_xlfn.IFS(ISTEXT('#_H'!D47),FALSE,ISLOGICAL('#_H'!D47),FALSE,SUBSTITUTE(CELL("format",'#_H'!D47),"-","")=SUBSTITUTE(CELL("format",H!D47),"-",""),FALSE,CELL("format",'#_H'!D47)="G",FALSE,AND(CELL("format",'#_H'!D47)="F0",CELL("format",H!D47)="G"),FALSE,TRUE,IFERROR(IF(MATCH(CELL("format",'#_H'!D47),FormatCodes_SFX!$A$4:$A$53,0)&gt;0,TRUE),FALSE),TRUE,TRUE),"FormatMsg",TRUE,"PerfectMsg")</f>
        <v>PerfectMsg</v>
      </c>
      <c r="E47" s="257">
        <v>1592031</v>
      </c>
      <c r="F47" s="254">
        <v>0</v>
      </c>
      <c r="G47" s="254">
        <v>0</v>
      </c>
      <c r="H47" s="254"/>
      <c r="I47" s="251"/>
      <c r="J47" s="252">
        <v>0</v>
      </c>
      <c r="K47" s="252">
        <v>0</v>
      </c>
      <c r="N47" s="251"/>
    </row>
    <row r="48" spans="1:14" s="252" customFormat="1" ht="15" customHeight="1" x14ac:dyDescent="0.15">
      <c r="A48" s="251"/>
      <c r="B48" s="252">
        <v>0</v>
      </c>
      <c r="C48" s="252">
        <v>0</v>
      </c>
      <c r="D48" s="252" t="str">
        <f ca="1">_xlfn.IFS(ISBLANK(H!D48),"",IF(NOT(ISNA('#_H'!D48)),IF(ISNA(H!D48),TRUE,FALSE),FALSE),"StuNAMsg",IF(AND(ISNA('#_H'!D48),ISNA(H!D48)),TRUE,FALSE),"PerfectMsg",IF(NOT(ISERROR('#_H'!D48)),IF(ISERROR(H!D48),TRUE,FALSE),FALSE),"StuErrorMsg",IF(TYPE('#_H'!D48)&lt;&gt;TYPE(H!D48),TRUE,FALSE),"WrongTypeMsg",IF(_xlfn.ISFORMULA('#_H'!D48),IF(NOT(_xlfn.ISFORMULA(H!D48)),TRUE),FALSE),"MissingFormulaMsg",IF(NOT(AND(ISNUMBER(FIND("[",_xlfn.FORMULATEXT('#_H'!D48))),ISNUMBER(FIND("!",_xlfn.FORMULATEXT('#_H'!D48))))),AND(ISNUMBER(FIND("[",_xlfn.FORMULATEXT(H!D48))),ISNUMBER(FIND("!",_xlfn.FORMULATEXT(H!D48)))),FALSE),"ExternalRefsMsg",IF(ISNUMBER('#_H'!D48),IF(ABS('#_H'!D48-H!D48)&gt;0.00001,TRUE,FALSE),IF('#_H'!D48&lt;&gt;H!D48,TRUE,FALSE)),IF(ISNUMBER('#_H'!D48),IF('#_H'!D48&gt;H!D48,"TooLow","TooHigh"),"WrongAnswer"),NOT(_xlfn.ISFORMULA('#_H'!D48)),IF(_xlfn.IFS(ISTEXT('#_H'!D48),FALSE,ISLOGICAL('#_H'!D48),FALSE,SUBSTITUTE(CELL("format",'#_H'!D48),"-","")=SUBSTITUTE(CELL("format",H!D48),"-",""),FALSE,CELL("format",'#_H'!D48)="G",FALSE,AND(CELL("format",'#_H'!D48)="F0",CELL("format",H!D48)="G"),FALSE,TRUE,IFERROR(IF(MATCH(CELL("format",'#_H'!D48)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48),_xlfn.FORMULATEXT(H!D48),H!D48),"9","#"),"8","#"),"7","#"),"6","#"),"5","#"),"4","#"),"3","#"),"2","#"),"1","#"),"0","#"),"$","")," ",""),",","@"),"&gt;","@"),"&lt;","@"),"=","@"),")","@"),"(","@"),"^","@"),"/","@"),"+","@"),"*","@"),"-","@"))-LEN(SUBSTITUTE(SUBSTITUTE(SUBSTITUTE(SUBSTITUTE(SUBSTITUTE(SUBSTITUTE(SUBSTITUTE(SUBSTITUTE(SUBSTITUTE(SUBSTITUTE(SUBSTITUTE(SUBSTITUTE(SUBSTITUTE(SUBSTITUTE(SUBSTITUTE(SUBSTITUTE(SUBSTITUTE(SUBSTITUTE(SUBSTITUTE(SUBSTITUTE(SUBSTITUTE(SUBSTITUTE(SUBSTITUTE(SUBSTITUTE(IF(_xlfn.ISFORMULA(H!D48),_xlfn.FORMULATEXT(H!D48),H!D48),"9","#"),"8","#"),"7","#"),"6","#"),"5","#"),"4","#"),"3","#"),"2","#"),"1","#"),"0","#"),"$","")," ",""),",","@"),"&gt;","@"),"&lt;","@"),"=","@"),")","@"),"(","@"),"^","@"),"/","@"),"+","@"),"*","@"),"-","@"),"@#","")))/2&gt;(LEN(SUBSTITUTE(SUBSTITUTE(SUBSTITUTE(SUBSTITUTE(SUBSTITUTE(SUBSTITUTE(SUBSTITUTE(SUBSTITUTE(SUBSTITUTE(SUBSTITUTE(SUBSTITUTE(SUBSTITUTE(SUBSTITUTE(SUBSTITUTE(SUBSTITUTE(SUBSTITUTE(SUBSTITUTE(SUBSTITUTE(SUBSTITUTE(SUBSTITUTE(SUBSTITUTE(SUBSTITUTE(SUBSTITUTE(IF(_xlfn.ISFORMULA('#_H'!D48),_xlfn.FORMULATEXT('#_H'!D48),'#_H'!D48),"9","#"),"8","#"),"7","#"),"6","#"),"5","#"),"4","#"),"3","#"),"2","#"),"1","#"),"0","#"),"$","")," ",""),",","@"),"&gt;","@"),"&lt;","@"),"=","@"),")","@"),"(","@"),"^","@"),"/","@"),"+","@"),"*","@"),"-","@"))-LEN(SUBSTITUTE(SUBSTITUTE(SUBSTITUTE(SUBSTITUTE(SUBSTITUTE(SUBSTITUTE(SUBSTITUTE(SUBSTITUTE(SUBSTITUTE(SUBSTITUTE(SUBSTITUTE(SUBSTITUTE(SUBSTITUTE(SUBSTITUTE(SUBSTITUTE(SUBSTITUTE(SUBSTITUTE(SUBSTITUTE(SUBSTITUTE(SUBSTITUTE(SUBSTITUTE(SUBSTITUTE(SUBSTITUTE(SUBSTITUTE(IF(_xlfn.ISFORMULA('#_H'!D48),_xlfn.FORMULATEXT('#_H'!D48),'#_H'!D48),"9","#"),"8","#"),"7","#"),"6","#"),"5","#"),"4","#"),"3","#"),"2","#"),"1","#"),"0","#"),"$","")," ",""),",","@"),"&gt;","@"),"&lt;","@"),"=","@"),")","@"),"(","@"),"^","@"),"/","@"),"+","@"),"*","@"),"-","@"),"@#","")))/2,TRUE,FALSE),"HardCodeMsg",IF(LEN(IF(_xlfn.ISFORMULA(H!D48),_xlfn.FORMULATEXT(H!D48),H!D48))-LEN(SUBSTITUTE(IF(_xlfn.ISFORMULA(H!D48),_xlfn.FORMULATEXT(H!D48),H!D48),"""",""))&gt;LEN(IF(_xlfn.ISFORMULA('#_H'!D48),_xlfn.FORMULATEXT('#_H'!D48),'#_H'!D48))-LEN(SUBSTITUTE(IF(_xlfn.ISFORMULA('#_H'!D48),_xlfn.FORMULATEXT('#_H'!D48),'#_H'!D48),"""","")),TRUE,FALSE),"HardQuoteMsg",IF(LEN(IF(_xlfn.ISFORMULA(H!D48),_xlfn.FORMULATEXT(H!D48),H!D48))-LEN(SUBSTITUTE(IF(_xlfn.ISFORMULA(H!D48),_xlfn.FORMULATEXT(H!D48),H!D48),"$",""))&lt;LEN(IF(_xlfn.ISFORMULA('#_H'!D48),_xlfn.FORMULATEXT('#_H'!D48),'#_H'!D48))-LEN(SUBSTITUTE(IF(_xlfn.ISFORMULA('#_H'!D48),_xlfn.FORMULATEXT('#_H'!D48),'#_H'!D48),"$","")),TRUE,FALSE),"MissingAbsMsg",_xlfn.IFS(ISTEXT('#_H'!D48),FALSE,ISLOGICAL('#_H'!D48),FALSE,SUBSTITUTE(CELL("format",'#_H'!D48),"-","")=SUBSTITUTE(CELL("format",H!D48),"-",""),FALSE,CELL("format",'#_H'!D48)="G",FALSE,AND(CELL("format",'#_H'!D48)="F0",CELL("format",H!D48)="G"),FALSE,TRUE,IFERROR(IF(MATCH(CELL("format",'#_H'!D48),FormatCodes_SFX!$A$4:$A$53,0)&gt;0,TRUE),FALSE),TRUE,TRUE),"FormatMsg",TRUE,"PerfectMsg")</f>
        <v>PerfectMsg</v>
      </c>
      <c r="E48" s="257">
        <v>2767956</v>
      </c>
      <c r="F48" s="254">
        <v>0</v>
      </c>
      <c r="G48" s="254">
        <v>0</v>
      </c>
      <c r="H48" s="254"/>
      <c r="I48" s="251"/>
      <c r="J48" s="252">
        <v>0</v>
      </c>
      <c r="K48" s="252">
        <v>0</v>
      </c>
      <c r="N48" s="251"/>
    </row>
    <row r="49" spans="1:14" s="252" customFormat="1" ht="15" customHeight="1" x14ac:dyDescent="0.15">
      <c r="A49" s="251"/>
      <c r="B49" s="252">
        <v>0</v>
      </c>
      <c r="C49" s="252">
        <v>0</v>
      </c>
      <c r="D49" s="252" t="str">
        <f ca="1">_xlfn.IFS(ISBLANK(H!D49),"",IF(NOT(ISNA('#_H'!D49)),IF(ISNA(H!D49),TRUE,FALSE),FALSE),"StuNAMsg",IF(AND(ISNA('#_H'!D49),ISNA(H!D49)),TRUE,FALSE),"PerfectMsg",IF(NOT(ISERROR('#_H'!D49)),IF(ISERROR(H!D49),TRUE,FALSE),FALSE),"StuErrorMsg",IF(TYPE('#_H'!D49)&lt;&gt;TYPE(H!D49),TRUE,FALSE),"WrongTypeMsg",IF(_xlfn.ISFORMULA('#_H'!D49),IF(NOT(_xlfn.ISFORMULA(H!D49)),TRUE),FALSE),"MissingFormulaMsg",IF(NOT(AND(ISNUMBER(FIND("[",_xlfn.FORMULATEXT('#_H'!D49))),ISNUMBER(FIND("!",_xlfn.FORMULATEXT('#_H'!D49))))),AND(ISNUMBER(FIND("[",_xlfn.FORMULATEXT(H!D49))),ISNUMBER(FIND("!",_xlfn.FORMULATEXT(H!D49)))),FALSE),"ExternalRefsMsg",IF(ISNUMBER('#_H'!D49),IF(ABS('#_H'!D49-H!D49)&gt;0.00001,TRUE,FALSE),IF('#_H'!D49&lt;&gt;H!D49,TRUE,FALSE)),IF(ISNUMBER('#_H'!D49),IF('#_H'!D49&gt;H!D49,"TooLow","TooHigh"),"WrongAnswer"),NOT(_xlfn.ISFORMULA('#_H'!D49)),IF(_xlfn.IFS(ISTEXT('#_H'!D49),FALSE,ISLOGICAL('#_H'!D49),FALSE,SUBSTITUTE(CELL("format",'#_H'!D49),"-","")=SUBSTITUTE(CELL("format",H!D49),"-",""),FALSE,CELL("format",'#_H'!D49)="G",FALSE,AND(CELL("format",'#_H'!D49)="F0",CELL("format",H!D49)="G"),FALSE,TRUE,IFERROR(IF(MATCH(CELL("format",'#_H'!D49)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49),_xlfn.FORMULATEXT(H!D49),H!D49),"9","#"),"8","#"),"7","#"),"6","#"),"5","#"),"4","#"),"3","#"),"2","#"),"1","#"),"0","#"),"$","")," ",""),",","@"),"&gt;","@"),"&lt;","@"),"=","@"),")","@"),"(","@"),"^","@"),"/","@"),"+","@"),"*","@"),"-","@"))-LEN(SUBSTITUTE(SUBSTITUTE(SUBSTITUTE(SUBSTITUTE(SUBSTITUTE(SUBSTITUTE(SUBSTITUTE(SUBSTITUTE(SUBSTITUTE(SUBSTITUTE(SUBSTITUTE(SUBSTITUTE(SUBSTITUTE(SUBSTITUTE(SUBSTITUTE(SUBSTITUTE(SUBSTITUTE(SUBSTITUTE(SUBSTITUTE(SUBSTITUTE(SUBSTITUTE(SUBSTITUTE(SUBSTITUTE(SUBSTITUTE(IF(_xlfn.ISFORMULA(H!D49),_xlfn.FORMULATEXT(H!D49),H!D49),"9","#"),"8","#"),"7","#"),"6","#"),"5","#"),"4","#"),"3","#"),"2","#"),"1","#"),"0","#"),"$","")," ",""),",","@"),"&gt;","@"),"&lt;","@"),"=","@"),")","@"),"(","@"),"^","@"),"/","@"),"+","@"),"*","@"),"-","@"),"@#","")))/2&gt;(LEN(SUBSTITUTE(SUBSTITUTE(SUBSTITUTE(SUBSTITUTE(SUBSTITUTE(SUBSTITUTE(SUBSTITUTE(SUBSTITUTE(SUBSTITUTE(SUBSTITUTE(SUBSTITUTE(SUBSTITUTE(SUBSTITUTE(SUBSTITUTE(SUBSTITUTE(SUBSTITUTE(SUBSTITUTE(SUBSTITUTE(SUBSTITUTE(SUBSTITUTE(SUBSTITUTE(SUBSTITUTE(SUBSTITUTE(IF(_xlfn.ISFORMULA('#_H'!D49),_xlfn.FORMULATEXT('#_H'!D49),'#_H'!D49),"9","#"),"8","#"),"7","#"),"6","#"),"5","#"),"4","#"),"3","#"),"2","#"),"1","#"),"0","#"),"$","")," ",""),",","@"),"&gt;","@"),"&lt;","@"),"=","@"),")","@"),"(","@"),"^","@"),"/","@"),"+","@"),"*","@"),"-","@"))-LEN(SUBSTITUTE(SUBSTITUTE(SUBSTITUTE(SUBSTITUTE(SUBSTITUTE(SUBSTITUTE(SUBSTITUTE(SUBSTITUTE(SUBSTITUTE(SUBSTITUTE(SUBSTITUTE(SUBSTITUTE(SUBSTITUTE(SUBSTITUTE(SUBSTITUTE(SUBSTITUTE(SUBSTITUTE(SUBSTITUTE(SUBSTITUTE(SUBSTITUTE(SUBSTITUTE(SUBSTITUTE(SUBSTITUTE(SUBSTITUTE(IF(_xlfn.ISFORMULA('#_H'!D49),_xlfn.FORMULATEXT('#_H'!D49),'#_H'!D49),"9","#"),"8","#"),"7","#"),"6","#"),"5","#"),"4","#"),"3","#"),"2","#"),"1","#"),"0","#"),"$","")," ",""),",","@"),"&gt;","@"),"&lt;","@"),"=","@"),")","@"),"(","@"),"^","@"),"/","@"),"+","@"),"*","@"),"-","@"),"@#","")))/2,TRUE,FALSE),"HardCodeMsg",IF(LEN(IF(_xlfn.ISFORMULA(H!D49),_xlfn.FORMULATEXT(H!D49),H!D49))-LEN(SUBSTITUTE(IF(_xlfn.ISFORMULA(H!D49),_xlfn.FORMULATEXT(H!D49),H!D49),"""",""))&gt;LEN(IF(_xlfn.ISFORMULA('#_H'!D49),_xlfn.FORMULATEXT('#_H'!D49),'#_H'!D49))-LEN(SUBSTITUTE(IF(_xlfn.ISFORMULA('#_H'!D49),_xlfn.FORMULATEXT('#_H'!D49),'#_H'!D49),"""","")),TRUE,FALSE),"HardQuoteMsg",IF(LEN(IF(_xlfn.ISFORMULA(H!D49),_xlfn.FORMULATEXT(H!D49),H!D49))-LEN(SUBSTITUTE(IF(_xlfn.ISFORMULA(H!D49),_xlfn.FORMULATEXT(H!D49),H!D49),"$",""))&lt;LEN(IF(_xlfn.ISFORMULA('#_H'!D49),_xlfn.FORMULATEXT('#_H'!D49),'#_H'!D49))-LEN(SUBSTITUTE(IF(_xlfn.ISFORMULA('#_H'!D49),_xlfn.FORMULATEXT('#_H'!D49),'#_H'!D49),"$","")),TRUE,FALSE),"MissingAbsMsg",_xlfn.IFS(ISTEXT('#_H'!D49),FALSE,ISLOGICAL('#_H'!D49),FALSE,SUBSTITUTE(CELL("format",'#_H'!D49),"-","")=SUBSTITUTE(CELL("format",H!D49),"-",""),FALSE,CELL("format",'#_H'!D49)="G",FALSE,AND(CELL("format",'#_H'!D49)="F0",CELL("format",H!D49)="G"),FALSE,TRUE,IFERROR(IF(MATCH(CELL("format",'#_H'!D49),FormatCodes_SFX!$A$4:$A$53,0)&gt;0,TRUE),FALSE),TRUE,TRUE),"FormatMsg",TRUE,"PerfectMsg")</f>
        <v>PerfectMsg</v>
      </c>
      <c r="E49" s="257">
        <v>710057</v>
      </c>
      <c r="F49" s="254">
        <v>0</v>
      </c>
      <c r="G49" s="254">
        <v>0</v>
      </c>
      <c r="H49" s="254"/>
      <c r="I49" s="251"/>
      <c r="J49" s="252">
        <v>0</v>
      </c>
      <c r="K49" s="252">
        <v>0</v>
      </c>
      <c r="N49" s="251"/>
    </row>
    <row r="50" spans="1:14" s="252" customFormat="1" ht="15" customHeight="1" x14ac:dyDescent="0.15">
      <c r="A50" s="251"/>
      <c r="B50" s="252">
        <v>0</v>
      </c>
      <c r="C50" s="252">
        <v>0</v>
      </c>
      <c r="D50" s="252" t="str">
        <f ca="1">_xlfn.IFS(ISBLANK(H!D50),"",IF(NOT(ISNA('#_H'!D50)),IF(ISNA(H!D50),TRUE,FALSE),FALSE),"StuNAMsg",IF(AND(ISNA('#_H'!D50),ISNA(H!D50)),TRUE,FALSE),"PerfectMsg",IF(NOT(ISERROR('#_H'!D50)),IF(ISERROR(H!D50),TRUE,FALSE),FALSE),"StuErrorMsg",IF(TYPE('#_H'!D50)&lt;&gt;TYPE(H!D50),TRUE,FALSE),"WrongTypeMsg",IF(_xlfn.ISFORMULA('#_H'!D50),IF(NOT(_xlfn.ISFORMULA(H!D50)),TRUE),FALSE),"MissingFormulaMsg",IF(NOT(AND(ISNUMBER(FIND("[",_xlfn.FORMULATEXT('#_H'!D50))),ISNUMBER(FIND("!",_xlfn.FORMULATEXT('#_H'!D50))))),AND(ISNUMBER(FIND("[",_xlfn.FORMULATEXT(H!D50))),ISNUMBER(FIND("!",_xlfn.FORMULATEXT(H!D50)))),FALSE),"ExternalRefsMsg",IF(ISNUMBER('#_H'!D50),IF(ABS('#_H'!D50-H!D50)&gt;0.00001,TRUE,FALSE),IF('#_H'!D50&lt;&gt;H!D50,TRUE,FALSE)),IF(ISNUMBER('#_H'!D50),IF('#_H'!D50&gt;H!D50,"TooLow","TooHigh"),"WrongAnswer"),NOT(_xlfn.ISFORMULA('#_H'!D50)),IF(_xlfn.IFS(ISTEXT('#_H'!D50),FALSE,ISLOGICAL('#_H'!D50),FALSE,SUBSTITUTE(CELL("format",'#_H'!D50),"-","")=SUBSTITUTE(CELL("format",H!D50),"-",""),FALSE,CELL("format",'#_H'!D50)="G",FALSE,AND(CELL("format",'#_H'!D50)="F0",CELL("format",H!D50)="G"),FALSE,TRUE,IFERROR(IF(MATCH(CELL("format",'#_H'!D50)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50),_xlfn.FORMULATEXT(H!D50),H!D50),"9","#"),"8","#"),"7","#"),"6","#"),"5","#"),"4","#"),"3","#"),"2","#"),"1","#"),"0","#"),"$","")," ",""),",","@"),"&gt;","@"),"&lt;","@"),"=","@"),")","@"),"(","@"),"^","@"),"/","@"),"+","@"),"*","@"),"-","@"))-LEN(SUBSTITUTE(SUBSTITUTE(SUBSTITUTE(SUBSTITUTE(SUBSTITUTE(SUBSTITUTE(SUBSTITUTE(SUBSTITUTE(SUBSTITUTE(SUBSTITUTE(SUBSTITUTE(SUBSTITUTE(SUBSTITUTE(SUBSTITUTE(SUBSTITUTE(SUBSTITUTE(SUBSTITUTE(SUBSTITUTE(SUBSTITUTE(SUBSTITUTE(SUBSTITUTE(SUBSTITUTE(SUBSTITUTE(SUBSTITUTE(IF(_xlfn.ISFORMULA(H!D50),_xlfn.FORMULATEXT(H!D50),H!D50),"9","#"),"8","#"),"7","#"),"6","#"),"5","#"),"4","#"),"3","#"),"2","#"),"1","#"),"0","#"),"$","")," ",""),",","@"),"&gt;","@"),"&lt;","@"),"=","@"),")","@"),"(","@"),"^","@"),"/","@"),"+","@"),"*","@"),"-","@"),"@#","")))/2&gt;(LEN(SUBSTITUTE(SUBSTITUTE(SUBSTITUTE(SUBSTITUTE(SUBSTITUTE(SUBSTITUTE(SUBSTITUTE(SUBSTITUTE(SUBSTITUTE(SUBSTITUTE(SUBSTITUTE(SUBSTITUTE(SUBSTITUTE(SUBSTITUTE(SUBSTITUTE(SUBSTITUTE(SUBSTITUTE(SUBSTITUTE(SUBSTITUTE(SUBSTITUTE(SUBSTITUTE(SUBSTITUTE(SUBSTITUTE(IF(_xlfn.ISFORMULA('#_H'!D50),_xlfn.FORMULATEXT('#_H'!D50),'#_H'!D50),"9","#"),"8","#"),"7","#"),"6","#"),"5","#"),"4","#"),"3","#"),"2","#"),"1","#"),"0","#"),"$","")," ",""),",","@"),"&gt;","@"),"&lt;","@"),"=","@"),")","@"),"(","@"),"^","@"),"/","@"),"+","@"),"*","@"),"-","@"))-LEN(SUBSTITUTE(SUBSTITUTE(SUBSTITUTE(SUBSTITUTE(SUBSTITUTE(SUBSTITUTE(SUBSTITUTE(SUBSTITUTE(SUBSTITUTE(SUBSTITUTE(SUBSTITUTE(SUBSTITUTE(SUBSTITUTE(SUBSTITUTE(SUBSTITUTE(SUBSTITUTE(SUBSTITUTE(SUBSTITUTE(SUBSTITUTE(SUBSTITUTE(SUBSTITUTE(SUBSTITUTE(SUBSTITUTE(SUBSTITUTE(IF(_xlfn.ISFORMULA('#_H'!D50),_xlfn.FORMULATEXT('#_H'!D50),'#_H'!D50),"9","#"),"8","#"),"7","#"),"6","#"),"5","#"),"4","#"),"3","#"),"2","#"),"1","#"),"0","#"),"$","")," ",""),",","@"),"&gt;","@"),"&lt;","@"),"=","@"),")","@"),"(","@"),"^","@"),"/","@"),"+","@"),"*","@"),"-","@"),"@#","")))/2,TRUE,FALSE),"HardCodeMsg",IF(LEN(IF(_xlfn.ISFORMULA(H!D50),_xlfn.FORMULATEXT(H!D50),H!D50))-LEN(SUBSTITUTE(IF(_xlfn.ISFORMULA(H!D50),_xlfn.FORMULATEXT(H!D50),H!D50),"""",""))&gt;LEN(IF(_xlfn.ISFORMULA('#_H'!D50),_xlfn.FORMULATEXT('#_H'!D50),'#_H'!D50))-LEN(SUBSTITUTE(IF(_xlfn.ISFORMULA('#_H'!D50),_xlfn.FORMULATEXT('#_H'!D50),'#_H'!D50),"""","")),TRUE,FALSE),"HardQuoteMsg",IF(LEN(IF(_xlfn.ISFORMULA(H!D50),_xlfn.FORMULATEXT(H!D50),H!D50))-LEN(SUBSTITUTE(IF(_xlfn.ISFORMULA(H!D50),_xlfn.FORMULATEXT(H!D50),H!D50),"$",""))&lt;LEN(IF(_xlfn.ISFORMULA('#_H'!D50),_xlfn.FORMULATEXT('#_H'!D50),'#_H'!D50))-LEN(SUBSTITUTE(IF(_xlfn.ISFORMULA('#_H'!D50),_xlfn.FORMULATEXT('#_H'!D50),'#_H'!D50),"$","")),TRUE,FALSE),"MissingAbsMsg",_xlfn.IFS(ISTEXT('#_H'!D50),FALSE,ISLOGICAL('#_H'!D50),FALSE,SUBSTITUTE(CELL("format",'#_H'!D50),"-","")=SUBSTITUTE(CELL("format",H!D50),"-",""),FALSE,CELL("format",'#_H'!D50)="G",FALSE,AND(CELL("format",'#_H'!D50)="F0",CELL("format",H!D50)="G"),FALSE,TRUE,IFERROR(IF(MATCH(CELL("format",'#_H'!D50),FormatCodes_SFX!$A$4:$A$53,0)&gt;0,TRUE),FALSE),TRUE,TRUE),"FormatMsg",TRUE,"PerfectMsg")</f>
        <v>PerfectMsg</v>
      </c>
      <c r="E50" s="257">
        <v>2370052</v>
      </c>
      <c r="F50" s="254">
        <v>0</v>
      </c>
      <c r="G50" s="254">
        <v>0</v>
      </c>
      <c r="H50" s="254"/>
      <c r="I50" s="251"/>
      <c r="J50" s="252">
        <v>0</v>
      </c>
      <c r="K50" s="252">
        <v>0</v>
      </c>
      <c r="N50" s="251"/>
    </row>
    <row r="51" spans="1:14" s="252" customFormat="1" x14ac:dyDescent="0.15">
      <c r="A51" s="251"/>
      <c r="B51" s="252">
        <v>0</v>
      </c>
      <c r="C51" s="252">
        <v>0</v>
      </c>
      <c r="D51" s="252" t="str">
        <f ca="1">_xlfn.IFS(ISBLANK(H!D51),"",IF(NOT(ISNA('#_H'!D51)),IF(ISNA(H!D51),TRUE,FALSE),FALSE),"StuNAMsg",IF(AND(ISNA('#_H'!D51),ISNA(H!D51)),TRUE,FALSE),"PerfectMsg",IF(NOT(ISERROR('#_H'!D51)),IF(ISERROR(H!D51),TRUE,FALSE),FALSE),"StuErrorMsg",IF(TYPE('#_H'!D51)&lt;&gt;TYPE(H!D51),TRUE,FALSE),"WrongTypeMsg",IF(_xlfn.ISFORMULA('#_H'!D51),IF(NOT(_xlfn.ISFORMULA(H!D51)),TRUE),FALSE),"MissingFormulaMsg",IF(NOT(AND(ISNUMBER(FIND("[",_xlfn.FORMULATEXT('#_H'!D51))),ISNUMBER(FIND("!",_xlfn.FORMULATEXT('#_H'!D51))))),AND(ISNUMBER(FIND("[",_xlfn.FORMULATEXT(H!D51))),ISNUMBER(FIND("!",_xlfn.FORMULATEXT(H!D51)))),FALSE),"ExternalRefsMsg",IF(ISNUMBER('#_H'!D51),IF(ABS('#_H'!D51-H!D51)&gt;0.00001,TRUE,FALSE),IF('#_H'!D51&lt;&gt;H!D51,TRUE,FALSE)),IF(ISNUMBER('#_H'!D51),IF('#_H'!D51&gt;H!D51,"TooLow","TooHigh"),"WrongAnswer"),NOT(_xlfn.ISFORMULA('#_H'!D51)),IF(_xlfn.IFS(ISTEXT('#_H'!D51),FALSE,ISLOGICAL('#_H'!D51),FALSE,SUBSTITUTE(CELL("format",'#_H'!D51),"-","")=SUBSTITUTE(CELL("format",H!D51),"-",""),FALSE,CELL("format",'#_H'!D51)="G",FALSE,AND(CELL("format",'#_H'!D51)="F0",CELL("format",H!D51)="G"),FALSE,TRUE,IFERROR(IF(MATCH(CELL("format",'#_H'!D51)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51),_xlfn.FORMULATEXT(H!D51),H!D51),"9","#"),"8","#"),"7","#"),"6","#"),"5","#"),"4","#"),"3","#"),"2","#"),"1","#"),"0","#"),"$","")," ",""),",","@"),"&gt;","@"),"&lt;","@"),"=","@"),")","@"),"(","@"),"^","@"),"/","@"),"+","@"),"*","@"),"-","@"))-LEN(SUBSTITUTE(SUBSTITUTE(SUBSTITUTE(SUBSTITUTE(SUBSTITUTE(SUBSTITUTE(SUBSTITUTE(SUBSTITUTE(SUBSTITUTE(SUBSTITUTE(SUBSTITUTE(SUBSTITUTE(SUBSTITUTE(SUBSTITUTE(SUBSTITUTE(SUBSTITUTE(SUBSTITUTE(SUBSTITUTE(SUBSTITUTE(SUBSTITUTE(SUBSTITUTE(SUBSTITUTE(SUBSTITUTE(SUBSTITUTE(IF(_xlfn.ISFORMULA(H!D51),_xlfn.FORMULATEXT(H!D51),H!D51),"9","#"),"8","#"),"7","#"),"6","#"),"5","#"),"4","#"),"3","#"),"2","#"),"1","#"),"0","#"),"$","")," ",""),",","@"),"&gt;","@"),"&lt;","@"),"=","@"),")","@"),"(","@"),"^","@"),"/","@"),"+","@"),"*","@"),"-","@"),"@#","")))/2&gt;(LEN(SUBSTITUTE(SUBSTITUTE(SUBSTITUTE(SUBSTITUTE(SUBSTITUTE(SUBSTITUTE(SUBSTITUTE(SUBSTITUTE(SUBSTITUTE(SUBSTITUTE(SUBSTITUTE(SUBSTITUTE(SUBSTITUTE(SUBSTITUTE(SUBSTITUTE(SUBSTITUTE(SUBSTITUTE(SUBSTITUTE(SUBSTITUTE(SUBSTITUTE(SUBSTITUTE(SUBSTITUTE(SUBSTITUTE(IF(_xlfn.ISFORMULA('#_H'!D51),_xlfn.FORMULATEXT('#_H'!D51),'#_H'!D51),"9","#"),"8","#"),"7","#"),"6","#"),"5","#"),"4","#"),"3","#"),"2","#"),"1","#"),"0","#"),"$","")," ",""),",","@"),"&gt;","@"),"&lt;","@"),"=","@"),")","@"),"(","@"),"^","@"),"/","@"),"+","@"),"*","@"),"-","@"))-LEN(SUBSTITUTE(SUBSTITUTE(SUBSTITUTE(SUBSTITUTE(SUBSTITUTE(SUBSTITUTE(SUBSTITUTE(SUBSTITUTE(SUBSTITUTE(SUBSTITUTE(SUBSTITUTE(SUBSTITUTE(SUBSTITUTE(SUBSTITUTE(SUBSTITUTE(SUBSTITUTE(SUBSTITUTE(SUBSTITUTE(SUBSTITUTE(SUBSTITUTE(SUBSTITUTE(SUBSTITUTE(SUBSTITUTE(SUBSTITUTE(IF(_xlfn.ISFORMULA('#_H'!D51),_xlfn.FORMULATEXT('#_H'!D51),'#_H'!D51),"9","#"),"8","#"),"7","#"),"6","#"),"5","#"),"4","#"),"3","#"),"2","#"),"1","#"),"0","#"),"$","")," ",""),",","@"),"&gt;","@"),"&lt;","@"),"=","@"),")","@"),"(","@"),"^","@"),"/","@"),"+","@"),"*","@"),"-","@"),"@#","")))/2,TRUE,FALSE),"HardCodeMsg",IF(LEN(IF(_xlfn.ISFORMULA(H!D51),_xlfn.FORMULATEXT(H!D51),H!D51))-LEN(SUBSTITUTE(IF(_xlfn.ISFORMULA(H!D51),_xlfn.FORMULATEXT(H!D51),H!D51),"""",""))&gt;LEN(IF(_xlfn.ISFORMULA('#_H'!D51),_xlfn.FORMULATEXT('#_H'!D51),'#_H'!D51))-LEN(SUBSTITUTE(IF(_xlfn.ISFORMULA('#_H'!D51),_xlfn.FORMULATEXT('#_H'!D51),'#_H'!D51),"""","")),TRUE,FALSE),"HardQuoteMsg",IF(LEN(IF(_xlfn.ISFORMULA(H!D51),_xlfn.FORMULATEXT(H!D51),H!D51))-LEN(SUBSTITUTE(IF(_xlfn.ISFORMULA(H!D51),_xlfn.FORMULATEXT(H!D51),H!D51),"$",""))&lt;LEN(IF(_xlfn.ISFORMULA('#_H'!D51),_xlfn.FORMULATEXT('#_H'!D51),'#_H'!D51))-LEN(SUBSTITUTE(IF(_xlfn.ISFORMULA('#_H'!D51),_xlfn.FORMULATEXT('#_H'!D51),'#_H'!D51),"$","")),TRUE,FALSE),"MissingAbsMsg",_xlfn.IFS(ISTEXT('#_H'!D51),FALSE,ISLOGICAL('#_H'!D51),FALSE,SUBSTITUTE(CELL("format",'#_H'!D51),"-","")=SUBSTITUTE(CELL("format",H!D51),"-",""),FALSE,CELL("format",'#_H'!D51)="G",FALSE,AND(CELL("format",'#_H'!D51)="F0",CELL("format",H!D51)="G"),FALSE,TRUE,IFERROR(IF(MATCH(CELL("format",'#_H'!D51),FormatCodes_SFX!$A$4:$A$53,0)&gt;0,TRUE),FALSE),TRUE,TRUE),"FormatMsg",TRUE,"PerfectMsg")</f>
        <v>PerfectMsg</v>
      </c>
      <c r="E51" s="257">
        <v>253244</v>
      </c>
      <c r="F51" s="254">
        <v>0</v>
      </c>
      <c r="G51" s="254">
        <v>0</v>
      </c>
      <c r="H51" s="254"/>
      <c r="I51" s="251"/>
      <c r="J51" s="252">
        <v>0</v>
      </c>
      <c r="K51" s="252">
        <v>0</v>
      </c>
      <c r="N51" s="251"/>
    </row>
    <row r="52" spans="1:14" s="252" customFormat="1" ht="15" customHeight="1" x14ac:dyDescent="0.15">
      <c r="A52" s="251"/>
      <c r="B52" s="252">
        <v>0</v>
      </c>
      <c r="C52" s="252">
        <v>0</v>
      </c>
      <c r="D52" s="252" t="str">
        <f ca="1">_xlfn.IFS(ISBLANK(H!D52),"",IF(NOT(ISNA('#_H'!D52)),IF(ISNA(H!D52),TRUE,FALSE),FALSE),"StuNAMsg",IF(AND(ISNA('#_H'!D52),ISNA(H!D52)),TRUE,FALSE),"PerfectMsg",IF(NOT(ISERROR('#_H'!D52)),IF(ISERROR(H!D52),TRUE,FALSE),FALSE),"StuErrorMsg",IF(TYPE('#_H'!D52)&lt;&gt;TYPE(H!D52),TRUE,FALSE),"WrongTypeMsg",IF(_xlfn.ISFORMULA('#_H'!D52),IF(NOT(_xlfn.ISFORMULA(H!D52)),TRUE),FALSE),"MissingFormulaMsg",IF(NOT(AND(ISNUMBER(FIND("[",_xlfn.FORMULATEXT('#_H'!D52))),ISNUMBER(FIND("!",_xlfn.FORMULATEXT('#_H'!D52))))),AND(ISNUMBER(FIND("[",_xlfn.FORMULATEXT(H!D52))),ISNUMBER(FIND("!",_xlfn.FORMULATEXT(H!D52)))),FALSE),"ExternalRefsMsg",IF(ISNUMBER('#_H'!D52),IF(ABS('#_H'!D52-H!D52)&gt;0.00001,TRUE,FALSE),IF('#_H'!D52&lt;&gt;H!D52,TRUE,FALSE)),IF(ISNUMBER('#_H'!D52),IF('#_H'!D52&gt;H!D52,"TooLow","TooHigh"),"WrongAnswer"),NOT(_xlfn.ISFORMULA('#_H'!D52)),IF(_xlfn.IFS(ISTEXT('#_H'!D52),FALSE,ISLOGICAL('#_H'!D52),FALSE,SUBSTITUTE(CELL("format",'#_H'!D52),"-","")=SUBSTITUTE(CELL("format",H!D52),"-",""),FALSE,CELL("format",'#_H'!D52)="G",FALSE,AND(CELL("format",'#_H'!D52)="F0",CELL("format",H!D52)="G"),FALSE,TRUE,IFERROR(IF(MATCH(CELL("format",'#_H'!D52)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52),_xlfn.FORMULATEXT(H!D52),H!D52),"9","#"),"8","#"),"7","#"),"6","#"),"5","#"),"4","#"),"3","#"),"2","#"),"1","#"),"0","#"),"$","")," ",""),",","@"),"&gt;","@"),"&lt;","@"),"=","@"),")","@"),"(","@"),"^","@"),"/","@"),"+","@"),"*","@"),"-","@"))-LEN(SUBSTITUTE(SUBSTITUTE(SUBSTITUTE(SUBSTITUTE(SUBSTITUTE(SUBSTITUTE(SUBSTITUTE(SUBSTITUTE(SUBSTITUTE(SUBSTITUTE(SUBSTITUTE(SUBSTITUTE(SUBSTITUTE(SUBSTITUTE(SUBSTITUTE(SUBSTITUTE(SUBSTITUTE(SUBSTITUTE(SUBSTITUTE(SUBSTITUTE(SUBSTITUTE(SUBSTITUTE(SUBSTITUTE(SUBSTITUTE(IF(_xlfn.ISFORMULA(H!D52),_xlfn.FORMULATEXT(H!D52),H!D52),"9","#"),"8","#"),"7","#"),"6","#"),"5","#"),"4","#"),"3","#"),"2","#"),"1","#"),"0","#"),"$","")," ",""),",","@"),"&gt;","@"),"&lt;","@"),"=","@"),")","@"),"(","@"),"^","@"),"/","@"),"+","@"),"*","@"),"-","@"),"@#","")))/2&gt;(LEN(SUBSTITUTE(SUBSTITUTE(SUBSTITUTE(SUBSTITUTE(SUBSTITUTE(SUBSTITUTE(SUBSTITUTE(SUBSTITUTE(SUBSTITUTE(SUBSTITUTE(SUBSTITUTE(SUBSTITUTE(SUBSTITUTE(SUBSTITUTE(SUBSTITUTE(SUBSTITUTE(SUBSTITUTE(SUBSTITUTE(SUBSTITUTE(SUBSTITUTE(SUBSTITUTE(SUBSTITUTE(SUBSTITUTE(IF(_xlfn.ISFORMULA('#_H'!D52),_xlfn.FORMULATEXT('#_H'!D52),'#_H'!D52),"9","#"),"8","#"),"7","#"),"6","#"),"5","#"),"4","#"),"3","#"),"2","#"),"1","#"),"0","#"),"$","")," ",""),",","@"),"&gt;","@"),"&lt;","@"),"=","@"),")","@"),"(","@"),"^","@"),"/","@"),"+","@"),"*","@"),"-","@"))-LEN(SUBSTITUTE(SUBSTITUTE(SUBSTITUTE(SUBSTITUTE(SUBSTITUTE(SUBSTITUTE(SUBSTITUTE(SUBSTITUTE(SUBSTITUTE(SUBSTITUTE(SUBSTITUTE(SUBSTITUTE(SUBSTITUTE(SUBSTITUTE(SUBSTITUTE(SUBSTITUTE(SUBSTITUTE(SUBSTITUTE(SUBSTITUTE(SUBSTITUTE(SUBSTITUTE(SUBSTITUTE(SUBSTITUTE(SUBSTITUTE(IF(_xlfn.ISFORMULA('#_H'!D52),_xlfn.FORMULATEXT('#_H'!D52),'#_H'!D52),"9","#"),"8","#"),"7","#"),"6","#"),"5","#"),"4","#"),"3","#"),"2","#"),"1","#"),"0","#"),"$","")," ",""),",","@"),"&gt;","@"),"&lt;","@"),"=","@"),")","@"),"(","@"),"^","@"),"/","@"),"+","@"),"*","@"),"-","@"),"@#","")))/2,TRUE,FALSE),"HardCodeMsg",IF(LEN(IF(_xlfn.ISFORMULA(H!D52),_xlfn.FORMULATEXT(H!D52),H!D52))-LEN(SUBSTITUTE(IF(_xlfn.ISFORMULA(H!D52),_xlfn.FORMULATEXT(H!D52),H!D52),"""",""))&gt;LEN(IF(_xlfn.ISFORMULA('#_H'!D52),_xlfn.FORMULATEXT('#_H'!D52),'#_H'!D52))-LEN(SUBSTITUTE(IF(_xlfn.ISFORMULA('#_H'!D52),_xlfn.FORMULATEXT('#_H'!D52),'#_H'!D52),"""","")),TRUE,FALSE),"HardQuoteMsg",IF(LEN(IF(_xlfn.ISFORMULA(H!D52),_xlfn.FORMULATEXT(H!D52),H!D52))-LEN(SUBSTITUTE(IF(_xlfn.ISFORMULA(H!D52),_xlfn.FORMULATEXT(H!D52),H!D52),"$",""))&lt;LEN(IF(_xlfn.ISFORMULA('#_H'!D52),_xlfn.FORMULATEXT('#_H'!D52),'#_H'!D52))-LEN(SUBSTITUTE(IF(_xlfn.ISFORMULA('#_H'!D52),_xlfn.FORMULATEXT('#_H'!D52),'#_H'!D52),"$","")),TRUE,FALSE),"MissingAbsMsg",_xlfn.IFS(ISTEXT('#_H'!D52),FALSE,ISLOGICAL('#_H'!D52),FALSE,SUBSTITUTE(CELL("format",'#_H'!D52),"-","")=SUBSTITUTE(CELL("format",H!D52),"-",""),FALSE,CELL("format",'#_H'!D52)="G",FALSE,AND(CELL("format",'#_H'!D52)="F0",CELL("format",H!D52)="G"),FALSE,TRUE,IFERROR(IF(MATCH(CELL("format",'#_H'!D52),FormatCodes_SFX!$A$4:$A$53,0)&gt;0,TRUE),FALSE),TRUE,TRUE),"FormatMsg",TRUE,"PerfectMsg")</f>
        <v>PerfectMsg</v>
      </c>
      <c r="E52" s="257">
        <v>1349364</v>
      </c>
      <c r="F52" s="254">
        <v>0</v>
      </c>
      <c r="G52" s="254">
        <v>0</v>
      </c>
      <c r="H52" s="254"/>
      <c r="I52" s="251"/>
      <c r="J52" s="252">
        <v>0</v>
      </c>
      <c r="K52" s="252">
        <v>0</v>
      </c>
      <c r="N52" s="251"/>
    </row>
    <row r="53" spans="1:14" s="252" customFormat="1" ht="15" customHeight="1" x14ac:dyDescent="0.15">
      <c r="A53" s="251"/>
      <c r="B53" s="252">
        <v>0</v>
      </c>
      <c r="C53" s="252">
        <v>0</v>
      </c>
      <c r="D53" s="252" t="str">
        <f ca="1">_xlfn.IFS(ISBLANK(H!D53),"",IF(NOT(ISNA('#_H'!D53)),IF(ISNA(H!D53),TRUE,FALSE),FALSE),"StuNAMsg",IF(AND(ISNA('#_H'!D53),ISNA(H!D53)),TRUE,FALSE),"PerfectMsg",IF(NOT(ISERROR('#_H'!D53)),IF(ISERROR(H!D53),TRUE,FALSE),FALSE),"StuErrorMsg",IF(TYPE('#_H'!D53)&lt;&gt;TYPE(H!D53),TRUE,FALSE),"WrongTypeMsg",IF(_xlfn.ISFORMULA('#_H'!D53),IF(NOT(_xlfn.ISFORMULA(H!D53)),TRUE),FALSE),"MissingFormulaMsg",IF(NOT(AND(ISNUMBER(FIND("[",_xlfn.FORMULATEXT('#_H'!D53))),ISNUMBER(FIND("!",_xlfn.FORMULATEXT('#_H'!D53))))),AND(ISNUMBER(FIND("[",_xlfn.FORMULATEXT(H!D53))),ISNUMBER(FIND("!",_xlfn.FORMULATEXT(H!D53)))),FALSE),"ExternalRefsMsg",IF(ISNUMBER('#_H'!D53),IF(ABS('#_H'!D53-H!D53)&gt;0.00001,TRUE,FALSE),IF('#_H'!D53&lt;&gt;H!D53,TRUE,FALSE)),IF(ISNUMBER('#_H'!D53),IF('#_H'!D53&gt;H!D53,"TooLow","TooHigh"),"WrongAnswer"),NOT(_xlfn.ISFORMULA('#_H'!D53)),IF(_xlfn.IFS(ISTEXT('#_H'!D53),FALSE,ISLOGICAL('#_H'!D53),FALSE,SUBSTITUTE(CELL("format",'#_H'!D53),"-","")=SUBSTITUTE(CELL("format",H!D53),"-",""),FALSE,CELL("format",'#_H'!D53)="G",FALSE,AND(CELL("format",'#_H'!D53)="F0",CELL("format",H!D53)="G"),FALSE,TRUE,IFERROR(IF(MATCH(CELL("format",'#_H'!D53)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53),_xlfn.FORMULATEXT(H!D53),H!D53),"9","#"),"8","#"),"7","#"),"6","#"),"5","#"),"4","#"),"3","#"),"2","#"),"1","#"),"0","#"),"$","")," ",""),",","@"),"&gt;","@"),"&lt;","@"),"=","@"),")","@"),"(","@"),"^","@"),"/","@"),"+","@"),"*","@"),"-","@"))-LEN(SUBSTITUTE(SUBSTITUTE(SUBSTITUTE(SUBSTITUTE(SUBSTITUTE(SUBSTITUTE(SUBSTITUTE(SUBSTITUTE(SUBSTITUTE(SUBSTITUTE(SUBSTITUTE(SUBSTITUTE(SUBSTITUTE(SUBSTITUTE(SUBSTITUTE(SUBSTITUTE(SUBSTITUTE(SUBSTITUTE(SUBSTITUTE(SUBSTITUTE(SUBSTITUTE(SUBSTITUTE(SUBSTITUTE(SUBSTITUTE(IF(_xlfn.ISFORMULA(H!D53),_xlfn.FORMULATEXT(H!D53),H!D53),"9","#"),"8","#"),"7","#"),"6","#"),"5","#"),"4","#"),"3","#"),"2","#"),"1","#"),"0","#"),"$","")," ",""),",","@"),"&gt;","@"),"&lt;","@"),"=","@"),")","@"),"(","@"),"^","@"),"/","@"),"+","@"),"*","@"),"-","@"),"@#","")))/2&gt;(LEN(SUBSTITUTE(SUBSTITUTE(SUBSTITUTE(SUBSTITUTE(SUBSTITUTE(SUBSTITUTE(SUBSTITUTE(SUBSTITUTE(SUBSTITUTE(SUBSTITUTE(SUBSTITUTE(SUBSTITUTE(SUBSTITUTE(SUBSTITUTE(SUBSTITUTE(SUBSTITUTE(SUBSTITUTE(SUBSTITUTE(SUBSTITUTE(SUBSTITUTE(SUBSTITUTE(SUBSTITUTE(SUBSTITUTE(IF(_xlfn.ISFORMULA('#_H'!D53),_xlfn.FORMULATEXT('#_H'!D53),'#_H'!D53),"9","#"),"8","#"),"7","#"),"6","#"),"5","#"),"4","#"),"3","#"),"2","#"),"1","#"),"0","#"),"$","")," ",""),",","@"),"&gt;","@"),"&lt;","@"),"=","@"),")","@"),"(","@"),"^","@"),"/","@"),"+","@"),"*","@"),"-","@"))-LEN(SUBSTITUTE(SUBSTITUTE(SUBSTITUTE(SUBSTITUTE(SUBSTITUTE(SUBSTITUTE(SUBSTITUTE(SUBSTITUTE(SUBSTITUTE(SUBSTITUTE(SUBSTITUTE(SUBSTITUTE(SUBSTITUTE(SUBSTITUTE(SUBSTITUTE(SUBSTITUTE(SUBSTITUTE(SUBSTITUTE(SUBSTITUTE(SUBSTITUTE(SUBSTITUTE(SUBSTITUTE(SUBSTITUTE(SUBSTITUTE(IF(_xlfn.ISFORMULA('#_H'!D53),_xlfn.FORMULATEXT('#_H'!D53),'#_H'!D53),"9","#"),"8","#"),"7","#"),"6","#"),"5","#"),"4","#"),"3","#"),"2","#"),"1","#"),"0","#"),"$","")," ",""),",","@"),"&gt;","@"),"&lt;","@"),"=","@"),")","@"),"(","@"),"^","@"),"/","@"),"+","@"),"*","@"),"-","@"),"@#","")))/2,TRUE,FALSE),"HardCodeMsg",IF(LEN(IF(_xlfn.ISFORMULA(H!D53),_xlfn.FORMULATEXT(H!D53),H!D53))-LEN(SUBSTITUTE(IF(_xlfn.ISFORMULA(H!D53),_xlfn.FORMULATEXT(H!D53),H!D53),"""",""))&gt;LEN(IF(_xlfn.ISFORMULA('#_H'!D53),_xlfn.FORMULATEXT('#_H'!D53),'#_H'!D53))-LEN(SUBSTITUTE(IF(_xlfn.ISFORMULA('#_H'!D53),_xlfn.FORMULATEXT('#_H'!D53),'#_H'!D53),"""","")),TRUE,FALSE),"HardQuoteMsg",IF(LEN(IF(_xlfn.ISFORMULA(H!D53),_xlfn.FORMULATEXT(H!D53),H!D53))-LEN(SUBSTITUTE(IF(_xlfn.ISFORMULA(H!D53),_xlfn.FORMULATEXT(H!D53),H!D53),"$",""))&lt;LEN(IF(_xlfn.ISFORMULA('#_H'!D53),_xlfn.FORMULATEXT('#_H'!D53),'#_H'!D53))-LEN(SUBSTITUTE(IF(_xlfn.ISFORMULA('#_H'!D53),_xlfn.FORMULATEXT('#_H'!D53),'#_H'!D53),"$","")),TRUE,FALSE),"MissingAbsMsg",_xlfn.IFS(ISTEXT('#_H'!D53),FALSE,ISLOGICAL('#_H'!D53),FALSE,SUBSTITUTE(CELL("format",'#_H'!D53),"-","")=SUBSTITUTE(CELL("format",H!D53),"-",""),FALSE,CELL("format",'#_H'!D53)="G",FALSE,AND(CELL("format",'#_H'!D53)="F0",CELL("format",H!D53)="G"),FALSE,TRUE,IFERROR(IF(MATCH(CELL("format",'#_H'!D53),FormatCodes_SFX!$A$4:$A$53,0)&gt;0,TRUE),FALSE),TRUE,TRUE),"FormatMsg",TRUE,"PerfectMsg")</f>
        <v>PerfectMsg</v>
      </c>
      <c r="E53" s="257">
        <v>648441</v>
      </c>
      <c r="F53" s="254">
        <v>0</v>
      </c>
      <c r="G53" s="254">
        <v>0</v>
      </c>
      <c r="H53" s="254"/>
      <c r="I53" s="251"/>
      <c r="J53" s="252">
        <v>0</v>
      </c>
      <c r="K53" s="252">
        <v>0</v>
      </c>
      <c r="N53" s="251"/>
    </row>
    <row r="54" spans="1:14" s="252" customFormat="1" ht="15" customHeight="1" x14ac:dyDescent="0.15">
      <c r="A54" s="251"/>
      <c r="B54" s="252">
        <v>0</v>
      </c>
      <c r="C54" s="252">
        <v>0</v>
      </c>
      <c r="D54" s="252" t="str">
        <f ca="1">_xlfn.IFS(ISBLANK(H!D54),"",IF(NOT(ISNA('#_H'!D54)),IF(ISNA(H!D54),TRUE,FALSE),FALSE),"StuNAMsg",IF(AND(ISNA('#_H'!D54),ISNA(H!D54)),TRUE,FALSE),"PerfectMsg",IF(NOT(ISERROR('#_H'!D54)),IF(ISERROR(H!D54),TRUE,FALSE),FALSE),"StuErrorMsg",IF(TYPE('#_H'!D54)&lt;&gt;TYPE(H!D54),TRUE,FALSE),"WrongTypeMsg",IF(_xlfn.ISFORMULA('#_H'!D54),IF(NOT(_xlfn.ISFORMULA(H!D54)),TRUE),FALSE),"MissingFormulaMsg",IF(NOT(AND(ISNUMBER(FIND("[",_xlfn.FORMULATEXT('#_H'!D54))),ISNUMBER(FIND("!",_xlfn.FORMULATEXT('#_H'!D54))))),AND(ISNUMBER(FIND("[",_xlfn.FORMULATEXT(H!D54))),ISNUMBER(FIND("!",_xlfn.FORMULATEXT(H!D54)))),FALSE),"ExternalRefsMsg",IF(ISNUMBER('#_H'!D54),IF(ABS('#_H'!D54-H!D54)&gt;0.00001,TRUE,FALSE),IF('#_H'!D54&lt;&gt;H!D54,TRUE,FALSE)),IF(ISNUMBER('#_H'!D54),IF('#_H'!D54&gt;H!D54,"TooLow","TooHigh"),"WrongAnswer"),NOT(_xlfn.ISFORMULA('#_H'!D54)),IF(_xlfn.IFS(ISTEXT('#_H'!D54),FALSE,ISLOGICAL('#_H'!D54),FALSE,SUBSTITUTE(CELL("format",'#_H'!D54),"-","")=SUBSTITUTE(CELL("format",H!D54),"-",""),FALSE,CELL("format",'#_H'!D54)="G",FALSE,AND(CELL("format",'#_H'!D54)="F0",CELL("format",H!D54)="G"),FALSE,TRUE,IFERROR(IF(MATCH(CELL("format",'#_H'!D54)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54),_xlfn.FORMULATEXT(H!D54),H!D54),"9","#"),"8","#"),"7","#"),"6","#"),"5","#"),"4","#"),"3","#"),"2","#"),"1","#"),"0","#"),"$","")," ",""),",","@"),"&gt;","@"),"&lt;","@"),"=","@"),")","@"),"(","@"),"^","@"),"/","@"),"+","@"),"*","@"),"-","@"))-LEN(SUBSTITUTE(SUBSTITUTE(SUBSTITUTE(SUBSTITUTE(SUBSTITUTE(SUBSTITUTE(SUBSTITUTE(SUBSTITUTE(SUBSTITUTE(SUBSTITUTE(SUBSTITUTE(SUBSTITUTE(SUBSTITUTE(SUBSTITUTE(SUBSTITUTE(SUBSTITUTE(SUBSTITUTE(SUBSTITUTE(SUBSTITUTE(SUBSTITUTE(SUBSTITUTE(SUBSTITUTE(SUBSTITUTE(SUBSTITUTE(IF(_xlfn.ISFORMULA(H!D54),_xlfn.FORMULATEXT(H!D54),H!D54),"9","#"),"8","#"),"7","#"),"6","#"),"5","#"),"4","#"),"3","#"),"2","#"),"1","#"),"0","#"),"$","")," ",""),",","@"),"&gt;","@"),"&lt;","@"),"=","@"),")","@"),"(","@"),"^","@"),"/","@"),"+","@"),"*","@"),"-","@"),"@#","")))/2&gt;(LEN(SUBSTITUTE(SUBSTITUTE(SUBSTITUTE(SUBSTITUTE(SUBSTITUTE(SUBSTITUTE(SUBSTITUTE(SUBSTITUTE(SUBSTITUTE(SUBSTITUTE(SUBSTITUTE(SUBSTITUTE(SUBSTITUTE(SUBSTITUTE(SUBSTITUTE(SUBSTITUTE(SUBSTITUTE(SUBSTITUTE(SUBSTITUTE(SUBSTITUTE(SUBSTITUTE(SUBSTITUTE(SUBSTITUTE(IF(_xlfn.ISFORMULA('#_H'!D54),_xlfn.FORMULATEXT('#_H'!D54),'#_H'!D54),"9","#"),"8","#"),"7","#"),"6","#"),"5","#"),"4","#"),"3","#"),"2","#"),"1","#"),"0","#"),"$","")," ",""),",","@"),"&gt;","@"),"&lt;","@"),"=","@"),")","@"),"(","@"),"^","@"),"/","@"),"+","@"),"*","@"),"-","@"))-LEN(SUBSTITUTE(SUBSTITUTE(SUBSTITUTE(SUBSTITUTE(SUBSTITUTE(SUBSTITUTE(SUBSTITUTE(SUBSTITUTE(SUBSTITUTE(SUBSTITUTE(SUBSTITUTE(SUBSTITUTE(SUBSTITUTE(SUBSTITUTE(SUBSTITUTE(SUBSTITUTE(SUBSTITUTE(SUBSTITUTE(SUBSTITUTE(SUBSTITUTE(SUBSTITUTE(SUBSTITUTE(SUBSTITUTE(SUBSTITUTE(IF(_xlfn.ISFORMULA('#_H'!D54),_xlfn.FORMULATEXT('#_H'!D54),'#_H'!D54),"9","#"),"8","#"),"7","#"),"6","#"),"5","#"),"4","#"),"3","#"),"2","#"),"1","#"),"0","#"),"$","")," ",""),",","@"),"&gt;","@"),"&lt;","@"),"=","@"),")","@"),"(","@"),"^","@"),"/","@"),"+","@"),"*","@"),"-","@"),"@#","")))/2,TRUE,FALSE),"HardCodeMsg",IF(LEN(IF(_xlfn.ISFORMULA(H!D54),_xlfn.FORMULATEXT(H!D54),H!D54))-LEN(SUBSTITUTE(IF(_xlfn.ISFORMULA(H!D54),_xlfn.FORMULATEXT(H!D54),H!D54),"""",""))&gt;LEN(IF(_xlfn.ISFORMULA('#_H'!D54),_xlfn.FORMULATEXT('#_H'!D54),'#_H'!D54))-LEN(SUBSTITUTE(IF(_xlfn.ISFORMULA('#_H'!D54),_xlfn.FORMULATEXT('#_H'!D54),'#_H'!D54),"""","")),TRUE,FALSE),"HardQuoteMsg",IF(LEN(IF(_xlfn.ISFORMULA(H!D54),_xlfn.FORMULATEXT(H!D54),H!D54))-LEN(SUBSTITUTE(IF(_xlfn.ISFORMULA(H!D54),_xlfn.FORMULATEXT(H!D54),H!D54),"$",""))&lt;LEN(IF(_xlfn.ISFORMULA('#_H'!D54),_xlfn.FORMULATEXT('#_H'!D54),'#_H'!D54))-LEN(SUBSTITUTE(IF(_xlfn.ISFORMULA('#_H'!D54),_xlfn.FORMULATEXT('#_H'!D54),'#_H'!D54),"$","")),TRUE,FALSE),"MissingAbsMsg",_xlfn.IFS(ISTEXT('#_H'!D54),FALSE,ISLOGICAL('#_H'!D54),FALSE,SUBSTITUTE(CELL("format",'#_H'!D54),"-","")=SUBSTITUTE(CELL("format",H!D54),"-",""),FALSE,CELL("format",'#_H'!D54)="G",FALSE,AND(CELL("format",'#_H'!D54)="F0",CELL("format",H!D54)="G"),FALSE,TRUE,IFERROR(IF(MATCH(CELL("format",'#_H'!D54),FormatCodes_SFX!$A$4:$A$53,0)&gt;0,TRUE),FALSE),TRUE,TRUE),"FormatMsg",TRUE,"PerfectMsg")</f>
        <v>PerfectMsg</v>
      </c>
      <c r="E54" s="257">
        <v>4476369</v>
      </c>
      <c r="F54" s="254">
        <v>0</v>
      </c>
      <c r="G54" s="254">
        <v>0</v>
      </c>
      <c r="H54" s="254"/>
      <c r="I54" s="251"/>
      <c r="J54" s="252">
        <v>0</v>
      </c>
      <c r="K54" s="252">
        <v>0</v>
      </c>
      <c r="N54" s="251"/>
    </row>
    <row r="55" spans="1:14" s="252" customFormat="1" ht="15" customHeight="1" x14ac:dyDescent="0.15">
      <c r="A55" s="251"/>
      <c r="B55" s="252">
        <v>0</v>
      </c>
      <c r="C55" s="252">
        <v>0</v>
      </c>
      <c r="D55" s="252" t="str">
        <f ca="1">_xlfn.IFS(ISBLANK(H!D55),"",IF(NOT(ISNA('#_H'!D55)),IF(ISNA(H!D55),TRUE,FALSE),FALSE),"StuNAMsg",IF(AND(ISNA('#_H'!D55),ISNA(H!D55)),TRUE,FALSE),"PerfectMsg",IF(NOT(ISERROR('#_H'!D55)),IF(ISERROR(H!D55),TRUE,FALSE),FALSE),"StuErrorMsg",IF(TYPE('#_H'!D55)&lt;&gt;TYPE(H!D55),TRUE,FALSE),"WrongTypeMsg",IF(_xlfn.ISFORMULA('#_H'!D55),IF(NOT(_xlfn.ISFORMULA(H!D55)),TRUE),FALSE),"MissingFormulaMsg",IF(NOT(AND(ISNUMBER(FIND("[",_xlfn.FORMULATEXT('#_H'!D55))),ISNUMBER(FIND("!",_xlfn.FORMULATEXT('#_H'!D55))))),AND(ISNUMBER(FIND("[",_xlfn.FORMULATEXT(H!D55))),ISNUMBER(FIND("!",_xlfn.FORMULATEXT(H!D55)))),FALSE),"ExternalRefsMsg",IF(ISNUMBER('#_H'!D55),IF(ABS('#_H'!D55-H!D55)&gt;0.00001,TRUE,FALSE),IF('#_H'!D55&lt;&gt;H!D55,TRUE,FALSE)),IF(ISNUMBER('#_H'!D55),IF('#_H'!D55&gt;H!D55,"TooLow","TooHigh"),"WrongAnswer"),NOT(_xlfn.ISFORMULA('#_H'!D55)),IF(_xlfn.IFS(ISTEXT('#_H'!D55),FALSE,ISLOGICAL('#_H'!D55),FALSE,SUBSTITUTE(CELL("format",'#_H'!D55),"-","")=SUBSTITUTE(CELL("format",H!D55),"-",""),FALSE,CELL("format",'#_H'!D55)="G",FALSE,AND(CELL("format",'#_H'!D55)="F0",CELL("format",H!D55)="G"),FALSE,TRUE,IFERROR(IF(MATCH(CELL("format",'#_H'!D55)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55),_xlfn.FORMULATEXT(H!D55),H!D55),"9","#"),"8","#"),"7","#"),"6","#"),"5","#"),"4","#"),"3","#"),"2","#"),"1","#"),"0","#"),"$","")," ",""),",","@"),"&gt;","@"),"&lt;","@"),"=","@"),")","@"),"(","@"),"^","@"),"/","@"),"+","@"),"*","@"),"-","@"))-LEN(SUBSTITUTE(SUBSTITUTE(SUBSTITUTE(SUBSTITUTE(SUBSTITUTE(SUBSTITUTE(SUBSTITUTE(SUBSTITUTE(SUBSTITUTE(SUBSTITUTE(SUBSTITUTE(SUBSTITUTE(SUBSTITUTE(SUBSTITUTE(SUBSTITUTE(SUBSTITUTE(SUBSTITUTE(SUBSTITUTE(SUBSTITUTE(SUBSTITUTE(SUBSTITUTE(SUBSTITUTE(SUBSTITUTE(SUBSTITUTE(IF(_xlfn.ISFORMULA(H!D55),_xlfn.FORMULATEXT(H!D55),H!D55),"9","#"),"8","#"),"7","#"),"6","#"),"5","#"),"4","#"),"3","#"),"2","#"),"1","#"),"0","#"),"$","")," ",""),",","@"),"&gt;","@"),"&lt;","@"),"=","@"),")","@"),"(","@"),"^","@"),"/","@"),"+","@"),"*","@"),"-","@"),"@#","")))/2&gt;(LEN(SUBSTITUTE(SUBSTITUTE(SUBSTITUTE(SUBSTITUTE(SUBSTITUTE(SUBSTITUTE(SUBSTITUTE(SUBSTITUTE(SUBSTITUTE(SUBSTITUTE(SUBSTITUTE(SUBSTITUTE(SUBSTITUTE(SUBSTITUTE(SUBSTITUTE(SUBSTITUTE(SUBSTITUTE(SUBSTITUTE(SUBSTITUTE(SUBSTITUTE(SUBSTITUTE(SUBSTITUTE(SUBSTITUTE(IF(_xlfn.ISFORMULA('#_H'!D55),_xlfn.FORMULATEXT('#_H'!D55),'#_H'!D55),"9","#"),"8","#"),"7","#"),"6","#"),"5","#"),"4","#"),"3","#"),"2","#"),"1","#"),"0","#"),"$","")," ",""),",","@"),"&gt;","@"),"&lt;","@"),"=","@"),")","@"),"(","@"),"^","@"),"/","@"),"+","@"),"*","@"),"-","@"))-LEN(SUBSTITUTE(SUBSTITUTE(SUBSTITUTE(SUBSTITUTE(SUBSTITUTE(SUBSTITUTE(SUBSTITUTE(SUBSTITUTE(SUBSTITUTE(SUBSTITUTE(SUBSTITUTE(SUBSTITUTE(SUBSTITUTE(SUBSTITUTE(SUBSTITUTE(SUBSTITUTE(SUBSTITUTE(SUBSTITUTE(SUBSTITUTE(SUBSTITUTE(SUBSTITUTE(SUBSTITUTE(SUBSTITUTE(SUBSTITUTE(IF(_xlfn.ISFORMULA('#_H'!D55),_xlfn.FORMULATEXT('#_H'!D55),'#_H'!D55),"9","#"),"8","#"),"7","#"),"6","#"),"5","#"),"4","#"),"3","#"),"2","#"),"1","#"),"0","#"),"$","")," ",""),",","@"),"&gt;","@"),"&lt;","@"),"=","@"),")","@"),"(","@"),"^","@"),"/","@"),"+","@"),"*","@"),"-","@"),"@#","")))/2,TRUE,FALSE),"HardCodeMsg",IF(LEN(IF(_xlfn.ISFORMULA(H!D55),_xlfn.FORMULATEXT(H!D55),H!D55))-LEN(SUBSTITUTE(IF(_xlfn.ISFORMULA(H!D55),_xlfn.FORMULATEXT(H!D55),H!D55),"""",""))&gt;LEN(IF(_xlfn.ISFORMULA('#_H'!D55),_xlfn.FORMULATEXT('#_H'!D55),'#_H'!D55))-LEN(SUBSTITUTE(IF(_xlfn.ISFORMULA('#_H'!D55),_xlfn.FORMULATEXT('#_H'!D55),'#_H'!D55),"""","")),TRUE,FALSE),"HardQuoteMsg",IF(LEN(IF(_xlfn.ISFORMULA(H!D55),_xlfn.FORMULATEXT(H!D55),H!D55))-LEN(SUBSTITUTE(IF(_xlfn.ISFORMULA(H!D55),_xlfn.FORMULATEXT(H!D55),H!D55),"$",""))&lt;LEN(IF(_xlfn.ISFORMULA('#_H'!D55),_xlfn.FORMULATEXT('#_H'!D55),'#_H'!D55))-LEN(SUBSTITUTE(IF(_xlfn.ISFORMULA('#_H'!D55),_xlfn.FORMULATEXT('#_H'!D55),'#_H'!D55),"$","")),TRUE,FALSE),"MissingAbsMsg",_xlfn.IFS(ISTEXT('#_H'!D55),FALSE,ISLOGICAL('#_H'!D55),FALSE,SUBSTITUTE(CELL("format",'#_H'!D55),"-","")=SUBSTITUTE(CELL("format",H!D55),"-",""),FALSE,CELL("format",'#_H'!D55)="G",FALSE,AND(CELL("format",'#_H'!D55)="F0",CELL("format",H!D55)="G"),FALSE,TRUE,IFERROR(IF(MATCH(CELL("format",'#_H'!D55),FormatCodes_SFX!$A$4:$A$53,0)&gt;0,TRUE),FALSE),TRUE,TRUE),"FormatMsg",TRUE,"PerfectMsg")</f>
        <v>PerfectMsg</v>
      </c>
      <c r="E55" s="257">
        <v>1918897</v>
      </c>
      <c r="F55" s="254">
        <v>0</v>
      </c>
      <c r="G55" s="254">
        <v>0</v>
      </c>
      <c r="H55" s="254"/>
      <c r="I55" s="251"/>
      <c r="J55" s="252">
        <v>0</v>
      </c>
      <c r="K55" s="252">
        <v>0</v>
      </c>
      <c r="N55" s="251"/>
    </row>
    <row r="56" spans="1:14" s="252" customFormat="1" ht="15" customHeight="1" x14ac:dyDescent="0.15">
      <c r="A56" s="251"/>
      <c r="B56" s="252">
        <v>0</v>
      </c>
      <c r="C56" s="252">
        <v>0</v>
      </c>
      <c r="D56" s="252" t="str">
        <f ca="1">_xlfn.IFS(ISBLANK(H!D56),"",IF(NOT(ISNA('#_H'!D56)),IF(ISNA(H!D56),TRUE,FALSE),FALSE),"StuNAMsg",IF(AND(ISNA('#_H'!D56),ISNA(H!D56)),TRUE,FALSE),"PerfectMsg",IF(NOT(ISERROR('#_H'!D56)),IF(ISERROR(H!D56),TRUE,FALSE),FALSE),"StuErrorMsg",IF(TYPE('#_H'!D56)&lt;&gt;TYPE(H!D56),TRUE,FALSE),"WrongTypeMsg",IF(_xlfn.ISFORMULA('#_H'!D56),IF(NOT(_xlfn.ISFORMULA(H!D56)),TRUE),FALSE),"MissingFormulaMsg",IF(NOT(AND(ISNUMBER(FIND("[",_xlfn.FORMULATEXT('#_H'!D56))),ISNUMBER(FIND("!",_xlfn.FORMULATEXT('#_H'!D56))))),AND(ISNUMBER(FIND("[",_xlfn.FORMULATEXT(H!D56))),ISNUMBER(FIND("!",_xlfn.FORMULATEXT(H!D56)))),FALSE),"ExternalRefsMsg",IF(ISNUMBER('#_H'!D56),IF(ABS('#_H'!D56-H!D56)&gt;0.00001,TRUE,FALSE),IF('#_H'!D56&lt;&gt;H!D56,TRUE,FALSE)),IF(ISNUMBER('#_H'!D56),IF('#_H'!D56&gt;H!D56,"TooLow","TooHigh"),"WrongAnswer"),NOT(_xlfn.ISFORMULA('#_H'!D56)),IF(_xlfn.IFS(ISTEXT('#_H'!D56),FALSE,ISLOGICAL('#_H'!D56),FALSE,SUBSTITUTE(CELL("format",'#_H'!D56),"-","")=SUBSTITUTE(CELL("format",H!D56),"-",""),FALSE,CELL("format",'#_H'!D56)="G",FALSE,AND(CELL("format",'#_H'!D56)="F0",CELL("format",H!D56)="G"),FALSE,TRUE,IFERROR(IF(MATCH(CELL("format",'#_H'!D56)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56),_xlfn.FORMULATEXT(H!D56),H!D56),"9","#"),"8","#"),"7","#"),"6","#"),"5","#"),"4","#"),"3","#"),"2","#"),"1","#"),"0","#"),"$","")," ",""),",","@"),"&gt;","@"),"&lt;","@"),"=","@"),")","@"),"(","@"),"^","@"),"/","@"),"+","@"),"*","@"),"-","@"))-LEN(SUBSTITUTE(SUBSTITUTE(SUBSTITUTE(SUBSTITUTE(SUBSTITUTE(SUBSTITUTE(SUBSTITUTE(SUBSTITUTE(SUBSTITUTE(SUBSTITUTE(SUBSTITUTE(SUBSTITUTE(SUBSTITUTE(SUBSTITUTE(SUBSTITUTE(SUBSTITUTE(SUBSTITUTE(SUBSTITUTE(SUBSTITUTE(SUBSTITUTE(SUBSTITUTE(SUBSTITUTE(SUBSTITUTE(SUBSTITUTE(IF(_xlfn.ISFORMULA(H!D56),_xlfn.FORMULATEXT(H!D56),H!D56),"9","#"),"8","#"),"7","#"),"6","#"),"5","#"),"4","#"),"3","#"),"2","#"),"1","#"),"0","#"),"$","")," ",""),",","@"),"&gt;","@"),"&lt;","@"),"=","@"),")","@"),"(","@"),"^","@"),"/","@"),"+","@"),"*","@"),"-","@"),"@#","")))/2&gt;(LEN(SUBSTITUTE(SUBSTITUTE(SUBSTITUTE(SUBSTITUTE(SUBSTITUTE(SUBSTITUTE(SUBSTITUTE(SUBSTITUTE(SUBSTITUTE(SUBSTITUTE(SUBSTITUTE(SUBSTITUTE(SUBSTITUTE(SUBSTITUTE(SUBSTITUTE(SUBSTITUTE(SUBSTITUTE(SUBSTITUTE(SUBSTITUTE(SUBSTITUTE(SUBSTITUTE(SUBSTITUTE(SUBSTITUTE(IF(_xlfn.ISFORMULA('#_H'!D56),_xlfn.FORMULATEXT('#_H'!D56),'#_H'!D56),"9","#"),"8","#"),"7","#"),"6","#"),"5","#"),"4","#"),"3","#"),"2","#"),"1","#"),"0","#"),"$","")," ",""),",","@"),"&gt;","@"),"&lt;","@"),"=","@"),")","@"),"(","@"),"^","@"),"/","@"),"+","@"),"*","@"),"-","@"))-LEN(SUBSTITUTE(SUBSTITUTE(SUBSTITUTE(SUBSTITUTE(SUBSTITUTE(SUBSTITUTE(SUBSTITUTE(SUBSTITUTE(SUBSTITUTE(SUBSTITUTE(SUBSTITUTE(SUBSTITUTE(SUBSTITUTE(SUBSTITUTE(SUBSTITUTE(SUBSTITUTE(SUBSTITUTE(SUBSTITUTE(SUBSTITUTE(SUBSTITUTE(SUBSTITUTE(SUBSTITUTE(SUBSTITUTE(SUBSTITUTE(IF(_xlfn.ISFORMULA('#_H'!D56),_xlfn.FORMULATEXT('#_H'!D56),'#_H'!D56),"9","#"),"8","#"),"7","#"),"6","#"),"5","#"),"4","#"),"3","#"),"2","#"),"1","#"),"0","#"),"$","")," ",""),",","@"),"&gt;","@"),"&lt;","@"),"=","@"),")","@"),"(","@"),"^","@"),"/","@"),"+","@"),"*","@"),"-","@"),"@#","")))/2,TRUE,FALSE),"HardCodeMsg",IF(LEN(IF(_xlfn.ISFORMULA(H!D56),_xlfn.FORMULATEXT(H!D56),H!D56))-LEN(SUBSTITUTE(IF(_xlfn.ISFORMULA(H!D56),_xlfn.FORMULATEXT(H!D56),H!D56),"""",""))&gt;LEN(IF(_xlfn.ISFORMULA('#_H'!D56),_xlfn.FORMULATEXT('#_H'!D56),'#_H'!D56))-LEN(SUBSTITUTE(IF(_xlfn.ISFORMULA('#_H'!D56),_xlfn.FORMULATEXT('#_H'!D56),'#_H'!D56),"""","")),TRUE,FALSE),"HardQuoteMsg",IF(LEN(IF(_xlfn.ISFORMULA(H!D56),_xlfn.FORMULATEXT(H!D56),H!D56))-LEN(SUBSTITUTE(IF(_xlfn.ISFORMULA(H!D56),_xlfn.FORMULATEXT(H!D56),H!D56),"$",""))&lt;LEN(IF(_xlfn.ISFORMULA('#_H'!D56),_xlfn.FORMULATEXT('#_H'!D56),'#_H'!D56))-LEN(SUBSTITUTE(IF(_xlfn.ISFORMULA('#_H'!D56),_xlfn.FORMULATEXT('#_H'!D56),'#_H'!D56),"$","")),TRUE,FALSE),"MissingAbsMsg",_xlfn.IFS(ISTEXT('#_H'!D56),FALSE,ISLOGICAL('#_H'!D56),FALSE,SUBSTITUTE(CELL("format",'#_H'!D56),"-","")=SUBSTITUTE(CELL("format",H!D56),"-",""),FALSE,CELL("format",'#_H'!D56)="G",FALSE,AND(CELL("format",'#_H'!D56)="F0",CELL("format",H!D56)="G"),FALSE,TRUE,IFERROR(IF(MATCH(CELL("format",'#_H'!D56),FormatCodes_SFX!$A$4:$A$53,0)&gt;0,TRUE),FALSE),TRUE,TRUE),"FormatMsg",TRUE,"PerfectMsg")</f>
        <v>PerfectMsg</v>
      </c>
      <c r="E56" s="257">
        <v>256015</v>
      </c>
      <c r="F56" s="254">
        <v>0</v>
      </c>
      <c r="G56" s="254">
        <v>0</v>
      </c>
      <c r="H56" s="254"/>
      <c r="I56" s="251"/>
      <c r="J56" s="252">
        <v>0</v>
      </c>
      <c r="K56" s="252">
        <v>0</v>
      </c>
      <c r="N56" s="251"/>
    </row>
    <row r="57" spans="1:14" s="252" customFormat="1" ht="15" customHeight="1" x14ac:dyDescent="0.15">
      <c r="A57" s="251"/>
      <c r="B57" s="252">
        <v>0</v>
      </c>
      <c r="C57" s="252">
        <v>0</v>
      </c>
      <c r="D57" s="252" t="str">
        <f ca="1">_xlfn.IFS(ISBLANK(H!D57),"",IF(NOT(ISNA('#_H'!D57)),IF(ISNA(H!D57),TRUE,FALSE),FALSE),"StuNAMsg",IF(AND(ISNA('#_H'!D57),ISNA(H!D57)),TRUE,FALSE),"PerfectMsg",IF(NOT(ISERROR('#_H'!D57)),IF(ISERROR(H!D57),TRUE,FALSE),FALSE),"StuErrorMsg",IF(TYPE('#_H'!D57)&lt;&gt;TYPE(H!D57),TRUE,FALSE),"WrongTypeMsg",IF(_xlfn.ISFORMULA('#_H'!D57),IF(NOT(_xlfn.ISFORMULA(H!D57)),TRUE),FALSE),"MissingFormulaMsg",IF(NOT(AND(ISNUMBER(FIND("[",_xlfn.FORMULATEXT('#_H'!D57))),ISNUMBER(FIND("!",_xlfn.FORMULATEXT('#_H'!D57))))),AND(ISNUMBER(FIND("[",_xlfn.FORMULATEXT(H!D57))),ISNUMBER(FIND("!",_xlfn.FORMULATEXT(H!D57)))),FALSE),"ExternalRefsMsg",IF(ISNUMBER('#_H'!D57),IF(ABS('#_H'!D57-H!D57)&gt;0.00001,TRUE,FALSE),IF('#_H'!D57&lt;&gt;H!D57,TRUE,FALSE)),IF(ISNUMBER('#_H'!D57),IF('#_H'!D57&gt;H!D57,"TooLow","TooHigh"),"WrongAnswer"),NOT(_xlfn.ISFORMULA('#_H'!D57)),IF(_xlfn.IFS(ISTEXT('#_H'!D57),FALSE,ISLOGICAL('#_H'!D57),FALSE,SUBSTITUTE(CELL("format",'#_H'!D57),"-","")=SUBSTITUTE(CELL("format",H!D57),"-",""),FALSE,CELL("format",'#_H'!D57)="G",FALSE,AND(CELL("format",'#_H'!D57)="F0",CELL("format",H!D57)="G"),FALSE,TRUE,IFERROR(IF(MATCH(CELL("format",'#_H'!D57)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57),_xlfn.FORMULATEXT(H!D57),H!D57),"9","#"),"8","#"),"7","#"),"6","#"),"5","#"),"4","#"),"3","#"),"2","#"),"1","#"),"0","#"),"$","")," ",""),",","@"),"&gt;","@"),"&lt;","@"),"=","@"),")","@"),"(","@"),"^","@"),"/","@"),"+","@"),"*","@"),"-","@"))-LEN(SUBSTITUTE(SUBSTITUTE(SUBSTITUTE(SUBSTITUTE(SUBSTITUTE(SUBSTITUTE(SUBSTITUTE(SUBSTITUTE(SUBSTITUTE(SUBSTITUTE(SUBSTITUTE(SUBSTITUTE(SUBSTITUTE(SUBSTITUTE(SUBSTITUTE(SUBSTITUTE(SUBSTITUTE(SUBSTITUTE(SUBSTITUTE(SUBSTITUTE(SUBSTITUTE(SUBSTITUTE(SUBSTITUTE(SUBSTITUTE(IF(_xlfn.ISFORMULA(H!D57),_xlfn.FORMULATEXT(H!D57),H!D57),"9","#"),"8","#"),"7","#"),"6","#"),"5","#"),"4","#"),"3","#"),"2","#"),"1","#"),"0","#"),"$","")," ",""),",","@"),"&gt;","@"),"&lt;","@"),"=","@"),")","@"),"(","@"),"^","@"),"/","@"),"+","@"),"*","@"),"-","@"),"@#","")))/2&gt;(LEN(SUBSTITUTE(SUBSTITUTE(SUBSTITUTE(SUBSTITUTE(SUBSTITUTE(SUBSTITUTE(SUBSTITUTE(SUBSTITUTE(SUBSTITUTE(SUBSTITUTE(SUBSTITUTE(SUBSTITUTE(SUBSTITUTE(SUBSTITUTE(SUBSTITUTE(SUBSTITUTE(SUBSTITUTE(SUBSTITUTE(SUBSTITUTE(SUBSTITUTE(SUBSTITUTE(SUBSTITUTE(SUBSTITUTE(IF(_xlfn.ISFORMULA('#_H'!D57),_xlfn.FORMULATEXT('#_H'!D57),'#_H'!D57),"9","#"),"8","#"),"7","#"),"6","#"),"5","#"),"4","#"),"3","#"),"2","#"),"1","#"),"0","#"),"$","")," ",""),",","@"),"&gt;","@"),"&lt;","@"),"=","@"),")","@"),"(","@"),"^","@"),"/","@"),"+","@"),"*","@"),"-","@"))-LEN(SUBSTITUTE(SUBSTITUTE(SUBSTITUTE(SUBSTITUTE(SUBSTITUTE(SUBSTITUTE(SUBSTITUTE(SUBSTITUTE(SUBSTITUTE(SUBSTITUTE(SUBSTITUTE(SUBSTITUTE(SUBSTITUTE(SUBSTITUTE(SUBSTITUTE(SUBSTITUTE(SUBSTITUTE(SUBSTITUTE(SUBSTITUTE(SUBSTITUTE(SUBSTITUTE(SUBSTITUTE(SUBSTITUTE(SUBSTITUTE(IF(_xlfn.ISFORMULA('#_H'!D57),_xlfn.FORMULATEXT('#_H'!D57),'#_H'!D57),"9","#"),"8","#"),"7","#"),"6","#"),"5","#"),"4","#"),"3","#"),"2","#"),"1","#"),"0","#"),"$","")," ",""),",","@"),"&gt;","@"),"&lt;","@"),"=","@"),")","@"),"(","@"),"^","@"),"/","@"),"+","@"),"*","@"),"-","@"),"@#","")))/2,TRUE,FALSE),"HardCodeMsg",IF(LEN(IF(_xlfn.ISFORMULA(H!D57),_xlfn.FORMULATEXT(H!D57),H!D57))-LEN(SUBSTITUTE(IF(_xlfn.ISFORMULA(H!D57),_xlfn.FORMULATEXT(H!D57),H!D57),"""",""))&gt;LEN(IF(_xlfn.ISFORMULA('#_H'!D57),_xlfn.FORMULATEXT('#_H'!D57),'#_H'!D57))-LEN(SUBSTITUTE(IF(_xlfn.ISFORMULA('#_H'!D57),_xlfn.FORMULATEXT('#_H'!D57),'#_H'!D57),"""","")),TRUE,FALSE),"HardQuoteMsg",IF(LEN(IF(_xlfn.ISFORMULA(H!D57),_xlfn.FORMULATEXT(H!D57),H!D57))-LEN(SUBSTITUTE(IF(_xlfn.ISFORMULA(H!D57),_xlfn.FORMULATEXT(H!D57),H!D57),"$",""))&lt;LEN(IF(_xlfn.ISFORMULA('#_H'!D57),_xlfn.FORMULATEXT('#_H'!D57),'#_H'!D57))-LEN(SUBSTITUTE(IF(_xlfn.ISFORMULA('#_H'!D57),_xlfn.FORMULATEXT('#_H'!D57),'#_H'!D57),"$","")),TRUE,FALSE),"MissingAbsMsg",_xlfn.IFS(ISTEXT('#_H'!D57),FALSE,ISLOGICAL('#_H'!D57),FALSE,SUBSTITUTE(CELL("format",'#_H'!D57),"-","")=SUBSTITUTE(CELL("format",H!D57),"-",""),FALSE,CELL("format",'#_H'!D57)="G",FALSE,AND(CELL("format",'#_H'!D57)="F0",CELL("format",H!D57)="G"),FALSE,TRUE,IFERROR(IF(MATCH(CELL("format",'#_H'!D57),FormatCodes_SFX!$A$4:$A$53,0)&gt;0,TRUE),FALSE),TRUE,TRUE),"FormatMsg",TRUE,"PerfectMsg")</f>
        <v>PerfectMsg</v>
      </c>
      <c r="E57" s="257">
        <v>1998852</v>
      </c>
      <c r="F57" s="254">
        <v>0</v>
      </c>
      <c r="G57" s="254">
        <v>0</v>
      </c>
      <c r="H57" s="254"/>
      <c r="I57" s="251"/>
      <c r="J57" s="252">
        <v>0</v>
      </c>
      <c r="K57" s="252">
        <v>0</v>
      </c>
      <c r="N57" s="251"/>
    </row>
    <row r="58" spans="1:14" s="252" customFormat="1" ht="15" customHeight="1" x14ac:dyDescent="0.15">
      <c r="A58" s="251"/>
      <c r="B58" s="252">
        <v>0</v>
      </c>
      <c r="C58" s="252">
        <v>0</v>
      </c>
      <c r="D58" s="252" t="str">
        <f ca="1">_xlfn.IFS(ISBLANK(H!D58),"",IF(NOT(ISNA('#_H'!D58)),IF(ISNA(H!D58),TRUE,FALSE),FALSE),"StuNAMsg",IF(AND(ISNA('#_H'!D58),ISNA(H!D58)),TRUE,FALSE),"PerfectMsg",IF(NOT(ISERROR('#_H'!D58)),IF(ISERROR(H!D58),TRUE,FALSE),FALSE),"StuErrorMsg",IF(TYPE('#_H'!D58)&lt;&gt;TYPE(H!D58),TRUE,FALSE),"WrongTypeMsg",IF(_xlfn.ISFORMULA('#_H'!D58),IF(NOT(_xlfn.ISFORMULA(H!D58)),TRUE),FALSE),"MissingFormulaMsg",IF(NOT(AND(ISNUMBER(FIND("[",_xlfn.FORMULATEXT('#_H'!D58))),ISNUMBER(FIND("!",_xlfn.FORMULATEXT('#_H'!D58))))),AND(ISNUMBER(FIND("[",_xlfn.FORMULATEXT(H!D58))),ISNUMBER(FIND("!",_xlfn.FORMULATEXT(H!D58)))),FALSE),"ExternalRefsMsg",IF(ISNUMBER('#_H'!D58),IF(ABS('#_H'!D58-H!D58)&gt;0.00001,TRUE,FALSE),IF('#_H'!D58&lt;&gt;H!D58,TRUE,FALSE)),IF(ISNUMBER('#_H'!D58),IF('#_H'!D58&gt;H!D58,"TooLow","TooHigh"),"WrongAnswer"),NOT(_xlfn.ISFORMULA('#_H'!D58)),IF(_xlfn.IFS(ISTEXT('#_H'!D58),FALSE,ISLOGICAL('#_H'!D58),FALSE,SUBSTITUTE(CELL("format",'#_H'!D58),"-","")=SUBSTITUTE(CELL("format",H!D58),"-",""),FALSE,CELL("format",'#_H'!D58)="G",FALSE,AND(CELL("format",'#_H'!D58)="F0",CELL("format",H!D58)="G"),FALSE,TRUE,IFERROR(IF(MATCH(CELL("format",'#_H'!D58)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58),_xlfn.FORMULATEXT(H!D58),H!D58),"9","#"),"8","#"),"7","#"),"6","#"),"5","#"),"4","#"),"3","#"),"2","#"),"1","#"),"0","#"),"$","")," ",""),",","@"),"&gt;","@"),"&lt;","@"),"=","@"),")","@"),"(","@"),"^","@"),"/","@"),"+","@"),"*","@"),"-","@"))-LEN(SUBSTITUTE(SUBSTITUTE(SUBSTITUTE(SUBSTITUTE(SUBSTITUTE(SUBSTITUTE(SUBSTITUTE(SUBSTITUTE(SUBSTITUTE(SUBSTITUTE(SUBSTITUTE(SUBSTITUTE(SUBSTITUTE(SUBSTITUTE(SUBSTITUTE(SUBSTITUTE(SUBSTITUTE(SUBSTITUTE(SUBSTITUTE(SUBSTITUTE(SUBSTITUTE(SUBSTITUTE(SUBSTITUTE(SUBSTITUTE(IF(_xlfn.ISFORMULA(H!D58),_xlfn.FORMULATEXT(H!D58),H!D58),"9","#"),"8","#"),"7","#"),"6","#"),"5","#"),"4","#"),"3","#"),"2","#"),"1","#"),"0","#"),"$","")," ",""),",","@"),"&gt;","@"),"&lt;","@"),"=","@"),")","@"),"(","@"),"^","@"),"/","@"),"+","@"),"*","@"),"-","@"),"@#","")))/2&gt;(LEN(SUBSTITUTE(SUBSTITUTE(SUBSTITUTE(SUBSTITUTE(SUBSTITUTE(SUBSTITUTE(SUBSTITUTE(SUBSTITUTE(SUBSTITUTE(SUBSTITUTE(SUBSTITUTE(SUBSTITUTE(SUBSTITUTE(SUBSTITUTE(SUBSTITUTE(SUBSTITUTE(SUBSTITUTE(SUBSTITUTE(SUBSTITUTE(SUBSTITUTE(SUBSTITUTE(SUBSTITUTE(SUBSTITUTE(IF(_xlfn.ISFORMULA('#_H'!D58),_xlfn.FORMULATEXT('#_H'!D58),'#_H'!D58),"9","#"),"8","#"),"7","#"),"6","#"),"5","#"),"4","#"),"3","#"),"2","#"),"1","#"),"0","#"),"$","")," ",""),",","@"),"&gt;","@"),"&lt;","@"),"=","@"),")","@"),"(","@"),"^","@"),"/","@"),"+","@"),"*","@"),"-","@"))-LEN(SUBSTITUTE(SUBSTITUTE(SUBSTITUTE(SUBSTITUTE(SUBSTITUTE(SUBSTITUTE(SUBSTITUTE(SUBSTITUTE(SUBSTITUTE(SUBSTITUTE(SUBSTITUTE(SUBSTITUTE(SUBSTITUTE(SUBSTITUTE(SUBSTITUTE(SUBSTITUTE(SUBSTITUTE(SUBSTITUTE(SUBSTITUTE(SUBSTITUTE(SUBSTITUTE(SUBSTITUTE(SUBSTITUTE(SUBSTITUTE(IF(_xlfn.ISFORMULA('#_H'!D58),_xlfn.FORMULATEXT('#_H'!D58),'#_H'!D58),"9","#"),"8","#"),"7","#"),"6","#"),"5","#"),"4","#"),"3","#"),"2","#"),"1","#"),"0","#"),"$","")," ",""),",","@"),"&gt;","@"),"&lt;","@"),"=","@"),")","@"),"(","@"),"^","@"),"/","@"),"+","@"),"*","@"),"-","@"),"@#","")))/2,TRUE,FALSE),"HardCodeMsg",IF(LEN(IF(_xlfn.ISFORMULA(H!D58),_xlfn.FORMULATEXT(H!D58),H!D58))-LEN(SUBSTITUTE(IF(_xlfn.ISFORMULA(H!D58),_xlfn.FORMULATEXT(H!D58),H!D58),"""",""))&gt;LEN(IF(_xlfn.ISFORMULA('#_H'!D58),_xlfn.FORMULATEXT('#_H'!D58),'#_H'!D58))-LEN(SUBSTITUTE(IF(_xlfn.ISFORMULA('#_H'!D58),_xlfn.FORMULATEXT('#_H'!D58),'#_H'!D58),"""","")),TRUE,FALSE),"HardQuoteMsg",IF(LEN(IF(_xlfn.ISFORMULA(H!D58),_xlfn.FORMULATEXT(H!D58),H!D58))-LEN(SUBSTITUTE(IF(_xlfn.ISFORMULA(H!D58),_xlfn.FORMULATEXT(H!D58),H!D58),"$",""))&lt;LEN(IF(_xlfn.ISFORMULA('#_H'!D58),_xlfn.FORMULATEXT('#_H'!D58),'#_H'!D58))-LEN(SUBSTITUTE(IF(_xlfn.ISFORMULA('#_H'!D58),_xlfn.FORMULATEXT('#_H'!D58),'#_H'!D58),"$","")),TRUE,FALSE),"MissingAbsMsg",_xlfn.IFS(ISTEXT('#_H'!D58),FALSE,ISLOGICAL('#_H'!D58),FALSE,SUBSTITUTE(CELL("format",'#_H'!D58),"-","")=SUBSTITUTE(CELL("format",H!D58),"-",""),FALSE,CELL("format",'#_H'!D58)="G",FALSE,AND(CELL("format",'#_H'!D58)="F0",CELL("format",H!D58)="G"),FALSE,TRUE,IFERROR(IF(MATCH(CELL("format",'#_H'!D58),FormatCodes_SFX!$A$4:$A$53,0)&gt;0,TRUE),FALSE),TRUE,TRUE),"FormatMsg",TRUE,"PerfectMsg")</f>
        <v>PerfectMsg</v>
      </c>
      <c r="E58" s="257">
        <v>1845120</v>
      </c>
      <c r="F58" s="254">
        <v>0</v>
      </c>
      <c r="G58" s="254">
        <v>0</v>
      </c>
      <c r="H58" s="254"/>
      <c r="I58" s="251"/>
      <c r="J58" s="252">
        <v>0</v>
      </c>
      <c r="K58" s="252">
        <v>0</v>
      </c>
      <c r="N58" s="251"/>
    </row>
    <row r="59" spans="1:14" s="252" customFormat="1" ht="15" customHeight="1" x14ac:dyDescent="0.15">
      <c r="A59" s="251"/>
      <c r="B59" s="252">
        <v>0</v>
      </c>
      <c r="C59" s="252">
        <v>0</v>
      </c>
      <c r="D59" s="252" t="str">
        <f ca="1">_xlfn.IFS(ISBLANK(H!D59),"",IF(NOT(ISNA('#_H'!D59)),IF(ISNA(H!D59),TRUE,FALSE),FALSE),"StuNAMsg",IF(AND(ISNA('#_H'!D59),ISNA(H!D59)),TRUE,FALSE),"PerfectMsg",IF(NOT(ISERROR('#_H'!D59)),IF(ISERROR(H!D59),TRUE,FALSE),FALSE),"StuErrorMsg",IF(TYPE('#_H'!D59)&lt;&gt;TYPE(H!D59),TRUE,FALSE),"WrongTypeMsg",IF(_xlfn.ISFORMULA('#_H'!D59),IF(NOT(_xlfn.ISFORMULA(H!D59)),TRUE),FALSE),"MissingFormulaMsg",IF(NOT(AND(ISNUMBER(FIND("[",_xlfn.FORMULATEXT('#_H'!D59))),ISNUMBER(FIND("!",_xlfn.FORMULATEXT('#_H'!D59))))),AND(ISNUMBER(FIND("[",_xlfn.FORMULATEXT(H!D59))),ISNUMBER(FIND("!",_xlfn.FORMULATEXT(H!D59)))),FALSE),"ExternalRefsMsg",IF(ISNUMBER('#_H'!D59),IF(ABS('#_H'!D59-H!D59)&gt;0.00001,TRUE,FALSE),IF('#_H'!D59&lt;&gt;H!D59,TRUE,FALSE)),IF(ISNUMBER('#_H'!D59),IF('#_H'!D59&gt;H!D59,"TooLow","TooHigh"),"WrongAnswer"),NOT(_xlfn.ISFORMULA('#_H'!D59)),IF(_xlfn.IFS(ISTEXT('#_H'!D59),FALSE,ISLOGICAL('#_H'!D59),FALSE,SUBSTITUTE(CELL("format",'#_H'!D59),"-","")=SUBSTITUTE(CELL("format",H!D59),"-",""),FALSE,CELL("format",'#_H'!D59)="G",FALSE,AND(CELL("format",'#_H'!D59)="F0",CELL("format",H!D59)="G"),FALSE,TRUE,IFERROR(IF(MATCH(CELL("format",'#_H'!D59)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59),_xlfn.FORMULATEXT(H!D59),H!D59),"9","#"),"8","#"),"7","#"),"6","#"),"5","#"),"4","#"),"3","#"),"2","#"),"1","#"),"0","#"),"$","")," ",""),",","@"),"&gt;","@"),"&lt;","@"),"=","@"),")","@"),"(","@"),"^","@"),"/","@"),"+","@"),"*","@"),"-","@"))-LEN(SUBSTITUTE(SUBSTITUTE(SUBSTITUTE(SUBSTITUTE(SUBSTITUTE(SUBSTITUTE(SUBSTITUTE(SUBSTITUTE(SUBSTITUTE(SUBSTITUTE(SUBSTITUTE(SUBSTITUTE(SUBSTITUTE(SUBSTITUTE(SUBSTITUTE(SUBSTITUTE(SUBSTITUTE(SUBSTITUTE(SUBSTITUTE(SUBSTITUTE(SUBSTITUTE(SUBSTITUTE(SUBSTITUTE(SUBSTITUTE(IF(_xlfn.ISFORMULA(H!D59),_xlfn.FORMULATEXT(H!D59),H!D59),"9","#"),"8","#"),"7","#"),"6","#"),"5","#"),"4","#"),"3","#"),"2","#"),"1","#"),"0","#"),"$","")," ",""),",","@"),"&gt;","@"),"&lt;","@"),"=","@"),")","@"),"(","@"),"^","@"),"/","@"),"+","@"),"*","@"),"-","@"),"@#","")))/2&gt;(LEN(SUBSTITUTE(SUBSTITUTE(SUBSTITUTE(SUBSTITUTE(SUBSTITUTE(SUBSTITUTE(SUBSTITUTE(SUBSTITUTE(SUBSTITUTE(SUBSTITUTE(SUBSTITUTE(SUBSTITUTE(SUBSTITUTE(SUBSTITUTE(SUBSTITUTE(SUBSTITUTE(SUBSTITUTE(SUBSTITUTE(SUBSTITUTE(SUBSTITUTE(SUBSTITUTE(SUBSTITUTE(SUBSTITUTE(IF(_xlfn.ISFORMULA('#_H'!D59),_xlfn.FORMULATEXT('#_H'!D59),'#_H'!D59),"9","#"),"8","#"),"7","#"),"6","#"),"5","#"),"4","#"),"3","#"),"2","#"),"1","#"),"0","#"),"$","")," ",""),",","@"),"&gt;","@"),"&lt;","@"),"=","@"),")","@"),"(","@"),"^","@"),"/","@"),"+","@"),"*","@"),"-","@"))-LEN(SUBSTITUTE(SUBSTITUTE(SUBSTITUTE(SUBSTITUTE(SUBSTITUTE(SUBSTITUTE(SUBSTITUTE(SUBSTITUTE(SUBSTITUTE(SUBSTITUTE(SUBSTITUTE(SUBSTITUTE(SUBSTITUTE(SUBSTITUTE(SUBSTITUTE(SUBSTITUTE(SUBSTITUTE(SUBSTITUTE(SUBSTITUTE(SUBSTITUTE(SUBSTITUTE(SUBSTITUTE(SUBSTITUTE(SUBSTITUTE(IF(_xlfn.ISFORMULA('#_H'!D59),_xlfn.FORMULATEXT('#_H'!D59),'#_H'!D59),"9","#"),"8","#"),"7","#"),"6","#"),"5","#"),"4","#"),"3","#"),"2","#"),"1","#"),"0","#"),"$","")," ",""),",","@"),"&gt;","@"),"&lt;","@"),"=","@"),")","@"),"(","@"),"^","@"),"/","@"),"+","@"),"*","@"),"-","@"),"@#","")))/2,TRUE,FALSE),"HardCodeMsg",IF(LEN(IF(_xlfn.ISFORMULA(H!D59),_xlfn.FORMULATEXT(H!D59),H!D59))-LEN(SUBSTITUTE(IF(_xlfn.ISFORMULA(H!D59),_xlfn.FORMULATEXT(H!D59),H!D59),"""",""))&gt;LEN(IF(_xlfn.ISFORMULA('#_H'!D59),_xlfn.FORMULATEXT('#_H'!D59),'#_H'!D59))-LEN(SUBSTITUTE(IF(_xlfn.ISFORMULA('#_H'!D59),_xlfn.FORMULATEXT('#_H'!D59),'#_H'!D59),"""","")),TRUE,FALSE),"HardQuoteMsg",IF(LEN(IF(_xlfn.ISFORMULA(H!D59),_xlfn.FORMULATEXT(H!D59),H!D59))-LEN(SUBSTITUTE(IF(_xlfn.ISFORMULA(H!D59),_xlfn.FORMULATEXT(H!D59),H!D59),"$",""))&lt;LEN(IF(_xlfn.ISFORMULA('#_H'!D59),_xlfn.FORMULATEXT('#_H'!D59),'#_H'!D59))-LEN(SUBSTITUTE(IF(_xlfn.ISFORMULA('#_H'!D59),_xlfn.FORMULATEXT('#_H'!D59),'#_H'!D59),"$","")),TRUE,FALSE),"MissingAbsMsg",_xlfn.IFS(ISTEXT('#_H'!D59),FALSE,ISLOGICAL('#_H'!D59),FALSE,SUBSTITUTE(CELL("format",'#_H'!D59),"-","")=SUBSTITUTE(CELL("format",H!D59),"-",""),FALSE,CELL("format",'#_H'!D59)="G",FALSE,AND(CELL("format",'#_H'!D59)="F0",CELL("format",H!D59)="G"),FALSE,TRUE,IFERROR(IF(MATCH(CELL("format",'#_H'!D59),FormatCodes_SFX!$A$4:$A$53,0)&gt;0,TRUE),FALSE),TRUE,TRUE),"FormatMsg",TRUE,"PerfectMsg")</f>
        <v>PerfectMsg</v>
      </c>
      <c r="E59" s="257">
        <v>691016</v>
      </c>
      <c r="F59" s="254">
        <v>0</v>
      </c>
      <c r="G59" s="254">
        <v>0</v>
      </c>
      <c r="H59" s="254"/>
      <c r="I59" s="251"/>
      <c r="J59" s="252">
        <v>0</v>
      </c>
      <c r="K59" s="252">
        <v>0</v>
      </c>
      <c r="N59" s="251"/>
    </row>
    <row r="60" spans="1:14" s="252" customFormat="1" ht="15" customHeight="1" x14ac:dyDescent="0.15">
      <c r="A60" s="251"/>
      <c r="B60" s="252">
        <v>0</v>
      </c>
      <c r="C60" s="252">
        <v>0</v>
      </c>
      <c r="D60" s="252" t="str">
        <f ca="1">_xlfn.IFS(ISBLANK(H!D60),"",IF(NOT(ISNA('#_H'!D60)),IF(ISNA(H!D60),TRUE,FALSE),FALSE),"StuNAMsg",IF(AND(ISNA('#_H'!D60),ISNA(H!D60)),TRUE,FALSE),"PerfectMsg",IF(NOT(ISERROR('#_H'!D60)),IF(ISERROR(H!D60),TRUE,FALSE),FALSE),"StuErrorMsg",IF(TYPE('#_H'!D60)&lt;&gt;TYPE(H!D60),TRUE,FALSE),"WrongTypeMsg",IF(_xlfn.ISFORMULA('#_H'!D60),IF(NOT(_xlfn.ISFORMULA(H!D60)),TRUE),FALSE),"MissingFormulaMsg",IF(NOT(AND(ISNUMBER(FIND("[",_xlfn.FORMULATEXT('#_H'!D60))),ISNUMBER(FIND("!",_xlfn.FORMULATEXT('#_H'!D60))))),AND(ISNUMBER(FIND("[",_xlfn.FORMULATEXT(H!D60))),ISNUMBER(FIND("!",_xlfn.FORMULATEXT(H!D60)))),FALSE),"ExternalRefsMsg",IF(ISNUMBER('#_H'!D60),IF(ABS('#_H'!D60-H!D60)&gt;0.00001,TRUE,FALSE),IF('#_H'!D60&lt;&gt;H!D60,TRUE,FALSE)),IF(ISNUMBER('#_H'!D60),IF('#_H'!D60&gt;H!D60,"TooLow","TooHigh"),"WrongAnswer"),NOT(_xlfn.ISFORMULA('#_H'!D60)),IF(_xlfn.IFS(ISTEXT('#_H'!D60),FALSE,ISLOGICAL('#_H'!D60),FALSE,SUBSTITUTE(CELL("format",'#_H'!D60),"-","")=SUBSTITUTE(CELL("format",H!D60),"-",""),FALSE,CELL("format",'#_H'!D60)="G",FALSE,AND(CELL("format",'#_H'!D60)="F0",CELL("format",H!D60)="G"),FALSE,TRUE,IFERROR(IF(MATCH(CELL("format",'#_H'!D60)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60),_xlfn.FORMULATEXT(H!D60),H!D60),"9","#"),"8","#"),"7","#"),"6","#"),"5","#"),"4","#"),"3","#"),"2","#"),"1","#"),"0","#"),"$","")," ",""),",","@"),"&gt;","@"),"&lt;","@"),"=","@"),")","@"),"(","@"),"^","@"),"/","@"),"+","@"),"*","@"),"-","@"))-LEN(SUBSTITUTE(SUBSTITUTE(SUBSTITUTE(SUBSTITUTE(SUBSTITUTE(SUBSTITUTE(SUBSTITUTE(SUBSTITUTE(SUBSTITUTE(SUBSTITUTE(SUBSTITUTE(SUBSTITUTE(SUBSTITUTE(SUBSTITUTE(SUBSTITUTE(SUBSTITUTE(SUBSTITUTE(SUBSTITUTE(SUBSTITUTE(SUBSTITUTE(SUBSTITUTE(SUBSTITUTE(SUBSTITUTE(SUBSTITUTE(IF(_xlfn.ISFORMULA(H!D60),_xlfn.FORMULATEXT(H!D60),H!D60),"9","#"),"8","#"),"7","#"),"6","#"),"5","#"),"4","#"),"3","#"),"2","#"),"1","#"),"0","#"),"$","")," ",""),",","@"),"&gt;","@"),"&lt;","@"),"=","@"),")","@"),"(","@"),"^","@"),"/","@"),"+","@"),"*","@"),"-","@"),"@#","")))/2&gt;(LEN(SUBSTITUTE(SUBSTITUTE(SUBSTITUTE(SUBSTITUTE(SUBSTITUTE(SUBSTITUTE(SUBSTITUTE(SUBSTITUTE(SUBSTITUTE(SUBSTITUTE(SUBSTITUTE(SUBSTITUTE(SUBSTITUTE(SUBSTITUTE(SUBSTITUTE(SUBSTITUTE(SUBSTITUTE(SUBSTITUTE(SUBSTITUTE(SUBSTITUTE(SUBSTITUTE(SUBSTITUTE(SUBSTITUTE(IF(_xlfn.ISFORMULA('#_H'!D60),_xlfn.FORMULATEXT('#_H'!D60),'#_H'!D60),"9","#"),"8","#"),"7","#"),"6","#"),"5","#"),"4","#"),"3","#"),"2","#"),"1","#"),"0","#"),"$","")," ",""),",","@"),"&gt;","@"),"&lt;","@"),"=","@"),")","@"),"(","@"),"^","@"),"/","@"),"+","@"),"*","@"),"-","@"))-LEN(SUBSTITUTE(SUBSTITUTE(SUBSTITUTE(SUBSTITUTE(SUBSTITUTE(SUBSTITUTE(SUBSTITUTE(SUBSTITUTE(SUBSTITUTE(SUBSTITUTE(SUBSTITUTE(SUBSTITUTE(SUBSTITUTE(SUBSTITUTE(SUBSTITUTE(SUBSTITUTE(SUBSTITUTE(SUBSTITUTE(SUBSTITUTE(SUBSTITUTE(SUBSTITUTE(SUBSTITUTE(SUBSTITUTE(SUBSTITUTE(IF(_xlfn.ISFORMULA('#_H'!D60),_xlfn.FORMULATEXT('#_H'!D60),'#_H'!D60),"9","#"),"8","#"),"7","#"),"6","#"),"5","#"),"4","#"),"3","#"),"2","#"),"1","#"),"0","#"),"$","")," ",""),",","@"),"&gt;","@"),"&lt;","@"),"=","@"),")","@"),"(","@"),"^","@"),"/","@"),"+","@"),"*","@"),"-","@"),"@#","")))/2,TRUE,FALSE),"HardCodeMsg",IF(LEN(IF(_xlfn.ISFORMULA(H!D60),_xlfn.FORMULATEXT(H!D60),H!D60))-LEN(SUBSTITUTE(IF(_xlfn.ISFORMULA(H!D60),_xlfn.FORMULATEXT(H!D60),H!D60),"""",""))&gt;LEN(IF(_xlfn.ISFORMULA('#_H'!D60),_xlfn.FORMULATEXT('#_H'!D60),'#_H'!D60))-LEN(SUBSTITUTE(IF(_xlfn.ISFORMULA('#_H'!D60),_xlfn.FORMULATEXT('#_H'!D60),'#_H'!D60),"""","")),TRUE,FALSE),"HardQuoteMsg",IF(LEN(IF(_xlfn.ISFORMULA(H!D60),_xlfn.FORMULATEXT(H!D60),H!D60))-LEN(SUBSTITUTE(IF(_xlfn.ISFORMULA(H!D60),_xlfn.FORMULATEXT(H!D60),H!D60),"$",""))&lt;LEN(IF(_xlfn.ISFORMULA('#_H'!D60),_xlfn.FORMULATEXT('#_H'!D60),'#_H'!D60))-LEN(SUBSTITUTE(IF(_xlfn.ISFORMULA('#_H'!D60),_xlfn.FORMULATEXT('#_H'!D60),'#_H'!D60),"$","")),TRUE,FALSE),"MissingAbsMsg",_xlfn.IFS(ISTEXT('#_H'!D60),FALSE,ISLOGICAL('#_H'!D60),FALSE,SUBSTITUTE(CELL("format",'#_H'!D60),"-","")=SUBSTITUTE(CELL("format",H!D60),"-",""),FALSE,CELL("format",'#_H'!D60)="G",FALSE,AND(CELL("format",'#_H'!D60)="F0",CELL("format",H!D60)="G"),FALSE,TRUE,IFERROR(IF(MATCH(CELL("format",'#_H'!D60),FormatCodes_SFX!$A$4:$A$53,0)&gt;0,TRUE),FALSE),TRUE,TRUE),"FormatMsg",TRUE,"PerfectMsg")</f>
        <v>PerfectMsg</v>
      </c>
      <c r="E60" s="257">
        <v>2328256</v>
      </c>
      <c r="F60" s="254">
        <v>0</v>
      </c>
      <c r="G60" s="254">
        <v>0</v>
      </c>
      <c r="H60" s="254"/>
      <c r="I60" s="251"/>
      <c r="J60" s="252">
        <v>0</v>
      </c>
      <c r="K60" s="252">
        <v>0</v>
      </c>
      <c r="N60" s="251"/>
    </row>
    <row r="61" spans="1:14" s="252" customFormat="1" ht="15" customHeight="1" x14ac:dyDescent="0.15">
      <c r="A61" s="251"/>
      <c r="B61" s="252">
        <v>0</v>
      </c>
      <c r="C61" s="252">
        <v>0</v>
      </c>
      <c r="D61" s="252" t="str">
        <f ca="1">_xlfn.IFS(ISBLANK(H!D61),"",IF(NOT(ISNA('#_H'!D61)),IF(ISNA(H!D61),TRUE,FALSE),FALSE),"StuNAMsg",IF(AND(ISNA('#_H'!D61),ISNA(H!D61)),TRUE,FALSE),"PerfectMsg",IF(NOT(ISERROR('#_H'!D61)),IF(ISERROR(H!D61),TRUE,FALSE),FALSE),"StuErrorMsg",IF(TYPE('#_H'!D61)&lt;&gt;TYPE(H!D61),TRUE,FALSE),"WrongTypeMsg",IF(_xlfn.ISFORMULA('#_H'!D61),IF(NOT(_xlfn.ISFORMULA(H!D61)),TRUE),FALSE),"MissingFormulaMsg",IF(NOT(AND(ISNUMBER(FIND("[",_xlfn.FORMULATEXT('#_H'!D61))),ISNUMBER(FIND("!",_xlfn.FORMULATEXT('#_H'!D61))))),AND(ISNUMBER(FIND("[",_xlfn.FORMULATEXT(H!D61))),ISNUMBER(FIND("!",_xlfn.FORMULATEXT(H!D61)))),FALSE),"ExternalRefsMsg",IF(ISNUMBER('#_H'!D61),IF(ABS('#_H'!D61-H!D61)&gt;0.00001,TRUE,FALSE),IF('#_H'!D61&lt;&gt;H!D61,TRUE,FALSE)),IF(ISNUMBER('#_H'!D61),IF('#_H'!D61&gt;H!D61,"TooLow","TooHigh"),"WrongAnswer"),NOT(_xlfn.ISFORMULA('#_H'!D61)),IF(_xlfn.IFS(ISTEXT('#_H'!D61),FALSE,ISLOGICAL('#_H'!D61),FALSE,SUBSTITUTE(CELL("format",'#_H'!D61),"-","")=SUBSTITUTE(CELL("format",H!D61),"-",""),FALSE,CELL("format",'#_H'!D61)="G",FALSE,AND(CELL("format",'#_H'!D61)="F0",CELL("format",H!D61)="G"),FALSE,TRUE,IFERROR(IF(MATCH(CELL("format",'#_H'!D61)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61),_xlfn.FORMULATEXT(H!D61),H!D61),"9","#"),"8","#"),"7","#"),"6","#"),"5","#"),"4","#"),"3","#"),"2","#"),"1","#"),"0","#"),"$","")," ",""),",","@"),"&gt;","@"),"&lt;","@"),"=","@"),")","@"),"(","@"),"^","@"),"/","@"),"+","@"),"*","@"),"-","@"))-LEN(SUBSTITUTE(SUBSTITUTE(SUBSTITUTE(SUBSTITUTE(SUBSTITUTE(SUBSTITUTE(SUBSTITUTE(SUBSTITUTE(SUBSTITUTE(SUBSTITUTE(SUBSTITUTE(SUBSTITUTE(SUBSTITUTE(SUBSTITUTE(SUBSTITUTE(SUBSTITUTE(SUBSTITUTE(SUBSTITUTE(SUBSTITUTE(SUBSTITUTE(SUBSTITUTE(SUBSTITUTE(SUBSTITUTE(SUBSTITUTE(IF(_xlfn.ISFORMULA(H!D61),_xlfn.FORMULATEXT(H!D61),H!D61),"9","#"),"8","#"),"7","#"),"6","#"),"5","#"),"4","#"),"3","#"),"2","#"),"1","#"),"0","#"),"$","")," ",""),",","@"),"&gt;","@"),"&lt;","@"),"=","@"),")","@"),"(","@"),"^","@"),"/","@"),"+","@"),"*","@"),"-","@"),"@#","")))/2&gt;(LEN(SUBSTITUTE(SUBSTITUTE(SUBSTITUTE(SUBSTITUTE(SUBSTITUTE(SUBSTITUTE(SUBSTITUTE(SUBSTITUTE(SUBSTITUTE(SUBSTITUTE(SUBSTITUTE(SUBSTITUTE(SUBSTITUTE(SUBSTITUTE(SUBSTITUTE(SUBSTITUTE(SUBSTITUTE(SUBSTITUTE(SUBSTITUTE(SUBSTITUTE(SUBSTITUTE(SUBSTITUTE(SUBSTITUTE(IF(_xlfn.ISFORMULA('#_H'!D61),_xlfn.FORMULATEXT('#_H'!D61),'#_H'!D61),"9","#"),"8","#"),"7","#"),"6","#"),"5","#"),"4","#"),"3","#"),"2","#"),"1","#"),"0","#"),"$","")," ",""),",","@"),"&gt;","@"),"&lt;","@"),"=","@"),")","@"),"(","@"),"^","@"),"/","@"),"+","@"),"*","@"),"-","@"))-LEN(SUBSTITUTE(SUBSTITUTE(SUBSTITUTE(SUBSTITUTE(SUBSTITUTE(SUBSTITUTE(SUBSTITUTE(SUBSTITUTE(SUBSTITUTE(SUBSTITUTE(SUBSTITUTE(SUBSTITUTE(SUBSTITUTE(SUBSTITUTE(SUBSTITUTE(SUBSTITUTE(SUBSTITUTE(SUBSTITUTE(SUBSTITUTE(SUBSTITUTE(SUBSTITUTE(SUBSTITUTE(SUBSTITUTE(SUBSTITUTE(IF(_xlfn.ISFORMULA('#_H'!D61),_xlfn.FORMULATEXT('#_H'!D61),'#_H'!D61),"9","#"),"8","#"),"7","#"),"6","#"),"5","#"),"4","#"),"3","#"),"2","#"),"1","#"),"0","#"),"$","")," ",""),",","@"),"&gt;","@"),"&lt;","@"),"=","@"),")","@"),"(","@"),"^","@"),"/","@"),"+","@"),"*","@"),"-","@"),"@#","")))/2,TRUE,FALSE),"HardCodeMsg",IF(LEN(IF(_xlfn.ISFORMULA(H!D61),_xlfn.FORMULATEXT(H!D61),H!D61))-LEN(SUBSTITUTE(IF(_xlfn.ISFORMULA(H!D61),_xlfn.FORMULATEXT(H!D61),H!D61),"""",""))&gt;LEN(IF(_xlfn.ISFORMULA('#_H'!D61),_xlfn.FORMULATEXT('#_H'!D61),'#_H'!D61))-LEN(SUBSTITUTE(IF(_xlfn.ISFORMULA('#_H'!D61),_xlfn.FORMULATEXT('#_H'!D61),'#_H'!D61),"""","")),TRUE,FALSE),"HardQuoteMsg",IF(LEN(IF(_xlfn.ISFORMULA(H!D61),_xlfn.FORMULATEXT(H!D61),H!D61))-LEN(SUBSTITUTE(IF(_xlfn.ISFORMULA(H!D61),_xlfn.FORMULATEXT(H!D61),H!D61),"$",""))&lt;LEN(IF(_xlfn.ISFORMULA('#_H'!D61),_xlfn.FORMULATEXT('#_H'!D61),'#_H'!D61))-LEN(SUBSTITUTE(IF(_xlfn.ISFORMULA('#_H'!D61),_xlfn.FORMULATEXT('#_H'!D61),'#_H'!D61),"$","")),TRUE,FALSE),"MissingAbsMsg",_xlfn.IFS(ISTEXT('#_H'!D61),FALSE,ISLOGICAL('#_H'!D61),FALSE,SUBSTITUTE(CELL("format",'#_H'!D61),"-","")=SUBSTITUTE(CELL("format",H!D61),"-",""),FALSE,CELL("format",'#_H'!D61)="G",FALSE,AND(CELL("format",'#_H'!D61)="F0",CELL("format",H!D61)="G"),FALSE,TRUE,IFERROR(IF(MATCH(CELL("format",'#_H'!D61),FormatCodes_SFX!$A$4:$A$53,0)&gt;0,TRUE),FALSE),TRUE,TRUE),"FormatMsg",TRUE,"PerfectMsg")</f>
        <v>PerfectMsg</v>
      </c>
      <c r="E61" s="257">
        <v>668372</v>
      </c>
      <c r="F61" s="254">
        <v>0</v>
      </c>
      <c r="G61" s="254">
        <v>0</v>
      </c>
      <c r="H61" s="254"/>
      <c r="I61" s="251"/>
      <c r="J61" s="252">
        <v>0</v>
      </c>
      <c r="K61" s="252">
        <v>0</v>
      </c>
      <c r="N61" s="251"/>
    </row>
    <row r="62" spans="1:14" s="252" customFormat="1" ht="15" customHeight="1" x14ac:dyDescent="0.15">
      <c r="A62" s="251"/>
      <c r="B62" s="252">
        <v>0</v>
      </c>
      <c r="C62" s="252">
        <v>0</v>
      </c>
      <c r="D62" s="252" t="str">
        <f ca="1">_xlfn.IFS(ISBLANK(H!D62),"",IF(NOT(ISNA('#_H'!D62)),IF(ISNA(H!D62),TRUE,FALSE),FALSE),"StuNAMsg",IF(AND(ISNA('#_H'!D62),ISNA(H!D62)),TRUE,FALSE),"PerfectMsg",IF(NOT(ISERROR('#_H'!D62)),IF(ISERROR(H!D62),TRUE,FALSE),FALSE),"StuErrorMsg",IF(TYPE('#_H'!D62)&lt;&gt;TYPE(H!D62),TRUE,FALSE),"WrongTypeMsg",IF(_xlfn.ISFORMULA('#_H'!D62),IF(NOT(_xlfn.ISFORMULA(H!D62)),TRUE),FALSE),"MissingFormulaMsg",IF(NOT(AND(ISNUMBER(FIND("[",_xlfn.FORMULATEXT('#_H'!D62))),ISNUMBER(FIND("!",_xlfn.FORMULATEXT('#_H'!D62))))),AND(ISNUMBER(FIND("[",_xlfn.FORMULATEXT(H!D62))),ISNUMBER(FIND("!",_xlfn.FORMULATEXT(H!D62)))),FALSE),"ExternalRefsMsg",IF(ISNUMBER('#_H'!D62),IF(ABS('#_H'!D62-H!D62)&gt;0.00001,TRUE,FALSE),IF('#_H'!D62&lt;&gt;H!D62,TRUE,FALSE)),IF(ISNUMBER('#_H'!D62),IF('#_H'!D62&gt;H!D62,"TooLow","TooHigh"),"WrongAnswer"),NOT(_xlfn.ISFORMULA('#_H'!D62)),IF(_xlfn.IFS(ISTEXT('#_H'!D62),FALSE,ISLOGICAL('#_H'!D62),FALSE,SUBSTITUTE(CELL("format",'#_H'!D62),"-","")=SUBSTITUTE(CELL("format",H!D62),"-",""),FALSE,CELL("format",'#_H'!D62)="G",FALSE,AND(CELL("format",'#_H'!D62)="F0",CELL("format",H!D62)="G"),FALSE,TRUE,IFERROR(IF(MATCH(CELL("format",'#_H'!D62)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62),_xlfn.FORMULATEXT(H!D62),H!D62),"9","#"),"8","#"),"7","#"),"6","#"),"5","#"),"4","#"),"3","#"),"2","#"),"1","#"),"0","#"),"$","")," ",""),",","@"),"&gt;","@"),"&lt;","@"),"=","@"),")","@"),"(","@"),"^","@"),"/","@"),"+","@"),"*","@"),"-","@"))-LEN(SUBSTITUTE(SUBSTITUTE(SUBSTITUTE(SUBSTITUTE(SUBSTITUTE(SUBSTITUTE(SUBSTITUTE(SUBSTITUTE(SUBSTITUTE(SUBSTITUTE(SUBSTITUTE(SUBSTITUTE(SUBSTITUTE(SUBSTITUTE(SUBSTITUTE(SUBSTITUTE(SUBSTITUTE(SUBSTITUTE(SUBSTITUTE(SUBSTITUTE(SUBSTITUTE(SUBSTITUTE(SUBSTITUTE(SUBSTITUTE(IF(_xlfn.ISFORMULA(H!D62),_xlfn.FORMULATEXT(H!D62),H!D62),"9","#"),"8","#"),"7","#"),"6","#"),"5","#"),"4","#"),"3","#"),"2","#"),"1","#"),"0","#"),"$","")," ",""),",","@"),"&gt;","@"),"&lt;","@"),"=","@"),")","@"),"(","@"),"^","@"),"/","@"),"+","@"),"*","@"),"-","@"),"@#","")))/2&gt;(LEN(SUBSTITUTE(SUBSTITUTE(SUBSTITUTE(SUBSTITUTE(SUBSTITUTE(SUBSTITUTE(SUBSTITUTE(SUBSTITUTE(SUBSTITUTE(SUBSTITUTE(SUBSTITUTE(SUBSTITUTE(SUBSTITUTE(SUBSTITUTE(SUBSTITUTE(SUBSTITUTE(SUBSTITUTE(SUBSTITUTE(SUBSTITUTE(SUBSTITUTE(SUBSTITUTE(SUBSTITUTE(SUBSTITUTE(IF(_xlfn.ISFORMULA('#_H'!D62),_xlfn.FORMULATEXT('#_H'!D62),'#_H'!D62),"9","#"),"8","#"),"7","#"),"6","#"),"5","#"),"4","#"),"3","#"),"2","#"),"1","#"),"0","#"),"$","")," ",""),",","@"),"&gt;","@"),"&lt;","@"),"=","@"),")","@"),"(","@"),"^","@"),"/","@"),"+","@"),"*","@"),"-","@"))-LEN(SUBSTITUTE(SUBSTITUTE(SUBSTITUTE(SUBSTITUTE(SUBSTITUTE(SUBSTITUTE(SUBSTITUTE(SUBSTITUTE(SUBSTITUTE(SUBSTITUTE(SUBSTITUTE(SUBSTITUTE(SUBSTITUTE(SUBSTITUTE(SUBSTITUTE(SUBSTITUTE(SUBSTITUTE(SUBSTITUTE(SUBSTITUTE(SUBSTITUTE(SUBSTITUTE(SUBSTITUTE(SUBSTITUTE(SUBSTITUTE(IF(_xlfn.ISFORMULA('#_H'!D62),_xlfn.FORMULATEXT('#_H'!D62),'#_H'!D62),"9","#"),"8","#"),"7","#"),"6","#"),"5","#"),"4","#"),"3","#"),"2","#"),"1","#"),"0","#"),"$","")," ",""),",","@"),"&gt;","@"),"&lt;","@"),"=","@"),")","@"),"(","@"),"^","@"),"/","@"),"+","@"),"*","@"),"-","@"),"@#","")))/2,TRUE,FALSE),"HardCodeMsg",IF(LEN(IF(_xlfn.ISFORMULA(H!D62),_xlfn.FORMULATEXT(H!D62),H!D62))-LEN(SUBSTITUTE(IF(_xlfn.ISFORMULA(H!D62),_xlfn.FORMULATEXT(H!D62),H!D62),"""",""))&gt;LEN(IF(_xlfn.ISFORMULA('#_H'!D62),_xlfn.FORMULATEXT('#_H'!D62),'#_H'!D62))-LEN(SUBSTITUTE(IF(_xlfn.ISFORMULA('#_H'!D62),_xlfn.FORMULATEXT('#_H'!D62),'#_H'!D62),"""","")),TRUE,FALSE),"HardQuoteMsg",IF(LEN(IF(_xlfn.ISFORMULA(H!D62),_xlfn.FORMULATEXT(H!D62),H!D62))-LEN(SUBSTITUTE(IF(_xlfn.ISFORMULA(H!D62),_xlfn.FORMULATEXT(H!D62),H!D62),"$",""))&lt;LEN(IF(_xlfn.ISFORMULA('#_H'!D62),_xlfn.FORMULATEXT('#_H'!D62),'#_H'!D62))-LEN(SUBSTITUTE(IF(_xlfn.ISFORMULA('#_H'!D62),_xlfn.FORMULATEXT('#_H'!D62),'#_H'!D62),"$","")),TRUE,FALSE),"MissingAbsMsg",_xlfn.IFS(ISTEXT('#_H'!D62),FALSE,ISLOGICAL('#_H'!D62),FALSE,SUBSTITUTE(CELL("format",'#_H'!D62),"-","")=SUBSTITUTE(CELL("format",H!D62),"-",""),FALSE,CELL("format",'#_H'!D62)="G",FALSE,AND(CELL("format",'#_H'!D62)="F0",CELL("format",H!D62)="G"),FALSE,TRUE,IFERROR(IF(MATCH(CELL("format",'#_H'!D62),FormatCodes_SFX!$A$4:$A$53,0)&gt;0,TRUE),FALSE),TRUE,TRUE),"FormatMsg",TRUE,"PerfectMsg")</f>
        <v>PerfectMsg</v>
      </c>
      <c r="E62" s="257">
        <v>1032963</v>
      </c>
      <c r="F62" s="254">
        <v>0</v>
      </c>
      <c r="G62" s="254">
        <v>0</v>
      </c>
      <c r="H62" s="254"/>
      <c r="I62" s="251"/>
      <c r="J62" s="252">
        <v>0</v>
      </c>
      <c r="K62" s="252">
        <v>0</v>
      </c>
      <c r="N62" s="251"/>
    </row>
    <row r="63" spans="1:14" s="252" customFormat="1" ht="15" customHeight="1" x14ac:dyDescent="0.15">
      <c r="A63" s="251"/>
      <c r="B63" s="252">
        <v>0</v>
      </c>
      <c r="C63" s="252">
        <v>0</v>
      </c>
      <c r="D63" s="252" t="str">
        <f ca="1">_xlfn.IFS(ISBLANK(H!D63),"",IF(NOT(ISNA('#_H'!D63)),IF(ISNA(H!D63),TRUE,FALSE),FALSE),"StuNAMsg",IF(AND(ISNA('#_H'!D63),ISNA(H!D63)),TRUE,FALSE),"PerfectMsg",IF(NOT(ISERROR('#_H'!D63)),IF(ISERROR(H!D63),TRUE,FALSE),FALSE),"StuErrorMsg",IF(TYPE('#_H'!D63)&lt;&gt;TYPE(H!D63),TRUE,FALSE),"WrongTypeMsg",IF(_xlfn.ISFORMULA('#_H'!D63),IF(NOT(_xlfn.ISFORMULA(H!D63)),TRUE),FALSE),"MissingFormulaMsg",IF(NOT(AND(ISNUMBER(FIND("[",_xlfn.FORMULATEXT('#_H'!D63))),ISNUMBER(FIND("!",_xlfn.FORMULATEXT('#_H'!D63))))),AND(ISNUMBER(FIND("[",_xlfn.FORMULATEXT(H!D63))),ISNUMBER(FIND("!",_xlfn.FORMULATEXT(H!D63)))),FALSE),"ExternalRefsMsg",IF(ISNUMBER('#_H'!D63),IF(ABS('#_H'!D63-H!D63)&gt;0.00001,TRUE,FALSE),IF('#_H'!D63&lt;&gt;H!D63,TRUE,FALSE)),IF(ISNUMBER('#_H'!D63),IF('#_H'!D63&gt;H!D63,"TooLow","TooHigh"),"WrongAnswer"),NOT(_xlfn.ISFORMULA('#_H'!D63)),IF(_xlfn.IFS(ISTEXT('#_H'!D63),FALSE,ISLOGICAL('#_H'!D63),FALSE,SUBSTITUTE(CELL("format",'#_H'!D63),"-","")=SUBSTITUTE(CELL("format",H!D63),"-",""),FALSE,CELL("format",'#_H'!D63)="G",FALSE,AND(CELL("format",'#_H'!D63)="F0",CELL("format",H!D63)="G"),FALSE,TRUE,IFERROR(IF(MATCH(CELL("format",'#_H'!D63)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63),_xlfn.FORMULATEXT(H!D63),H!D63),"9","#"),"8","#"),"7","#"),"6","#"),"5","#"),"4","#"),"3","#"),"2","#"),"1","#"),"0","#"),"$","")," ",""),",","@"),"&gt;","@"),"&lt;","@"),"=","@"),")","@"),"(","@"),"^","@"),"/","@"),"+","@"),"*","@"),"-","@"))-LEN(SUBSTITUTE(SUBSTITUTE(SUBSTITUTE(SUBSTITUTE(SUBSTITUTE(SUBSTITUTE(SUBSTITUTE(SUBSTITUTE(SUBSTITUTE(SUBSTITUTE(SUBSTITUTE(SUBSTITUTE(SUBSTITUTE(SUBSTITUTE(SUBSTITUTE(SUBSTITUTE(SUBSTITUTE(SUBSTITUTE(SUBSTITUTE(SUBSTITUTE(SUBSTITUTE(SUBSTITUTE(SUBSTITUTE(SUBSTITUTE(IF(_xlfn.ISFORMULA(H!D63),_xlfn.FORMULATEXT(H!D63),H!D63),"9","#"),"8","#"),"7","#"),"6","#"),"5","#"),"4","#"),"3","#"),"2","#"),"1","#"),"0","#"),"$","")," ",""),",","@"),"&gt;","@"),"&lt;","@"),"=","@"),")","@"),"(","@"),"^","@"),"/","@"),"+","@"),"*","@"),"-","@"),"@#","")))/2&gt;(LEN(SUBSTITUTE(SUBSTITUTE(SUBSTITUTE(SUBSTITUTE(SUBSTITUTE(SUBSTITUTE(SUBSTITUTE(SUBSTITUTE(SUBSTITUTE(SUBSTITUTE(SUBSTITUTE(SUBSTITUTE(SUBSTITUTE(SUBSTITUTE(SUBSTITUTE(SUBSTITUTE(SUBSTITUTE(SUBSTITUTE(SUBSTITUTE(SUBSTITUTE(SUBSTITUTE(SUBSTITUTE(SUBSTITUTE(IF(_xlfn.ISFORMULA('#_H'!D63),_xlfn.FORMULATEXT('#_H'!D63),'#_H'!D63),"9","#"),"8","#"),"7","#"),"6","#"),"5","#"),"4","#"),"3","#"),"2","#"),"1","#"),"0","#"),"$","")," ",""),",","@"),"&gt;","@"),"&lt;","@"),"=","@"),")","@"),"(","@"),"^","@"),"/","@"),"+","@"),"*","@"),"-","@"))-LEN(SUBSTITUTE(SUBSTITUTE(SUBSTITUTE(SUBSTITUTE(SUBSTITUTE(SUBSTITUTE(SUBSTITUTE(SUBSTITUTE(SUBSTITUTE(SUBSTITUTE(SUBSTITUTE(SUBSTITUTE(SUBSTITUTE(SUBSTITUTE(SUBSTITUTE(SUBSTITUTE(SUBSTITUTE(SUBSTITUTE(SUBSTITUTE(SUBSTITUTE(SUBSTITUTE(SUBSTITUTE(SUBSTITUTE(SUBSTITUTE(IF(_xlfn.ISFORMULA('#_H'!D63),_xlfn.FORMULATEXT('#_H'!D63),'#_H'!D63),"9","#"),"8","#"),"7","#"),"6","#"),"5","#"),"4","#"),"3","#"),"2","#"),"1","#"),"0","#"),"$","")," ",""),",","@"),"&gt;","@"),"&lt;","@"),"=","@"),")","@"),"(","@"),"^","@"),"/","@"),"+","@"),"*","@"),"-","@"),"@#","")))/2,TRUE,FALSE),"HardCodeMsg",IF(LEN(IF(_xlfn.ISFORMULA(H!D63),_xlfn.FORMULATEXT(H!D63),H!D63))-LEN(SUBSTITUTE(IF(_xlfn.ISFORMULA(H!D63),_xlfn.FORMULATEXT(H!D63),H!D63),"""",""))&gt;LEN(IF(_xlfn.ISFORMULA('#_H'!D63),_xlfn.FORMULATEXT('#_H'!D63),'#_H'!D63))-LEN(SUBSTITUTE(IF(_xlfn.ISFORMULA('#_H'!D63),_xlfn.FORMULATEXT('#_H'!D63),'#_H'!D63),"""","")),TRUE,FALSE),"HardQuoteMsg",IF(LEN(IF(_xlfn.ISFORMULA(H!D63),_xlfn.FORMULATEXT(H!D63),H!D63))-LEN(SUBSTITUTE(IF(_xlfn.ISFORMULA(H!D63),_xlfn.FORMULATEXT(H!D63),H!D63),"$",""))&lt;LEN(IF(_xlfn.ISFORMULA('#_H'!D63),_xlfn.FORMULATEXT('#_H'!D63),'#_H'!D63))-LEN(SUBSTITUTE(IF(_xlfn.ISFORMULA('#_H'!D63),_xlfn.FORMULATEXT('#_H'!D63),'#_H'!D63),"$","")),TRUE,FALSE),"MissingAbsMsg",_xlfn.IFS(ISTEXT('#_H'!D63),FALSE,ISLOGICAL('#_H'!D63),FALSE,SUBSTITUTE(CELL("format",'#_H'!D63),"-","")=SUBSTITUTE(CELL("format",H!D63),"-",""),FALSE,CELL("format",'#_H'!D63)="G",FALSE,AND(CELL("format",'#_H'!D63)="F0",CELL("format",H!D63)="G"),FALSE,TRUE,IFERROR(IF(MATCH(CELL("format",'#_H'!D63),FormatCodes_SFX!$A$4:$A$53,0)&gt;0,TRUE),FALSE),TRUE,TRUE),"FormatMsg",TRUE,"PerfectMsg")</f>
        <v>PerfectMsg</v>
      </c>
      <c r="E63" s="257">
        <v>1214697</v>
      </c>
      <c r="F63" s="254">
        <v>0</v>
      </c>
      <c r="G63" s="254">
        <v>0</v>
      </c>
      <c r="H63" s="254"/>
      <c r="I63" s="251"/>
      <c r="J63" s="252">
        <v>0</v>
      </c>
      <c r="K63" s="252">
        <v>0</v>
      </c>
      <c r="N63" s="251"/>
    </row>
    <row r="64" spans="1:14" s="252" customFormat="1" ht="15" customHeight="1" x14ac:dyDescent="0.15">
      <c r="A64" s="251"/>
      <c r="B64" s="252">
        <v>0</v>
      </c>
      <c r="C64" s="252">
        <v>0</v>
      </c>
      <c r="D64" s="252" t="str">
        <f ca="1">_xlfn.IFS(ISBLANK(H!D64),"",IF(NOT(ISNA('#_H'!D64)),IF(ISNA(H!D64),TRUE,FALSE),FALSE),"StuNAMsg",IF(AND(ISNA('#_H'!D64),ISNA(H!D64)),TRUE,FALSE),"PerfectMsg",IF(NOT(ISERROR('#_H'!D64)),IF(ISERROR(H!D64),TRUE,FALSE),FALSE),"StuErrorMsg",IF(TYPE('#_H'!D64)&lt;&gt;TYPE(H!D64),TRUE,FALSE),"WrongTypeMsg",IF(_xlfn.ISFORMULA('#_H'!D64),IF(NOT(_xlfn.ISFORMULA(H!D64)),TRUE),FALSE),"MissingFormulaMsg",IF(NOT(AND(ISNUMBER(FIND("[",_xlfn.FORMULATEXT('#_H'!D64))),ISNUMBER(FIND("!",_xlfn.FORMULATEXT('#_H'!D64))))),AND(ISNUMBER(FIND("[",_xlfn.FORMULATEXT(H!D64))),ISNUMBER(FIND("!",_xlfn.FORMULATEXT(H!D64)))),FALSE),"ExternalRefsMsg",IF(ISNUMBER('#_H'!D64),IF(ABS('#_H'!D64-H!D64)&gt;0.00001,TRUE,FALSE),IF('#_H'!D64&lt;&gt;H!D64,TRUE,FALSE)),IF(ISNUMBER('#_H'!D64),IF('#_H'!D64&gt;H!D64,"TooLow","TooHigh"),"WrongAnswer"),NOT(_xlfn.ISFORMULA('#_H'!D64)),IF(_xlfn.IFS(ISTEXT('#_H'!D64),FALSE,ISLOGICAL('#_H'!D64),FALSE,SUBSTITUTE(CELL("format",'#_H'!D64),"-","")=SUBSTITUTE(CELL("format",H!D64),"-",""),FALSE,CELL("format",'#_H'!D64)="G",FALSE,AND(CELL("format",'#_H'!D64)="F0",CELL("format",H!D64)="G"),FALSE,TRUE,IFERROR(IF(MATCH(CELL("format",'#_H'!D64)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64),_xlfn.FORMULATEXT(H!D64),H!D64),"9","#"),"8","#"),"7","#"),"6","#"),"5","#"),"4","#"),"3","#"),"2","#"),"1","#"),"0","#"),"$","")," ",""),",","@"),"&gt;","@"),"&lt;","@"),"=","@"),")","@"),"(","@"),"^","@"),"/","@"),"+","@"),"*","@"),"-","@"))-LEN(SUBSTITUTE(SUBSTITUTE(SUBSTITUTE(SUBSTITUTE(SUBSTITUTE(SUBSTITUTE(SUBSTITUTE(SUBSTITUTE(SUBSTITUTE(SUBSTITUTE(SUBSTITUTE(SUBSTITUTE(SUBSTITUTE(SUBSTITUTE(SUBSTITUTE(SUBSTITUTE(SUBSTITUTE(SUBSTITUTE(SUBSTITUTE(SUBSTITUTE(SUBSTITUTE(SUBSTITUTE(SUBSTITUTE(SUBSTITUTE(IF(_xlfn.ISFORMULA(H!D64),_xlfn.FORMULATEXT(H!D64),H!D64),"9","#"),"8","#"),"7","#"),"6","#"),"5","#"),"4","#"),"3","#"),"2","#"),"1","#"),"0","#"),"$","")," ",""),",","@"),"&gt;","@"),"&lt;","@"),"=","@"),")","@"),"(","@"),"^","@"),"/","@"),"+","@"),"*","@"),"-","@"),"@#","")))/2&gt;(LEN(SUBSTITUTE(SUBSTITUTE(SUBSTITUTE(SUBSTITUTE(SUBSTITUTE(SUBSTITUTE(SUBSTITUTE(SUBSTITUTE(SUBSTITUTE(SUBSTITUTE(SUBSTITUTE(SUBSTITUTE(SUBSTITUTE(SUBSTITUTE(SUBSTITUTE(SUBSTITUTE(SUBSTITUTE(SUBSTITUTE(SUBSTITUTE(SUBSTITUTE(SUBSTITUTE(SUBSTITUTE(SUBSTITUTE(IF(_xlfn.ISFORMULA('#_H'!D64),_xlfn.FORMULATEXT('#_H'!D64),'#_H'!D64),"9","#"),"8","#"),"7","#"),"6","#"),"5","#"),"4","#"),"3","#"),"2","#"),"1","#"),"0","#"),"$","")," ",""),",","@"),"&gt;","@"),"&lt;","@"),"=","@"),")","@"),"(","@"),"^","@"),"/","@"),"+","@"),"*","@"),"-","@"))-LEN(SUBSTITUTE(SUBSTITUTE(SUBSTITUTE(SUBSTITUTE(SUBSTITUTE(SUBSTITUTE(SUBSTITUTE(SUBSTITUTE(SUBSTITUTE(SUBSTITUTE(SUBSTITUTE(SUBSTITUTE(SUBSTITUTE(SUBSTITUTE(SUBSTITUTE(SUBSTITUTE(SUBSTITUTE(SUBSTITUTE(SUBSTITUTE(SUBSTITUTE(SUBSTITUTE(SUBSTITUTE(SUBSTITUTE(SUBSTITUTE(IF(_xlfn.ISFORMULA('#_H'!D64),_xlfn.FORMULATEXT('#_H'!D64),'#_H'!D64),"9","#"),"8","#"),"7","#"),"6","#"),"5","#"),"4","#"),"3","#"),"2","#"),"1","#"),"0","#"),"$","")," ",""),",","@"),"&gt;","@"),"&lt;","@"),"=","@"),")","@"),"(","@"),"^","@"),"/","@"),"+","@"),"*","@"),"-","@"),"@#","")))/2,TRUE,FALSE),"HardCodeMsg",IF(LEN(IF(_xlfn.ISFORMULA(H!D64),_xlfn.FORMULATEXT(H!D64),H!D64))-LEN(SUBSTITUTE(IF(_xlfn.ISFORMULA(H!D64),_xlfn.FORMULATEXT(H!D64),H!D64),"""",""))&gt;LEN(IF(_xlfn.ISFORMULA('#_H'!D64),_xlfn.FORMULATEXT('#_H'!D64),'#_H'!D64))-LEN(SUBSTITUTE(IF(_xlfn.ISFORMULA('#_H'!D64),_xlfn.FORMULATEXT('#_H'!D64),'#_H'!D64),"""","")),TRUE,FALSE),"HardQuoteMsg",IF(LEN(IF(_xlfn.ISFORMULA(H!D64),_xlfn.FORMULATEXT(H!D64),H!D64))-LEN(SUBSTITUTE(IF(_xlfn.ISFORMULA(H!D64),_xlfn.FORMULATEXT(H!D64),H!D64),"$",""))&lt;LEN(IF(_xlfn.ISFORMULA('#_H'!D64),_xlfn.FORMULATEXT('#_H'!D64),'#_H'!D64))-LEN(SUBSTITUTE(IF(_xlfn.ISFORMULA('#_H'!D64),_xlfn.FORMULATEXT('#_H'!D64),'#_H'!D64),"$","")),TRUE,FALSE),"MissingAbsMsg",_xlfn.IFS(ISTEXT('#_H'!D64),FALSE,ISLOGICAL('#_H'!D64),FALSE,SUBSTITUTE(CELL("format",'#_H'!D64),"-","")=SUBSTITUTE(CELL("format",H!D64),"-",""),FALSE,CELL("format",'#_H'!D64)="G",FALSE,AND(CELL("format",'#_H'!D64)="F0",CELL("format",H!D64)="G"),FALSE,TRUE,IFERROR(IF(MATCH(CELL("format",'#_H'!D64),FormatCodes_SFX!$A$4:$A$53,0)&gt;0,TRUE),FALSE),TRUE,TRUE),"FormatMsg",TRUE,"PerfectMsg")</f>
        <v>PerfectMsg</v>
      </c>
      <c r="E64" s="257">
        <v>978888</v>
      </c>
      <c r="F64" s="254">
        <v>0</v>
      </c>
      <c r="G64" s="254">
        <v>0</v>
      </c>
      <c r="H64" s="254"/>
      <c r="I64" s="251"/>
      <c r="J64" s="252">
        <v>0</v>
      </c>
      <c r="K64" s="252">
        <v>0</v>
      </c>
      <c r="N64" s="251"/>
    </row>
    <row r="65" spans="1:14" s="252" customFormat="1" ht="15" customHeight="1" x14ac:dyDescent="0.15">
      <c r="A65" s="251"/>
      <c r="B65" s="252">
        <v>0</v>
      </c>
      <c r="C65" s="252">
        <v>0</v>
      </c>
      <c r="D65" s="252" t="str">
        <f ca="1">_xlfn.IFS(ISBLANK(H!D65),"",IF(NOT(ISNA('#_H'!D65)),IF(ISNA(H!D65),TRUE,FALSE),FALSE),"StuNAMsg",IF(AND(ISNA('#_H'!D65),ISNA(H!D65)),TRUE,FALSE),"PerfectMsg",IF(NOT(ISERROR('#_H'!D65)),IF(ISERROR(H!D65),TRUE,FALSE),FALSE),"StuErrorMsg",IF(TYPE('#_H'!D65)&lt;&gt;TYPE(H!D65),TRUE,FALSE),"WrongTypeMsg",IF(_xlfn.ISFORMULA('#_H'!D65),IF(NOT(_xlfn.ISFORMULA(H!D65)),TRUE),FALSE),"MissingFormulaMsg",IF(NOT(AND(ISNUMBER(FIND("[",_xlfn.FORMULATEXT('#_H'!D65))),ISNUMBER(FIND("!",_xlfn.FORMULATEXT('#_H'!D65))))),AND(ISNUMBER(FIND("[",_xlfn.FORMULATEXT(H!D65))),ISNUMBER(FIND("!",_xlfn.FORMULATEXT(H!D65)))),FALSE),"ExternalRefsMsg",IF(ISNUMBER('#_H'!D65),IF(ABS('#_H'!D65-H!D65)&gt;0.00001,TRUE,FALSE),IF('#_H'!D65&lt;&gt;H!D65,TRUE,FALSE)),IF(ISNUMBER('#_H'!D65),IF('#_H'!D65&gt;H!D65,"TooLow","TooHigh"),"WrongAnswer"),NOT(_xlfn.ISFORMULA('#_H'!D65)),IF(_xlfn.IFS(ISTEXT('#_H'!D65),FALSE,ISLOGICAL('#_H'!D65),FALSE,SUBSTITUTE(CELL("format",'#_H'!D65),"-","")=SUBSTITUTE(CELL("format",H!D65),"-",""),FALSE,CELL("format",'#_H'!D65)="G",FALSE,AND(CELL("format",'#_H'!D65)="F0",CELL("format",H!D65)="G"),FALSE,TRUE,IFERROR(IF(MATCH(CELL("format",'#_H'!D65)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65),_xlfn.FORMULATEXT(H!D65),H!D65),"9","#"),"8","#"),"7","#"),"6","#"),"5","#"),"4","#"),"3","#"),"2","#"),"1","#"),"0","#"),"$","")," ",""),",","@"),"&gt;","@"),"&lt;","@"),"=","@"),")","@"),"(","@"),"^","@"),"/","@"),"+","@"),"*","@"),"-","@"))-LEN(SUBSTITUTE(SUBSTITUTE(SUBSTITUTE(SUBSTITUTE(SUBSTITUTE(SUBSTITUTE(SUBSTITUTE(SUBSTITUTE(SUBSTITUTE(SUBSTITUTE(SUBSTITUTE(SUBSTITUTE(SUBSTITUTE(SUBSTITUTE(SUBSTITUTE(SUBSTITUTE(SUBSTITUTE(SUBSTITUTE(SUBSTITUTE(SUBSTITUTE(SUBSTITUTE(SUBSTITUTE(SUBSTITUTE(SUBSTITUTE(IF(_xlfn.ISFORMULA(H!D65),_xlfn.FORMULATEXT(H!D65),H!D65),"9","#"),"8","#"),"7","#"),"6","#"),"5","#"),"4","#"),"3","#"),"2","#"),"1","#"),"0","#"),"$","")," ",""),",","@"),"&gt;","@"),"&lt;","@"),"=","@"),")","@"),"(","@"),"^","@"),"/","@"),"+","@"),"*","@"),"-","@"),"@#","")))/2&gt;(LEN(SUBSTITUTE(SUBSTITUTE(SUBSTITUTE(SUBSTITUTE(SUBSTITUTE(SUBSTITUTE(SUBSTITUTE(SUBSTITUTE(SUBSTITUTE(SUBSTITUTE(SUBSTITUTE(SUBSTITUTE(SUBSTITUTE(SUBSTITUTE(SUBSTITUTE(SUBSTITUTE(SUBSTITUTE(SUBSTITUTE(SUBSTITUTE(SUBSTITUTE(SUBSTITUTE(SUBSTITUTE(SUBSTITUTE(IF(_xlfn.ISFORMULA('#_H'!D65),_xlfn.FORMULATEXT('#_H'!D65),'#_H'!D65),"9","#"),"8","#"),"7","#"),"6","#"),"5","#"),"4","#"),"3","#"),"2","#"),"1","#"),"0","#"),"$","")," ",""),",","@"),"&gt;","@"),"&lt;","@"),"=","@"),")","@"),"(","@"),"^","@"),"/","@"),"+","@"),"*","@"),"-","@"))-LEN(SUBSTITUTE(SUBSTITUTE(SUBSTITUTE(SUBSTITUTE(SUBSTITUTE(SUBSTITUTE(SUBSTITUTE(SUBSTITUTE(SUBSTITUTE(SUBSTITUTE(SUBSTITUTE(SUBSTITUTE(SUBSTITUTE(SUBSTITUTE(SUBSTITUTE(SUBSTITUTE(SUBSTITUTE(SUBSTITUTE(SUBSTITUTE(SUBSTITUTE(SUBSTITUTE(SUBSTITUTE(SUBSTITUTE(SUBSTITUTE(IF(_xlfn.ISFORMULA('#_H'!D65),_xlfn.FORMULATEXT('#_H'!D65),'#_H'!D65),"9","#"),"8","#"),"7","#"),"6","#"),"5","#"),"4","#"),"3","#"),"2","#"),"1","#"),"0","#"),"$","")," ",""),",","@"),"&gt;","@"),"&lt;","@"),"=","@"),")","@"),"(","@"),"^","@"),"/","@"),"+","@"),"*","@"),"-","@"),"@#","")))/2,TRUE,FALSE),"HardCodeMsg",IF(LEN(IF(_xlfn.ISFORMULA(H!D65),_xlfn.FORMULATEXT(H!D65),H!D65))-LEN(SUBSTITUTE(IF(_xlfn.ISFORMULA(H!D65),_xlfn.FORMULATEXT(H!D65),H!D65),"""",""))&gt;LEN(IF(_xlfn.ISFORMULA('#_H'!D65),_xlfn.FORMULATEXT('#_H'!D65),'#_H'!D65))-LEN(SUBSTITUTE(IF(_xlfn.ISFORMULA('#_H'!D65),_xlfn.FORMULATEXT('#_H'!D65),'#_H'!D65),"""","")),TRUE,FALSE),"HardQuoteMsg",IF(LEN(IF(_xlfn.ISFORMULA(H!D65),_xlfn.FORMULATEXT(H!D65),H!D65))-LEN(SUBSTITUTE(IF(_xlfn.ISFORMULA(H!D65),_xlfn.FORMULATEXT(H!D65),H!D65),"$",""))&lt;LEN(IF(_xlfn.ISFORMULA('#_H'!D65),_xlfn.FORMULATEXT('#_H'!D65),'#_H'!D65))-LEN(SUBSTITUTE(IF(_xlfn.ISFORMULA('#_H'!D65),_xlfn.FORMULATEXT('#_H'!D65),'#_H'!D65),"$","")),TRUE,FALSE),"MissingAbsMsg",_xlfn.IFS(ISTEXT('#_H'!D65),FALSE,ISLOGICAL('#_H'!D65),FALSE,SUBSTITUTE(CELL("format",'#_H'!D65),"-","")=SUBSTITUTE(CELL("format",H!D65),"-",""),FALSE,CELL("format",'#_H'!D65)="G",FALSE,AND(CELL("format",'#_H'!D65)="F0",CELL("format",H!D65)="G"),FALSE,TRUE,IFERROR(IF(MATCH(CELL("format",'#_H'!D65),FormatCodes_SFX!$A$4:$A$53,0)&gt;0,TRUE),FALSE),TRUE,TRUE),"FormatMsg",TRUE,"PerfectMsg")</f>
        <v>PerfectMsg</v>
      </c>
      <c r="E65" s="257">
        <v>2543611</v>
      </c>
      <c r="F65" s="254">
        <v>0</v>
      </c>
      <c r="G65" s="254">
        <v>0</v>
      </c>
      <c r="H65" s="254"/>
      <c r="I65" s="251"/>
      <c r="J65" s="252">
        <v>0</v>
      </c>
      <c r="K65" s="252">
        <v>0</v>
      </c>
      <c r="N65" s="251"/>
    </row>
    <row r="66" spans="1:14" s="252" customFormat="1" ht="15" customHeight="1" x14ac:dyDescent="0.15">
      <c r="A66" s="251"/>
      <c r="B66" s="252">
        <v>0</v>
      </c>
      <c r="C66" s="252">
        <v>0</v>
      </c>
      <c r="D66" s="252" t="str">
        <f ca="1">_xlfn.IFS(ISBLANK(H!D66),"",IF(NOT(ISNA('#_H'!D66)),IF(ISNA(H!D66),TRUE,FALSE),FALSE),"StuNAMsg",IF(AND(ISNA('#_H'!D66),ISNA(H!D66)),TRUE,FALSE),"PerfectMsg",IF(NOT(ISERROR('#_H'!D66)),IF(ISERROR(H!D66),TRUE,FALSE),FALSE),"StuErrorMsg",IF(TYPE('#_H'!D66)&lt;&gt;TYPE(H!D66),TRUE,FALSE),"WrongTypeMsg",IF(_xlfn.ISFORMULA('#_H'!D66),IF(NOT(_xlfn.ISFORMULA(H!D66)),TRUE),FALSE),"MissingFormulaMsg",IF(NOT(AND(ISNUMBER(FIND("[",_xlfn.FORMULATEXT('#_H'!D66))),ISNUMBER(FIND("!",_xlfn.FORMULATEXT('#_H'!D66))))),AND(ISNUMBER(FIND("[",_xlfn.FORMULATEXT(H!D66))),ISNUMBER(FIND("!",_xlfn.FORMULATEXT(H!D66)))),FALSE),"ExternalRefsMsg",IF(ISNUMBER('#_H'!D66),IF(ABS('#_H'!D66-H!D66)&gt;0.00001,TRUE,FALSE),IF('#_H'!D66&lt;&gt;H!D66,TRUE,FALSE)),IF(ISNUMBER('#_H'!D66),IF('#_H'!D66&gt;H!D66,"TooLow","TooHigh"),"WrongAnswer"),NOT(_xlfn.ISFORMULA('#_H'!D66)),IF(_xlfn.IFS(ISTEXT('#_H'!D66),FALSE,ISLOGICAL('#_H'!D66),FALSE,SUBSTITUTE(CELL("format",'#_H'!D66),"-","")=SUBSTITUTE(CELL("format",H!D66),"-",""),FALSE,CELL("format",'#_H'!D66)="G",FALSE,AND(CELL("format",'#_H'!D66)="F0",CELL("format",H!D66)="G"),FALSE,TRUE,IFERROR(IF(MATCH(CELL("format",'#_H'!D66)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66),_xlfn.FORMULATEXT(H!D66),H!D66),"9","#"),"8","#"),"7","#"),"6","#"),"5","#"),"4","#"),"3","#"),"2","#"),"1","#"),"0","#"),"$","")," ",""),",","@"),"&gt;","@"),"&lt;","@"),"=","@"),")","@"),"(","@"),"^","@"),"/","@"),"+","@"),"*","@"),"-","@"))-LEN(SUBSTITUTE(SUBSTITUTE(SUBSTITUTE(SUBSTITUTE(SUBSTITUTE(SUBSTITUTE(SUBSTITUTE(SUBSTITUTE(SUBSTITUTE(SUBSTITUTE(SUBSTITUTE(SUBSTITUTE(SUBSTITUTE(SUBSTITUTE(SUBSTITUTE(SUBSTITUTE(SUBSTITUTE(SUBSTITUTE(SUBSTITUTE(SUBSTITUTE(SUBSTITUTE(SUBSTITUTE(SUBSTITUTE(SUBSTITUTE(IF(_xlfn.ISFORMULA(H!D66),_xlfn.FORMULATEXT(H!D66),H!D66),"9","#"),"8","#"),"7","#"),"6","#"),"5","#"),"4","#"),"3","#"),"2","#"),"1","#"),"0","#"),"$","")," ",""),",","@"),"&gt;","@"),"&lt;","@"),"=","@"),")","@"),"(","@"),"^","@"),"/","@"),"+","@"),"*","@"),"-","@"),"@#","")))/2&gt;(LEN(SUBSTITUTE(SUBSTITUTE(SUBSTITUTE(SUBSTITUTE(SUBSTITUTE(SUBSTITUTE(SUBSTITUTE(SUBSTITUTE(SUBSTITUTE(SUBSTITUTE(SUBSTITUTE(SUBSTITUTE(SUBSTITUTE(SUBSTITUTE(SUBSTITUTE(SUBSTITUTE(SUBSTITUTE(SUBSTITUTE(SUBSTITUTE(SUBSTITUTE(SUBSTITUTE(SUBSTITUTE(SUBSTITUTE(IF(_xlfn.ISFORMULA('#_H'!D66),_xlfn.FORMULATEXT('#_H'!D66),'#_H'!D66),"9","#"),"8","#"),"7","#"),"6","#"),"5","#"),"4","#"),"3","#"),"2","#"),"1","#"),"0","#"),"$","")," ",""),",","@"),"&gt;","@"),"&lt;","@"),"=","@"),")","@"),"(","@"),"^","@"),"/","@"),"+","@"),"*","@"),"-","@"))-LEN(SUBSTITUTE(SUBSTITUTE(SUBSTITUTE(SUBSTITUTE(SUBSTITUTE(SUBSTITUTE(SUBSTITUTE(SUBSTITUTE(SUBSTITUTE(SUBSTITUTE(SUBSTITUTE(SUBSTITUTE(SUBSTITUTE(SUBSTITUTE(SUBSTITUTE(SUBSTITUTE(SUBSTITUTE(SUBSTITUTE(SUBSTITUTE(SUBSTITUTE(SUBSTITUTE(SUBSTITUTE(SUBSTITUTE(SUBSTITUTE(IF(_xlfn.ISFORMULA('#_H'!D66),_xlfn.FORMULATEXT('#_H'!D66),'#_H'!D66),"9","#"),"8","#"),"7","#"),"6","#"),"5","#"),"4","#"),"3","#"),"2","#"),"1","#"),"0","#"),"$","")," ",""),",","@"),"&gt;","@"),"&lt;","@"),"=","@"),")","@"),"(","@"),"^","@"),"/","@"),"+","@"),"*","@"),"-","@"),"@#","")))/2,TRUE,FALSE),"HardCodeMsg",IF(LEN(IF(_xlfn.ISFORMULA(H!D66),_xlfn.FORMULATEXT(H!D66),H!D66))-LEN(SUBSTITUTE(IF(_xlfn.ISFORMULA(H!D66),_xlfn.FORMULATEXT(H!D66),H!D66),"""",""))&gt;LEN(IF(_xlfn.ISFORMULA('#_H'!D66),_xlfn.FORMULATEXT('#_H'!D66),'#_H'!D66))-LEN(SUBSTITUTE(IF(_xlfn.ISFORMULA('#_H'!D66),_xlfn.FORMULATEXT('#_H'!D66),'#_H'!D66),"""","")),TRUE,FALSE),"HardQuoteMsg",IF(LEN(IF(_xlfn.ISFORMULA(H!D66),_xlfn.FORMULATEXT(H!D66),H!D66))-LEN(SUBSTITUTE(IF(_xlfn.ISFORMULA(H!D66),_xlfn.FORMULATEXT(H!D66),H!D66),"$",""))&lt;LEN(IF(_xlfn.ISFORMULA('#_H'!D66),_xlfn.FORMULATEXT('#_H'!D66),'#_H'!D66))-LEN(SUBSTITUTE(IF(_xlfn.ISFORMULA('#_H'!D66),_xlfn.FORMULATEXT('#_H'!D66),'#_H'!D66),"$","")),TRUE,FALSE),"MissingAbsMsg",_xlfn.IFS(ISTEXT('#_H'!D66),FALSE,ISLOGICAL('#_H'!D66),FALSE,SUBSTITUTE(CELL("format",'#_H'!D66),"-","")=SUBSTITUTE(CELL("format",H!D66),"-",""),FALSE,CELL("format",'#_H'!D66)="G",FALSE,AND(CELL("format",'#_H'!D66)="F0",CELL("format",H!D66)="G"),FALSE,TRUE,IFERROR(IF(MATCH(CELL("format",'#_H'!D66),FormatCodes_SFX!$A$4:$A$53,0)&gt;0,TRUE),FALSE),TRUE,TRUE),"FormatMsg",TRUE,"PerfectMsg")</f>
        <v>PerfectMsg</v>
      </c>
      <c r="E66" s="257">
        <v>261272</v>
      </c>
      <c r="F66" s="254">
        <v>0</v>
      </c>
      <c r="G66" s="254">
        <v>0</v>
      </c>
      <c r="H66" s="254"/>
      <c r="I66" s="251"/>
      <c r="J66" s="252">
        <v>0</v>
      </c>
      <c r="K66" s="252">
        <v>0</v>
      </c>
      <c r="N66" s="251"/>
    </row>
    <row r="67" spans="1:14" s="252" customFormat="1" ht="15" customHeight="1" x14ac:dyDescent="0.15">
      <c r="A67" s="251"/>
      <c r="B67" s="252">
        <v>0</v>
      </c>
      <c r="C67" s="252">
        <v>0</v>
      </c>
      <c r="D67" s="252" t="str">
        <f ca="1">_xlfn.IFS(ISBLANK(H!D67),"",IF(NOT(ISNA('#_H'!D67)),IF(ISNA(H!D67),TRUE,FALSE),FALSE),"StuNAMsg",IF(AND(ISNA('#_H'!D67),ISNA(H!D67)),TRUE,FALSE),"PerfectMsg",IF(NOT(ISERROR('#_H'!D67)),IF(ISERROR(H!D67),TRUE,FALSE),FALSE),"StuErrorMsg",IF(TYPE('#_H'!D67)&lt;&gt;TYPE(H!D67),TRUE,FALSE),"WrongTypeMsg",IF(_xlfn.ISFORMULA('#_H'!D67),IF(NOT(_xlfn.ISFORMULA(H!D67)),TRUE),FALSE),"MissingFormulaMsg",IF(NOT(AND(ISNUMBER(FIND("[",_xlfn.FORMULATEXT('#_H'!D67))),ISNUMBER(FIND("!",_xlfn.FORMULATEXT('#_H'!D67))))),AND(ISNUMBER(FIND("[",_xlfn.FORMULATEXT(H!D67))),ISNUMBER(FIND("!",_xlfn.FORMULATEXT(H!D67)))),FALSE),"ExternalRefsMsg",IF(ISNUMBER('#_H'!D67),IF(ABS('#_H'!D67-H!D67)&gt;0.00001,TRUE,FALSE),IF('#_H'!D67&lt;&gt;H!D67,TRUE,FALSE)),IF(ISNUMBER('#_H'!D67),IF('#_H'!D67&gt;H!D67,"TooLow","TooHigh"),"WrongAnswer"),NOT(_xlfn.ISFORMULA('#_H'!D67)),IF(_xlfn.IFS(ISTEXT('#_H'!D67),FALSE,ISLOGICAL('#_H'!D67),FALSE,SUBSTITUTE(CELL("format",'#_H'!D67),"-","")=SUBSTITUTE(CELL("format",H!D67),"-",""),FALSE,CELL("format",'#_H'!D67)="G",FALSE,AND(CELL("format",'#_H'!D67)="F0",CELL("format",H!D67)="G"),FALSE,TRUE,IFERROR(IF(MATCH(CELL("format",'#_H'!D67)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67),_xlfn.FORMULATEXT(H!D67),H!D67),"9","#"),"8","#"),"7","#"),"6","#"),"5","#"),"4","#"),"3","#"),"2","#"),"1","#"),"0","#"),"$","")," ",""),",","@"),"&gt;","@"),"&lt;","@"),"=","@"),")","@"),"(","@"),"^","@"),"/","@"),"+","@"),"*","@"),"-","@"))-LEN(SUBSTITUTE(SUBSTITUTE(SUBSTITUTE(SUBSTITUTE(SUBSTITUTE(SUBSTITUTE(SUBSTITUTE(SUBSTITUTE(SUBSTITUTE(SUBSTITUTE(SUBSTITUTE(SUBSTITUTE(SUBSTITUTE(SUBSTITUTE(SUBSTITUTE(SUBSTITUTE(SUBSTITUTE(SUBSTITUTE(SUBSTITUTE(SUBSTITUTE(SUBSTITUTE(SUBSTITUTE(SUBSTITUTE(SUBSTITUTE(IF(_xlfn.ISFORMULA(H!D67),_xlfn.FORMULATEXT(H!D67),H!D67),"9","#"),"8","#"),"7","#"),"6","#"),"5","#"),"4","#"),"3","#"),"2","#"),"1","#"),"0","#"),"$","")," ",""),",","@"),"&gt;","@"),"&lt;","@"),"=","@"),")","@"),"(","@"),"^","@"),"/","@"),"+","@"),"*","@"),"-","@"),"@#","")))/2&gt;(LEN(SUBSTITUTE(SUBSTITUTE(SUBSTITUTE(SUBSTITUTE(SUBSTITUTE(SUBSTITUTE(SUBSTITUTE(SUBSTITUTE(SUBSTITUTE(SUBSTITUTE(SUBSTITUTE(SUBSTITUTE(SUBSTITUTE(SUBSTITUTE(SUBSTITUTE(SUBSTITUTE(SUBSTITUTE(SUBSTITUTE(SUBSTITUTE(SUBSTITUTE(SUBSTITUTE(SUBSTITUTE(SUBSTITUTE(IF(_xlfn.ISFORMULA('#_H'!D67),_xlfn.FORMULATEXT('#_H'!D67),'#_H'!D67),"9","#"),"8","#"),"7","#"),"6","#"),"5","#"),"4","#"),"3","#"),"2","#"),"1","#"),"0","#"),"$","")," ",""),",","@"),"&gt;","@"),"&lt;","@"),"=","@"),")","@"),"(","@"),"^","@"),"/","@"),"+","@"),"*","@"),"-","@"))-LEN(SUBSTITUTE(SUBSTITUTE(SUBSTITUTE(SUBSTITUTE(SUBSTITUTE(SUBSTITUTE(SUBSTITUTE(SUBSTITUTE(SUBSTITUTE(SUBSTITUTE(SUBSTITUTE(SUBSTITUTE(SUBSTITUTE(SUBSTITUTE(SUBSTITUTE(SUBSTITUTE(SUBSTITUTE(SUBSTITUTE(SUBSTITUTE(SUBSTITUTE(SUBSTITUTE(SUBSTITUTE(SUBSTITUTE(SUBSTITUTE(IF(_xlfn.ISFORMULA('#_H'!D67),_xlfn.FORMULATEXT('#_H'!D67),'#_H'!D67),"9","#"),"8","#"),"7","#"),"6","#"),"5","#"),"4","#"),"3","#"),"2","#"),"1","#"),"0","#"),"$","")," ",""),",","@"),"&gt;","@"),"&lt;","@"),"=","@"),")","@"),"(","@"),"^","@"),"/","@"),"+","@"),"*","@"),"-","@"),"@#","")))/2,TRUE,FALSE),"HardCodeMsg",IF(LEN(IF(_xlfn.ISFORMULA(H!D67),_xlfn.FORMULATEXT(H!D67),H!D67))-LEN(SUBSTITUTE(IF(_xlfn.ISFORMULA(H!D67),_xlfn.FORMULATEXT(H!D67),H!D67),"""",""))&gt;LEN(IF(_xlfn.ISFORMULA('#_H'!D67),_xlfn.FORMULATEXT('#_H'!D67),'#_H'!D67))-LEN(SUBSTITUTE(IF(_xlfn.ISFORMULA('#_H'!D67),_xlfn.FORMULATEXT('#_H'!D67),'#_H'!D67),"""","")),TRUE,FALSE),"HardQuoteMsg",IF(LEN(IF(_xlfn.ISFORMULA(H!D67),_xlfn.FORMULATEXT(H!D67),H!D67))-LEN(SUBSTITUTE(IF(_xlfn.ISFORMULA(H!D67),_xlfn.FORMULATEXT(H!D67),H!D67),"$",""))&lt;LEN(IF(_xlfn.ISFORMULA('#_H'!D67),_xlfn.FORMULATEXT('#_H'!D67),'#_H'!D67))-LEN(SUBSTITUTE(IF(_xlfn.ISFORMULA('#_H'!D67),_xlfn.FORMULATEXT('#_H'!D67),'#_H'!D67),"$","")),TRUE,FALSE),"MissingAbsMsg",_xlfn.IFS(ISTEXT('#_H'!D67),FALSE,ISLOGICAL('#_H'!D67),FALSE,SUBSTITUTE(CELL("format",'#_H'!D67),"-","")=SUBSTITUTE(CELL("format",H!D67),"-",""),FALSE,CELL("format",'#_H'!D67)="G",FALSE,AND(CELL("format",'#_H'!D67)="F0",CELL("format",H!D67)="G"),FALSE,TRUE,IFERROR(IF(MATCH(CELL("format",'#_H'!D67),FormatCodes_SFX!$A$4:$A$53,0)&gt;0,TRUE),FALSE),TRUE,TRUE),"FormatMsg",TRUE,"PerfectMsg")</f>
        <v>PerfectMsg</v>
      </c>
      <c r="E67" s="257">
        <v>12067149</v>
      </c>
      <c r="F67" s="254">
        <v>0</v>
      </c>
      <c r="G67" s="254">
        <v>0</v>
      </c>
      <c r="H67" s="254"/>
      <c r="I67" s="251"/>
      <c r="J67" s="252">
        <v>0</v>
      </c>
      <c r="K67" s="252">
        <v>0</v>
      </c>
      <c r="N67" s="251"/>
    </row>
    <row r="68" spans="1:14" s="252" customFormat="1" ht="15" customHeight="1" x14ac:dyDescent="0.15">
      <c r="A68" s="251"/>
      <c r="B68" s="252">
        <v>0</v>
      </c>
      <c r="C68" s="252">
        <v>0</v>
      </c>
      <c r="D68" s="252" t="str">
        <f ca="1">_xlfn.IFS(ISBLANK(H!D68),"",IF(NOT(ISNA('#_H'!D68)),IF(ISNA(H!D68),TRUE,FALSE),FALSE),"StuNAMsg",IF(AND(ISNA('#_H'!D68),ISNA(H!D68)),TRUE,FALSE),"PerfectMsg",IF(NOT(ISERROR('#_H'!D68)),IF(ISERROR(H!D68),TRUE,FALSE),FALSE),"StuErrorMsg",IF(TYPE('#_H'!D68)&lt;&gt;TYPE(H!D68),TRUE,FALSE),"WrongTypeMsg",IF(_xlfn.ISFORMULA('#_H'!D68),IF(NOT(_xlfn.ISFORMULA(H!D68)),TRUE),FALSE),"MissingFormulaMsg",IF(NOT(AND(ISNUMBER(FIND("[",_xlfn.FORMULATEXT('#_H'!D68))),ISNUMBER(FIND("!",_xlfn.FORMULATEXT('#_H'!D68))))),AND(ISNUMBER(FIND("[",_xlfn.FORMULATEXT(H!D68))),ISNUMBER(FIND("!",_xlfn.FORMULATEXT(H!D68)))),FALSE),"ExternalRefsMsg",IF(ISNUMBER('#_H'!D68),IF(ABS('#_H'!D68-H!D68)&gt;0.00001,TRUE,FALSE),IF('#_H'!D68&lt;&gt;H!D68,TRUE,FALSE)),IF(ISNUMBER('#_H'!D68),IF('#_H'!D68&gt;H!D68,"TooLow","TooHigh"),"WrongAnswer"),NOT(_xlfn.ISFORMULA('#_H'!D68)),IF(_xlfn.IFS(ISTEXT('#_H'!D68),FALSE,ISLOGICAL('#_H'!D68),FALSE,SUBSTITUTE(CELL("format",'#_H'!D68),"-","")=SUBSTITUTE(CELL("format",H!D68),"-",""),FALSE,CELL("format",'#_H'!D68)="G",FALSE,AND(CELL("format",'#_H'!D68)="F0",CELL("format",H!D68)="G"),FALSE,TRUE,IFERROR(IF(MATCH(CELL("format",'#_H'!D68)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68),_xlfn.FORMULATEXT(H!D68),H!D68),"9","#"),"8","#"),"7","#"),"6","#"),"5","#"),"4","#"),"3","#"),"2","#"),"1","#"),"0","#"),"$","")," ",""),",","@"),"&gt;","@"),"&lt;","@"),"=","@"),")","@"),"(","@"),"^","@"),"/","@"),"+","@"),"*","@"),"-","@"))-LEN(SUBSTITUTE(SUBSTITUTE(SUBSTITUTE(SUBSTITUTE(SUBSTITUTE(SUBSTITUTE(SUBSTITUTE(SUBSTITUTE(SUBSTITUTE(SUBSTITUTE(SUBSTITUTE(SUBSTITUTE(SUBSTITUTE(SUBSTITUTE(SUBSTITUTE(SUBSTITUTE(SUBSTITUTE(SUBSTITUTE(SUBSTITUTE(SUBSTITUTE(SUBSTITUTE(SUBSTITUTE(SUBSTITUTE(SUBSTITUTE(IF(_xlfn.ISFORMULA(H!D68),_xlfn.FORMULATEXT(H!D68),H!D68),"9","#"),"8","#"),"7","#"),"6","#"),"5","#"),"4","#"),"3","#"),"2","#"),"1","#"),"0","#"),"$","")," ",""),",","@"),"&gt;","@"),"&lt;","@"),"=","@"),")","@"),"(","@"),"^","@"),"/","@"),"+","@"),"*","@"),"-","@"),"@#","")))/2&gt;(LEN(SUBSTITUTE(SUBSTITUTE(SUBSTITUTE(SUBSTITUTE(SUBSTITUTE(SUBSTITUTE(SUBSTITUTE(SUBSTITUTE(SUBSTITUTE(SUBSTITUTE(SUBSTITUTE(SUBSTITUTE(SUBSTITUTE(SUBSTITUTE(SUBSTITUTE(SUBSTITUTE(SUBSTITUTE(SUBSTITUTE(SUBSTITUTE(SUBSTITUTE(SUBSTITUTE(SUBSTITUTE(SUBSTITUTE(IF(_xlfn.ISFORMULA('#_H'!D68),_xlfn.FORMULATEXT('#_H'!D68),'#_H'!D68),"9","#"),"8","#"),"7","#"),"6","#"),"5","#"),"4","#"),"3","#"),"2","#"),"1","#"),"0","#"),"$","")," ",""),",","@"),"&gt;","@"),"&lt;","@"),"=","@"),")","@"),"(","@"),"^","@"),"/","@"),"+","@"),"*","@"),"-","@"))-LEN(SUBSTITUTE(SUBSTITUTE(SUBSTITUTE(SUBSTITUTE(SUBSTITUTE(SUBSTITUTE(SUBSTITUTE(SUBSTITUTE(SUBSTITUTE(SUBSTITUTE(SUBSTITUTE(SUBSTITUTE(SUBSTITUTE(SUBSTITUTE(SUBSTITUTE(SUBSTITUTE(SUBSTITUTE(SUBSTITUTE(SUBSTITUTE(SUBSTITUTE(SUBSTITUTE(SUBSTITUTE(SUBSTITUTE(SUBSTITUTE(IF(_xlfn.ISFORMULA('#_H'!D68),_xlfn.FORMULATEXT('#_H'!D68),'#_H'!D68),"9","#"),"8","#"),"7","#"),"6","#"),"5","#"),"4","#"),"3","#"),"2","#"),"1","#"),"0","#"),"$","")," ",""),",","@"),"&gt;","@"),"&lt;","@"),"=","@"),")","@"),"(","@"),"^","@"),"/","@"),"+","@"),"*","@"),"-","@"),"@#","")))/2,TRUE,FALSE),"HardCodeMsg",IF(LEN(IF(_xlfn.ISFORMULA(H!D68),_xlfn.FORMULATEXT(H!D68),H!D68))-LEN(SUBSTITUTE(IF(_xlfn.ISFORMULA(H!D68),_xlfn.FORMULATEXT(H!D68),H!D68),"""",""))&gt;LEN(IF(_xlfn.ISFORMULA('#_H'!D68),_xlfn.FORMULATEXT('#_H'!D68),'#_H'!D68))-LEN(SUBSTITUTE(IF(_xlfn.ISFORMULA('#_H'!D68),_xlfn.FORMULATEXT('#_H'!D68),'#_H'!D68),"""","")),TRUE,FALSE),"HardQuoteMsg",IF(LEN(IF(_xlfn.ISFORMULA(H!D68),_xlfn.FORMULATEXT(H!D68),H!D68))-LEN(SUBSTITUTE(IF(_xlfn.ISFORMULA(H!D68),_xlfn.FORMULATEXT(H!D68),H!D68),"$",""))&lt;LEN(IF(_xlfn.ISFORMULA('#_H'!D68),_xlfn.FORMULATEXT('#_H'!D68),'#_H'!D68))-LEN(SUBSTITUTE(IF(_xlfn.ISFORMULA('#_H'!D68),_xlfn.FORMULATEXT('#_H'!D68),'#_H'!D68),"$","")),TRUE,FALSE),"MissingAbsMsg",_xlfn.IFS(ISTEXT('#_H'!D68),FALSE,ISLOGICAL('#_H'!D68),FALSE,SUBSTITUTE(CELL("format",'#_H'!D68),"-","")=SUBSTITUTE(CELL("format",H!D68),"-",""),FALSE,CELL("format",'#_H'!D68)="G",FALSE,AND(CELL("format",'#_H'!D68)="F0",CELL("format",H!D68)="G"),FALSE,TRUE,IFERROR(IF(MATCH(CELL("format",'#_H'!D68),FormatCodes_SFX!$A$4:$A$53,0)&gt;0,TRUE),FALSE),TRUE,TRUE),"FormatMsg",TRUE,"PerfectMsg")</f>
        <v>PerfectMsg</v>
      </c>
      <c r="E68" s="257">
        <v>265356</v>
      </c>
      <c r="F68" s="254">
        <v>0</v>
      </c>
      <c r="G68" s="254">
        <v>0</v>
      </c>
      <c r="H68" s="254"/>
      <c r="I68" s="251"/>
      <c r="J68" s="252">
        <v>0</v>
      </c>
      <c r="K68" s="252">
        <v>0</v>
      </c>
      <c r="N68" s="251"/>
    </row>
    <row r="69" spans="1:14" s="252" customFormat="1" ht="15" customHeight="1" x14ac:dyDescent="0.15">
      <c r="A69" s="251"/>
      <c r="B69" s="252">
        <v>0</v>
      </c>
      <c r="C69" s="252">
        <v>0</v>
      </c>
      <c r="D69" s="252" t="str">
        <f ca="1">_xlfn.IFS(ISBLANK(H!D69),"",IF(NOT(ISNA('#_H'!D69)),IF(ISNA(H!D69),TRUE,FALSE),FALSE),"StuNAMsg",IF(AND(ISNA('#_H'!D69),ISNA(H!D69)),TRUE,FALSE),"PerfectMsg",IF(NOT(ISERROR('#_H'!D69)),IF(ISERROR(H!D69),TRUE,FALSE),FALSE),"StuErrorMsg",IF(TYPE('#_H'!D69)&lt;&gt;TYPE(H!D69),TRUE,FALSE),"WrongTypeMsg",IF(_xlfn.ISFORMULA('#_H'!D69),IF(NOT(_xlfn.ISFORMULA(H!D69)),TRUE),FALSE),"MissingFormulaMsg",IF(NOT(AND(ISNUMBER(FIND("[",_xlfn.FORMULATEXT('#_H'!D69))),ISNUMBER(FIND("!",_xlfn.FORMULATEXT('#_H'!D69))))),AND(ISNUMBER(FIND("[",_xlfn.FORMULATEXT(H!D69))),ISNUMBER(FIND("!",_xlfn.FORMULATEXT(H!D69)))),FALSE),"ExternalRefsMsg",IF(ISNUMBER('#_H'!D69),IF(ABS('#_H'!D69-H!D69)&gt;0.00001,TRUE,FALSE),IF('#_H'!D69&lt;&gt;H!D69,TRUE,FALSE)),IF(ISNUMBER('#_H'!D69),IF('#_H'!D69&gt;H!D69,"TooLow","TooHigh"),"WrongAnswer"),NOT(_xlfn.ISFORMULA('#_H'!D69)),IF(_xlfn.IFS(ISTEXT('#_H'!D69),FALSE,ISLOGICAL('#_H'!D69),FALSE,SUBSTITUTE(CELL("format",'#_H'!D69),"-","")=SUBSTITUTE(CELL("format",H!D69),"-",""),FALSE,CELL("format",'#_H'!D69)="G",FALSE,AND(CELL("format",'#_H'!D69)="F0",CELL("format",H!D69)="G"),FALSE,TRUE,IFERROR(IF(MATCH(CELL("format",'#_H'!D69)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69),_xlfn.FORMULATEXT(H!D69),H!D69),"9","#"),"8","#"),"7","#"),"6","#"),"5","#"),"4","#"),"3","#"),"2","#"),"1","#"),"0","#"),"$","")," ",""),",","@"),"&gt;","@"),"&lt;","@"),"=","@"),")","@"),"(","@"),"^","@"),"/","@"),"+","@"),"*","@"),"-","@"))-LEN(SUBSTITUTE(SUBSTITUTE(SUBSTITUTE(SUBSTITUTE(SUBSTITUTE(SUBSTITUTE(SUBSTITUTE(SUBSTITUTE(SUBSTITUTE(SUBSTITUTE(SUBSTITUTE(SUBSTITUTE(SUBSTITUTE(SUBSTITUTE(SUBSTITUTE(SUBSTITUTE(SUBSTITUTE(SUBSTITUTE(SUBSTITUTE(SUBSTITUTE(SUBSTITUTE(SUBSTITUTE(SUBSTITUTE(SUBSTITUTE(IF(_xlfn.ISFORMULA(H!D69),_xlfn.FORMULATEXT(H!D69),H!D69),"9","#"),"8","#"),"7","#"),"6","#"),"5","#"),"4","#"),"3","#"),"2","#"),"1","#"),"0","#"),"$","")," ",""),",","@"),"&gt;","@"),"&lt;","@"),"=","@"),")","@"),"(","@"),"^","@"),"/","@"),"+","@"),"*","@"),"-","@"),"@#","")))/2&gt;(LEN(SUBSTITUTE(SUBSTITUTE(SUBSTITUTE(SUBSTITUTE(SUBSTITUTE(SUBSTITUTE(SUBSTITUTE(SUBSTITUTE(SUBSTITUTE(SUBSTITUTE(SUBSTITUTE(SUBSTITUTE(SUBSTITUTE(SUBSTITUTE(SUBSTITUTE(SUBSTITUTE(SUBSTITUTE(SUBSTITUTE(SUBSTITUTE(SUBSTITUTE(SUBSTITUTE(SUBSTITUTE(SUBSTITUTE(IF(_xlfn.ISFORMULA('#_H'!D69),_xlfn.FORMULATEXT('#_H'!D69),'#_H'!D69),"9","#"),"8","#"),"7","#"),"6","#"),"5","#"),"4","#"),"3","#"),"2","#"),"1","#"),"0","#"),"$","")," ",""),",","@"),"&gt;","@"),"&lt;","@"),"=","@"),")","@"),"(","@"),"^","@"),"/","@"),"+","@"),"*","@"),"-","@"))-LEN(SUBSTITUTE(SUBSTITUTE(SUBSTITUTE(SUBSTITUTE(SUBSTITUTE(SUBSTITUTE(SUBSTITUTE(SUBSTITUTE(SUBSTITUTE(SUBSTITUTE(SUBSTITUTE(SUBSTITUTE(SUBSTITUTE(SUBSTITUTE(SUBSTITUTE(SUBSTITUTE(SUBSTITUTE(SUBSTITUTE(SUBSTITUTE(SUBSTITUTE(SUBSTITUTE(SUBSTITUTE(SUBSTITUTE(SUBSTITUTE(IF(_xlfn.ISFORMULA('#_H'!D69),_xlfn.FORMULATEXT('#_H'!D69),'#_H'!D69),"9","#"),"8","#"),"7","#"),"6","#"),"5","#"),"4","#"),"3","#"),"2","#"),"1","#"),"0","#"),"$","")," ",""),",","@"),"&gt;","@"),"&lt;","@"),"=","@"),")","@"),"(","@"),"^","@"),"/","@"),"+","@"),"*","@"),"-","@"),"@#","")))/2,TRUE,FALSE),"HardCodeMsg",IF(LEN(IF(_xlfn.ISFORMULA(H!D69),_xlfn.FORMULATEXT(H!D69),H!D69))-LEN(SUBSTITUTE(IF(_xlfn.ISFORMULA(H!D69),_xlfn.FORMULATEXT(H!D69),H!D69),"""",""))&gt;LEN(IF(_xlfn.ISFORMULA('#_H'!D69),_xlfn.FORMULATEXT('#_H'!D69),'#_H'!D69))-LEN(SUBSTITUTE(IF(_xlfn.ISFORMULA('#_H'!D69),_xlfn.FORMULATEXT('#_H'!D69),'#_H'!D69),"""","")),TRUE,FALSE),"HardQuoteMsg",IF(LEN(IF(_xlfn.ISFORMULA(H!D69),_xlfn.FORMULATEXT(H!D69),H!D69))-LEN(SUBSTITUTE(IF(_xlfn.ISFORMULA(H!D69),_xlfn.FORMULATEXT(H!D69),H!D69),"$",""))&lt;LEN(IF(_xlfn.ISFORMULA('#_H'!D69),_xlfn.FORMULATEXT('#_H'!D69),'#_H'!D69))-LEN(SUBSTITUTE(IF(_xlfn.ISFORMULA('#_H'!D69),_xlfn.FORMULATEXT('#_H'!D69),'#_H'!D69),"$","")),TRUE,FALSE),"MissingAbsMsg",_xlfn.IFS(ISTEXT('#_H'!D69),FALSE,ISLOGICAL('#_H'!D69),FALSE,SUBSTITUTE(CELL("format",'#_H'!D69),"-","")=SUBSTITUTE(CELL("format",H!D69),"-",""),FALSE,CELL("format",'#_H'!D69)="G",FALSE,AND(CELL("format",'#_H'!D69)="F0",CELL("format",H!D69)="G"),FALSE,TRUE,IFERROR(IF(MATCH(CELL("format",'#_H'!D69),FormatCodes_SFX!$A$4:$A$53,0)&gt;0,TRUE),FALSE),TRUE,TRUE),"FormatMsg",TRUE,"PerfectMsg")</f>
        <v>PerfectMsg</v>
      </c>
      <c r="E69" s="257">
        <v>2777838</v>
      </c>
      <c r="F69" s="254">
        <v>0</v>
      </c>
      <c r="G69" s="254">
        <v>0</v>
      </c>
      <c r="H69" s="254"/>
      <c r="I69" s="251"/>
      <c r="J69" s="252">
        <v>0</v>
      </c>
      <c r="K69" s="252">
        <v>0</v>
      </c>
      <c r="N69" s="251"/>
    </row>
    <row r="70" spans="1:14" s="252" customFormat="1" ht="15" customHeight="1" x14ac:dyDescent="0.15">
      <c r="A70" s="251"/>
      <c r="B70" s="252">
        <v>0</v>
      </c>
      <c r="C70" s="252">
        <v>0</v>
      </c>
      <c r="D70" s="252" t="str">
        <f ca="1">_xlfn.IFS(ISBLANK(H!D70),"",IF(NOT(ISNA('#_H'!D70)),IF(ISNA(H!D70),TRUE,FALSE),FALSE),"StuNAMsg",IF(AND(ISNA('#_H'!D70),ISNA(H!D70)),TRUE,FALSE),"PerfectMsg",IF(NOT(ISERROR('#_H'!D70)),IF(ISERROR(H!D70),TRUE,FALSE),FALSE),"StuErrorMsg",IF(TYPE('#_H'!D70)&lt;&gt;TYPE(H!D70),TRUE,FALSE),"WrongTypeMsg",IF(_xlfn.ISFORMULA('#_H'!D70),IF(NOT(_xlfn.ISFORMULA(H!D70)),TRUE),FALSE),"MissingFormulaMsg",IF(NOT(AND(ISNUMBER(FIND("[",_xlfn.FORMULATEXT('#_H'!D70))),ISNUMBER(FIND("!",_xlfn.FORMULATEXT('#_H'!D70))))),AND(ISNUMBER(FIND("[",_xlfn.FORMULATEXT(H!D70))),ISNUMBER(FIND("!",_xlfn.FORMULATEXT(H!D70)))),FALSE),"ExternalRefsMsg",IF(ISNUMBER('#_H'!D70),IF(ABS('#_H'!D70-H!D70)&gt;0.00001,TRUE,FALSE),IF('#_H'!D70&lt;&gt;H!D70,TRUE,FALSE)),IF(ISNUMBER('#_H'!D70),IF('#_H'!D70&gt;H!D70,"TooLow","TooHigh"),"WrongAnswer"),NOT(_xlfn.ISFORMULA('#_H'!D70)),IF(_xlfn.IFS(ISTEXT('#_H'!D70),FALSE,ISLOGICAL('#_H'!D70),FALSE,SUBSTITUTE(CELL("format",'#_H'!D70),"-","")=SUBSTITUTE(CELL("format",H!D70),"-",""),FALSE,CELL("format",'#_H'!D70)="G",FALSE,AND(CELL("format",'#_H'!D70)="F0",CELL("format",H!D70)="G"),FALSE,TRUE,IFERROR(IF(MATCH(CELL("format",'#_H'!D70)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70),_xlfn.FORMULATEXT(H!D70),H!D70),"9","#"),"8","#"),"7","#"),"6","#"),"5","#"),"4","#"),"3","#"),"2","#"),"1","#"),"0","#"),"$","")," ",""),",","@"),"&gt;","@"),"&lt;","@"),"=","@"),")","@"),"(","@"),"^","@"),"/","@"),"+","@"),"*","@"),"-","@"))-LEN(SUBSTITUTE(SUBSTITUTE(SUBSTITUTE(SUBSTITUTE(SUBSTITUTE(SUBSTITUTE(SUBSTITUTE(SUBSTITUTE(SUBSTITUTE(SUBSTITUTE(SUBSTITUTE(SUBSTITUTE(SUBSTITUTE(SUBSTITUTE(SUBSTITUTE(SUBSTITUTE(SUBSTITUTE(SUBSTITUTE(SUBSTITUTE(SUBSTITUTE(SUBSTITUTE(SUBSTITUTE(SUBSTITUTE(SUBSTITUTE(IF(_xlfn.ISFORMULA(H!D70),_xlfn.FORMULATEXT(H!D70),H!D70),"9","#"),"8","#"),"7","#"),"6","#"),"5","#"),"4","#"),"3","#"),"2","#"),"1","#"),"0","#"),"$","")," ",""),",","@"),"&gt;","@"),"&lt;","@"),"=","@"),")","@"),"(","@"),"^","@"),"/","@"),"+","@"),"*","@"),"-","@"),"@#","")))/2&gt;(LEN(SUBSTITUTE(SUBSTITUTE(SUBSTITUTE(SUBSTITUTE(SUBSTITUTE(SUBSTITUTE(SUBSTITUTE(SUBSTITUTE(SUBSTITUTE(SUBSTITUTE(SUBSTITUTE(SUBSTITUTE(SUBSTITUTE(SUBSTITUTE(SUBSTITUTE(SUBSTITUTE(SUBSTITUTE(SUBSTITUTE(SUBSTITUTE(SUBSTITUTE(SUBSTITUTE(SUBSTITUTE(SUBSTITUTE(IF(_xlfn.ISFORMULA('#_H'!D70),_xlfn.FORMULATEXT('#_H'!D70),'#_H'!D70),"9","#"),"8","#"),"7","#"),"6","#"),"5","#"),"4","#"),"3","#"),"2","#"),"1","#"),"0","#"),"$","")," ",""),",","@"),"&gt;","@"),"&lt;","@"),"=","@"),")","@"),"(","@"),"^","@"),"/","@"),"+","@"),"*","@"),"-","@"))-LEN(SUBSTITUTE(SUBSTITUTE(SUBSTITUTE(SUBSTITUTE(SUBSTITUTE(SUBSTITUTE(SUBSTITUTE(SUBSTITUTE(SUBSTITUTE(SUBSTITUTE(SUBSTITUTE(SUBSTITUTE(SUBSTITUTE(SUBSTITUTE(SUBSTITUTE(SUBSTITUTE(SUBSTITUTE(SUBSTITUTE(SUBSTITUTE(SUBSTITUTE(SUBSTITUTE(SUBSTITUTE(SUBSTITUTE(SUBSTITUTE(IF(_xlfn.ISFORMULA('#_H'!D70),_xlfn.FORMULATEXT('#_H'!D70),'#_H'!D70),"9","#"),"8","#"),"7","#"),"6","#"),"5","#"),"4","#"),"3","#"),"2","#"),"1","#"),"0","#"),"$","")," ",""),",","@"),"&gt;","@"),"&lt;","@"),"=","@"),")","@"),"(","@"),"^","@"),"/","@"),"+","@"),"*","@"),"-","@"),"@#","")))/2,TRUE,FALSE),"HardCodeMsg",IF(LEN(IF(_xlfn.ISFORMULA(H!D70),_xlfn.FORMULATEXT(H!D70),H!D70))-LEN(SUBSTITUTE(IF(_xlfn.ISFORMULA(H!D70),_xlfn.FORMULATEXT(H!D70),H!D70),"""",""))&gt;LEN(IF(_xlfn.ISFORMULA('#_H'!D70),_xlfn.FORMULATEXT('#_H'!D70),'#_H'!D70))-LEN(SUBSTITUTE(IF(_xlfn.ISFORMULA('#_H'!D70),_xlfn.FORMULATEXT('#_H'!D70),'#_H'!D70),"""","")),TRUE,FALSE),"HardQuoteMsg",IF(LEN(IF(_xlfn.ISFORMULA(H!D70),_xlfn.FORMULATEXT(H!D70),H!D70))-LEN(SUBSTITUTE(IF(_xlfn.ISFORMULA(H!D70),_xlfn.FORMULATEXT(H!D70),H!D70),"$",""))&lt;LEN(IF(_xlfn.ISFORMULA('#_H'!D70),_xlfn.FORMULATEXT('#_H'!D70),'#_H'!D70))-LEN(SUBSTITUTE(IF(_xlfn.ISFORMULA('#_H'!D70),_xlfn.FORMULATEXT('#_H'!D70),'#_H'!D70),"$","")),TRUE,FALSE),"MissingAbsMsg",_xlfn.IFS(ISTEXT('#_H'!D70),FALSE,ISLOGICAL('#_H'!D70),FALSE,SUBSTITUTE(CELL("format",'#_H'!D70),"-","")=SUBSTITUTE(CELL("format",H!D70),"-",""),FALSE,CELL("format",'#_H'!D70)="G",FALSE,AND(CELL("format",'#_H'!D70)="F0",CELL("format",H!D70)="G"),FALSE,TRUE,IFERROR(IF(MATCH(CELL("format",'#_H'!D70),FormatCodes_SFX!$A$4:$A$53,0)&gt;0,TRUE),FALSE),TRUE,TRUE),"FormatMsg",TRUE,"PerfectMsg")</f>
        <v>PerfectMsg</v>
      </c>
      <c r="E70" s="257">
        <v>817968</v>
      </c>
      <c r="F70" s="254">
        <v>0</v>
      </c>
      <c r="G70" s="254">
        <v>0</v>
      </c>
      <c r="H70" s="254"/>
      <c r="I70" s="251"/>
      <c r="J70" s="252">
        <v>0</v>
      </c>
      <c r="K70" s="252">
        <v>0</v>
      </c>
      <c r="N70" s="251"/>
    </row>
    <row r="71" spans="1:14" s="252" customFormat="1" ht="15" customHeight="1" x14ac:dyDescent="0.15">
      <c r="A71" s="251"/>
      <c r="B71" s="252">
        <v>0</v>
      </c>
      <c r="C71" s="252">
        <v>0</v>
      </c>
      <c r="D71" s="252" t="str">
        <f ca="1">_xlfn.IFS(ISBLANK(H!D71),"",IF(NOT(ISNA('#_H'!D71)),IF(ISNA(H!D71),TRUE,FALSE),FALSE),"StuNAMsg",IF(AND(ISNA('#_H'!D71),ISNA(H!D71)),TRUE,FALSE),"PerfectMsg",IF(NOT(ISERROR('#_H'!D71)),IF(ISERROR(H!D71),TRUE,FALSE),FALSE),"StuErrorMsg",IF(TYPE('#_H'!D71)&lt;&gt;TYPE(H!D71),TRUE,FALSE),"WrongTypeMsg",IF(_xlfn.ISFORMULA('#_H'!D71),IF(NOT(_xlfn.ISFORMULA(H!D71)),TRUE),FALSE),"MissingFormulaMsg",IF(NOT(AND(ISNUMBER(FIND("[",_xlfn.FORMULATEXT('#_H'!D71))),ISNUMBER(FIND("!",_xlfn.FORMULATEXT('#_H'!D71))))),AND(ISNUMBER(FIND("[",_xlfn.FORMULATEXT(H!D71))),ISNUMBER(FIND("!",_xlfn.FORMULATEXT(H!D71)))),FALSE),"ExternalRefsMsg",IF(ISNUMBER('#_H'!D71),IF(ABS('#_H'!D71-H!D71)&gt;0.00001,TRUE,FALSE),IF('#_H'!D71&lt;&gt;H!D71,TRUE,FALSE)),IF(ISNUMBER('#_H'!D71),IF('#_H'!D71&gt;H!D71,"TooLow","TooHigh"),"WrongAnswer"),NOT(_xlfn.ISFORMULA('#_H'!D71)),IF(_xlfn.IFS(ISTEXT('#_H'!D71),FALSE,ISLOGICAL('#_H'!D71),FALSE,SUBSTITUTE(CELL("format",'#_H'!D71),"-","")=SUBSTITUTE(CELL("format",H!D71),"-",""),FALSE,CELL("format",'#_H'!D71)="G",FALSE,AND(CELL("format",'#_H'!D71)="F0",CELL("format",H!D71)="G"),FALSE,TRUE,IFERROR(IF(MATCH(CELL("format",'#_H'!D71)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71),_xlfn.FORMULATEXT(H!D71),H!D71),"9","#"),"8","#"),"7","#"),"6","#"),"5","#"),"4","#"),"3","#"),"2","#"),"1","#"),"0","#"),"$","")," ",""),",","@"),"&gt;","@"),"&lt;","@"),"=","@"),")","@"),"(","@"),"^","@"),"/","@"),"+","@"),"*","@"),"-","@"))-LEN(SUBSTITUTE(SUBSTITUTE(SUBSTITUTE(SUBSTITUTE(SUBSTITUTE(SUBSTITUTE(SUBSTITUTE(SUBSTITUTE(SUBSTITUTE(SUBSTITUTE(SUBSTITUTE(SUBSTITUTE(SUBSTITUTE(SUBSTITUTE(SUBSTITUTE(SUBSTITUTE(SUBSTITUTE(SUBSTITUTE(SUBSTITUTE(SUBSTITUTE(SUBSTITUTE(SUBSTITUTE(SUBSTITUTE(SUBSTITUTE(IF(_xlfn.ISFORMULA(H!D71),_xlfn.FORMULATEXT(H!D71),H!D71),"9","#"),"8","#"),"7","#"),"6","#"),"5","#"),"4","#"),"3","#"),"2","#"),"1","#"),"0","#"),"$","")," ",""),",","@"),"&gt;","@"),"&lt;","@"),"=","@"),")","@"),"(","@"),"^","@"),"/","@"),"+","@"),"*","@"),"-","@"),"@#","")))/2&gt;(LEN(SUBSTITUTE(SUBSTITUTE(SUBSTITUTE(SUBSTITUTE(SUBSTITUTE(SUBSTITUTE(SUBSTITUTE(SUBSTITUTE(SUBSTITUTE(SUBSTITUTE(SUBSTITUTE(SUBSTITUTE(SUBSTITUTE(SUBSTITUTE(SUBSTITUTE(SUBSTITUTE(SUBSTITUTE(SUBSTITUTE(SUBSTITUTE(SUBSTITUTE(SUBSTITUTE(SUBSTITUTE(SUBSTITUTE(IF(_xlfn.ISFORMULA('#_H'!D71),_xlfn.FORMULATEXT('#_H'!D71),'#_H'!D71),"9","#"),"8","#"),"7","#"),"6","#"),"5","#"),"4","#"),"3","#"),"2","#"),"1","#"),"0","#"),"$","")," ",""),",","@"),"&gt;","@"),"&lt;","@"),"=","@"),")","@"),"(","@"),"^","@"),"/","@"),"+","@"),"*","@"),"-","@"))-LEN(SUBSTITUTE(SUBSTITUTE(SUBSTITUTE(SUBSTITUTE(SUBSTITUTE(SUBSTITUTE(SUBSTITUTE(SUBSTITUTE(SUBSTITUTE(SUBSTITUTE(SUBSTITUTE(SUBSTITUTE(SUBSTITUTE(SUBSTITUTE(SUBSTITUTE(SUBSTITUTE(SUBSTITUTE(SUBSTITUTE(SUBSTITUTE(SUBSTITUTE(SUBSTITUTE(SUBSTITUTE(SUBSTITUTE(SUBSTITUTE(IF(_xlfn.ISFORMULA('#_H'!D71),_xlfn.FORMULATEXT('#_H'!D71),'#_H'!D71),"9","#"),"8","#"),"7","#"),"6","#"),"5","#"),"4","#"),"3","#"),"2","#"),"1","#"),"0","#"),"$","")," ",""),",","@"),"&gt;","@"),"&lt;","@"),"=","@"),")","@"),"(","@"),"^","@"),"/","@"),"+","@"),"*","@"),"-","@"),"@#","")))/2,TRUE,FALSE),"HardCodeMsg",IF(LEN(IF(_xlfn.ISFORMULA(H!D71),_xlfn.FORMULATEXT(H!D71),H!D71))-LEN(SUBSTITUTE(IF(_xlfn.ISFORMULA(H!D71),_xlfn.FORMULATEXT(H!D71),H!D71),"""",""))&gt;LEN(IF(_xlfn.ISFORMULA('#_H'!D71),_xlfn.FORMULATEXT('#_H'!D71),'#_H'!D71))-LEN(SUBSTITUTE(IF(_xlfn.ISFORMULA('#_H'!D71),_xlfn.FORMULATEXT('#_H'!D71),'#_H'!D71),"""","")),TRUE,FALSE),"HardQuoteMsg",IF(LEN(IF(_xlfn.ISFORMULA(H!D71),_xlfn.FORMULATEXT(H!D71),H!D71))-LEN(SUBSTITUTE(IF(_xlfn.ISFORMULA(H!D71),_xlfn.FORMULATEXT(H!D71),H!D71),"$",""))&lt;LEN(IF(_xlfn.ISFORMULA('#_H'!D71),_xlfn.FORMULATEXT('#_H'!D71),'#_H'!D71))-LEN(SUBSTITUTE(IF(_xlfn.ISFORMULA('#_H'!D71),_xlfn.FORMULATEXT('#_H'!D71),'#_H'!D71),"$","")),TRUE,FALSE),"MissingAbsMsg",_xlfn.IFS(ISTEXT('#_H'!D71),FALSE,ISLOGICAL('#_H'!D71),FALSE,SUBSTITUTE(CELL("format",'#_H'!D71),"-","")=SUBSTITUTE(CELL("format",H!D71),"-",""),FALSE,CELL("format",'#_H'!D71)="G",FALSE,AND(CELL("format",'#_H'!D71)="F0",CELL("format",H!D71)="G"),FALSE,TRUE,IFERROR(IF(MATCH(CELL("format",'#_H'!D71),FormatCodes_SFX!$A$4:$A$53,0)&gt;0,TRUE),FALSE),TRUE,TRUE),"FormatMsg",TRUE,"PerfectMsg")</f>
        <v>PerfectMsg</v>
      </c>
      <c r="E71" s="257">
        <v>357339</v>
      </c>
      <c r="F71" s="254">
        <v>0</v>
      </c>
      <c r="G71" s="254">
        <v>0</v>
      </c>
      <c r="H71" s="254"/>
      <c r="I71" s="251"/>
      <c r="J71" s="252">
        <v>0</v>
      </c>
      <c r="K71" s="252">
        <v>0</v>
      </c>
      <c r="N71" s="251"/>
    </row>
    <row r="72" spans="1:14" s="252" customFormat="1" ht="15" customHeight="1" x14ac:dyDescent="0.15">
      <c r="A72" s="251"/>
      <c r="B72" s="252">
        <v>0</v>
      </c>
      <c r="C72" s="252">
        <v>0</v>
      </c>
      <c r="D72" s="252" t="str">
        <f ca="1">_xlfn.IFS(ISBLANK(H!D72),"",IF(NOT(ISNA('#_H'!D72)),IF(ISNA(H!D72),TRUE,FALSE),FALSE),"StuNAMsg",IF(AND(ISNA('#_H'!D72),ISNA(H!D72)),TRUE,FALSE),"PerfectMsg",IF(NOT(ISERROR('#_H'!D72)),IF(ISERROR(H!D72),TRUE,FALSE),FALSE),"StuErrorMsg",IF(TYPE('#_H'!D72)&lt;&gt;TYPE(H!D72),TRUE,FALSE),"WrongTypeMsg",IF(_xlfn.ISFORMULA('#_H'!D72),IF(NOT(_xlfn.ISFORMULA(H!D72)),TRUE),FALSE),"MissingFormulaMsg",IF(NOT(AND(ISNUMBER(FIND("[",_xlfn.FORMULATEXT('#_H'!D72))),ISNUMBER(FIND("!",_xlfn.FORMULATEXT('#_H'!D72))))),AND(ISNUMBER(FIND("[",_xlfn.FORMULATEXT(H!D72))),ISNUMBER(FIND("!",_xlfn.FORMULATEXT(H!D72)))),FALSE),"ExternalRefsMsg",IF(ISNUMBER('#_H'!D72),IF(ABS('#_H'!D72-H!D72)&gt;0.00001,TRUE,FALSE),IF('#_H'!D72&lt;&gt;H!D72,TRUE,FALSE)),IF(ISNUMBER('#_H'!D72),IF('#_H'!D72&gt;H!D72,"TooLow","TooHigh"),"WrongAnswer"),NOT(_xlfn.ISFORMULA('#_H'!D72)),IF(_xlfn.IFS(ISTEXT('#_H'!D72),FALSE,ISLOGICAL('#_H'!D72),FALSE,SUBSTITUTE(CELL("format",'#_H'!D72),"-","")=SUBSTITUTE(CELL("format",H!D72),"-",""),FALSE,CELL("format",'#_H'!D72)="G",FALSE,AND(CELL("format",'#_H'!D72)="F0",CELL("format",H!D72)="G"),FALSE,TRUE,IFERROR(IF(MATCH(CELL("format",'#_H'!D72)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72),_xlfn.FORMULATEXT(H!D72),H!D72),"9","#"),"8","#"),"7","#"),"6","#"),"5","#"),"4","#"),"3","#"),"2","#"),"1","#"),"0","#"),"$","")," ",""),",","@"),"&gt;","@"),"&lt;","@"),"=","@"),")","@"),"(","@"),"^","@"),"/","@"),"+","@"),"*","@"),"-","@"))-LEN(SUBSTITUTE(SUBSTITUTE(SUBSTITUTE(SUBSTITUTE(SUBSTITUTE(SUBSTITUTE(SUBSTITUTE(SUBSTITUTE(SUBSTITUTE(SUBSTITUTE(SUBSTITUTE(SUBSTITUTE(SUBSTITUTE(SUBSTITUTE(SUBSTITUTE(SUBSTITUTE(SUBSTITUTE(SUBSTITUTE(SUBSTITUTE(SUBSTITUTE(SUBSTITUTE(SUBSTITUTE(SUBSTITUTE(SUBSTITUTE(IF(_xlfn.ISFORMULA(H!D72),_xlfn.FORMULATEXT(H!D72),H!D72),"9","#"),"8","#"),"7","#"),"6","#"),"5","#"),"4","#"),"3","#"),"2","#"),"1","#"),"0","#"),"$","")," ",""),",","@"),"&gt;","@"),"&lt;","@"),"=","@"),")","@"),"(","@"),"^","@"),"/","@"),"+","@"),"*","@"),"-","@"),"@#","")))/2&gt;(LEN(SUBSTITUTE(SUBSTITUTE(SUBSTITUTE(SUBSTITUTE(SUBSTITUTE(SUBSTITUTE(SUBSTITUTE(SUBSTITUTE(SUBSTITUTE(SUBSTITUTE(SUBSTITUTE(SUBSTITUTE(SUBSTITUTE(SUBSTITUTE(SUBSTITUTE(SUBSTITUTE(SUBSTITUTE(SUBSTITUTE(SUBSTITUTE(SUBSTITUTE(SUBSTITUTE(SUBSTITUTE(SUBSTITUTE(IF(_xlfn.ISFORMULA('#_H'!D72),_xlfn.FORMULATEXT('#_H'!D72),'#_H'!D72),"9","#"),"8","#"),"7","#"),"6","#"),"5","#"),"4","#"),"3","#"),"2","#"),"1","#"),"0","#"),"$","")," ",""),",","@"),"&gt;","@"),"&lt;","@"),"=","@"),")","@"),"(","@"),"^","@"),"/","@"),"+","@"),"*","@"),"-","@"))-LEN(SUBSTITUTE(SUBSTITUTE(SUBSTITUTE(SUBSTITUTE(SUBSTITUTE(SUBSTITUTE(SUBSTITUTE(SUBSTITUTE(SUBSTITUTE(SUBSTITUTE(SUBSTITUTE(SUBSTITUTE(SUBSTITUTE(SUBSTITUTE(SUBSTITUTE(SUBSTITUTE(SUBSTITUTE(SUBSTITUTE(SUBSTITUTE(SUBSTITUTE(SUBSTITUTE(SUBSTITUTE(SUBSTITUTE(SUBSTITUTE(IF(_xlfn.ISFORMULA('#_H'!D72),_xlfn.FORMULATEXT('#_H'!D72),'#_H'!D72),"9","#"),"8","#"),"7","#"),"6","#"),"5","#"),"4","#"),"3","#"),"2","#"),"1","#"),"0","#"),"$","")," ",""),",","@"),"&gt;","@"),"&lt;","@"),"=","@"),")","@"),"(","@"),"^","@"),"/","@"),"+","@"),"*","@"),"-","@"),"@#","")))/2,TRUE,FALSE),"HardCodeMsg",IF(LEN(IF(_xlfn.ISFORMULA(H!D72),_xlfn.FORMULATEXT(H!D72),H!D72))-LEN(SUBSTITUTE(IF(_xlfn.ISFORMULA(H!D72),_xlfn.FORMULATEXT(H!D72),H!D72),"""",""))&gt;LEN(IF(_xlfn.ISFORMULA('#_H'!D72),_xlfn.FORMULATEXT('#_H'!D72),'#_H'!D72))-LEN(SUBSTITUTE(IF(_xlfn.ISFORMULA('#_H'!D72),_xlfn.FORMULATEXT('#_H'!D72),'#_H'!D72),"""","")),TRUE,FALSE),"HardQuoteMsg",IF(LEN(IF(_xlfn.ISFORMULA(H!D72),_xlfn.FORMULATEXT(H!D72),H!D72))-LEN(SUBSTITUTE(IF(_xlfn.ISFORMULA(H!D72),_xlfn.FORMULATEXT(H!D72),H!D72),"$",""))&lt;LEN(IF(_xlfn.ISFORMULA('#_H'!D72),_xlfn.FORMULATEXT('#_H'!D72),'#_H'!D72))-LEN(SUBSTITUTE(IF(_xlfn.ISFORMULA('#_H'!D72),_xlfn.FORMULATEXT('#_H'!D72),'#_H'!D72),"$","")),TRUE,FALSE),"MissingAbsMsg",_xlfn.IFS(ISTEXT('#_H'!D72),FALSE,ISLOGICAL('#_H'!D72),FALSE,SUBSTITUTE(CELL("format",'#_H'!D72),"-","")=SUBSTITUTE(CELL("format",H!D72),"-",""),FALSE,CELL("format",'#_H'!D72)="G",FALSE,AND(CELL("format",'#_H'!D72)="F0",CELL("format",H!D72)="G"),FALSE,TRUE,IFERROR(IF(MATCH(CELL("format",'#_H'!D72),FormatCodes_SFX!$A$4:$A$53,0)&gt;0,TRUE),FALSE),TRUE,TRUE),"FormatMsg",TRUE,"PerfectMsg")</f>
        <v>PerfectMsg</v>
      </c>
      <c r="E72" s="257">
        <v>802435</v>
      </c>
      <c r="F72" s="254">
        <v>0</v>
      </c>
      <c r="G72" s="254">
        <v>0</v>
      </c>
      <c r="H72" s="254"/>
      <c r="I72" s="251"/>
      <c r="J72" s="252">
        <v>0</v>
      </c>
      <c r="K72" s="252">
        <v>0</v>
      </c>
      <c r="N72" s="251"/>
    </row>
    <row r="73" spans="1:14" s="252" customFormat="1" ht="15" customHeight="1" x14ac:dyDescent="0.15">
      <c r="A73" s="251"/>
      <c r="B73" s="252">
        <v>0</v>
      </c>
      <c r="C73" s="252">
        <v>0</v>
      </c>
      <c r="D73" s="252" t="str">
        <f ca="1">_xlfn.IFS(ISBLANK(H!D73),"",IF(NOT(ISNA('#_H'!D73)),IF(ISNA(H!D73),TRUE,FALSE),FALSE),"StuNAMsg",IF(AND(ISNA('#_H'!D73),ISNA(H!D73)),TRUE,FALSE),"PerfectMsg",IF(NOT(ISERROR('#_H'!D73)),IF(ISERROR(H!D73),TRUE,FALSE),FALSE),"StuErrorMsg",IF(TYPE('#_H'!D73)&lt;&gt;TYPE(H!D73),TRUE,FALSE),"WrongTypeMsg",IF(_xlfn.ISFORMULA('#_H'!D73),IF(NOT(_xlfn.ISFORMULA(H!D73)),TRUE),FALSE),"MissingFormulaMsg",IF(NOT(AND(ISNUMBER(FIND("[",_xlfn.FORMULATEXT('#_H'!D73))),ISNUMBER(FIND("!",_xlfn.FORMULATEXT('#_H'!D73))))),AND(ISNUMBER(FIND("[",_xlfn.FORMULATEXT(H!D73))),ISNUMBER(FIND("!",_xlfn.FORMULATEXT(H!D73)))),FALSE),"ExternalRefsMsg",IF(ISNUMBER('#_H'!D73),IF(ABS('#_H'!D73-H!D73)&gt;0.00001,TRUE,FALSE),IF('#_H'!D73&lt;&gt;H!D73,TRUE,FALSE)),IF(ISNUMBER('#_H'!D73),IF('#_H'!D73&gt;H!D73,"TooLow","TooHigh"),"WrongAnswer"),NOT(_xlfn.ISFORMULA('#_H'!D73)),IF(_xlfn.IFS(ISTEXT('#_H'!D73),FALSE,ISLOGICAL('#_H'!D73),FALSE,SUBSTITUTE(CELL("format",'#_H'!D73),"-","")=SUBSTITUTE(CELL("format",H!D73),"-",""),FALSE,CELL("format",'#_H'!D73)="G",FALSE,AND(CELL("format",'#_H'!D73)="F0",CELL("format",H!D73)="G"),FALSE,TRUE,IFERROR(IF(MATCH(CELL("format",'#_H'!D73)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73),_xlfn.FORMULATEXT(H!D73),H!D73),"9","#"),"8","#"),"7","#"),"6","#"),"5","#"),"4","#"),"3","#"),"2","#"),"1","#"),"0","#"),"$","")," ",""),",","@"),"&gt;","@"),"&lt;","@"),"=","@"),")","@"),"(","@"),"^","@"),"/","@"),"+","@"),"*","@"),"-","@"))-LEN(SUBSTITUTE(SUBSTITUTE(SUBSTITUTE(SUBSTITUTE(SUBSTITUTE(SUBSTITUTE(SUBSTITUTE(SUBSTITUTE(SUBSTITUTE(SUBSTITUTE(SUBSTITUTE(SUBSTITUTE(SUBSTITUTE(SUBSTITUTE(SUBSTITUTE(SUBSTITUTE(SUBSTITUTE(SUBSTITUTE(SUBSTITUTE(SUBSTITUTE(SUBSTITUTE(SUBSTITUTE(SUBSTITUTE(SUBSTITUTE(IF(_xlfn.ISFORMULA(H!D73),_xlfn.FORMULATEXT(H!D73),H!D73),"9","#"),"8","#"),"7","#"),"6","#"),"5","#"),"4","#"),"3","#"),"2","#"),"1","#"),"0","#"),"$","")," ",""),",","@"),"&gt;","@"),"&lt;","@"),"=","@"),")","@"),"(","@"),"^","@"),"/","@"),"+","@"),"*","@"),"-","@"),"@#","")))/2&gt;(LEN(SUBSTITUTE(SUBSTITUTE(SUBSTITUTE(SUBSTITUTE(SUBSTITUTE(SUBSTITUTE(SUBSTITUTE(SUBSTITUTE(SUBSTITUTE(SUBSTITUTE(SUBSTITUTE(SUBSTITUTE(SUBSTITUTE(SUBSTITUTE(SUBSTITUTE(SUBSTITUTE(SUBSTITUTE(SUBSTITUTE(SUBSTITUTE(SUBSTITUTE(SUBSTITUTE(SUBSTITUTE(SUBSTITUTE(IF(_xlfn.ISFORMULA('#_H'!D73),_xlfn.FORMULATEXT('#_H'!D73),'#_H'!D73),"9","#"),"8","#"),"7","#"),"6","#"),"5","#"),"4","#"),"3","#"),"2","#"),"1","#"),"0","#"),"$","")," ",""),",","@"),"&gt;","@"),"&lt;","@"),"=","@"),")","@"),"(","@"),"^","@"),"/","@"),"+","@"),"*","@"),"-","@"))-LEN(SUBSTITUTE(SUBSTITUTE(SUBSTITUTE(SUBSTITUTE(SUBSTITUTE(SUBSTITUTE(SUBSTITUTE(SUBSTITUTE(SUBSTITUTE(SUBSTITUTE(SUBSTITUTE(SUBSTITUTE(SUBSTITUTE(SUBSTITUTE(SUBSTITUTE(SUBSTITUTE(SUBSTITUTE(SUBSTITUTE(SUBSTITUTE(SUBSTITUTE(SUBSTITUTE(SUBSTITUTE(SUBSTITUTE(SUBSTITUTE(IF(_xlfn.ISFORMULA('#_H'!D73),_xlfn.FORMULATEXT('#_H'!D73),'#_H'!D73),"9","#"),"8","#"),"7","#"),"6","#"),"5","#"),"4","#"),"3","#"),"2","#"),"1","#"),"0","#"),"$","")," ",""),",","@"),"&gt;","@"),"&lt;","@"),"=","@"),")","@"),"(","@"),"^","@"),"/","@"),"+","@"),"*","@"),"-","@"),"@#","")))/2,TRUE,FALSE),"HardCodeMsg",IF(LEN(IF(_xlfn.ISFORMULA(H!D73),_xlfn.FORMULATEXT(H!D73),H!D73))-LEN(SUBSTITUTE(IF(_xlfn.ISFORMULA(H!D73),_xlfn.FORMULATEXT(H!D73),H!D73),"""",""))&gt;LEN(IF(_xlfn.ISFORMULA('#_H'!D73),_xlfn.FORMULATEXT('#_H'!D73),'#_H'!D73))-LEN(SUBSTITUTE(IF(_xlfn.ISFORMULA('#_H'!D73),_xlfn.FORMULATEXT('#_H'!D73),'#_H'!D73),"""","")),TRUE,FALSE),"HardQuoteMsg",IF(LEN(IF(_xlfn.ISFORMULA(H!D73),_xlfn.FORMULATEXT(H!D73),H!D73))-LEN(SUBSTITUTE(IF(_xlfn.ISFORMULA(H!D73),_xlfn.FORMULATEXT(H!D73),H!D73),"$",""))&lt;LEN(IF(_xlfn.ISFORMULA('#_H'!D73),_xlfn.FORMULATEXT('#_H'!D73),'#_H'!D73))-LEN(SUBSTITUTE(IF(_xlfn.ISFORMULA('#_H'!D73),_xlfn.FORMULATEXT('#_H'!D73),'#_H'!D73),"$","")),TRUE,FALSE),"MissingAbsMsg",_xlfn.IFS(ISTEXT('#_H'!D73),FALSE,ISLOGICAL('#_H'!D73),FALSE,SUBSTITUTE(CELL("format",'#_H'!D73),"-","")=SUBSTITUTE(CELL("format",H!D73),"-",""),FALSE,CELL("format",'#_H'!D73)="G",FALSE,AND(CELL("format",'#_H'!D73)="F0",CELL("format",H!D73)="G"),FALSE,TRUE,IFERROR(IF(MATCH(CELL("format",'#_H'!D73),FormatCodes_SFX!$A$4:$A$53,0)&gt;0,TRUE),FALSE),TRUE,TRUE),"FormatMsg",TRUE,"PerfectMsg")</f>
        <v>PerfectMsg</v>
      </c>
      <c r="E73" s="257">
        <v>1305241</v>
      </c>
      <c r="F73" s="254">
        <v>0</v>
      </c>
      <c r="G73" s="254">
        <v>0</v>
      </c>
      <c r="H73" s="254"/>
      <c r="I73" s="251"/>
      <c r="J73" s="252">
        <v>0</v>
      </c>
      <c r="K73" s="252">
        <v>0</v>
      </c>
      <c r="N73" s="251"/>
    </row>
    <row r="74" spans="1:14" s="252" customFormat="1" ht="15" customHeight="1" x14ac:dyDescent="0.15">
      <c r="A74" s="251"/>
      <c r="B74" s="252">
        <v>0</v>
      </c>
      <c r="C74" s="252">
        <v>0</v>
      </c>
      <c r="D74" s="252" t="str">
        <f ca="1">_xlfn.IFS(ISBLANK(H!D74),"",IF(NOT(ISNA('#_H'!D74)),IF(ISNA(H!D74),TRUE,FALSE),FALSE),"StuNAMsg",IF(AND(ISNA('#_H'!D74),ISNA(H!D74)),TRUE,FALSE),"PerfectMsg",IF(NOT(ISERROR('#_H'!D74)),IF(ISERROR(H!D74),TRUE,FALSE),FALSE),"StuErrorMsg",IF(TYPE('#_H'!D74)&lt;&gt;TYPE(H!D74),TRUE,FALSE),"WrongTypeMsg",IF(_xlfn.ISFORMULA('#_H'!D74),IF(NOT(_xlfn.ISFORMULA(H!D74)),TRUE),FALSE),"MissingFormulaMsg",IF(NOT(AND(ISNUMBER(FIND("[",_xlfn.FORMULATEXT('#_H'!D74))),ISNUMBER(FIND("!",_xlfn.FORMULATEXT('#_H'!D74))))),AND(ISNUMBER(FIND("[",_xlfn.FORMULATEXT(H!D74))),ISNUMBER(FIND("!",_xlfn.FORMULATEXT(H!D74)))),FALSE),"ExternalRefsMsg",IF(ISNUMBER('#_H'!D74),IF(ABS('#_H'!D74-H!D74)&gt;0.00001,TRUE,FALSE),IF('#_H'!D74&lt;&gt;H!D74,TRUE,FALSE)),IF(ISNUMBER('#_H'!D74),IF('#_H'!D74&gt;H!D74,"TooLow","TooHigh"),"WrongAnswer"),NOT(_xlfn.ISFORMULA('#_H'!D74)),IF(_xlfn.IFS(ISTEXT('#_H'!D74),FALSE,ISLOGICAL('#_H'!D74),FALSE,SUBSTITUTE(CELL("format",'#_H'!D74),"-","")=SUBSTITUTE(CELL("format",H!D74),"-",""),FALSE,CELL("format",'#_H'!D74)="G",FALSE,AND(CELL("format",'#_H'!D74)="F0",CELL("format",H!D74)="G"),FALSE,TRUE,IFERROR(IF(MATCH(CELL("format",'#_H'!D74)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74),_xlfn.FORMULATEXT(H!D74),H!D74),"9","#"),"8","#"),"7","#"),"6","#"),"5","#"),"4","#"),"3","#"),"2","#"),"1","#"),"0","#"),"$","")," ",""),",","@"),"&gt;","@"),"&lt;","@"),"=","@"),")","@"),"(","@"),"^","@"),"/","@"),"+","@"),"*","@"),"-","@"))-LEN(SUBSTITUTE(SUBSTITUTE(SUBSTITUTE(SUBSTITUTE(SUBSTITUTE(SUBSTITUTE(SUBSTITUTE(SUBSTITUTE(SUBSTITUTE(SUBSTITUTE(SUBSTITUTE(SUBSTITUTE(SUBSTITUTE(SUBSTITUTE(SUBSTITUTE(SUBSTITUTE(SUBSTITUTE(SUBSTITUTE(SUBSTITUTE(SUBSTITUTE(SUBSTITUTE(SUBSTITUTE(SUBSTITUTE(SUBSTITUTE(IF(_xlfn.ISFORMULA(H!D74),_xlfn.FORMULATEXT(H!D74),H!D74),"9","#"),"8","#"),"7","#"),"6","#"),"5","#"),"4","#"),"3","#"),"2","#"),"1","#"),"0","#"),"$","")," ",""),",","@"),"&gt;","@"),"&lt;","@"),"=","@"),")","@"),"(","@"),"^","@"),"/","@"),"+","@"),"*","@"),"-","@"),"@#","")))/2&gt;(LEN(SUBSTITUTE(SUBSTITUTE(SUBSTITUTE(SUBSTITUTE(SUBSTITUTE(SUBSTITUTE(SUBSTITUTE(SUBSTITUTE(SUBSTITUTE(SUBSTITUTE(SUBSTITUTE(SUBSTITUTE(SUBSTITUTE(SUBSTITUTE(SUBSTITUTE(SUBSTITUTE(SUBSTITUTE(SUBSTITUTE(SUBSTITUTE(SUBSTITUTE(SUBSTITUTE(SUBSTITUTE(SUBSTITUTE(IF(_xlfn.ISFORMULA('#_H'!D74),_xlfn.FORMULATEXT('#_H'!D74),'#_H'!D74),"9","#"),"8","#"),"7","#"),"6","#"),"5","#"),"4","#"),"3","#"),"2","#"),"1","#"),"0","#"),"$","")," ",""),",","@"),"&gt;","@"),"&lt;","@"),"=","@"),")","@"),"(","@"),"^","@"),"/","@"),"+","@"),"*","@"),"-","@"))-LEN(SUBSTITUTE(SUBSTITUTE(SUBSTITUTE(SUBSTITUTE(SUBSTITUTE(SUBSTITUTE(SUBSTITUTE(SUBSTITUTE(SUBSTITUTE(SUBSTITUTE(SUBSTITUTE(SUBSTITUTE(SUBSTITUTE(SUBSTITUTE(SUBSTITUTE(SUBSTITUTE(SUBSTITUTE(SUBSTITUTE(SUBSTITUTE(SUBSTITUTE(SUBSTITUTE(SUBSTITUTE(SUBSTITUTE(SUBSTITUTE(IF(_xlfn.ISFORMULA('#_H'!D74),_xlfn.FORMULATEXT('#_H'!D74),'#_H'!D74),"9","#"),"8","#"),"7","#"),"6","#"),"5","#"),"4","#"),"3","#"),"2","#"),"1","#"),"0","#"),"$","")," ",""),",","@"),"&gt;","@"),"&lt;","@"),"=","@"),")","@"),"(","@"),"^","@"),"/","@"),"+","@"),"*","@"),"-","@"),"@#","")))/2,TRUE,FALSE),"HardCodeMsg",IF(LEN(IF(_xlfn.ISFORMULA(H!D74),_xlfn.FORMULATEXT(H!D74),H!D74))-LEN(SUBSTITUTE(IF(_xlfn.ISFORMULA(H!D74),_xlfn.FORMULATEXT(H!D74),H!D74),"""",""))&gt;LEN(IF(_xlfn.ISFORMULA('#_H'!D74),_xlfn.FORMULATEXT('#_H'!D74),'#_H'!D74))-LEN(SUBSTITUTE(IF(_xlfn.ISFORMULA('#_H'!D74),_xlfn.FORMULATEXT('#_H'!D74),'#_H'!D74),"""","")),TRUE,FALSE),"HardQuoteMsg",IF(LEN(IF(_xlfn.ISFORMULA(H!D74),_xlfn.FORMULATEXT(H!D74),H!D74))-LEN(SUBSTITUTE(IF(_xlfn.ISFORMULA(H!D74),_xlfn.FORMULATEXT(H!D74),H!D74),"$",""))&lt;LEN(IF(_xlfn.ISFORMULA('#_H'!D74),_xlfn.FORMULATEXT('#_H'!D74),'#_H'!D74))-LEN(SUBSTITUTE(IF(_xlfn.ISFORMULA('#_H'!D74),_xlfn.FORMULATEXT('#_H'!D74),'#_H'!D74),"$","")),TRUE,FALSE),"MissingAbsMsg",_xlfn.IFS(ISTEXT('#_H'!D74),FALSE,ISLOGICAL('#_H'!D74),FALSE,SUBSTITUTE(CELL("format",'#_H'!D74),"-","")=SUBSTITUTE(CELL("format",H!D74),"-",""),FALSE,CELL("format",'#_H'!D74)="G",FALSE,AND(CELL("format",'#_H'!D74)="F0",CELL("format",H!D74)="G"),FALSE,TRUE,IFERROR(IF(MATCH(CELL("format",'#_H'!D74),FormatCodes_SFX!$A$4:$A$53,0)&gt;0,TRUE),FALSE),TRUE,TRUE),"FormatMsg",TRUE,"PerfectMsg")</f>
        <v>PerfectMsg</v>
      </c>
      <c r="E74" s="257">
        <v>460939</v>
      </c>
      <c r="F74" s="254">
        <v>0</v>
      </c>
      <c r="G74" s="254">
        <v>0</v>
      </c>
      <c r="H74" s="254"/>
      <c r="I74" s="251"/>
      <c r="J74" s="252">
        <v>0</v>
      </c>
      <c r="K74" s="252">
        <v>0</v>
      </c>
      <c r="N74" s="251"/>
    </row>
    <row r="75" spans="1:14" s="252" customFormat="1" ht="15" customHeight="1" x14ac:dyDescent="0.15">
      <c r="A75" s="251"/>
      <c r="B75" s="252">
        <v>0</v>
      </c>
      <c r="C75" s="252">
        <v>0</v>
      </c>
      <c r="D75" s="252" t="str">
        <f ca="1">_xlfn.IFS(ISBLANK(H!D75),"",IF(NOT(ISNA('#_H'!D75)),IF(ISNA(H!D75),TRUE,FALSE),FALSE),"StuNAMsg",IF(AND(ISNA('#_H'!D75),ISNA(H!D75)),TRUE,FALSE),"PerfectMsg",IF(NOT(ISERROR('#_H'!D75)),IF(ISERROR(H!D75),TRUE,FALSE),FALSE),"StuErrorMsg",IF(TYPE('#_H'!D75)&lt;&gt;TYPE(H!D75),TRUE,FALSE),"WrongTypeMsg",IF(_xlfn.ISFORMULA('#_H'!D75),IF(NOT(_xlfn.ISFORMULA(H!D75)),TRUE),FALSE),"MissingFormulaMsg",IF(NOT(AND(ISNUMBER(FIND("[",_xlfn.FORMULATEXT('#_H'!D75))),ISNUMBER(FIND("!",_xlfn.FORMULATEXT('#_H'!D75))))),AND(ISNUMBER(FIND("[",_xlfn.FORMULATEXT(H!D75))),ISNUMBER(FIND("!",_xlfn.FORMULATEXT(H!D75)))),FALSE),"ExternalRefsMsg",IF(ISNUMBER('#_H'!D75),IF(ABS('#_H'!D75-H!D75)&gt;0.00001,TRUE,FALSE),IF('#_H'!D75&lt;&gt;H!D75,TRUE,FALSE)),IF(ISNUMBER('#_H'!D75),IF('#_H'!D75&gt;H!D75,"TooLow","TooHigh"),"WrongAnswer"),NOT(_xlfn.ISFORMULA('#_H'!D75)),IF(_xlfn.IFS(ISTEXT('#_H'!D75),FALSE,ISLOGICAL('#_H'!D75),FALSE,SUBSTITUTE(CELL("format",'#_H'!D75),"-","")=SUBSTITUTE(CELL("format",H!D75),"-",""),FALSE,CELL("format",'#_H'!D75)="G",FALSE,AND(CELL("format",'#_H'!D75)="F0",CELL("format",H!D75)="G"),FALSE,TRUE,IFERROR(IF(MATCH(CELL("format",'#_H'!D75)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75),_xlfn.FORMULATEXT(H!D75),H!D75),"9","#"),"8","#"),"7","#"),"6","#"),"5","#"),"4","#"),"3","#"),"2","#"),"1","#"),"0","#"),"$","")," ",""),",","@"),"&gt;","@"),"&lt;","@"),"=","@"),")","@"),"(","@"),"^","@"),"/","@"),"+","@"),"*","@"),"-","@"))-LEN(SUBSTITUTE(SUBSTITUTE(SUBSTITUTE(SUBSTITUTE(SUBSTITUTE(SUBSTITUTE(SUBSTITUTE(SUBSTITUTE(SUBSTITUTE(SUBSTITUTE(SUBSTITUTE(SUBSTITUTE(SUBSTITUTE(SUBSTITUTE(SUBSTITUTE(SUBSTITUTE(SUBSTITUTE(SUBSTITUTE(SUBSTITUTE(SUBSTITUTE(SUBSTITUTE(SUBSTITUTE(SUBSTITUTE(SUBSTITUTE(IF(_xlfn.ISFORMULA(H!D75),_xlfn.FORMULATEXT(H!D75),H!D75),"9","#"),"8","#"),"7","#"),"6","#"),"5","#"),"4","#"),"3","#"),"2","#"),"1","#"),"0","#"),"$","")," ",""),",","@"),"&gt;","@"),"&lt;","@"),"=","@"),")","@"),"(","@"),"^","@"),"/","@"),"+","@"),"*","@"),"-","@"),"@#","")))/2&gt;(LEN(SUBSTITUTE(SUBSTITUTE(SUBSTITUTE(SUBSTITUTE(SUBSTITUTE(SUBSTITUTE(SUBSTITUTE(SUBSTITUTE(SUBSTITUTE(SUBSTITUTE(SUBSTITUTE(SUBSTITUTE(SUBSTITUTE(SUBSTITUTE(SUBSTITUTE(SUBSTITUTE(SUBSTITUTE(SUBSTITUTE(SUBSTITUTE(SUBSTITUTE(SUBSTITUTE(SUBSTITUTE(SUBSTITUTE(IF(_xlfn.ISFORMULA('#_H'!D75),_xlfn.FORMULATEXT('#_H'!D75),'#_H'!D75),"9","#"),"8","#"),"7","#"),"6","#"),"5","#"),"4","#"),"3","#"),"2","#"),"1","#"),"0","#"),"$","")," ",""),",","@"),"&gt;","@"),"&lt;","@"),"=","@"),")","@"),"(","@"),"^","@"),"/","@"),"+","@"),"*","@"),"-","@"))-LEN(SUBSTITUTE(SUBSTITUTE(SUBSTITUTE(SUBSTITUTE(SUBSTITUTE(SUBSTITUTE(SUBSTITUTE(SUBSTITUTE(SUBSTITUTE(SUBSTITUTE(SUBSTITUTE(SUBSTITUTE(SUBSTITUTE(SUBSTITUTE(SUBSTITUTE(SUBSTITUTE(SUBSTITUTE(SUBSTITUTE(SUBSTITUTE(SUBSTITUTE(SUBSTITUTE(SUBSTITUTE(SUBSTITUTE(SUBSTITUTE(IF(_xlfn.ISFORMULA('#_H'!D75),_xlfn.FORMULATEXT('#_H'!D75),'#_H'!D75),"9","#"),"8","#"),"7","#"),"6","#"),"5","#"),"4","#"),"3","#"),"2","#"),"1","#"),"0","#"),"$","")," ",""),",","@"),"&gt;","@"),"&lt;","@"),"=","@"),")","@"),"(","@"),"^","@"),"/","@"),"+","@"),"*","@"),"-","@"),"@#","")))/2,TRUE,FALSE),"HardCodeMsg",IF(LEN(IF(_xlfn.ISFORMULA(H!D75),_xlfn.FORMULATEXT(H!D75),H!D75))-LEN(SUBSTITUTE(IF(_xlfn.ISFORMULA(H!D75),_xlfn.FORMULATEXT(H!D75),H!D75),"""",""))&gt;LEN(IF(_xlfn.ISFORMULA('#_H'!D75),_xlfn.FORMULATEXT('#_H'!D75),'#_H'!D75))-LEN(SUBSTITUTE(IF(_xlfn.ISFORMULA('#_H'!D75),_xlfn.FORMULATEXT('#_H'!D75),'#_H'!D75),"""","")),TRUE,FALSE),"HardQuoteMsg",IF(LEN(IF(_xlfn.ISFORMULA(H!D75),_xlfn.FORMULATEXT(H!D75),H!D75))-LEN(SUBSTITUTE(IF(_xlfn.ISFORMULA(H!D75),_xlfn.FORMULATEXT(H!D75),H!D75),"$",""))&lt;LEN(IF(_xlfn.ISFORMULA('#_H'!D75),_xlfn.FORMULATEXT('#_H'!D75),'#_H'!D75))-LEN(SUBSTITUTE(IF(_xlfn.ISFORMULA('#_H'!D75),_xlfn.FORMULATEXT('#_H'!D75),'#_H'!D75),"$","")),TRUE,FALSE),"MissingAbsMsg",_xlfn.IFS(ISTEXT('#_H'!D75),FALSE,ISLOGICAL('#_H'!D75),FALSE,SUBSTITUTE(CELL("format",'#_H'!D75),"-","")=SUBSTITUTE(CELL("format",H!D75),"-",""),FALSE,CELL("format",'#_H'!D75)="G",FALSE,AND(CELL("format",'#_H'!D75)="F0",CELL("format",H!D75)="G"),FALSE,TRUE,IFERROR(IF(MATCH(CELL("format",'#_H'!D75),FormatCodes_SFX!$A$4:$A$53,0)&gt;0,TRUE),FALSE),TRUE,TRUE),"FormatMsg",TRUE,"PerfectMsg")</f>
        <v>PerfectMsg</v>
      </c>
      <c r="E75" s="257">
        <v>1367085</v>
      </c>
      <c r="F75" s="254">
        <v>0</v>
      </c>
      <c r="G75" s="254">
        <v>0</v>
      </c>
      <c r="H75" s="254"/>
      <c r="I75" s="251"/>
      <c r="J75" s="252">
        <v>0</v>
      </c>
      <c r="K75" s="252">
        <v>0</v>
      </c>
      <c r="N75" s="251"/>
    </row>
    <row r="76" spans="1:14" s="252" customFormat="1" ht="15" customHeight="1" x14ac:dyDescent="0.15">
      <c r="A76" s="251"/>
      <c r="B76" s="252">
        <v>0</v>
      </c>
      <c r="C76" s="252">
        <v>0</v>
      </c>
      <c r="D76" s="252" t="str">
        <f ca="1">_xlfn.IFS(ISBLANK(H!D76),"",IF(NOT(ISNA('#_H'!D76)),IF(ISNA(H!D76),TRUE,FALSE),FALSE),"StuNAMsg",IF(AND(ISNA('#_H'!D76),ISNA(H!D76)),TRUE,FALSE),"PerfectMsg",IF(NOT(ISERROR('#_H'!D76)),IF(ISERROR(H!D76),TRUE,FALSE),FALSE),"StuErrorMsg",IF(TYPE('#_H'!D76)&lt;&gt;TYPE(H!D76),TRUE,FALSE),"WrongTypeMsg",IF(_xlfn.ISFORMULA('#_H'!D76),IF(NOT(_xlfn.ISFORMULA(H!D76)),TRUE),FALSE),"MissingFormulaMsg",IF(NOT(AND(ISNUMBER(FIND("[",_xlfn.FORMULATEXT('#_H'!D76))),ISNUMBER(FIND("!",_xlfn.FORMULATEXT('#_H'!D76))))),AND(ISNUMBER(FIND("[",_xlfn.FORMULATEXT(H!D76))),ISNUMBER(FIND("!",_xlfn.FORMULATEXT(H!D76)))),FALSE),"ExternalRefsMsg",IF(ISNUMBER('#_H'!D76),IF(ABS('#_H'!D76-H!D76)&gt;0.00001,TRUE,FALSE),IF('#_H'!D76&lt;&gt;H!D76,TRUE,FALSE)),IF(ISNUMBER('#_H'!D76),IF('#_H'!D76&gt;H!D76,"TooLow","TooHigh"),"WrongAnswer"),NOT(_xlfn.ISFORMULA('#_H'!D76)),IF(_xlfn.IFS(ISTEXT('#_H'!D76),FALSE,ISLOGICAL('#_H'!D76),FALSE,SUBSTITUTE(CELL("format",'#_H'!D76),"-","")=SUBSTITUTE(CELL("format",H!D76),"-",""),FALSE,CELL("format",'#_H'!D76)="G",FALSE,AND(CELL("format",'#_H'!D76)="F0",CELL("format",H!D76)="G"),FALSE,TRUE,IFERROR(IF(MATCH(CELL("format",'#_H'!D76)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76),_xlfn.FORMULATEXT(H!D76),H!D76),"9","#"),"8","#"),"7","#"),"6","#"),"5","#"),"4","#"),"3","#"),"2","#"),"1","#"),"0","#"),"$","")," ",""),",","@"),"&gt;","@"),"&lt;","@"),"=","@"),")","@"),"(","@"),"^","@"),"/","@"),"+","@"),"*","@"),"-","@"))-LEN(SUBSTITUTE(SUBSTITUTE(SUBSTITUTE(SUBSTITUTE(SUBSTITUTE(SUBSTITUTE(SUBSTITUTE(SUBSTITUTE(SUBSTITUTE(SUBSTITUTE(SUBSTITUTE(SUBSTITUTE(SUBSTITUTE(SUBSTITUTE(SUBSTITUTE(SUBSTITUTE(SUBSTITUTE(SUBSTITUTE(SUBSTITUTE(SUBSTITUTE(SUBSTITUTE(SUBSTITUTE(SUBSTITUTE(SUBSTITUTE(IF(_xlfn.ISFORMULA(H!D76),_xlfn.FORMULATEXT(H!D76),H!D76),"9","#"),"8","#"),"7","#"),"6","#"),"5","#"),"4","#"),"3","#"),"2","#"),"1","#"),"0","#"),"$","")," ",""),",","@"),"&gt;","@"),"&lt;","@"),"=","@"),")","@"),"(","@"),"^","@"),"/","@"),"+","@"),"*","@"),"-","@"),"@#","")))/2&gt;(LEN(SUBSTITUTE(SUBSTITUTE(SUBSTITUTE(SUBSTITUTE(SUBSTITUTE(SUBSTITUTE(SUBSTITUTE(SUBSTITUTE(SUBSTITUTE(SUBSTITUTE(SUBSTITUTE(SUBSTITUTE(SUBSTITUTE(SUBSTITUTE(SUBSTITUTE(SUBSTITUTE(SUBSTITUTE(SUBSTITUTE(SUBSTITUTE(SUBSTITUTE(SUBSTITUTE(SUBSTITUTE(SUBSTITUTE(IF(_xlfn.ISFORMULA('#_H'!D76),_xlfn.FORMULATEXT('#_H'!D76),'#_H'!D76),"9","#"),"8","#"),"7","#"),"6","#"),"5","#"),"4","#"),"3","#"),"2","#"),"1","#"),"0","#"),"$","")," ",""),",","@"),"&gt;","@"),"&lt;","@"),"=","@"),")","@"),"(","@"),"^","@"),"/","@"),"+","@"),"*","@"),"-","@"))-LEN(SUBSTITUTE(SUBSTITUTE(SUBSTITUTE(SUBSTITUTE(SUBSTITUTE(SUBSTITUTE(SUBSTITUTE(SUBSTITUTE(SUBSTITUTE(SUBSTITUTE(SUBSTITUTE(SUBSTITUTE(SUBSTITUTE(SUBSTITUTE(SUBSTITUTE(SUBSTITUTE(SUBSTITUTE(SUBSTITUTE(SUBSTITUTE(SUBSTITUTE(SUBSTITUTE(SUBSTITUTE(SUBSTITUTE(SUBSTITUTE(IF(_xlfn.ISFORMULA('#_H'!D76),_xlfn.FORMULATEXT('#_H'!D76),'#_H'!D76),"9","#"),"8","#"),"7","#"),"6","#"),"5","#"),"4","#"),"3","#"),"2","#"),"1","#"),"0","#"),"$","")," ",""),",","@"),"&gt;","@"),"&lt;","@"),"=","@"),")","@"),"(","@"),"^","@"),"/","@"),"+","@"),"*","@"),"-","@"),"@#","")))/2,TRUE,FALSE),"HardCodeMsg",IF(LEN(IF(_xlfn.ISFORMULA(H!D76),_xlfn.FORMULATEXT(H!D76),H!D76))-LEN(SUBSTITUTE(IF(_xlfn.ISFORMULA(H!D76),_xlfn.FORMULATEXT(H!D76),H!D76),"""",""))&gt;LEN(IF(_xlfn.ISFORMULA('#_H'!D76),_xlfn.FORMULATEXT('#_H'!D76),'#_H'!D76))-LEN(SUBSTITUTE(IF(_xlfn.ISFORMULA('#_H'!D76),_xlfn.FORMULATEXT('#_H'!D76),'#_H'!D76),"""","")),TRUE,FALSE),"HardQuoteMsg",IF(LEN(IF(_xlfn.ISFORMULA(H!D76),_xlfn.FORMULATEXT(H!D76),H!D76))-LEN(SUBSTITUTE(IF(_xlfn.ISFORMULA(H!D76),_xlfn.FORMULATEXT(H!D76),H!D76),"$",""))&lt;LEN(IF(_xlfn.ISFORMULA('#_H'!D76),_xlfn.FORMULATEXT('#_H'!D76),'#_H'!D76))-LEN(SUBSTITUTE(IF(_xlfn.ISFORMULA('#_H'!D76),_xlfn.FORMULATEXT('#_H'!D76),'#_H'!D76),"$","")),TRUE,FALSE),"MissingAbsMsg",_xlfn.IFS(ISTEXT('#_H'!D76),FALSE,ISLOGICAL('#_H'!D76),FALSE,SUBSTITUTE(CELL("format",'#_H'!D76),"-","")=SUBSTITUTE(CELL("format",H!D76),"-",""),FALSE,CELL("format",'#_H'!D76)="G",FALSE,AND(CELL("format",'#_H'!D76)="F0",CELL("format",H!D76)="G"),FALSE,TRUE,IFERROR(IF(MATCH(CELL("format",'#_H'!D76),FormatCodes_SFX!$A$4:$A$53,0)&gt;0,TRUE),FALSE),TRUE,TRUE),"FormatMsg",TRUE,"PerfectMsg")</f>
        <v>PerfectMsg</v>
      </c>
      <c r="E76" s="257">
        <v>714943</v>
      </c>
      <c r="F76" s="254">
        <v>0</v>
      </c>
      <c r="G76" s="254">
        <v>0</v>
      </c>
      <c r="H76" s="254"/>
      <c r="I76" s="251"/>
      <c r="J76" s="252">
        <v>0</v>
      </c>
      <c r="K76" s="252">
        <v>0</v>
      </c>
      <c r="N76" s="251"/>
    </row>
    <row r="77" spans="1:14" s="252" customFormat="1" ht="15" customHeight="1" x14ac:dyDescent="0.15">
      <c r="A77" s="251"/>
      <c r="B77" s="252">
        <v>0</v>
      </c>
      <c r="C77" s="252">
        <v>0</v>
      </c>
      <c r="D77" s="252" t="str">
        <f ca="1">_xlfn.IFS(ISBLANK(H!D77),"",IF(NOT(ISNA('#_H'!D77)),IF(ISNA(H!D77),TRUE,FALSE),FALSE),"StuNAMsg",IF(AND(ISNA('#_H'!D77),ISNA(H!D77)),TRUE,FALSE),"PerfectMsg",IF(NOT(ISERROR('#_H'!D77)),IF(ISERROR(H!D77),TRUE,FALSE),FALSE),"StuErrorMsg",IF(TYPE('#_H'!D77)&lt;&gt;TYPE(H!D77),TRUE,FALSE),"WrongTypeMsg",IF(_xlfn.ISFORMULA('#_H'!D77),IF(NOT(_xlfn.ISFORMULA(H!D77)),TRUE),FALSE),"MissingFormulaMsg",IF(NOT(AND(ISNUMBER(FIND("[",_xlfn.FORMULATEXT('#_H'!D77))),ISNUMBER(FIND("!",_xlfn.FORMULATEXT('#_H'!D77))))),AND(ISNUMBER(FIND("[",_xlfn.FORMULATEXT(H!D77))),ISNUMBER(FIND("!",_xlfn.FORMULATEXT(H!D77)))),FALSE),"ExternalRefsMsg",IF(ISNUMBER('#_H'!D77),IF(ABS('#_H'!D77-H!D77)&gt;0.00001,TRUE,FALSE),IF('#_H'!D77&lt;&gt;H!D77,TRUE,FALSE)),IF(ISNUMBER('#_H'!D77),IF('#_H'!D77&gt;H!D77,"TooLow","TooHigh"),"WrongAnswer"),NOT(_xlfn.ISFORMULA('#_H'!D77)),IF(_xlfn.IFS(ISTEXT('#_H'!D77),FALSE,ISLOGICAL('#_H'!D77),FALSE,SUBSTITUTE(CELL("format",'#_H'!D77),"-","")=SUBSTITUTE(CELL("format",H!D77),"-",""),FALSE,CELL("format",'#_H'!D77)="G",FALSE,AND(CELL("format",'#_H'!D77)="F0",CELL("format",H!D77)="G"),FALSE,TRUE,IFERROR(IF(MATCH(CELL("format",'#_H'!D77)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77),_xlfn.FORMULATEXT(H!D77),H!D77),"9","#"),"8","#"),"7","#"),"6","#"),"5","#"),"4","#"),"3","#"),"2","#"),"1","#"),"0","#"),"$","")," ",""),",","@"),"&gt;","@"),"&lt;","@"),"=","@"),")","@"),"(","@"),"^","@"),"/","@"),"+","@"),"*","@"),"-","@"))-LEN(SUBSTITUTE(SUBSTITUTE(SUBSTITUTE(SUBSTITUTE(SUBSTITUTE(SUBSTITUTE(SUBSTITUTE(SUBSTITUTE(SUBSTITUTE(SUBSTITUTE(SUBSTITUTE(SUBSTITUTE(SUBSTITUTE(SUBSTITUTE(SUBSTITUTE(SUBSTITUTE(SUBSTITUTE(SUBSTITUTE(SUBSTITUTE(SUBSTITUTE(SUBSTITUTE(SUBSTITUTE(SUBSTITUTE(SUBSTITUTE(IF(_xlfn.ISFORMULA(H!D77),_xlfn.FORMULATEXT(H!D77),H!D77),"9","#"),"8","#"),"7","#"),"6","#"),"5","#"),"4","#"),"3","#"),"2","#"),"1","#"),"0","#"),"$","")," ",""),",","@"),"&gt;","@"),"&lt;","@"),"=","@"),")","@"),"(","@"),"^","@"),"/","@"),"+","@"),"*","@"),"-","@"),"@#","")))/2&gt;(LEN(SUBSTITUTE(SUBSTITUTE(SUBSTITUTE(SUBSTITUTE(SUBSTITUTE(SUBSTITUTE(SUBSTITUTE(SUBSTITUTE(SUBSTITUTE(SUBSTITUTE(SUBSTITUTE(SUBSTITUTE(SUBSTITUTE(SUBSTITUTE(SUBSTITUTE(SUBSTITUTE(SUBSTITUTE(SUBSTITUTE(SUBSTITUTE(SUBSTITUTE(SUBSTITUTE(SUBSTITUTE(SUBSTITUTE(IF(_xlfn.ISFORMULA('#_H'!D77),_xlfn.FORMULATEXT('#_H'!D77),'#_H'!D77),"9","#"),"8","#"),"7","#"),"6","#"),"5","#"),"4","#"),"3","#"),"2","#"),"1","#"),"0","#"),"$","")," ",""),",","@"),"&gt;","@"),"&lt;","@"),"=","@"),")","@"),"(","@"),"^","@"),"/","@"),"+","@"),"*","@"),"-","@"))-LEN(SUBSTITUTE(SUBSTITUTE(SUBSTITUTE(SUBSTITUTE(SUBSTITUTE(SUBSTITUTE(SUBSTITUTE(SUBSTITUTE(SUBSTITUTE(SUBSTITUTE(SUBSTITUTE(SUBSTITUTE(SUBSTITUTE(SUBSTITUTE(SUBSTITUTE(SUBSTITUTE(SUBSTITUTE(SUBSTITUTE(SUBSTITUTE(SUBSTITUTE(SUBSTITUTE(SUBSTITUTE(SUBSTITUTE(SUBSTITUTE(IF(_xlfn.ISFORMULA('#_H'!D77),_xlfn.FORMULATEXT('#_H'!D77),'#_H'!D77),"9","#"),"8","#"),"7","#"),"6","#"),"5","#"),"4","#"),"3","#"),"2","#"),"1","#"),"0","#"),"$","")," ",""),",","@"),"&gt;","@"),"&lt;","@"),"=","@"),")","@"),"(","@"),"^","@"),"/","@"),"+","@"),"*","@"),"-","@"),"@#","")))/2,TRUE,FALSE),"HardCodeMsg",IF(LEN(IF(_xlfn.ISFORMULA(H!D77),_xlfn.FORMULATEXT(H!D77),H!D77))-LEN(SUBSTITUTE(IF(_xlfn.ISFORMULA(H!D77),_xlfn.FORMULATEXT(H!D77),H!D77),"""",""))&gt;LEN(IF(_xlfn.ISFORMULA('#_H'!D77),_xlfn.FORMULATEXT('#_H'!D77),'#_H'!D77))-LEN(SUBSTITUTE(IF(_xlfn.ISFORMULA('#_H'!D77),_xlfn.FORMULATEXT('#_H'!D77),'#_H'!D77),"""","")),TRUE,FALSE),"HardQuoteMsg",IF(LEN(IF(_xlfn.ISFORMULA(H!D77),_xlfn.FORMULATEXT(H!D77),H!D77))-LEN(SUBSTITUTE(IF(_xlfn.ISFORMULA(H!D77),_xlfn.FORMULATEXT(H!D77),H!D77),"$",""))&lt;LEN(IF(_xlfn.ISFORMULA('#_H'!D77),_xlfn.FORMULATEXT('#_H'!D77),'#_H'!D77))-LEN(SUBSTITUTE(IF(_xlfn.ISFORMULA('#_H'!D77),_xlfn.FORMULATEXT('#_H'!D77),'#_H'!D77),"$","")),TRUE,FALSE),"MissingAbsMsg",_xlfn.IFS(ISTEXT('#_H'!D77),FALSE,ISLOGICAL('#_H'!D77),FALSE,SUBSTITUTE(CELL("format",'#_H'!D77),"-","")=SUBSTITUTE(CELL("format",H!D77),"-",""),FALSE,CELL("format",'#_H'!D77)="G",FALSE,AND(CELL("format",'#_H'!D77)="F0",CELL("format",H!D77)="G"),FALSE,TRUE,IFERROR(IF(MATCH(CELL("format",'#_H'!D77),FormatCodes_SFX!$A$4:$A$53,0)&gt;0,TRUE),FALSE),TRUE,TRUE),"FormatMsg",TRUE,"PerfectMsg")</f>
        <v>PerfectMsg</v>
      </c>
      <c r="E77" s="257">
        <v>901792</v>
      </c>
      <c r="F77" s="254">
        <v>0</v>
      </c>
      <c r="G77" s="254">
        <v>0</v>
      </c>
      <c r="H77" s="254"/>
      <c r="I77" s="251"/>
      <c r="J77" s="252">
        <v>0</v>
      </c>
      <c r="K77" s="252">
        <v>0</v>
      </c>
      <c r="N77" s="251"/>
    </row>
    <row r="78" spans="1:14" s="252" customFormat="1" ht="15" customHeight="1" x14ac:dyDescent="0.15">
      <c r="A78" s="251"/>
      <c r="B78" s="252">
        <v>0</v>
      </c>
      <c r="C78" s="252">
        <v>0</v>
      </c>
      <c r="D78" s="252" t="str">
        <f ca="1">_xlfn.IFS(ISBLANK(H!D78),"",IF(NOT(ISNA('#_H'!D78)),IF(ISNA(H!D78),TRUE,FALSE),FALSE),"StuNAMsg",IF(AND(ISNA('#_H'!D78),ISNA(H!D78)),TRUE,FALSE),"PerfectMsg",IF(NOT(ISERROR('#_H'!D78)),IF(ISERROR(H!D78),TRUE,FALSE),FALSE),"StuErrorMsg",IF(TYPE('#_H'!D78)&lt;&gt;TYPE(H!D78),TRUE,FALSE),"WrongTypeMsg",IF(_xlfn.ISFORMULA('#_H'!D78),IF(NOT(_xlfn.ISFORMULA(H!D78)),TRUE),FALSE),"MissingFormulaMsg",IF(NOT(AND(ISNUMBER(FIND("[",_xlfn.FORMULATEXT('#_H'!D78))),ISNUMBER(FIND("!",_xlfn.FORMULATEXT('#_H'!D78))))),AND(ISNUMBER(FIND("[",_xlfn.FORMULATEXT(H!D78))),ISNUMBER(FIND("!",_xlfn.FORMULATEXT(H!D78)))),FALSE),"ExternalRefsMsg",IF(ISNUMBER('#_H'!D78),IF(ABS('#_H'!D78-H!D78)&gt;0.00001,TRUE,FALSE),IF('#_H'!D78&lt;&gt;H!D78,TRUE,FALSE)),IF(ISNUMBER('#_H'!D78),IF('#_H'!D78&gt;H!D78,"TooLow","TooHigh"),"WrongAnswer"),NOT(_xlfn.ISFORMULA('#_H'!D78)),IF(_xlfn.IFS(ISTEXT('#_H'!D78),FALSE,ISLOGICAL('#_H'!D78),FALSE,SUBSTITUTE(CELL("format",'#_H'!D78),"-","")=SUBSTITUTE(CELL("format",H!D78),"-",""),FALSE,CELL("format",'#_H'!D78)="G",FALSE,AND(CELL("format",'#_H'!D78)="F0",CELL("format",H!D78)="G"),FALSE,TRUE,IFERROR(IF(MATCH(CELL("format",'#_H'!D78)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78),_xlfn.FORMULATEXT(H!D78),H!D78),"9","#"),"8","#"),"7","#"),"6","#"),"5","#"),"4","#"),"3","#"),"2","#"),"1","#"),"0","#"),"$","")," ",""),",","@"),"&gt;","@"),"&lt;","@"),"=","@"),")","@"),"(","@"),"^","@"),"/","@"),"+","@"),"*","@"),"-","@"))-LEN(SUBSTITUTE(SUBSTITUTE(SUBSTITUTE(SUBSTITUTE(SUBSTITUTE(SUBSTITUTE(SUBSTITUTE(SUBSTITUTE(SUBSTITUTE(SUBSTITUTE(SUBSTITUTE(SUBSTITUTE(SUBSTITUTE(SUBSTITUTE(SUBSTITUTE(SUBSTITUTE(SUBSTITUTE(SUBSTITUTE(SUBSTITUTE(SUBSTITUTE(SUBSTITUTE(SUBSTITUTE(SUBSTITUTE(SUBSTITUTE(IF(_xlfn.ISFORMULA(H!D78),_xlfn.FORMULATEXT(H!D78),H!D78),"9","#"),"8","#"),"7","#"),"6","#"),"5","#"),"4","#"),"3","#"),"2","#"),"1","#"),"0","#"),"$","")," ",""),",","@"),"&gt;","@"),"&lt;","@"),"=","@"),")","@"),"(","@"),"^","@"),"/","@"),"+","@"),"*","@"),"-","@"),"@#","")))/2&gt;(LEN(SUBSTITUTE(SUBSTITUTE(SUBSTITUTE(SUBSTITUTE(SUBSTITUTE(SUBSTITUTE(SUBSTITUTE(SUBSTITUTE(SUBSTITUTE(SUBSTITUTE(SUBSTITUTE(SUBSTITUTE(SUBSTITUTE(SUBSTITUTE(SUBSTITUTE(SUBSTITUTE(SUBSTITUTE(SUBSTITUTE(SUBSTITUTE(SUBSTITUTE(SUBSTITUTE(SUBSTITUTE(SUBSTITUTE(IF(_xlfn.ISFORMULA('#_H'!D78),_xlfn.FORMULATEXT('#_H'!D78),'#_H'!D78),"9","#"),"8","#"),"7","#"),"6","#"),"5","#"),"4","#"),"3","#"),"2","#"),"1","#"),"0","#"),"$","")," ",""),",","@"),"&gt;","@"),"&lt;","@"),"=","@"),")","@"),"(","@"),"^","@"),"/","@"),"+","@"),"*","@"),"-","@"))-LEN(SUBSTITUTE(SUBSTITUTE(SUBSTITUTE(SUBSTITUTE(SUBSTITUTE(SUBSTITUTE(SUBSTITUTE(SUBSTITUTE(SUBSTITUTE(SUBSTITUTE(SUBSTITUTE(SUBSTITUTE(SUBSTITUTE(SUBSTITUTE(SUBSTITUTE(SUBSTITUTE(SUBSTITUTE(SUBSTITUTE(SUBSTITUTE(SUBSTITUTE(SUBSTITUTE(SUBSTITUTE(SUBSTITUTE(SUBSTITUTE(IF(_xlfn.ISFORMULA('#_H'!D78),_xlfn.FORMULATEXT('#_H'!D78),'#_H'!D78),"9","#"),"8","#"),"7","#"),"6","#"),"5","#"),"4","#"),"3","#"),"2","#"),"1","#"),"0","#"),"$","")," ",""),",","@"),"&gt;","@"),"&lt;","@"),"=","@"),")","@"),"(","@"),"^","@"),"/","@"),"+","@"),"*","@"),"-","@"),"@#","")))/2,TRUE,FALSE),"HardCodeMsg",IF(LEN(IF(_xlfn.ISFORMULA(H!D78),_xlfn.FORMULATEXT(H!D78),H!D78))-LEN(SUBSTITUTE(IF(_xlfn.ISFORMULA(H!D78),_xlfn.FORMULATEXT(H!D78),H!D78),"""",""))&gt;LEN(IF(_xlfn.ISFORMULA('#_H'!D78),_xlfn.FORMULATEXT('#_H'!D78),'#_H'!D78))-LEN(SUBSTITUTE(IF(_xlfn.ISFORMULA('#_H'!D78),_xlfn.FORMULATEXT('#_H'!D78),'#_H'!D78),"""","")),TRUE,FALSE),"HardQuoteMsg",IF(LEN(IF(_xlfn.ISFORMULA(H!D78),_xlfn.FORMULATEXT(H!D78),H!D78))-LEN(SUBSTITUTE(IF(_xlfn.ISFORMULA(H!D78),_xlfn.FORMULATEXT(H!D78),H!D78),"$",""))&lt;LEN(IF(_xlfn.ISFORMULA('#_H'!D78),_xlfn.FORMULATEXT('#_H'!D78),'#_H'!D78))-LEN(SUBSTITUTE(IF(_xlfn.ISFORMULA('#_H'!D78),_xlfn.FORMULATEXT('#_H'!D78),'#_H'!D78),"$","")),TRUE,FALSE),"MissingAbsMsg",_xlfn.IFS(ISTEXT('#_H'!D78),FALSE,ISLOGICAL('#_H'!D78),FALSE,SUBSTITUTE(CELL("format",'#_H'!D78),"-","")=SUBSTITUTE(CELL("format",H!D78),"-",""),FALSE,CELL("format",'#_H'!D78)="G",FALSE,AND(CELL("format",'#_H'!D78)="F0",CELL("format",H!D78)="G"),FALSE,TRUE,IFERROR(IF(MATCH(CELL("format",'#_H'!D78),FormatCodes_SFX!$A$4:$A$53,0)&gt;0,TRUE),FALSE),TRUE,TRUE),"FormatMsg",TRUE,"PerfectMsg")</f>
        <v>PerfectMsg</v>
      </c>
      <c r="E78" s="257">
        <v>701926</v>
      </c>
      <c r="F78" s="254">
        <v>0</v>
      </c>
      <c r="G78" s="254">
        <v>0</v>
      </c>
      <c r="H78" s="254"/>
      <c r="I78" s="251"/>
      <c r="J78" s="252">
        <v>0</v>
      </c>
      <c r="K78" s="252">
        <v>0</v>
      </c>
      <c r="N78" s="251"/>
    </row>
    <row r="79" spans="1:14" s="252" customFormat="1" ht="15" customHeight="1" x14ac:dyDescent="0.15">
      <c r="A79" s="251"/>
      <c r="B79" s="252">
        <v>0</v>
      </c>
      <c r="C79" s="252">
        <v>0</v>
      </c>
      <c r="D79" s="252" t="str">
        <f ca="1">_xlfn.IFS(ISBLANK(H!D79),"",IF(NOT(ISNA('#_H'!D79)),IF(ISNA(H!D79),TRUE,FALSE),FALSE),"StuNAMsg",IF(AND(ISNA('#_H'!D79),ISNA(H!D79)),TRUE,FALSE),"PerfectMsg",IF(NOT(ISERROR('#_H'!D79)),IF(ISERROR(H!D79),TRUE,FALSE),FALSE),"StuErrorMsg",IF(TYPE('#_H'!D79)&lt;&gt;TYPE(H!D79),TRUE,FALSE),"WrongTypeMsg",IF(_xlfn.ISFORMULA('#_H'!D79),IF(NOT(_xlfn.ISFORMULA(H!D79)),TRUE),FALSE),"MissingFormulaMsg",IF(NOT(AND(ISNUMBER(FIND("[",_xlfn.FORMULATEXT('#_H'!D79))),ISNUMBER(FIND("!",_xlfn.FORMULATEXT('#_H'!D79))))),AND(ISNUMBER(FIND("[",_xlfn.FORMULATEXT(H!D79))),ISNUMBER(FIND("!",_xlfn.FORMULATEXT(H!D79)))),FALSE),"ExternalRefsMsg",IF(ISNUMBER('#_H'!D79),IF(ABS('#_H'!D79-H!D79)&gt;0.00001,TRUE,FALSE),IF('#_H'!D79&lt;&gt;H!D79,TRUE,FALSE)),IF(ISNUMBER('#_H'!D79),IF('#_H'!D79&gt;H!D79,"TooLow","TooHigh"),"WrongAnswer"),NOT(_xlfn.ISFORMULA('#_H'!D79)),IF(_xlfn.IFS(ISTEXT('#_H'!D79),FALSE,ISLOGICAL('#_H'!D79),FALSE,SUBSTITUTE(CELL("format",'#_H'!D79),"-","")=SUBSTITUTE(CELL("format",H!D79),"-",""),FALSE,CELL("format",'#_H'!D79)="G",FALSE,AND(CELL("format",'#_H'!D79)="F0",CELL("format",H!D79)="G"),FALSE,TRUE,IFERROR(IF(MATCH(CELL("format",'#_H'!D79)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79),_xlfn.FORMULATEXT(H!D79),H!D79),"9","#"),"8","#"),"7","#"),"6","#"),"5","#"),"4","#"),"3","#"),"2","#"),"1","#"),"0","#"),"$","")," ",""),",","@"),"&gt;","@"),"&lt;","@"),"=","@"),")","@"),"(","@"),"^","@"),"/","@"),"+","@"),"*","@"),"-","@"))-LEN(SUBSTITUTE(SUBSTITUTE(SUBSTITUTE(SUBSTITUTE(SUBSTITUTE(SUBSTITUTE(SUBSTITUTE(SUBSTITUTE(SUBSTITUTE(SUBSTITUTE(SUBSTITUTE(SUBSTITUTE(SUBSTITUTE(SUBSTITUTE(SUBSTITUTE(SUBSTITUTE(SUBSTITUTE(SUBSTITUTE(SUBSTITUTE(SUBSTITUTE(SUBSTITUTE(SUBSTITUTE(SUBSTITUTE(SUBSTITUTE(IF(_xlfn.ISFORMULA(H!D79),_xlfn.FORMULATEXT(H!D79),H!D79),"9","#"),"8","#"),"7","#"),"6","#"),"5","#"),"4","#"),"3","#"),"2","#"),"1","#"),"0","#"),"$","")," ",""),",","@"),"&gt;","@"),"&lt;","@"),"=","@"),")","@"),"(","@"),"^","@"),"/","@"),"+","@"),"*","@"),"-","@"),"@#","")))/2&gt;(LEN(SUBSTITUTE(SUBSTITUTE(SUBSTITUTE(SUBSTITUTE(SUBSTITUTE(SUBSTITUTE(SUBSTITUTE(SUBSTITUTE(SUBSTITUTE(SUBSTITUTE(SUBSTITUTE(SUBSTITUTE(SUBSTITUTE(SUBSTITUTE(SUBSTITUTE(SUBSTITUTE(SUBSTITUTE(SUBSTITUTE(SUBSTITUTE(SUBSTITUTE(SUBSTITUTE(SUBSTITUTE(SUBSTITUTE(IF(_xlfn.ISFORMULA('#_H'!D79),_xlfn.FORMULATEXT('#_H'!D79),'#_H'!D79),"9","#"),"8","#"),"7","#"),"6","#"),"5","#"),"4","#"),"3","#"),"2","#"),"1","#"),"0","#"),"$","")," ",""),",","@"),"&gt;","@"),"&lt;","@"),"=","@"),")","@"),"(","@"),"^","@"),"/","@"),"+","@"),"*","@"),"-","@"))-LEN(SUBSTITUTE(SUBSTITUTE(SUBSTITUTE(SUBSTITUTE(SUBSTITUTE(SUBSTITUTE(SUBSTITUTE(SUBSTITUTE(SUBSTITUTE(SUBSTITUTE(SUBSTITUTE(SUBSTITUTE(SUBSTITUTE(SUBSTITUTE(SUBSTITUTE(SUBSTITUTE(SUBSTITUTE(SUBSTITUTE(SUBSTITUTE(SUBSTITUTE(SUBSTITUTE(SUBSTITUTE(SUBSTITUTE(SUBSTITUTE(IF(_xlfn.ISFORMULA('#_H'!D79),_xlfn.FORMULATEXT('#_H'!D79),'#_H'!D79),"9","#"),"8","#"),"7","#"),"6","#"),"5","#"),"4","#"),"3","#"),"2","#"),"1","#"),"0","#"),"$","")," ",""),",","@"),"&gt;","@"),"&lt;","@"),"=","@"),")","@"),"(","@"),"^","@"),"/","@"),"+","@"),"*","@"),"-","@"),"@#","")))/2,TRUE,FALSE),"HardCodeMsg",IF(LEN(IF(_xlfn.ISFORMULA(H!D79),_xlfn.FORMULATEXT(H!D79),H!D79))-LEN(SUBSTITUTE(IF(_xlfn.ISFORMULA(H!D79),_xlfn.FORMULATEXT(H!D79),H!D79),"""",""))&gt;LEN(IF(_xlfn.ISFORMULA('#_H'!D79),_xlfn.FORMULATEXT('#_H'!D79),'#_H'!D79))-LEN(SUBSTITUTE(IF(_xlfn.ISFORMULA('#_H'!D79),_xlfn.FORMULATEXT('#_H'!D79),'#_H'!D79),"""","")),TRUE,FALSE),"HardQuoteMsg",IF(LEN(IF(_xlfn.ISFORMULA(H!D79),_xlfn.FORMULATEXT(H!D79),H!D79))-LEN(SUBSTITUTE(IF(_xlfn.ISFORMULA(H!D79),_xlfn.FORMULATEXT(H!D79),H!D79),"$",""))&lt;LEN(IF(_xlfn.ISFORMULA('#_H'!D79),_xlfn.FORMULATEXT('#_H'!D79),'#_H'!D79))-LEN(SUBSTITUTE(IF(_xlfn.ISFORMULA('#_H'!D79),_xlfn.FORMULATEXT('#_H'!D79),'#_H'!D79),"$","")),TRUE,FALSE),"MissingAbsMsg",_xlfn.IFS(ISTEXT('#_H'!D79),FALSE,ISLOGICAL('#_H'!D79),FALSE,SUBSTITUTE(CELL("format",'#_H'!D79),"-","")=SUBSTITUTE(CELL("format",H!D79),"-",""),FALSE,CELL("format",'#_H'!D79)="G",FALSE,AND(CELL("format",'#_H'!D79)="F0",CELL("format",H!D79)="G"),FALSE,TRUE,IFERROR(IF(MATCH(CELL("format",'#_H'!D79),FormatCodes_SFX!$A$4:$A$53,0)&gt;0,TRUE),FALSE),TRUE,TRUE),"FormatMsg",TRUE,"PerfectMsg")</f>
        <v>PerfectMsg</v>
      </c>
      <c r="E79" s="257">
        <v>437802</v>
      </c>
      <c r="F79" s="254">
        <v>0</v>
      </c>
      <c r="G79" s="254">
        <v>0</v>
      </c>
      <c r="H79" s="254"/>
      <c r="I79" s="251"/>
      <c r="J79" s="252">
        <v>0</v>
      </c>
      <c r="K79" s="252">
        <v>0</v>
      </c>
      <c r="N79" s="251"/>
    </row>
    <row r="80" spans="1:14" s="252" customFormat="1" ht="15" customHeight="1" x14ac:dyDescent="0.15">
      <c r="A80" s="251"/>
      <c r="B80" s="252">
        <v>0</v>
      </c>
      <c r="C80" s="252">
        <v>0</v>
      </c>
      <c r="D80" s="252" t="str">
        <f ca="1">_xlfn.IFS(ISBLANK(H!D80),"",IF(NOT(ISNA('#_H'!D80)),IF(ISNA(H!D80),TRUE,FALSE),FALSE),"StuNAMsg",IF(AND(ISNA('#_H'!D80),ISNA(H!D80)),TRUE,FALSE),"PerfectMsg",IF(NOT(ISERROR('#_H'!D80)),IF(ISERROR(H!D80),TRUE,FALSE),FALSE),"StuErrorMsg",IF(TYPE('#_H'!D80)&lt;&gt;TYPE(H!D80),TRUE,FALSE),"WrongTypeMsg",IF(_xlfn.ISFORMULA('#_H'!D80),IF(NOT(_xlfn.ISFORMULA(H!D80)),TRUE),FALSE),"MissingFormulaMsg",IF(NOT(AND(ISNUMBER(FIND("[",_xlfn.FORMULATEXT('#_H'!D80))),ISNUMBER(FIND("!",_xlfn.FORMULATEXT('#_H'!D80))))),AND(ISNUMBER(FIND("[",_xlfn.FORMULATEXT(H!D80))),ISNUMBER(FIND("!",_xlfn.FORMULATEXT(H!D80)))),FALSE),"ExternalRefsMsg",IF(ISNUMBER('#_H'!D80),IF(ABS('#_H'!D80-H!D80)&gt;0.00001,TRUE,FALSE),IF('#_H'!D80&lt;&gt;H!D80,TRUE,FALSE)),IF(ISNUMBER('#_H'!D80),IF('#_H'!D80&gt;H!D80,"TooLow","TooHigh"),"WrongAnswer"),NOT(_xlfn.ISFORMULA('#_H'!D80)),IF(_xlfn.IFS(ISTEXT('#_H'!D80),FALSE,ISLOGICAL('#_H'!D80),FALSE,SUBSTITUTE(CELL("format",'#_H'!D80),"-","")=SUBSTITUTE(CELL("format",H!D80),"-",""),FALSE,CELL("format",'#_H'!D80)="G",FALSE,AND(CELL("format",'#_H'!D80)="F0",CELL("format",H!D80)="G"),FALSE,TRUE,IFERROR(IF(MATCH(CELL("format",'#_H'!D80)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80),_xlfn.FORMULATEXT(H!D80),H!D80),"9","#"),"8","#"),"7","#"),"6","#"),"5","#"),"4","#"),"3","#"),"2","#"),"1","#"),"0","#"),"$","")," ",""),",","@"),"&gt;","@"),"&lt;","@"),"=","@"),")","@"),"(","@"),"^","@"),"/","@"),"+","@"),"*","@"),"-","@"))-LEN(SUBSTITUTE(SUBSTITUTE(SUBSTITUTE(SUBSTITUTE(SUBSTITUTE(SUBSTITUTE(SUBSTITUTE(SUBSTITUTE(SUBSTITUTE(SUBSTITUTE(SUBSTITUTE(SUBSTITUTE(SUBSTITUTE(SUBSTITUTE(SUBSTITUTE(SUBSTITUTE(SUBSTITUTE(SUBSTITUTE(SUBSTITUTE(SUBSTITUTE(SUBSTITUTE(SUBSTITUTE(SUBSTITUTE(SUBSTITUTE(IF(_xlfn.ISFORMULA(H!D80),_xlfn.FORMULATEXT(H!D80),H!D80),"9","#"),"8","#"),"7","#"),"6","#"),"5","#"),"4","#"),"3","#"),"2","#"),"1","#"),"0","#"),"$","")," ",""),",","@"),"&gt;","@"),"&lt;","@"),"=","@"),")","@"),"(","@"),"^","@"),"/","@"),"+","@"),"*","@"),"-","@"),"@#","")))/2&gt;(LEN(SUBSTITUTE(SUBSTITUTE(SUBSTITUTE(SUBSTITUTE(SUBSTITUTE(SUBSTITUTE(SUBSTITUTE(SUBSTITUTE(SUBSTITUTE(SUBSTITUTE(SUBSTITUTE(SUBSTITUTE(SUBSTITUTE(SUBSTITUTE(SUBSTITUTE(SUBSTITUTE(SUBSTITUTE(SUBSTITUTE(SUBSTITUTE(SUBSTITUTE(SUBSTITUTE(SUBSTITUTE(SUBSTITUTE(IF(_xlfn.ISFORMULA('#_H'!D80),_xlfn.FORMULATEXT('#_H'!D80),'#_H'!D80),"9","#"),"8","#"),"7","#"),"6","#"),"5","#"),"4","#"),"3","#"),"2","#"),"1","#"),"0","#"),"$","")," ",""),",","@"),"&gt;","@"),"&lt;","@"),"=","@"),")","@"),"(","@"),"^","@"),"/","@"),"+","@"),"*","@"),"-","@"))-LEN(SUBSTITUTE(SUBSTITUTE(SUBSTITUTE(SUBSTITUTE(SUBSTITUTE(SUBSTITUTE(SUBSTITUTE(SUBSTITUTE(SUBSTITUTE(SUBSTITUTE(SUBSTITUTE(SUBSTITUTE(SUBSTITUTE(SUBSTITUTE(SUBSTITUTE(SUBSTITUTE(SUBSTITUTE(SUBSTITUTE(SUBSTITUTE(SUBSTITUTE(SUBSTITUTE(SUBSTITUTE(SUBSTITUTE(SUBSTITUTE(IF(_xlfn.ISFORMULA('#_H'!D80),_xlfn.FORMULATEXT('#_H'!D80),'#_H'!D80),"9","#"),"8","#"),"7","#"),"6","#"),"5","#"),"4","#"),"3","#"),"2","#"),"1","#"),"0","#"),"$","")," ",""),",","@"),"&gt;","@"),"&lt;","@"),"=","@"),")","@"),"(","@"),"^","@"),"/","@"),"+","@"),"*","@"),"-","@"),"@#","")))/2,TRUE,FALSE),"HardCodeMsg",IF(LEN(IF(_xlfn.ISFORMULA(H!D80),_xlfn.FORMULATEXT(H!D80),H!D80))-LEN(SUBSTITUTE(IF(_xlfn.ISFORMULA(H!D80),_xlfn.FORMULATEXT(H!D80),H!D80),"""",""))&gt;LEN(IF(_xlfn.ISFORMULA('#_H'!D80),_xlfn.FORMULATEXT('#_H'!D80),'#_H'!D80))-LEN(SUBSTITUTE(IF(_xlfn.ISFORMULA('#_H'!D80),_xlfn.FORMULATEXT('#_H'!D80),'#_H'!D80),"""","")),TRUE,FALSE),"HardQuoteMsg",IF(LEN(IF(_xlfn.ISFORMULA(H!D80),_xlfn.FORMULATEXT(H!D80),H!D80))-LEN(SUBSTITUTE(IF(_xlfn.ISFORMULA(H!D80),_xlfn.FORMULATEXT(H!D80),H!D80),"$",""))&lt;LEN(IF(_xlfn.ISFORMULA('#_H'!D80),_xlfn.FORMULATEXT('#_H'!D80),'#_H'!D80))-LEN(SUBSTITUTE(IF(_xlfn.ISFORMULA('#_H'!D80),_xlfn.FORMULATEXT('#_H'!D80),'#_H'!D80),"$","")),TRUE,FALSE),"MissingAbsMsg",_xlfn.IFS(ISTEXT('#_H'!D80),FALSE,ISLOGICAL('#_H'!D80),FALSE,SUBSTITUTE(CELL("format",'#_H'!D80),"-","")=SUBSTITUTE(CELL("format",H!D80),"-",""),FALSE,CELL("format",'#_H'!D80)="G",FALSE,AND(CELL("format",'#_H'!D80)="F0",CELL("format",H!D80)="G"),FALSE,TRUE,IFERROR(IF(MATCH(CELL("format",'#_H'!D80),FormatCodes_SFX!$A$4:$A$53,0)&gt;0,TRUE),FALSE),TRUE,TRUE),"FormatMsg",TRUE,"PerfectMsg")</f>
        <v>PerfectMsg</v>
      </c>
      <c r="E80" s="257">
        <v>2767822</v>
      </c>
      <c r="F80" s="254">
        <v>0</v>
      </c>
      <c r="G80" s="254">
        <v>0</v>
      </c>
      <c r="H80" s="254"/>
      <c r="I80" s="251"/>
      <c r="J80" s="252">
        <v>0</v>
      </c>
      <c r="K80" s="252">
        <v>0</v>
      </c>
      <c r="N80" s="251"/>
    </row>
    <row r="81" spans="1:14" s="252" customFormat="1" ht="15" customHeight="1" x14ac:dyDescent="0.15">
      <c r="A81" s="251"/>
      <c r="B81" s="252">
        <v>0</v>
      </c>
      <c r="C81" s="252">
        <v>0</v>
      </c>
      <c r="D81" s="252" t="str">
        <f ca="1">_xlfn.IFS(ISBLANK(H!D81),"",IF(NOT(ISNA('#_H'!D81)),IF(ISNA(H!D81),TRUE,FALSE),FALSE),"StuNAMsg",IF(AND(ISNA('#_H'!D81),ISNA(H!D81)),TRUE,FALSE),"PerfectMsg",IF(NOT(ISERROR('#_H'!D81)),IF(ISERROR(H!D81),TRUE,FALSE),FALSE),"StuErrorMsg",IF(TYPE('#_H'!D81)&lt;&gt;TYPE(H!D81),TRUE,FALSE),"WrongTypeMsg",IF(_xlfn.ISFORMULA('#_H'!D81),IF(NOT(_xlfn.ISFORMULA(H!D81)),TRUE),FALSE),"MissingFormulaMsg",IF(NOT(AND(ISNUMBER(FIND("[",_xlfn.FORMULATEXT('#_H'!D81))),ISNUMBER(FIND("!",_xlfn.FORMULATEXT('#_H'!D81))))),AND(ISNUMBER(FIND("[",_xlfn.FORMULATEXT(H!D81))),ISNUMBER(FIND("!",_xlfn.FORMULATEXT(H!D81)))),FALSE),"ExternalRefsMsg",IF(ISNUMBER('#_H'!D81),IF(ABS('#_H'!D81-H!D81)&gt;0.00001,TRUE,FALSE),IF('#_H'!D81&lt;&gt;H!D81,TRUE,FALSE)),IF(ISNUMBER('#_H'!D81),IF('#_H'!D81&gt;H!D81,"TooLow","TooHigh"),"WrongAnswer"),NOT(_xlfn.ISFORMULA('#_H'!D81)),IF(_xlfn.IFS(ISTEXT('#_H'!D81),FALSE,ISLOGICAL('#_H'!D81),FALSE,SUBSTITUTE(CELL("format",'#_H'!D81),"-","")=SUBSTITUTE(CELL("format",H!D81),"-",""),FALSE,CELL("format",'#_H'!D81)="G",FALSE,AND(CELL("format",'#_H'!D81)="F0",CELL("format",H!D81)="G"),FALSE,TRUE,IFERROR(IF(MATCH(CELL("format",'#_H'!D81)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81),_xlfn.FORMULATEXT(H!D81),H!D81),"9","#"),"8","#"),"7","#"),"6","#"),"5","#"),"4","#"),"3","#"),"2","#"),"1","#"),"0","#"),"$","")," ",""),",","@"),"&gt;","@"),"&lt;","@"),"=","@"),")","@"),"(","@"),"^","@"),"/","@"),"+","@"),"*","@"),"-","@"))-LEN(SUBSTITUTE(SUBSTITUTE(SUBSTITUTE(SUBSTITUTE(SUBSTITUTE(SUBSTITUTE(SUBSTITUTE(SUBSTITUTE(SUBSTITUTE(SUBSTITUTE(SUBSTITUTE(SUBSTITUTE(SUBSTITUTE(SUBSTITUTE(SUBSTITUTE(SUBSTITUTE(SUBSTITUTE(SUBSTITUTE(SUBSTITUTE(SUBSTITUTE(SUBSTITUTE(SUBSTITUTE(SUBSTITUTE(SUBSTITUTE(IF(_xlfn.ISFORMULA(H!D81),_xlfn.FORMULATEXT(H!D81),H!D81),"9","#"),"8","#"),"7","#"),"6","#"),"5","#"),"4","#"),"3","#"),"2","#"),"1","#"),"0","#"),"$","")," ",""),",","@"),"&gt;","@"),"&lt;","@"),"=","@"),")","@"),"(","@"),"^","@"),"/","@"),"+","@"),"*","@"),"-","@"),"@#","")))/2&gt;(LEN(SUBSTITUTE(SUBSTITUTE(SUBSTITUTE(SUBSTITUTE(SUBSTITUTE(SUBSTITUTE(SUBSTITUTE(SUBSTITUTE(SUBSTITUTE(SUBSTITUTE(SUBSTITUTE(SUBSTITUTE(SUBSTITUTE(SUBSTITUTE(SUBSTITUTE(SUBSTITUTE(SUBSTITUTE(SUBSTITUTE(SUBSTITUTE(SUBSTITUTE(SUBSTITUTE(SUBSTITUTE(SUBSTITUTE(IF(_xlfn.ISFORMULA('#_H'!D81),_xlfn.FORMULATEXT('#_H'!D81),'#_H'!D81),"9","#"),"8","#"),"7","#"),"6","#"),"5","#"),"4","#"),"3","#"),"2","#"),"1","#"),"0","#"),"$","")," ",""),",","@"),"&gt;","@"),"&lt;","@"),"=","@"),")","@"),"(","@"),"^","@"),"/","@"),"+","@"),"*","@"),"-","@"))-LEN(SUBSTITUTE(SUBSTITUTE(SUBSTITUTE(SUBSTITUTE(SUBSTITUTE(SUBSTITUTE(SUBSTITUTE(SUBSTITUTE(SUBSTITUTE(SUBSTITUTE(SUBSTITUTE(SUBSTITUTE(SUBSTITUTE(SUBSTITUTE(SUBSTITUTE(SUBSTITUTE(SUBSTITUTE(SUBSTITUTE(SUBSTITUTE(SUBSTITUTE(SUBSTITUTE(SUBSTITUTE(SUBSTITUTE(SUBSTITUTE(IF(_xlfn.ISFORMULA('#_H'!D81),_xlfn.FORMULATEXT('#_H'!D81),'#_H'!D81),"9","#"),"8","#"),"7","#"),"6","#"),"5","#"),"4","#"),"3","#"),"2","#"),"1","#"),"0","#"),"$","")," ",""),",","@"),"&gt;","@"),"&lt;","@"),"=","@"),")","@"),"(","@"),"^","@"),"/","@"),"+","@"),"*","@"),"-","@"),"@#","")))/2,TRUE,FALSE),"HardCodeMsg",IF(LEN(IF(_xlfn.ISFORMULA(H!D81),_xlfn.FORMULATEXT(H!D81),H!D81))-LEN(SUBSTITUTE(IF(_xlfn.ISFORMULA(H!D81),_xlfn.FORMULATEXT(H!D81),H!D81),"""",""))&gt;LEN(IF(_xlfn.ISFORMULA('#_H'!D81),_xlfn.FORMULATEXT('#_H'!D81),'#_H'!D81))-LEN(SUBSTITUTE(IF(_xlfn.ISFORMULA('#_H'!D81),_xlfn.FORMULATEXT('#_H'!D81),'#_H'!D81),"""","")),TRUE,FALSE),"HardQuoteMsg",IF(LEN(IF(_xlfn.ISFORMULA(H!D81),_xlfn.FORMULATEXT(H!D81),H!D81))-LEN(SUBSTITUTE(IF(_xlfn.ISFORMULA(H!D81),_xlfn.FORMULATEXT(H!D81),H!D81),"$",""))&lt;LEN(IF(_xlfn.ISFORMULA('#_H'!D81),_xlfn.FORMULATEXT('#_H'!D81),'#_H'!D81))-LEN(SUBSTITUTE(IF(_xlfn.ISFORMULA('#_H'!D81),_xlfn.FORMULATEXT('#_H'!D81),'#_H'!D81),"$","")),TRUE,FALSE),"MissingAbsMsg",_xlfn.IFS(ISTEXT('#_H'!D81),FALSE,ISLOGICAL('#_H'!D81),FALSE,SUBSTITUTE(CELL("format",'#_H'!D81),"-","")=SUBSTITUTE(CELL("format",H!D81),"-",""),FALSE,CELL("format",'#_H'!D81)="G",FALSE,AND(CELL("format",'#_H'!D81)="F0",CELL("format",H!D81)="G"),FALSE,TRUE,IFERROR(IF(MATCH(CELL("format",'#_H'!D81),FormatCodes_SFX!$A$4:$A$53,0)&gt;0,TRUE),FALSE),TRUE,TRUE),"FormatMsg",TRUE,"PerfectMsg")</f>
        <v>PerfectMsg</v>
      </c>
      <c r="E81" s="257">
        <v>4396054</v>
      </c>
      <c r="F81" s="254">
        <v>0</v>
      </c>
      <c r="G81" s="254">
        <v>0</v>
      </c>
      <c r="H81" s="254"/>
      <c r="I81" s="251"/>
      <c r="J81" s="252">
        <v>0</v>
      </c>
      <c r="K81" s="252">
        <v>0</v>
      </c>
      <c r="N81" s="251"/>
    </row>
    <row r="82" spans="1:14" s="252" customFormat="1" ht="15" customHeight="1" x14ac:dyDescent="0.15">
      <c r="A82" s="251"/>
      <c r="B82" s="252">
        <v>0</v>
      </c>
      <c r="C82" s="252">
        <v>0</v>
      </c>
      <c r="D82" s="252" t="str">
        <f ca="1">_xlfn.IFS(ISBLANK(H!D82),"",IF(NOT(ISNA('#_H'!D82)),IF(ISNA(H!D82),TRUE,FALSE),FALSE),"StuNAMsg",IF(AND(ISNA('#_H'!D82),ISNA(H!D82)),TRUE,FALSE),"PerfectMsg",IF(NOT(ISERROR('#_H'!D82)),IF(ISERROR(H!D82),TRUE,FALSE),FALSE),"StuErrorMsg",IF(TYPE('#_H'!D82)&lt;&gt;TYPE(H!D82),TRUE,FALSE),"WrongTypeMsg",IF(_xlfn.ISFORMULA('#_H'!D82),IF(NOT(_xlfn.ISFORMULA(H!D82)),TRUE),FALSE),"MissingFormulaMsg",IF(NOT(AND(ISNUMBER(FIND("[",_xlfn.FORMULATEXT('#_H'!D82))),ISNUMBER(FIND("!",_xlfn.FORMULATEXT('#_H'!D82))))),AND(ISNUMBER(FIND("[",_xlfn.FORMULATEXT(H!D82))),ISNUMBER(FIND("!",_xlfn.FORMULATEXT(H!D82)))),FALSE),"ExternalRefsMsg",IF(ISNUMBER('#_H'!D82),IF(ABS('#_H'!D82-H!D82)&gt;0.00001,TRUE,FALSE),IF('#_H'!D82&lt;&gt;H!D82,TRUE,FALSE)),IF(ISNUMBER('#_H'!D82),IF('#_H'!D82&gt;H!D82,"TooLow","TooHigh"),"WrongAnswer"),NOT(_xlfn.ISFORMULA('#_H'!D82)),IF(_xlfn.IFS(ISTEXT('#_H'!D82),FALSE,ISLOGICAL('#_H'!D82),FALSE,SUBSTITUTE(CELL("format",'#_H'!D82),"-","")=SUBSTITUTE(CELL("format",H!D82),"-",""),FALSE,CELL("format",'#_H'!D82)="G",FALSE,AND(CELL("format",'#_H'!D82)="F0",CELL("format",H!D82)="G"),FALSE,TRUE,IFERROR(IF(MATCH(CELL("format",'#_H'!D82)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82),_xlfn.FORMULATEXT(H!D82),H!D82),"9","#"),"8","#"),"7","#"),"6","#"),"5","#"),"4","#"),"3","#"),"2","#"),"1","#"),"0","#"),"$","")," ",""),",","@"),"&gt;","@"),"&lt;","@"),"=","@"),")","@"),"(","@"),"^","@"),"/","@"),"+","@"),"*","@"),"-","@"))-LEN(SUBSTITUTE(SUBSTITUTE(SUBSTITUTE(SUBSTITUTE(SUBSTITUTE(SUBSTITUTE(SUBSTITUTE(SUBSTITUTE(SUBSTITUTE(SUBSTITUTE(SUBSTITUTE(SUBSTITUTE(SUBSTITUTE(SUBSTITUTE(SUBSTITUTE(SUBSTITUTE(SUBSTITUTE(SUBSTITUTE(SUBSTITUTE(SUBSTITUTE(SUBSTITUTE(SUBSTITUTE(SUBSTITUTE(SUBSTITUTE(IF(_xlfn.ISFORMULA(H!D82),_xlfn.FORMULATEXT(H!D82),H!D82),"9","#"),"8","#"),"7","#"),"6","#"),"5","#"),"4","#"),"3","#"),"2","#"),"1","#"),"0","#"),"$","")," ",""),",","@"),"&gt;","@"),"&lt;","@"),"=","@"),")","@"),"(","@"),"^","@"),"/","@"),"+","@"),"*","@"),"-","@"),"@#","")))/2&gt;(LEN(SUBSTITUTE(SUBSTITUTE(SUBSTITUTE(SUBSTITUTE(SUBSTITUTE(SUBSTITUTE(SUBSTITUTE(SUBSTITUTE(SUBSTITUTE(SUBSTITUTE(SUBSTITUTE(SUBSTITUTE(SUBSTITUTE(SUBSTITUTE(SUBSTITUTE(SUBSTITUTE(SUBSTITUTE(SUBSTITUTE(SUBSTITUTE(SUBSTITUTE(SUBSTITUTE(SUBSTITUTE(SUBSTITUTE(IF(_xlfn.ISFORMULA('#_H'!D82),_xlfn.FORMULATEXT('#_H'!D82),'#_H'!D82),"9","#"),"8","#"),"7","#"),"6","#"),"5","#"),"4","#"),"3","#"),"2","#"),"1","#"),"0","#"),"$","")," ",""),",","@"),"&gt;","@"),"&lt;","@"),"=","@"),")","@"),"(","@"),"^","@"),"/","@"),"+","@"),"*","@"),"-","@"))-LEN(SUBSTITUTE(SUBSTITUTE(SUBSTITUTE(SUBSTITUTE(SUBSTITUTE(SUBSTITUTE(SUBSTITUTE(SUBSTITUTE(SUBSTITUTE(SUBSTITUTE(SUBSTITUTE(SUBSTITUTE(SUBSTITUTE(SUBSTITUTE(SUBSTITUTE(SUBSTITUTE(SUBSTITUTE(SUBSTITUTE(SUBSTITUTE(SUBSTITUTE(SUBSTITUTE(SUBSTITUTE(SUBSTITUTE(SUBSTITUTE(IF(_xlfn.ISFORMULA('#_H'!D82),_xlfn.FORMULATEXT('#_H'!D82),'#_H'!D82),"9","#"),"8","#"),"7","#"),"6","#"),"5","#"),"4","#"),"3","#"),"2","#"),"1","#"),"0","#"),"$","")," ",""),",","@"),"&gt;","@"),"&lt;","@"),"=","@"),")","@"),"(","@"),"^","@"),"/","@"),"+","@"),"*","@"),"-","@"),"@#","")))/2,TRUE,FALSE),"HardCodeMsg",IF(LEN(IF(_xlfn.ISFORMULA(H!D82),_xlfn.FORMULATEXT(H!D82),H!D82))-LEN(SUBSTITUTE(IF(_xlfn.ISFORMULA(H!D82),_xlfn.FORMULATEXT(H!D82),H!D82),"""",""))&gt;LEN(IF(_xlfn.ISFORMULA('#_H'!D82),_xlfn.FORMULATEXT('#_H'!D82),'#_H'!D82))-LEN(SUBSTITUTE(IF(_xlfn.ISFORMULA('#_H'!D82),_xlfn.FORMULATEXT('#_H'!D82),'#_H'!D82),"""","")),TRUE,FALSE),"HardQuoteMsg",IF(LEN(IF(_xlfn.ISFORMULA(H!D82),_xlfn.FORMULATEXT(H!D82),H!D82))-LEN(SUBSTITUTE(IF(_xlfn.ISFORMULA(H!D82),_xlfn.FORMULATEXT(H!D82),H!D82),"$",""))&lt;LEN(IF(_xlfn.ISFORMULA('#_H'!D82),_xlfn.FORMULATEXT('#_H'!D82),'#_H'!D82))-LEN(SUBSTITUTE(IF(_xlfn.ISFORMULA('#_H'!D82),_xlfn.FORMULATEXT('#_H'!D82),'#_H'!D82),"$","")),TRUE,FALSE),"MissingAbsMsg",_xlfn.IFS(ISTEXT('#_H'!D82),FALSE,ISLOGICAL('#_H'!D82),FALSE,SUBSTITUTE(CELL("format",'#_H'!D82),"-","")=SUBSTITUTE(CELL("format",H!D82),"-",""),FALSE,CELL("format",'#_H'!D82)="G",FALSE,AND(CELL("format",'#_H'!D82)="F0",CELL("format",H!D82)="G"),FALSE,TRUE,IFERROR(IF(MATCH(CELL("format",'#_H'!D82),FormatCodes_SFX!$A$4:$A$53,0)&gt;0,TRUE),FALSE),TRUE,TRUE),"FormatMsg",TRUE,"PerfectMsg")</f>
        <v>PerfectMsg</v>
      </c>
      <c r="E82" s="257">
        <v>836974</v>
      </c>
      <c r="F82" s="254">
        <v>0</v>
      </c>
      <c r="G82" s="254">
        <v>0</v>
      </c>
      <c r="H82" s="254"/>
      <c r="I82" s="251"/>
      <c r="J82" s="252">
        <v>0</v>
      </c>
      <c r="K82" s="252">
        <v>0</v>
      </c>
      <c r="N82" s="251"/>
    </row>
    <row r="83" spans="1:14" s="252" customFormat="1" ht="15" customHeight="1" x14ac:dyDescent="0.15">
      <c r="A83" s="251"/>
      <c r="B83" s="252">
        <v>0</v>
      </c>
      <c r="C83" s="252">
        <v>0</v>
      </c>
      <c r="D83" s="252" t="str">
        <f ca="1">_xlfn.IFS(ISBLANK(H!D83),"",IF(NOT(ISNA('#_H'!D83)),IF(ISNA(H!D83),TRUE,FALSE),FALSE),"StuNAMsg",IF(AND(ISNA('#_H'!D83),ISNA(H!D83)),TRUE,FALSE),"PerfectMsg",IF(NOT(ISERROR('#_H'!D83)),IF(ISERROR(H!D83),TRUE,FALSE),FALSE),"StuErrorMsg",IF(TYPE('#_H'!D83)&lt;&gt;TYPE(H!D83),TRUE,FALSE),"WrongTypeMsg",IF(_xlfn.ISFORMULA('#_H'!D83),IF(NOT(_xlfn.ISFORMULA(H!D83)),TRUE),FALSE),"MissingFormulaMsg",IF(NOT(AND(ISNUMBER(FIND("[",_xlfn.FORMULATEXT('#_H'!D83))),ISNUMBER(FIND("!",_xlfn.FORMULATEXT('#_H'!D83))))),AND(ISNUMBER(FIND("[",_xlfn.FORMULATEXT(H!D83))),ISNUMBER(FIND("!",_xlfn.FORMULATEXT(H!D83)))),FALSE),"ExternalRefsMsg",IF(ISNUMBER('#_H'!D83),IF(ABS('#_H'!D83-H!D83)&gt;0.00001,TRUE,FALSE),IF('#_H'!D83&lt;&gt;H!D83,TRUE,FALSE)),IF(ISNUMBER('#_H'!D83),IF('#_H'!D83&gt;H!D83,"TooLow","TooHigh"),"WrongAnswer"),NOT(_xlfn.ISFORMULA('#_H'!D83)),IF(_xlfn.IFS(ISTEXT('#_H'!D83),FALSE,ISLOGICAL('#_H'!D83),FALSE,SUBSTITUTE(CELL("format",'#_H'!D83),"-","")=SUBSTITUTE(CELL("format",H!D83),"-",""),FALSE,CELL("format",'#_H'!D83)="G",FALSE,AND(CELL("format",'#_H'!D83)="F0",CELL("format",H!D83)="G"),FALSE,TRUE,IFERROR(IF(MATCH(CELL("format",'#_H'!D83)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83),_xlfn.FORMULATEXT(H!D83),H!D83),"9","#"),"8","#"),"7","#"),"6","#"),"5","#"),"4","#"),"3","#"),"2","#"),"1","#"),"0","#"),"$","")," ",""),",","@"),"&gt;","@"),"&lt;","@"),"=","@"),")","@"),"(","@"),"^","@"),"/","@"),"+","@"),"*","@"),"-","@"))-LEN(SUBSTITUTE(SUBSTITUTE(SUBSTITUTE(SUBSTITUTE(SUBSTITUTE(SUBSTITUTE(SUBSTITUTE(SUBSTITUTE(SUBSTITUTE(SUBSTITUTE(SUBSTITUTE(SUBSTITUTE(SUBSTITUTE(SUBSTITUTE(SUBSTITUTE(SUBSTITUTE(SUBSTITUTE(SUBSTITUTE(SUBSTITUTE(SUBSTITUTE(SUBSTITUTE(SUBSTITUTE(SUBSTITUTE(SUBSTITUTE(IF(_xlfn.ISFORMULA(H!D83),_xlfn.FORMULATEXT(H!D83),H!D83),"9","#"),"8","#"),"7","#"),"6","#"),"5","#"),"4","#"),"3","#"),"2","#"),"1","#"),"0","#"),"$","")," ",""),",","@"),"&gt;","@"),"&lt;","@"),"=","@"),")","@"),"(","@"),"^","@"),"/","@"),"+","@"),"*","@"),"-","@"),"@#","")))/2&gt;(LEN(SUBSTITUTE(SUBSTITUTE(SUBSTITUTE(SUBSTITUTE(SUBSTITUTE(SUBSTITUTE(SUBSTITUTE(SUBSTITUTE(SUBSTITUTE(SUBSTITUTE(SUBSTITUTE(SUBSTITUTE(SUBSTITUTE(SUBSTITUTE(SUBSTITUTE(SUBSTITUTE(SUBSTITUTE(SUBSTITUTE(SUBSTITUTE(SUBSTITUTE(SUBSTITUTE(SUBSTITUTE(SUBSTITUTE(IF(_xlfn.ISFORMULA('#_H'!D83),_xlfn.FORMULATEXT('#_H'!D83),'#_H'!D83),"9","#"),"8","#"),"7","#"),"6","#"),"5","#"),"4","#"),"3","#"),"2","#"),"1","#"),"0","#"),"$","")," ",""),",","@"),"&gt;","@"),"&lt;","@"),"=","@"),")","@"),"(","@"),"^","@"),"/","@"),"+","@"),"*","@"),"-","@"))-LEN(SUBSTITUTE(SUBSTITUTE(SUBSTITUTE(SUBSTITUTE(SUBSTITUTE(SUBSTITUTE(SUBSTITUTE(SUBSTITUTE(SUBSTITUTE(SUBSTITUTE(SUBSTITUTE(SUBSTITUTE(SUBSTITUTE(SUBSTITUTE(SUBSTITUTE(SUBSTITUTE(SUBSTITUTE(SUBSTITUTE(SUBSTITUTE(SUBSTITUTE(SUBSTITUTE(SUBSTITUTE(SUBSTITUTE(SUBSTITUTE(IF(_xlfn.ISFORMULA('#_H'!D83),_xlfn.FORMULATEXT('#_H'!D83),'#_H'!D83),"9","#"),"8","#"),"7","#"),"6","#"),"5","#"),"4","#"),"3","#"),"2","#"),"1","#"),"0","#"),"$","")," ",""),",","@"),"&gt;","@"),"&lt;","@"),"=","@"),")","@"),"(","@"),"^","@"),"/","@"),"+","@"),"*","@"),"-","@"),"@#","")))/2,TRUE,FALSE),"HardCodeMsg",IF(LEN(IF(_xlfn.ISFORMULA(H!D83),_xlfn.FORMULATEXT(H!D83),H!D83))-LEN(SUBSTITUTE(IF(_xlfn.ISFORMULA(H!D83),_xlfn.FORMULATEXT(H!D83),H!D83),"""",""))&gt;LEN(IF(_xlfn.ISFORMULA('#_H'!D83),_xlfn.FORMULATEXT('#_H'!D83),'#_H'!D83))-LEN(SUBSTITUTE(IF(_xlfn.ISFORMULA('#_H'!D83),_xlfn.FORMULATEXT('#_H'!D83),'#_H'!D83),"""","")),TRUE,FALSE),"HardQuoteMsg",IF(LEN(IF(_xlfn.ISFORMULA(H!D83),_xlfn.FORMULATEXT(H!D83),H!D83))-LEN(SUBSTITUTE(IF(_xlfn.ISFORMULA(H!D83),_xlfn.FORMULATEXT(H!D83),H!D83),"$",""))&lt;LEN(IF(_xlfn.ISFORMULA('#_H'!D83),_xlfn.FORMULATEXT('#_H'!D83),'#_H'!D83))-LEN(SUBSTITUTE(IF(_xlfn.ISFORMULA('#_H'!D83),_xlfn.FORMULATEXT('#_H'!D83),'#_H'!D83),"$","")),TRUE,FALSE),"MissingAbsMsg",_xlfn.IFS(ISTEXT('#_H'!D83),FALSE,ISLOGICAL('#_H'!D83),FALSE,SUBSTITUTE(CELL("format",'#_H'!D83),"-","")=SUBSTITUTE(CELL("format",H!D83),"-",""),FALSE,CELL("format",'#_H'!D83)="G",FALSE,AND(CELL("format",'#_H'!D83)="F0",CELL("format",H!D83)="G"),FALSE,TRUE,IFERROR(IF(MATCH(CELL("format",'#_H'!D83),FormatCodes_SFX!$A$4:$A$53,0)&gt;0,TRUE),FALSE),TRUE,TRUE),"FormatMsg",TRUE,"PerfectMsg")</f>
        <v>PerfectMsg</v>
      </c>
      <c r="E83" s="257">
        <v>2778798</v>
      </c>
      <c r="F83" s="254">
        <v>0</v>
      </c>
      <c r="G83" s="254">
        <v>0</v>
      </c>
      <c r="H83" s="254"/>
      <c r="I83" s="251"/>
      <c r="J83" s="252">
        <v>0</v>
      </c>
      <c r="K83" s="252">
        <v>0</v>
      </c>
      <c r="N83" s="251"/>
    </row>
    <row r="84" spans="1:14" s="252" customFormat="1" ht="15" customHeight="1" x14ac:dyDescent="0.15">
      <c r="A84" s="251"/>
      <c r="B84" s="252">
        <v>0</v>
      </c>
      <c r="C84" s="252">
        <v>0</v>
      </c>
      <c r="D84" s="252" t="str">
        <f ca="1">_xlfn.IFS(ISBLANK(H!D84),"",IF(NOT(ISNA('#_H'!D84)),IF(ISNA(H!D84),TRUE,FALSE),FALSE),"StuNAMsg",IF(AND(ISNA('#_H'!D84),ISNA(H!D84)),TRUE,FALSE),"PerfectMsg",IF(NOT(ISERROR('#_H'!D84)),IF(ISERROR(H!D84),TRUE,FALSE),FALSE),"StuErrorMsg",IF(TYPE('#_H'!D84)&lt;&gt;TYPE(H!D84),TRUE,FALSE),"WrongTypeMsg",IF(_xlfn.ISFORMULA('#_H'!D84),IF(NOT(_xlfn.ISFORMULA(H!D84)),TRUE),FALSE),"MissingFormulaMsg",IF(NOT(AND(ISNUMBER(FIND("[",_xlfn.FORMULATEXT('#_H'!D84))),ISNUMBER(FIND("!",_xlfn.FORMULATEXT('#_H'!D84))))),AND(ISNUMBER(FIND("[",_xlfn.FORMULATEXT(H!D84))),ISNUMBER(FIND("!",_xlfn.FORMULATEXT(H!D84)))),FALSE),"ExternalRefsMsg",IF(ISNUMBER('#_H'!D84),IF(ABS('#_H'!D84-H!D84)&gt;0.00001,TRUE,FALSE),IF('#_H'!D84&lt;&gt;H!D84,TRUE,FALSE)),IF(ISNUMBER('#_H'!D84),IF('#_H'!D84&gt;H!D84,"TooLow","TooHigh"),"WrongAnswer"),NOT(_xlfn.ISFORMULA('#_H'!D84)),IF(_xlfn.IFS(ISTEXT('#_H'!D84),FALSE,ISLOGICAL('#_H'!D84),FALSE,SUBSTITUTE(CELL("format",'#_H'!D84),"-","")=SUBSTITUTE(CELL("format",H!D84),"-",""),FALSE,CELL("format",'#_H'!D84)="G",FALSE,AND(CELL("format",'#_H'!D84)="F0",CELL("format",H!D84)="G"),FALSE,TRUE,IFERROR(IF(MATCH(CELL("format",'#_H'!D84)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84),_xlfn.FORMULATEXT(H!D84),H!D84),"9","#"),"8","#"),"7","#"),"6","#"),"5","#"),"4","#"),"3","#"),"2","#"),"1","#"),"0","#"),"$","")," ",""),",","@"),"&gt;","@"),"&lt;","@"),"=","@"),")","@"),"(","@"),"^","@"),"/","@"),"+","@"),"*","@"),"-","@"))-LEN(SUBSTITUTE(SUBSTITUTE(SUBSTITUTE(SUBSTITUTE(SUBSTITUTE(SUBSTITUTE(SUBSTITUTE(SUBSTITUTE(SUBSTITUTE(SUBSTITUTE(SUBSTITUTE(SUBSTITUTE(SUBSTITUTE(SUBSTITUTE(SUBSTITUTE(SUBSTITUTE(SUBSTITUTE(SUBSTITUTE(SUBSTITUTE(SUBSTITUTE(SUBSTITUTE(SUBSTITUTE(SUBSTITUTE(SUBSTITUTE(IF(_xlfn.ISFORMULA(H!D84),_xlfn.FORMULATEXT(H!D84),H!D84),"9","#"),"8","#"),"7","#"),"6","#"),"5","#"),"4","#"),"3","#"),"2","#"),"1","#"),"0","#"),"$","")," ",""),",","@"),"&gt;","@"),"&lt;","@"),"=","@"),")","@"),"(","@"),"^","@"),"/","@"),"+","@"),"*","@"),"-","@"),"@#","")))/2&gt;(LEN(SUBSTITUTE(SUBSTITUTE(SUBSTITUTE(SUBSTITUTE(SUBSTITUTE(SUBSTITUTE(SUBSTITUTE(SUBSTITUTE(SUBSTITUTE(SUBSTITUTE(SUBSTITUTE(SUBSTITUTE(SUBSTITUTE(SUBSTITUTE(SUBSTITUTE(SUBSTITUTE(SUBSTITUTE(SUBSTITUTE(SUBSTITUTE(SUBSTITUTE(SUBSTITUTE(SUBSTITUTE(SUBSTITUTE(IF(_xlfn.ISFORMULA('#_H'!D84),_xlfn.FORMULATEXT('#_H'!D84),'#_H'!D84),"9","#"),"8","#"),"7","#"),"6","#"),"5","#"),"4","#"),"3","#"),"2","#"),"1","#"),"0","#"),"$","")," ",""),",","@"),"&gt;","@"),"&lt;","@"),"=","@"),")","@"),"(","@"),"^","@"),"/","@"),"+","@"),"*","@"),"-","@"))-LEN(SUBSTITUTE(SUBSTITUTE(SUBSTITUTE(SUBSTITUTE(SUBSTITUTE(SUBSTITUTE(SUBSTITUTE(SUBSTITUTE(SUBSTITUTE(SUBSTITUTE(SUBSTITUTE(SUBSTITUTE(SUBSTITUTE(SUBSTITUTE(SUBSTITUTE(SUBSTITUTE(SUBSTITUTE(SUBSTITUTE(SUBSTITUTE(SUBSTITUTE(SUBSTITUTE(SUBSTITUTE(SUBSTITUTE(SUBSTITUTE(IF(_xlfn.ISFORMULA('#_H'!D84),_xlfn.FORMULATEXT('#_H'!D84),'#_H'!D84),"9","#"),"8","#"),"7","#"),"6","#"),"5","#"),"4","#"),"3","#"),"2","#"),"1","#"),"0","#"),"$","")," ",""),",","@"),"&gt;","@"),"&lt;","@"),"=","@"),")","@"),"(","@"),"^","@"),"/","@"),"+","@"),"*","@"),"-","@"),"@#","")))/2,TRUE,FALSE),"HardCodeMsg",IF(LEN(IF(_xlfn.ISFORMULA(H!D84),_xlfn.FORMULATEXT(H!D84),H!D84))-LEN(SUBSTITUTE(IF(_xlfn.ISFORMULA(H!D84),_xlfn.FORMULATEXT(H!D84),H!D84),"""",""))&gt;LEN(IF(_xlfn.ISFORMULA('#_H'!D84),_xlfn.FORMULATEXT('#_H'!D84),'#_H'!D84))-LEN(SUBSTITUTE(IF(_xlfn.ISFORMULA('#_H'!D84),_xlfn.FORMULATEXT('#_H'!D84),'#_H'!D84),"""","")),TRUE,FALSE),"HardQuoteMsg",IF(LEN(IF(_xlfn.ISFORMULA(H!D84),_xlfn.FORMULATEXT(H!D84),H!D84))-LEN(SUBSTITUTE(IF(_xlfn.ISFORMULA(H!D84),_xlfn.FORMULATEXT(H!D84),H!D84),"$",""))&lt;LEN(IF(_xlfn.ISFORMULA('#_H'!D84),_xlfn.FORMULATEXT('#_H'!D84),'#_H'!D84))-LEN(SUBSTITUTE(IF(_xlfn.ISFORMULA('#_H'!D84),_xlfn.FORMULATEXT('#_H'!D84),'#_H'!D84),"$","")),TRUE,FALSE),"MissingAbsMsg",_xlfn.IFS(ISTEXT('#_H'!D84),FALSE,ISLOGICAL('#_H'!D84),FALSE,SUBSTITUTE(CELL("format",'#_H'!D84),"-","")=SUBSTITUTE(CELL("format",H!D84),"-",""),FALSE,CELL("format",'#_H'!D84)="G",FALSE,AND(CELL("format",'#_H'!D84)="F0",CELL("format",H!D84)="G"),FALSE,TRUE,IFERROR(IF(MATCH(CELL("format",'#_H'!D84),FormatCodes_SFX!$A$4:$A$53,0)&gt;0,TRUE),FALSE),TRUE,TRUE),"FormatMsg",TRUE,"PerfectMsg")</f>
        <v>PerfectMsg</v>
      </c>
      <c r="E84" s="257">
        <v>377983</v>
      </c>
      <c r="F84" s="254">
        <v>0</v>
      </c>
      <c r="G84" s="254">
        <v>0</v>
      </c>
      <c r="H84" s="254"/>
      <c r="I84" s="251"/>
      <c r="J84" s="252">
        <v>0</v>
      </c>
      <c r="K84" s="252">
        <v>0</v>
      </c>
      <c r="N84" s="251"/>
    </row>
    <row r="85" spans="1:14" s="252" customFormat="1" ht="15" customHeight="1" x14ac:dyDescent="0.15">
      <c r="A85" s="251"/>
      <c r="B85" s="252">
        <v>0</v>
      </c>
      <c r="C85" s="252">
        <v>0</v>
      </c>
      <c r="D85" s="252" t="str">
        <f ca="1">_xlfn.IFS(ISBLANK(H!D85),"",IF(NOT(ISNA('#_H'!D85)),IF(ISNA(H!D85),TRUE,FALSE),FALSE),"StuNAMsg",IF(AND(ISNA('#_H'!D85),ISNA(H!D85)),TRUE,FALSE),"PerfectMsg",IF(NOT(ISERROR('#_H'!D85)),IF(ISERROR(H!D85),TRUE,FALSE),FALSE),"StuErrorMsg",IF(TYPE('#_H'!D85)&lt;&gt;TYPE(H!D85),TRUE,FALSE),"WrongTypeMsg",IF(_xlfn.ISFORMULA('#_H'!D85),IF(NOT(_xlfn.ISFORMULA(H!D85)),TRUE),FALSE),"MissingFormulaMsg",IF(NOT(AND(ISNUMBER(FIND("[",_xlfn.FORMULATEXT('#_H'!D85))),ISNUMBER(FIND("!",_xlfn.FORMULATEXT('#_H'!D85))))),AND(ISNUMBER(FIND("[",_xlfn.FORMULATEXT(H!D85))),ISNUMBER(FIND("!",_xlfn.FORMULATEXT(H!D85)))),FALSE),"ExternalRefsMsg",IF(ISNUMBER('#_H'!D85),IF(ABS('#_H'!D85-H!D85)&gt;0.00001,TRUE,FALSE),IF('#_H'!D85&lt;&gt;H!D85,TRUE,FALSE)),IF(ISNUMBER('#_H'!D85),IF('#_H'!D85&gt;H!D85,"TooLow","TooHigh"),"WrongAnswer"),NOT(_xlfn.ISFORMULA('#_H'!D85)),IF(_xlfn.IFS(ISTEXT('#_H'!D85),FALSE,ISLOGICAL('#_H'!D85),FALSE,SUBSTITUTE(CELL("format",'#_H'!D85),"-","")=SUBSTITUTE(CELL("format",H!D85),"-",""),FALSE,CELL("format",'#_H'!D85)="G",FALSE,AND(CELL("format",'#_H'!D85)="F0",CELL("format",H!D85)="G"),FALSE,TRUE,IFERROR(IF(MATCH(CELL("format",'#_H'!D85)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85),_xlfn.FORMULATEXT(H!D85),H!D85),"9","#"),"8","#"),"7","#"),"6","#"),"5","#"),"4","#"),"3","#"),"2","#"),"1","#"),"0","#"),"$","")," ",""),",","@"),"&gt;","@"),"&lt;","@"),"=","@"),")","@"),"(","@"),"^","@"),"/","@"),"+","@"),"*","@"),"-","@"))-LEN(SUBSTITUTE(SUBSTITUTE(SUBSTITUTE(SUBSTITUTE(SUBSTITUTE(SUBSTITUTE(SUBSTITUTE(SUBSTITUTE(SUBSTITUTE(SUBSTITUTE(SUBSTITUTE(SUBSTITUTE(SUBSTITUTE(SUBSTITUTE(SUBSTITUTE(SUBSTITUTE(SUBSTITUTE(SUBSTITUTE(SUBSTITUTE(SUBSTITUTE(SUBSTITUTE(SUBSTITUTE(SUBSTITUTE(SUBSTITUTE(IF(_xlfn.ISFORMULA(H!D85),_xlfn.FORMULATEXT(H!D85),H!D85),"9","#"),"8","#"),"7","#"),"6","#"),"5","#"),"4","#"),"3","#"),"2","#"),"1","#"),"0","#"),"$","")," ",""),",","@"),"&gt;","@"),"&lt;","@"),"=","@"),")","@"),"(","@"),"^","@"),"/","@"),"+","@"),"*","@"),"-","@"),"@#","")))/2&gt;(LEN(SUBSTITUTE(SUBSTITUTE(SUBSTITUTE(SUBSTITUTE(SUBSTITUTE(SUBSTITUTE(SUBSTITUTE(SUBSTITUTE(SUBSTITUTE(SUBSTITUTE(SUBSTITUTE(SUBSTITUTE(SUBSTITUTE(SUBSTITUTE(SUBSTITUTE(SUBSTITUTE(SUBSTITUTE(SUBSTITUTE(SUBSTITUTE(SUBSTITUTE(SUBSTITUTE(SUBSTITUTE(SUBSTITUTE(IF(_xlfn.ISFORMULA('#_H'!D85),_xlfn.FORMULATEXT('#_H'!D85),'#_H'!D85),"9","#"),"8","#"),"7","#"),"6","#"),"5","#"),"4","#"),"3","#"),"2","#"),"1","#"),"0","#"),"$","")," ",""),",","@"),"&gt;","@"),"&lt;","@"),"=","@"),")","@"),"(","@"),"^","@"),"/","@"),"+","@"),"*","@"),"-","@"))-LEN(SUBSTITUTE(SUBSTITUTE(SUBSTITUTE(SUBSTITUTE(SUBSTITUTE(SUBSTITUTE(SUBSTITUTE(SUBSTITUTE(SUBSTITUTE(SUBSTITUTE(SUBSTITUTE(SUBSTITUTE(SUBSTITUTE(SUBSTITUTE(SUBSTITUTE(SUBSTITUTE(SUBSTITUTE(SUBSTITUTE(SUBSTITUTE(SUBSTITUTE(SUBSTITUTE(SUBSTITUTE(SUBSTITUTE(SUBSTITUTE(IF(_xlfn.ISFORMULA('#_H'!D85),_xlfn.FORMULATEXT('#_H'!D85),'#_H'!D85),"9","#"),"8","#"),"7","#"),"6","#"),"5","#"),"4","#"),"3","#"),"2","#"),"1","#"),"0","#"),"$","")," ",""),",","@"),"&gt;","@"),"&lt;","@"),"=","@"),")","@"),"(","@"),"^","@"),"/","@"),"+","@"),"*","@"),"-","@"),"@#","")))/2,TRUE,FALSE),"HardCodeMsg",IF(LEN(IF(_xlfn.ISFORMULA(H!D85),_xlfn.FORMULATEXT(H!D85),H!D85))-LEN(SUBSTITUTE(IF(_xlfn.ISFORMULA(H!D85),_xlfn.FORMULATEXT(H!D85),H!D85),"""",""))&gt;LEN(IF(_xlfn.ISFORMULA('#_H'!D85),_xlfn.FORMULATEXT('#_H'!D85),'#_H'!D85))-LEN(SUBSTITUTE(IF(_xlfn.ISFORMULA('#_H'!D85),_xlfn.FORMULATEXT('#_H'!D85),'#_H'!D85),"""","")),TRUE,FALSE),"HardQuoteMsg",IF(LEN(IF(_xlfn.ISFORMULA(H!D85),_xlfn.FORMULATEXT(H!D85),H!D85))-LEN(SUBSTITUTE(IF(_xlfn.ISFORMULA(H!D85),_xlfn.FORMULATEXT(H!D85),H!D85),"$",""))&lt;LEN(IF(_xlfn.ISFORMULA('#_H'!D85),_xlfn.FORMULATEXT('#_H'!D85),'#_H'!D85))-LEN(SUBSTITUTE(IF(_xlfn.ISFORMULA('#_H'!D85),_xlfn.FORMULATEXT('#_H'!D85),'#_H'!D85),"$","")),TRUE,FALSE),"MissingAbsMsg",_xlfn.IFS(ISTEXT('#_H'!D85),FALSE,ISLOGICAL('#_H'!D85),FALSE,SUBSTITUTE(CELL("format",'#_H'!D85),"-","")=SUBSTITUTE(CELL("format",H!D85),"-",""),FALSE,CELL("format",'#_H'!D85)="G",FALSE,AND(CELL("format",'#_H'!D85)="F0",CELL("format",H!D85)="G"),FALSE,TRUE,IFERROR(IF(MATCH(CELL("format",'#_H'!D85),FormatCodes_SFX!$A$4:$A$53,0)&gt;0,TRUE),FALSE),TRUE,TRUE),"FormatMsg",TRUE,"PerfectMsg")</f>
        <v>PerfectMsg</v>
      </c>
      <c r="E85" s="257">
        <v>740361</v>
      </c>
      <c r="F85" s="254">
        <v>0</v>
      </c>
      <c r="G85" s="254">
        <v>0</v>
      </c>
      <c r="H85" s="254"/>
      <c r="I85" s="251"/>
      <c r="J85" s="252">
        <v>0</v>
      </c>
      <c r="K85" s="252">
        <v>0</v>
      </c>
      <c r="N85" s="251"/>
    </row>
    <row r="86" spans="1:14" s="252" customFormat="1" ht="15" customHeight="1" x14ac:dyDescent="0.15">
      <c r="A86" s="251"/>
      <c r="B86" s="252">
        <v>0</v>
      </c>
      <c r="C86" s="252">
        <v>0</v>
      </c>
      <c r="D86" s="252" t="str">
        <f ca="1">_xlfn.IFS(ISBLANK(H!D86),"",IF(NOT(ISNA('#_H'!D86)),IF(ISNA(H!D86),TRUE,FALSE),FALSE),"StuNAMsg",IF(AND(ISNA('#_H'!D86),ISNA(H!D86)),TRUE,FALSE),"PerfectMsg",IF(NOT(ISERROR('#_H'!D86)),IF(ISERROR(H!D86),TRUE,FALSE),FALSE),"StuErrorMsg",IF(TYPE('#_H'!D86)&lt;&gt;TYPE(H!D86),TRUE,FALSE),"WrongTypeMsg",IF(_xlfn.ISFORMULA('#_H'!D86),IF(NOT(_xlfn.ISFORMULA(H!D86)),TRUE),FALSE),"MissingFormulaMsg",IF(NOT(AND(ISNUMBER(FIND("[",_xlfn.FORMULATEXT('#_H'!D86))),ISNUMBER(FIND("!",_xlfn.FORMULATEXT('#_H'!D86))))),AND(ISNUMBER(FIND("[",_xlfn.FORMULATEXT(H!D86))),ISNUMBER(FIND("!",_xlfn.FORMULATEXT(H!D86)))),FALSE),"ExternalRefsMsg",IF(ISNUMBER('#_H'!D86),IF(ABS('#_H'!D86-H!D86)&gt;0.00001,TRUE,FALSE),IF('#_H'!D86&lt;&gt;H!D86,TRUE,FALSE)),IF(ISNUMBER('#_H'!D86),IF('#_H'!D86&gt;H!D86,"TooLow","TooHigh"),"WrongAnswer"),NOT(_xlfn.ISFORMULA('#_H'!D86)),IF(_xlfn.IFS(ISTEXT('#_H'!D86),FALSE,ISLOGICAL('#_H'!D86),FALSE,SUBSTITUTE(CELL("format",'#_H'!D86),"-","")=SUBSTITUTE(CELL("format",H!D86),"-",""),FALSE,CELL("format",'#_H'!D86)="G",FALSE,AND(CELL("format",'#_H'!D86)="F0",CELL("format",H!D86)="G"),FALSE,TRUE,IFERROR(IF(MATCH(CELL("format",'#_H'!D86)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86),_xlfn.FORMULATEXT(H!D86),H!D86),"9","#"),"8","#"),"7","#"),"6","#"),"5","#"),"4","#"),"3","#"),"2","#"),"1","#"),"0","#"),"$","")," ",""),",","@"),"&gt;","@"),"&lt;","@"),"=","@"),")","@"),"(","@"),"^","@"),"/","@"),"+","@"),"*","@"),"-","@"))-LEN(SUBSTITUTE(SUBSTITUTE(SUBSTITUTE(SUBSTITUTE(SUBSTITUTE(SUBSTITUTE(SUBSTITUTE(SUBSTITUTE(SUBSTITUTE(SUBSTITUTE(SUBSTITUTE(SUBSTITUTE(SUBSTITUTE(SUBSTITUTE(SUBSTITUTE(SUBSTITUTE(SUBSTITUTE(SUBSTITUTE(SUBSTITUTE(SUBSTITUTE(SUBSTITUTE(SUBSTITUTE(SUBSTITUTE(SUBSTITUTE(IF(_xlfn.ISFORMULA(H!D86),_xlfn.FORMULATEXT(H!D86),H!D86),"9","#"),"8","#"),"7","#"),"6","#"),"5","#"),"4","#"),"3","#"),"2","#"),"1","#"),"0","#"),"$","")," ",""),",","@"),"&gt;","@"),"&lt;","@"),"=","@"),")","@"),"(","@"),"^","@"),"/","@"),"+","@"),"*","@"),"-","@"),"@#","")))/2&gt;(LEN(SUBSTITUTE(SUBSTITUTE(SUBSTITUTE(SUBSTITUTE(SUBSTITUTE(SUBSTITUTE(SUBSTITUTE(SUBSTITUTE(SUBSTITUTE(SUBSTITUTE(SUBSTITUTE(SUBSTITUTE(SUBSTITUTE(SUBSTITUTE(SUBSTITUTE(SUBSTITUTE(SUBSTITUTE(SUBSTITUTE(SUBSTITUTE(SUBSTITUTE(SUBSTITUTE(SUBSTITUTE(SUBSTITUTE(IF(_xlfn.ISFORMULA('#_H'!D86),_xlfn.FORMULATEXT('#_H'!D86),'#_H'!D86),"9","#"),"8","#"),"7","#"),"6","#"),"5","#"),"4","#"),"3","#"),"2","#"),"1","#"),"0","#"),"$","")," ",""),",","@"),"&gt;","@"),"&lt;","@"),"=","@"),")","@"),"(","@"),"^","@"),"/","@"),"+","@"),"*","@"),"-","@"))-LEN(SUBSTITUTE(SUBSTITUTE(SUBSTITUTE(SUBSTITUTE(SUBSTITUTE(SUBSTITUTE(SUBSTITUTE(SUBSTITUTE(SUBSTITUTE(SUBSTITUTE(SUBSTITUTE(SUBSTITUTE(SUBSTITUTE(SUBSTITUTE(SUBSTITUTE(SUBSTITUTE(SUBSTITUTE(SUBSTITUTE(SUBSTITUTE(SUBSTITUTE(SUBSTITUTE(SUBSTITUTE(SUBSTITUTE(SUBSTITUTE(IF(_xlfn.ISFORMULA('#_H'!D86),_xlfn.FORMULATEXT('#_H'!D86),'#_H'!D86),"9","#"),"8","#"),"7","#"),"6","#"),"5","#"),"4","#"),"3","#"),"2","#"),"1","#"),"0","#"),"$","")," ",""),",","@"),"&gt;","@"),"&lt;","@"),"=","@"),")","@"),"(","@"),"^","@"),"/","@"),"+","@"),"*","@"),"-","@"),"@#","")))/2,TRUE,FALSE),"HardCodeMsg",IF(LEN(IF(_xlfn.ISFORMULA(H!D86),_xlfn.FORMULATEXT(H!D86),H!D86))-LEN(SUBSTITUTE(IF(_xlfn.ISFORMULA(H!D86),_xlfn.FORMULATEXT(H!D86),H!D86),"""",""))&gt;LEN(IF(_xlfn.ISFORMULA('#_H'!D86),_xlfn.FORMULATEXT('#_H'!D86),'#_H'!D86))-LEN(SUBSTITUTE(IF(_xlfn.ISFORMULA('#_H'!D86),_xlfn.FORMULATEXT('#_H'!D86),'#_H'!D86),"""","")),TRUE,FALSE),"HardQuoteMsg",IF(LEN(IF(_xlfn.ISFORMULA(H!D86),_xlfn.FORMULATEXT(H!D86),H!D86))-LEN(SUBSTITUTE(IF(_xlfn.ISFORMULA(H!D86),_xlfn.FORMULATEXT(H!D86),H!D86),"$",""))&lt;LEN(IF(_xlfn.ISFORMULA('#_H'!D86),_xlfn.FORMULATEXT('#_H'!D86),'#_H'!D86))-LEN(SUBSTITUTE(IF(_xlfn.ISFORMULA('#_H'!D86),_xlfn.FORMULATEXT('#_H'!D86),'#_H'!D86),"$","")),TRUE,FALSE),"MissingAbsMsg",_xlfn.IFS(ISTEXT('#_H'!D86),FALSE,ISLOGICAL('#_H'!D86),FALSE,SUBSTITUTE(CELL("format",'#_H'!D86),"-","")=SUBSTITUTE(CELL("format",H!D86),"-",""),FALSE,CELL("format",'#_H'!D86)="G",FALSE,AND(CELL("format",'#_H'!D86)="F0",CELL("format",H!D86)="G"),FALSE,TRUE,IFERROR(IF(MATCH(CELL("format",'#_H'!D86),FormatCodes_SFX!$A$4:$A$53,0)&gt;0,TRUE),FALSE),TRUE,TRUE),"FormatMsg",TRUE,"PerfectMsg")</f>
        <v>PerfectMsg</v>
      </c>
      <c r="E86" s="257">
        <v>2312428</v>
      </c>
      <c r="F86" s="254">
        <v>0</v>
      </c>
      <c r="G86" s="254">
        <v>0</v>
      </c>
      <c r="H86" s="254"/>
      <c r="I86" s="251"/>
      <c r="J86" s="252">
        <v>0</v>
      </c>
      <c r="K86" s="252">
        <v>0</v>
      </c>
      <c r="N86" s="251"/>
    </row>
    <row r="87" spans="1:14" s="252" customFormat="1" ht="15" customHeight="1" x14ac:dyDescent="0.15">
      <c r="A87" s="251"/>
      <c r="B87" s="252">
        <v>0</v>
      </c>
      <c r="C87" s="252">
        <v>0</v>
      </c>
      <c r="D87" s="252" t="str">
        <f ca="1">_xlfn.IFS(ISBLANK(H!D87),"",IF(NOT(ISNA('#_H'!D87)),IF(ISNA(H!D87),TRUE,FALSE),FALSE),"StuNAMsg",IF(AND(ISNA('#_H'!D87),ISNA(H!D87)),TRUE,FALSE),"PerfectMsg",IF(NOT(ISERROR('#_H'!D87)),IF(ISERROR(H!D87),TRUE,FALSE),FALSE),"StuErrorMsg",IF(TYPE('#_H'!D87)&lt;&gt;TYPE(H!D87),TRUE,FALSE),"WrongTypeMsg",IF(_xlfn.ISFORMULA('#_H'!D87),IF(NOT(_xlfn.ISFORMULA(H!D87)),TRUE),FALSE),"MissingFormulaMsg",IF(NOT(AND(ISNUMBER(FIND("[",_xlfn.FORMULATEXT('#_H'!D87))),ISNUMBER(FIND("!",_xlfn.FORMULATEXT('#_H'!D87))))),AND(ISNUMBER(FIND("[",_xlfn.FORMULATEXT(H!D87))),ISNUMBER(FIND("!",_xlfn.FORMULATEXT(H!D87)))),FALSE),"ExternalRefsMsg",IF(ISNUMBER('#_H'!D87),IF(ABS('#_H'!D87-H!D87)&gt;0.00001,TRUE,FALSE),IF('#_H'!D87&lt;&gt;H!D87,TRUE,FALSE)),IF(ISNUMBER('#_H'!D87),IF('#_H'!D87&gt;H!D87,"TooLow","TooHigh"),"WrongAnswer"),NOT(_xlfn.ISFORMULA('#_H'!D87)),IF(_xlfn.IFS(ISTEXT('#_H'!D87),FALSE,ISLOGICAL('#_H'!D87),FALSE,SUBSTITUTE(CELL("format",'#_H'!D87),"-","")=SUBSTITUTE(CELL("format",H!D87),"-",""),FALSE,CELL("format",'#_H'!D87)="G",FALSE,AND(CELL("format",'#_H'!D87)="F0",CELL("format",H!D87)="G"),FALSE,TRUE,IFERROR(IF(MATCH(CELL("format",'#_H'!D87)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87),_xlfn.FORMULATEXT(H!D87),H!D87),"9","#"),"8","#"),"7","#"),"6","#"),"5","#"),"4","#"),"3","#"),"2","#"),"1","#"),"0","#"),"$","")," ",""),",","@"),"&gt;","@"),"&lt;","@"),"=","@"),")","@"),"(","@"),"^","@"),"/","@"),"+","@"),"*","@"),"-","@"))-LEN(SUBSTITUTE(SUBSTITUTE(SUBSTITUTE(SUBSTITUTE(SUBSTITUTE(SUBSTITUTE(SUBSTITUTE(SUBSTITUTE(SUBSTITUTE(SUBSTITUTE(SUBSTITUTE(SUBSTITUTE(SUBSTITUTE(SUBSTITUTE(SUBSTITUTE(SUBSTITUTE(SUBSTITUTE(SUBSTITUTE(SUBSTITUTE(SUBSTITUTE(SUBSTITUTE(SUBSTITUTE(SUBSTITUTE(SUBSTITUTE(IF(_xlfn.ISFORMULA(H!D87),_xlfn.FORMULATEXT(H!D87),H!D87),"9","#"),"8","#"),"7","#"),"6","#"),"5","#"),"4","#"),"3","#"),"2","#"),"1","#"),"0","#"),"$","")," ",""),",","@"),"&gt;","@"),"&lt;","@"),"=","@"),")","@"),"(","@"),"^","@"),"/","@"),"+","@"),"*","@"),"-","@"),"@#","")))/2&gt;(LEN(SUBSTITUTE(SUBSTITUTE(SUBSTITUTE(SUBSTITUTE(SUBSTITUTE(SUBSTITUTE(SUBSTITUTE(SUBSTITUTE(SUBSTITUTE(SUBSTITUTE(SUBSTITUTE(SUBSTITUTE(SUBSTITUTE(SUBSTITUTE(SUBSTITUTE(SUBSTITUTE(SUBSTITUTE(SUBSTITUTE(SUBSTITUTE(SUBSTITUTE(SUBSTITUTE(SUBSTITUTE(SUBSTITUTE(IF(_xlfn.ISFORMULA('#_H'!D87),_xlfn.FORMULATEXT('#_H'!D87),'#_H'!D87),"9","#"),"8","#"),"7","#"),"6","#"),"5","#"),"4","#"),"3","#"),"2","#"),"1","#"),"0","#"),"$","")," ",""),",","@"),"&gt;","@"),"&lt;","@"),"=","@"),")","@"),"(","@"),"^","@"),"/","@"),"+","@"),"*","@"),"-","@"))-LEN(SUBSTITUTE(SUBSTITUTE(SUBSTITUTE(SUBSTITUTE(SUBSTITUTE(SUBSTITUTE(SUBSTITUTE(SUBSTITUTE(SUBSTITUTE(SUBSTITUTE(SUBSTITUTE(SUBSTITUTE(SUBSTITUTE(SUBSTITUTE(SUBSTITUTE(SUBSTITUTE(SUBSTITUTE(SUBSTITUTE(SUBSTITUTE(SUBSTITUTE(SUBSTITUTE(SUBSTITUTE(SUBSTITUTE(SUBSTITUTE(IF(_xlfn.ISFORMULA('#_H'!D87),_xlfn.FORMULATEXT('#_H'!D87),'#_H'!D87),"9","#"),"8","#"),"7","#"),"6","#"),"5","#"),"4","#"),"3","#"),"2","#"),"1","#"),"0","#"),"$","")," ",""),",","@"),"&gt;","@"),"&lt;","@"),"=","@"),")","@"),"(","@"),"^","@"),"/","@"),"+","@"),"*","@"),"-","@"),"@#","")))/2,TRUE,FALSE),"HardCodeMsg",IF(LEN(IF(_xlfn.ISFORMULA(H!D87),_xlfn.FORMULATEXT(H!D87),H!D87))-LEN(SUBSTITUTE(IF(_xlfn.ISFORMULA(H!D87),_xlfn.FORMULATEXT(H!D87),H!D87),"""",""))&gt;LEN(IF(_xlfn.ISFORMULA('#_H'!D87),_xlfn.FORMULATEXT('#_H'!D87),'#_H'!D87))-LEN(SUBSTITUTE(IF(_xlfn.ISFORMULA('#_H'!D87),_xlfn.FORMULATEXT('#_H'!D87),'#_H'!D87),"""","")),TRUE,FALSE),"HardQuoteMsg",IF(LEN(IF(_xlfn.ISFORMULA(H!D87),_xlfn.FORMULATEXT(H!D87),H!D87))-LEN(SUBSTITUTE(IF(_xlfn.ISFORMULA(H!D87),_xlfn.FORMULATEXT(H!D87),H!D87),"$",""))&lt;LEN(IF(_xlfn.ISFORMULA('#_H'!D87),_xlfn.FORMULATEXT('#_H'!D87),'#_H'!D87))-LEN(SUBSTITUTE(IF(_xlfn.ISFORMULA('#_H'!D87),_xlfn.FORMULATEXT('#_H'!D87),'#_H'!D87),"$","")),TRUE,FALSE),"MissingAbsMsg",_xlfn.IFS(ISTEXT('#_H'!D87),FALSE,ISLOGICAL('#_H'!D87),FALSE,SUBSTITUTE(CELL("format",'#_H'!D87),"-","")=SUBSTITUTE(CELL("format",H!D87),"-",""),FALSE,CELL("format",'#_H'!D87)="G",FALSE,AND(CELL("format",'#_H'!D87)="F0",CELL("format",H!D87)="G"),FALSE,TRUE,IFERROR(IF(MATCH(CELL("format",'#_H'!D87),FormatCodes_SFX!$A$4:$A$53,0)&gt;0,TRUE),FALSE),TRUE,TRUE),"FormatMsg",TRUE,"PerfectMsg")</f>
        <v>PerfectMsg</v>
      </c>
      <c r="E87" s="257">
        <v>499080</v>
      </c>
      <c r="F87" s="254">
        <v>0</v>
      </c>
      <c r="G87" s="254">
        <v>0</v>
      </c>
      <c r="H87" s="254"/>
      <c r="I87" s="251"/>
      <c r="J87" s="252">
        <v>0</v>
      </c>
      <c r="K87" s="252">
        <v>0</v>
      </c>
      <c r="N87" s="251"/>
    </row>
    <row r="88" spans="1:14" s="252" customFormat="1" ht="15" customHeight="1" x14ac:dyDescent="0.15">
      <c r="A88" s="251"/>
      <c r="B88" s="252">
        <v>0</v>
      </c>
      <c r="C88" s="252">
        <v>0</v>
      </c>
      <c r="D88" s="252" t="str">
        <f ca="1">_xlfn.IFS(ISBLANK(H!D88),"",IF(NOT(ISNA('#_H'!D88)),IF(ISNA(H!D88),TRUE,FALSE),FALSE),"StuNAMsg",IF(AND(ISNA('#_H'!D88),ISNA(H!D88)),TRUE,FALSE),"PerfectMsg",IF(NOT(ISERROR('#_H'!D88)),IF(ISERROR(H!D88),TRUE,FALSE),FALSE),"StuErrorMsg",IF(TYPE('#_H'!D88)&lt;&gt;TYPE(H!D88),TRUE,FALSE),"WrongTypeMsg",IF(_xlfn.ISFORMULA('#_H'!D88),IF(NOT(_xlfn.ISFORMULA(H!D88)),TRUE),FALSE),"MissingFormulaMsg",IF(NOT(AND(ISNUMBER(FIND("[",_xlfn.FORMULATEXT('#_H'!D88))),ISNUMBER(FIND("!",_xlfn.FORMULATEXT('#_H'!D88))))),AND(ISNUMBER(FIND("[",_xlfn.FORMULATEXT(H!D88))),ISNUMBER(FIND("!",_xlfn.FORMULATEXT(H!D88)))),FALSE),"ExternalRefsMsg",IF(ISNUMBER('#_H'!D88),IF(ABS('#_H'!D88-H!D88)&gt;0.00001,TRUE,FALSE),IF('#_H'!D88&lt;&gt;H!D88,TRUE,FALSE)),IF(ISNUMBER('#_H'!D88),IF('#_H'!D88&gt;H!D88,"TooLow","TooHigh"),"WrongAnswer"),NOT(_xlfn.ISFORMULA('#_H'!D88)),IF(_xlfn.IFS(ISTEXT('#_H'!D88),FALSE,ISLOGICAL('#_H'!D88),FALSE,SUBSTITUTE(CELL("format",'#_H'!D88),"-","")=SUBSTITUTE(CELL("format",H!D88),"-",""),FALSE,CELL("format",'#_H'!D88)="G",FALSE,AND(CELL("format",'#_H'!D88)="F0",CELL("format",H!D88)="G"),FALSE,TRUE,IFERROR(IF(MATCH(CELL("format",'#_H'!D88)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88),_xlfn.FORMULATEXT(H!D88),H!D88),"9","#"),"8","#"),"7","#"),"6","#"),"5","#"),"4","#"),"3","#"),"2","#"),"1","#"),"0","#"),"$","")," ",""),",","@"),"&gt;","@"),"&lt;","@"),"=","@"),")","@"),"(","@"),"^","@"),"/","@"),"+","@"),"*","@"),"-","@"))-LEN(SUBSTITUTE(SUBSTITUTE(SUBSTITUTE(SUBSTITUTE(SUBSTITUTE(SUBSTITUTE(SUBSTITUTE(SUBSTITUTE(SUBSTITUTE(SUBSTITUTE(SUBSTITUTE(SUBSTITUTE(SUBSTITUTE(SUBSTITUTE(SUBSTITUTE(SUBSTITUTE(SUBSTITUTE(SUBSTITUTE(SUBSTITUTE(SUBSTITUTE(SUBSTITUTE(SUBSTITUTE(SUBSTITUTE(SUBSTITUTE(IF(_xlfn.ISFORMULA(H!D88),_xlfn.FORMULATEXT(H!D88),H!D88),"9","#"),"8","#"),"7","#"),"6","#"),"5","#"),"4","#"),"3","#"),"2","#"),"1","#"),"0","#"),"$","")," ",""),",","@"),"&gt;","@"),"&lt;","@"),"=","@"),")","@"),"(","@"),"^","@"),"/","@"),"+","@"),"*","@"),"-","@"),"@#","")))/2&gt;(LEN(SUBSTITUTE(SUBSTITUTE(SUBSTITUTE(SUBSTITUTE(SUBSTITUTE(SUBSTITUTE(SUBSTITUTE(SUBSTITUTE(SUBSTITUTE(SUBSTITUTE(SUBSTITUTE(SUBSTITUTE(SUBSTITUTE(SUBSTITUTE(SUBSTITUTE(SUBSTITUTE(SUBSTITUTE(SUBSTITUTE(SUBSTITUTE(SUBSTITUTE(SUBSTITUTE(SUBSTITUTE(SUBSTITUTE(IF(_xlfn.ISFORMULA('#_H'!D88),_xlfn.FORMULATEXT('#_H'!D88),'#_H'!D88),"9","#"),"8","#"),"7","#"),"6","#"),"5","#"),"4","#"),"3","#"),"2","#"),"1","#"),"0","#"),"$","")," ",""),",","@"),"&gt;","@"),"&lt;","@"),"=","@"),")","@"),"(","@"),"^","@"),"/","@"),"+","@"),"*","@"),"-","@"))-LEN(SUBSTITUTE(SUBSTITUTE(SUBSTITUTE(SUBSTITUTE(SUBSTITUTE(SUBSTITUTE(SUBSTITUTE(SUBSTITUTE(SUBSTITUTE(SUBSTITUTE(SUBSTITUTE(SUBSTITUTE(SUBSTITUTE(SUBSTITUTE(SUBSTITUTE(SUBSTITUTE(SUBSTITUTE(SUBSTITUTE(SUBSTITUTE(SUBSTITUTE(SUBSTITUTE(SUBSTITUTE(SUBSTITUTE(SUBSTITUTE(IF(_xlfn.ISFORMULA('#_H'!D88),_xlfn.FORMULATEXT('#_H'!D88),'#_H'!D88),"9","#"),"8","#"),"7","#"),"6","#"),"5","#"),"4","#"),"3","#"),"2","#"),"1","#"),"0","#"),"$","")," ",""),",","@"),"&gt;","@"),"&lt;","@"),"=","@"),")","@"),"(","@"),"^","@"),"/","@"),"+","@"),"*","@"),"-","@"),"@#","")))/2,TRUE,FALSE),"HardCodeMsg",IF(LEN(IF(_xlfn.ISFORMULA(H!D88),_xlfn.FORMULATEXT(H!D88),H!D88))-LEN(SUBSTITUTE(IF(_xlfn.ISFORMULA(H!D88),_xlfn.FORMULATEXT(H!D88),H!D88),"""",""))&gt;LEN(IF(_xlfn.ISFORMULA('#_H'!D88),_xlfn.FORMULATEXT('#_H'!D88),'#_H'!D88))-LEN(SUBSTITUTE(IF(_xlfn.ISFORMULA('#_H'!D88),_xlfn.FORMULATEXT('#_H'!D88),'#_H'!D88),"""","")),TRUE,FALSE),"HardQuoteMsg",IF(LEN(IF(_xlfn.ISFORMULA(H!D88),_xlfn.FORMULATEXT(H!D88),H!D88))-LEN(SUBSTITUTE(IF(_xlfn.ISFORMULA(H!D88),_xlfn.FORMULATEXT(H!D88),H!D88),"$",""))&lt;LEN(IF(_xlfn.ISFORMULA('#_H'!D88),_xlfn.FORMULATEXT('#_H'!D88),'#_H'!D88))-LEN(SUBSTITUTE(IF(_xlfn.ISFORMULA('#_H'!D88),_xlfn.FORMULATEXT('#_H'!D88),'#_H'!D88),"$","")),TRUE,FALSE),"MissingAbsMsg",_xlfn.IFS(ISTEXT('#_H'!D88),FALSE,ISLOGICAL('#_H'!D88),FALSE,SUBSTITUTE(CELL("format",'#_H'!D88),"-","")=SUBSTITUTE(CELL("format",H!D88),"-",""),FALSE,CELL("format",'#_H'!D88)="G",FALSE,AND(CELL("format",'#_H'!D88)="F0",CELL("format",H!D88)="G"),FALSE,TRUE,IFERROR(IF(MATCH(CELL("format",'#_H'!D88),FormatCodes_SFX!$A$4:$A$53,0)&gt;0,TRUE),FALSE),TRUE,TRUE),"FormatMsg",TRUE,"PerfectMsg")</f>
        <v>PerfectMsg</v>
      </c>
      <c r="E88" s="257">
        <v>746560</v>
      </c>
      <c r="F88" s="254">
        <v>0</v>
      </c>
      <c r="G88" s="254">
        <v>0</v>
      </c>
      <c r="H88" s="254"/>
      <c r="I88" s="251"/>
      <c r="J88" s="252">
        <v>0</v>
      </c>
      <c r="K88" s="252">
        <v>0</v>
      </c>
      <c r="N88" s="251"/>
    </row>
    <row r="89" spans="1:14" s="252" customFormat="1" ht="15" customHeight="1" x14ac:dyDescent="0.15">
      <c r="A89" s="251"/>
      <c r="B89" s="252">
        <v>0</v>
      </c>
      <c r="C89" s="252">
        <v>0</v>
      </c>
      <c r="D89" s="252" t="str">
        <f ca="1">_xlfn.IFS(ISBLANK(H!D89),"",IF(NOT(ISNA('#_H'!D89)),IF(ISNA(H!D89),TRUE,FALSE),FALSE),"StuNAMsg",IF(AND(ISNA('#_H'!D89),ISNA(H!D89)),TRUE,FALSE),"PerfectMsg",IF(NOT(ISERROR('#_H'!D89)),IF(ISERROR(H!D89),TRUE,FALSE),FALSE),"StuErrorMsg",IF(TYPE('#_H'!D89)&lt;&gt;TYPE(H!D89),TRUE,FALSE),"WrongTypeMsg",IF(_xlfn.ISFORMULA('#_H'!D89),IF(NOT(_xlfn.ISFORMULA(H!D89)),TRUE),FALSE),"MissingFormulaMsg",IF(NOT(AND(ISNUMBER(FIND("[",_xlfn.FORMULATEXT('#_H'!D89))),ISNUMBER(FIND("!",_xlfn.FORMULATEXT('#_H'!D89))))),AND(ISNUMBER(FIND("[",_xlfn.FORMULATEXT(H!D89))),ISNUMBER(FIND("!",_xlfn.FORMULATEXT(H!D89)))),FALSE),"ExternalRefsMsg",IF(ISNUMBER('#_H'!D89),IF(ABS('#_H'!D89-H!D89)&gt;0.00001,TRUE,FALSE),IF('#_H'!D89&lt;&gt;H!D89,TRUE,FALSE)),IF(ISNUMBER('#_H'!D89),IF('#_H'!D89&gt;H!D89,"TooLow","TooHigh"),"WrongAnswer"),NOT(_xlfn.ISFORMULA('#_H'!D89)),IF(_xlfn.IFS(ISTEXT('#_H'!D89),FALSE,ISLOGICAL('#_H'!D89),FALSE,SUBSTITUTE(CELL("format",'#_H'!D89),"-","")=SUBSTITUTE(CELL("format",H!D89),"-",""),FALSE,CELL("format",'#_H'!D89)="G",FALSE,AND(CELL("format",'#_H'!D89)="F0",CELL("format",H!D89)="G"),FALSE,TRUE,IFERROR(IF(MATCH(CELL("format",'#_H'!D89)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89),_xlfn.FORMULATEXT(H!D89),H!D89),"9","#"),"8","#"),"7","#"),"6","#"),"5","#"),"4","#"),"3","#"),"2","#"),"1","#"),"0","#"),"$","")," ",""),",","@"),"&gt;","@"),"&lt;","@"),"=","@"),")","@"),"(","@"),"^","@"),"/","@"),"+","@"),"*","@"),"-","@"))-LEN(SUBSTITUTE(SUBSTITUTE(SUBSTITUTE(SUBSTITUTE(SUBSTITUTE(SUBSTITUTE(SUBSTITUTE(SUBSTITUTE(SUBSTITUTE(SUBSTITUTE(SUBSTITUTE(SUBSTITUTE(SUBSTITUTE(SUBSTITUTE(SUBSTITUTE(SUBSTITUTE(SUBSTITUTE(SUBSTITUTE(SUBSTITUTE(SUBSTITUTE(SUBSTITUTE(SUBSTITUTE(SUBSTITUTE(SUBSTITUTE(IF(_xlfn.ISFORMULA(H!D89),_xlfn.FORMULATEXT(H!D89),H!D89),"9","#"),"8","#"),"7","#"),"6","#"),"5","#"),"4","#"),"3","#"),"2","#"),"1","#"),"0","#"),"$","")," ",""),",","@"),"&gt;","@"),"&lt;","@"),"=","@"),")","@"),"(","@"),"^","@"),"/","@"),"+","@"),"*","@"),"-","@"),"@#","")))/2&gt;(LEN(SUBSTITUTE(SUBSTITUTE(SUBSTITUTE(SUBSTITUTE(SUBSTITUTE(SUBSTITUTE(SUBSTITUTE(SUBSTITUTE(SUBSTITUTE(SUBSTITUTE(SUBSTITUTE(SUBSTITUTE(SUBSTITUTE(SUBSTITUTE(SUBSTITUTE(SUBSTITUTE(SUBSTITUTE(SUBSTITUTE(SUBSTITUTE(SUBSTITUTE(SUBSTITUTE(SUBSTITUTE(SUBSTITUTE(IF(_xlfn.ISFORMULA('#_H'!D89),_xlfn.FORMULATEXT('#_H'!D89),'#_H'!D89),"9","#"),"8","#"),"7","#"),"6","#"),"5","#"),"4","#"),"3","#"),"2","#"),"1","#"),"0","#"),"$","")," ",""),",","@"),"&gt;","@"),"&lt;","@"),"=","@"),")","@"),"(","@"),"^","@"),"/","@"),"+","@"),"*","@"),"-","@"))-LEN(SUBSTITUTE(SUBSTITUTE(SUBSTITUTE(SUBSTITUTE(SUBSTITUTE(SUBSTITUTE(SUBSTITUTE(SUBSTITUTE(SUBSTITUTE(SUBSTITUTE(SUBSTITUTE(SUBSTITUTE(SUBSTITUTE(SUBSTITUTE(SUBSTITUTE(SUBSTITUTE(SUBSTITUTE(SUBSTITUTE(SUBSTITUTE(SUBSTITUTE(SUBSTITUTE(SUBSTITUTE(SUBSTITUTE(SUBSTITUTE(IF(_xlfn.ISFORMULA('#_H'!D89),_xlfn.FORMULATEXT('#_H'!D89),'#_H'!D89),"9","#"),"8","#"),"7","#"),"6","#"),"5","#"),"4","#"),"3","#"),"2","#"),"1","#"),"0","#"),"$","")," ",""),",","@"),"&gt;","@"),"&lt;","@"),"=","@"),")","@"),"(","@"),"^","@"),"/","@"),"+","@"),"*","@"),"-","@"),"@#","")))/2,TRUE,FALSE),"HardCodeMsg",IF(LEN(IF(_xlfn.ISFORMULA(H!D89),_xlfn.FORMULATEXT(H!D89),H!D89))-LEN(SUBSTITUTE(IF(_xlfn.ISFORMULA(H!D89),_xlfn.FORMULATEXT(H!D89),H!D89),"""",""))&gt;LEN(IF(_xlfn.ISFORMULA('#_H'!D89),_xlfn.FORMULATEXT('#_H'!D89),'#_H'!D89))-LEN(SUBSTITUTE(IF(_xlfn.ISFORMULA('#_H'!D89),_xlfn.FORMULATEXT('#_H'!D89),'#_H'!D89),"""","")),TRUE,FALSE),"HardQuoteMsg",IF(LEN(IF(_xlfn.ISFORMULA(H!D89),_xlfn.FORMULATEXT(H!D89),H!D89))-LEN(SUBSTITUTE(IF(_xlfn.ISFORMULA(H!D89),_xlfn.FORMULATEXT(H!D89),H!D89),"$",""))&lt;LEN(IF(_xlfn.ISFORMULA('#_H'!D89),_xlfn.FORMULATEXT('#_H'!D89),'#_H'!D89))-LEN(SUBSTITUTE(IF(_xlfn.ISFORMULA('#_H'!D89),_xlfn.FORMULATEXT('#_H'!D89),'#_H'!D89),"$","")),TRUE,FALSE),"MissingAbsMsg",_xlfn.IFS(ISTEXT('#_H'!D89),FALSE,ISLOGICAL('#_H'!D89),FALSE,SUBSTITUTE(CELL("format",'#_H'!D89),"-","")=SUBSTITUTE(CELL("format",H!D89),"-",""),FALSE,CELL("format",'#_H'!D89)="G",FALSE,AND(CELL("format",'#_H'!D89)="F0",CELL("format",H!D89)="G"),FALSE,TRUE,IFERROR(IF(MATCH(CELL("format",'#_H'!D89),FormatCodes_SFX!$A$4:$A$53,0)&gt;0,TRUE),FALSE),TRUE,TRUE),"FormatMsg",TRUE,"PerfectMsg")</f>
        <v>PerfectMsg</v>
      </c>
      <c r="E89" s="257">
        <v>456772</v>
      </c>
      <c r="F89" s="254">
        <v>0</v>
      </c>
      <c r="G89" s="254">
        <v>0</v>
      </c>
      <c r="H89" s="254"/>
      <c r="I89" s="251"/>
      <c r="J89" s="252">
        <v>0</v>
      </c>
      <c r="K89" s="252">
        <v>0</v>
      </c>
      <c r="N89" s="251"/>
    </row>
    <row r="90" spans="1:14" s="252" customFormat="1" ht="15" customHeight="1" x14ac:dyDescent="0.15">
      <c r="A90" s="251"/>
      <c r="B90" s="252">
        <v>0</v>
      </c>
      <c r="C90" s="252">
        <v>0</v>
      </c>
      <c r="D90" s="252" t="str">
        <f ca="1">_xlfn.IFS(ISBLANK(H!D90),"",IF(NOT(ISNA('#_H'!D90)),IF(ISNA(H!D90),TRUE,FALSE),FALSE),"StuNAMsg",IF(AND(ISNA('#_H'!D90),ISNA(H!D90)),TRUE,FALSE),"PerfectMsg",IF(NOT(ISERROR('#_H'!D90)),IF(ISERROR(H!D90),TRUE,FALSE),FALSE),"StuErrorMsg",IF(TYPE('#_H'!D90)&lt;&gt;TYPE(H!D90),TRUE,FALSE),"WrongTypeMsg",IF(_xlfn.ISFORMULA('#_H'!D90),IF(NOT(_xlfn.ISFORMULA(H!D90)),TRUE),FALSE),"MissingFormulaMsg",IF(NOT(AND(ISNUMBER(FIND("[",_xlfn.FORMULATEXT('#_H'!D90))),ISNUMBER(FIND("!",_xlfn.FORMULATEXT('#_H'!D90))))),AND(ISNUMBER(FIND("[",_xlfn.FORMULATEXT(H!D90))),ISNUMBER(FIND("!",_xlfn.FORMULATEXT(H!D90)))),FALSE),"ExternalRefsMsg",IF(ISNUMBER('#_H'!D90),IF(ABS('#_H'!D90-H!D90)&gt;0.00001,TRUE,FALSE),IF('#_H'!D90&lt;&gt;H!D90,TRUE,FALSE)),IF(ISNUMBER('#_H'!D90),IF('#_H'!D90&gt;H!D90,"TooLow","TooHigh"),"WrongAnswer"),NOT(_xlfn.ISFORMULA('#_H'!D90)),IF(_xlfn.IFS(ISTEXT('#_H'!D90),FALSE,ISLOGICAL('#_H'!D90),FALSE,SUBSTITUTE(CELL("format",'#_H'!D90),"-","")=SUBSTITUTE(CELL("format",H!D90),"-",""),FALSE,CELL("format",'#_H'!D90)="G",FALSE,AND(CELL("format",'#_H'!D90)="F0",CELL("format",H!D90)="G"),FALSE,TRUE,IFERROR(IF(MATCH(CELL("format",'#_H'!D90)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90),_xlfn.FORMULATEXT(H!D90),H!D90),"9","#"),"8","#"),"7","#"),"6","#"),"5","#"),"4","#"),"3","#"),"2","#"),"1","#"),"0","#"),"$","")," ",""),",","@"),"&gt;","@"),"&lt;","@"),"=","@"),")","@"),"(","@"),"^","@"),"/","@"),"+","@"),"*","@"),"-","@"))-LEN(SUBSTITUTE(SUBSTITUTE(SUBSTITUTE(SUBSTITUTE(SUBSTITUTE(SUBSTITUTE(SUBSTITUTE(SUBSTITUTE(SUBSTITUTE(SUBSTITUTE(SUBSTITUTE(SUBSTITUTE(SUBSTITUTE(SUBSTITUTE(SUBSTITUTE(SUBSTITUTE(SUBSTITUTE(SUBSTITUTE(SUBSTITUTE(SUBSTITUTE(SUBSTITUTE(SUBSTITUTE(SUBSTITUTE(SUBSTITUTE(IF(_xlfn.ISFORMULA(H!D90),_xlfn.FORMULATEXT(H!D90),H!D90),"9","#"),"8","#"),"7","#"),"6","#"),"5","#"),"4","#"),"3","#"),"2","#"),"1","#"),"0","#"),"$","")," ",""),",","@"),"&gt;","@"),"&lt;","@"),"=","@"),")","@"),"(","@"),"^","@"),"/","@"),"+","@"),"*","@"),"-","@"),"@#","")))/2&gt;(LEN(SUBSTITUTE(SUBSTITUTE(SUBSTITUTE(SUBSTITUTE(SUBSTITUTE(SUBSTITUTE(SUBSTITUTE(SUBSTITUTE(SUBSTITUTE(SUBSTITUTE(SUBSTITUTE(SUBSTITUTE(SUBSTITUTE(SUBSTITUTE(SUBSTITUTE(SUBSTITUTE(SUBSTITUTE(SUBSTITUTE(SUBSTITUTE(SUBSTITUTE(SUBSTITUTE(SUBSTITUTE(SUBSTITUTE(IF(_xlfn.ISFORMULA('#_H'!D90),_xlfn.FORMULATEXT('#_H'!D90),'#_H'!D90),"9","#"),"8","#"),"7","#"),"6","#"),"5","#"),"4","#"),"3","#"),"2","#"),"1","#"),"0","#"),"$","")," ",""),",","@"),"&gt;","@"),"&lt;","@"),"=","@"),")","@"),"(","@"),"^","@"),"/","@"),"+","@"),"*","@"),"-","@"))-LEN(SUBSTITUTE(SUBSTITUTE(SUBSTITUTE(SUBSTITUTE(SUBSTITUTE(SUBSTITUTE(SUBSTITUTE(SUBSTITUTE(SUBSTITUTE(SUBSTITUTE(SUBSTITUTE(SUBSTITUTE(SUBSTITUTE(SUBSTITUTE(SUBSTITUTE(SUBSTITUTE(SUBSTITUTE(SUBSTITUTE(SUBSTITUTE(SUBSTITUTE(SUBSTITUTE(SUBSTITUTE(SUBSTITUTE(SUBSTITUTE(IF(_xlfn.ISFORMULA('#_H'!D90),_xlfn.FORMULATEXT('#_H'!D90),'#_H'!D90),"9","#"),"8","#"),"7","#"),"6","#"),"5","#"),"4","#"),"3","#"),"2","#"),"1","#"),"0","#"),"$","")," ",""),",","@"),"&gt;","@"),"&lt;","@"),"=","@"),")","@"),"(","@"),"^","@"),"/","@"),"+","@"),"*","@"),"-","@"),"@#","")))/2,TRUE,FALSE),"HardCodeMsg",IF(LEN(IF(_xlfn.ISFORMULA(H!D90),_xlfn.FORMULATEXT(H!D90),H!D90))-LEN(SUBSTITUTE(IF(_xlfn.ISFORMULA(H!D90),_xlfn.FORMULATEXT(H!D90),H!D90),"""",""))&gt;LEN(IF(_xlfn.ISFORMULA('#_H'!D90),_xlfn.FORMULATEXT('#_H'!D90),'#_H'!D90))-LEN(SUBSTITUTE(IF(_xlfn.ISFORMULA('#_H'!D90),_xlfn.FORMULATEXT('#_H'!D90),'#_H'!D90),"""","")),TRUE,FALSE),"HardQuoteMsg",IF(LEN(IF(_xlfn.ISFORMULA(H!D90),_xlfn.FORMULATEXT(H!D90),H!D90))-LEN(SUBSTITUTE(IF(_xlfn.ISFORMULA(H!D90),_xlfn.FORMULATEXT(H!D90),H!D90),"$",""))&lt;LEN(IF(_xlfn.ISFORMULA('#_H'!D90),_xlfn.FORMULATEXT('#_H'!D90),'#_H'!D90))-LEN(SUBSTITUTE(IF(_xlfn.ISFORMULA('#_H'!D90),_xlfn.FORMULATEXT('#_H'!D90),'#_H'!D90),"$","")),TRUE,FALSE),"MissingAbsMsg",_xlfn.IFS(ISTEXT('#_H'!D90),FALSE,ISLOGICAL('#_H'!D90),FALSE,SUBSTITUTE(CELL("format",'#_H'!D90),"-","")=SUBSTITUTE(CELL("format",H!D90),"-",""),FALSE,CELL("format",'#_H'!D90)="G",FALSE,AND(CELL("format",'#_H'!D90)="F0",CELL("format",H!D90)="G"),FALSE,TRUE,IFERROR(IF(MATCH(CELL("format",'#_H'!D90),FormatCodes_SFX!$A$4:$A$53,0)&gt;0,TRUE),FALSE),TRUE,TRUE),"FormatMsg",TRUE,"PerfectMsg")</f>
        <v>PerfectMsg</v>
      </c>
      <c r="E90" s="257">
        <v>286056</v>
      </c>
      <c r="F90" s="254">
        <v>0</v>
      </c>
      <c r="G90" s="254">
        <v>0</v>
      </c>
      <c r="H90" s="254"/>
      <c r="I90" s="251"/>
      <c r="J90" s="252">
        <v>0</v>
      </c>
      <c r="K90" s="252">
        <v>0</v>
      </c>
      <c r="N90" s="251"/>
    </row>
    <row r="91" spans="1:14" s="252" customFormat="1" ht="15" customHeight="1" x14ac:dyDescent="0.15">
      <c r="A91" s="251"/>
      <c r="B91" s="252">
        <v>0</v>
      </c>
      <c r="C91" s="252">
        <v>0</v>
      </c>
      <c r="D91" s="252" t="str">
        <f ca="1">_xlfn.IFS(ISBLANK(H!D91),"",IF(NOT(ISNA('#_H'!D91)),IF(ISNA(H!D91),TRUE,FALSE),FALSE),"StuNAMsg",IF(AND(ISNA('#_H'!D91),ISNA(H!D91)),TRUE,FALSE),"PerfectMsg",IF(NOT(ISERROR('#_H'!D91)),IF(ISERROR(H!D91),TRUE,FALSE),FALSE),"StuErrorMsg",IF(TYPE('#_H'!D91)&lt;&gt;TYPE(H!D91),TRUE,FALSE),"WrongTypeMsg",IF(_xlfn.ISFORMULA('#_H'!D91),IF(NOT(_xlfn.ISFORMULA(H!D91)),TRUE),FALSE),"MissingFormulaMsg",IF(NOT(AND(ISNUMBER(FIND("[",_xlfn.FORMULATEXT('#_H'!D91))),ISNUMBER(FIND("!",_xlfn.FORMULATEXT('#_H'!D91))))),AND(ISNUMBER(FIND("[",_xlfn.FORMULATEXT(H!D91))),ISNUMBER(FIND("!",_xlfn.FORMULATEXT(H!D91)))),FALSE),"ExternalRefsMsg",IF(ISNUMBER('#_H'!D91),IF(ABS('#_H'!D91-H!D91)&gt;0.00001,TRUE,FALSE),IF('#_H'!D91&lt;&gt;H!D91,TRUE,FALSE)),IF(ISNUMBER('#_H'!D91),IF('#_H'!D91&gt;H!D91,"TooLow","TooHigh"),"WrongAnswer"),NOT(_xlfn.ISFORMULA('#_H'!D91)),IF(_xlfn.IFS(ISTEXT('#_H'!D91),FALSE,ISLOGICAL('#_H'!D91),FALSE,SUBSTITUTE(CELL("format",'#_H'!D91),"-","")=SUBSTITUTE(CELL("format",H!D91),"-",""),FALSE,CELL("format",'#_H'!D91)="G",FALSE,AND(CELL("format",'#_H'!D91)="F0",CELL("format",H!D91)="G"),FALSE,TRUE,IFERROR(IF(MATCH(CELL("format",'#_H'!D91)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91),_xlfn.FORMULATEXT(H!D91),H!D91),"9","#"),"8","#"),"7","#"),"6","#"),"5","#"),"4","#"),"3","#"),"2","#"),"1","#"),"0","#"),"$","")," ",""),",","@"),"&gt;","@"),"&lt;","@"),"=","@"),")","@"),"(","@"),"^","@"),"/","@"),"+","@"),"*","@"),"-","@"))-LEN(SUBSTITUTE(SUBSTITUTE(SUBSTITUTE(SUBSTITUTE(SUBSTITUTE(SUBSTITUTE(SUBSTITUTE(SUBSTITUTE(SUBSTITUTE(SUBSTITUTE(SUBSTITUTE(SUBSTITUTE(SUBSTITUTE(SUBSTITUTE(SUBSTITUTE(SUBSTITUTE(SUBSTITUTE(SUBSTITUTE(SUBSTITUTE(SUBSTITUTE(SUBSTITUTE(SUBSTITUTE(SUBSTITUTE(SUBSTITUTE(IF(_xlfn.ISFORMULA(H!D91),_xlfn.FORMULATEXT(H!D91),H!D91),"9","#"),"8","#"),"7","#"),"6","#"),"5","#"),"4","#"),"3","#"),"2","#"),"1","#"),"0","#"),"$","")," ",""),",","@"),"&gt;","@"),"&lt;","@"),"=","@"),")","@"),"(","@"),"^","@"),"/","@"),"+","@"),"*","@"),"-","@"),"@#","")))/2&gt;(LEN(SUBSTITUTE(SUBSTITUTE(SUBSTITUTE(SUBSTITUTE(SUBSTITUTE(SUBSTITUTE(SUBSTITUTE(SUBSTITUTE(SUBSTITUTE(SUBSTITUTE(SUBSTITUTE(SUBSTITUTE(SUBSTITUTE(SUBSTITUTE(SUBSTITUTE(SUBSTITUTE(SUBSTITUTE(SUBSTITUTE(SUBSTITUTE(SUBSTITUTE(SUBSTITUTE(SUBSTITUTE(SUBSTITUTE(IF(_xlfn.ISFORMULA('#_H'!D91),_xlfn.FORMULATEXT('#_H'!D91),'#_H'!D91),"9","#"),"8","#"),"7","#"),"6","#"),"5","#"),"4","#"),"3","#"),"2","#"),"1","#"),"0","#"),"$","")," ",""),",","@"),"&gt;","@"),"&lt;","@"),"=","@"),")","@"),"(","@"),"^","@"),"/","@"),"+","@"),"*","@"),"-","@"))-LEN(SUBSTITUTE(SUBSTITUTE(SUBSTITUTE(SUBSTITUTE(SUBSTITUTE(SUBSTITUTE(SUBSTITUTE(SUBSTITUTE(SUBSTITUTE(SUBSTITUTE(SUBSTITUTE(SUBSTITUTE(SUBSTITUTE(SUBSTITUTE(SUBSTITUTE(SUBSTITUTE(SUBSTITUTE(SUBSTITUTE(SUBSTITUTE(SUBSTITUTE(SUBSTITUTE(SUBSTITUTE(SUBSTITUTE(SUBSTITUTE(IF(_xlfn.ISFORMULA('#_H'!D91),_xlfn.FORMULATEXT('#_H'!D91),'#_H'!D91),"9","#"),"8","#"),"7","#"),"6","#"),"5","#"),"4","#"),"3","#"),"2","#"),"1","#"),"0","#"),"$","")," ",""),",","@"),"&gt;","@"),"&lt;","@"),"=","@"),")","@"),"(","@"),"^","@"),"/","@"),"+","@"),"*","@"),"-","@"),"@#","")))/2,TRUE,FALSE),"HardCodeMsg",IF(LEN(IF(_xlfn.ISFORMULA(H!D91),_xlfn.FORMULATEXT(H!D91),H!D91))-LEN(SUBSTITUTE(IF(_xlfn.ISFORMULA(H!D91),_xlfn.FORMULATEXT(H!D91),H!D91),"""",""))&gt;LEN(IF(_xlfn.ISFORMULA('#_H'!D91),_xlfn.FORMULATEXT('#_H'!D91),'#_H'!D91))-LEN(SUBSTITUTE(IF(_xlfn.ISFORMULA('#_H'!D91),_xlfn.FORMULATEXT('#_H'!D91),'#_H'!D91),"""","")),TRUE,FALSE),"HardQuoteMsg",IF(LEN(IF(_xlfn.ISFORMULA(H!D91),_xlfn.FORMULATEXT(H!D91),H!D91))-LEN(SUBSTITUTE(IF(_xlfn.ISFORMULA(H!D91),_xlfn.FORMULATEXT(H!D91),H!D91),"$",""))&lt;LEN(IF(_xlfn.ISFORMULA('#_H'!D91),_xlfn.FORMULATEXT('#_H'!D91),'#_H'!D91))-LEN(SUBSTITUTE(IF(_xlfn.ISFORMULA('#_H'!D91),_xlfn.FORMULATEXT('#_H'!D91),'#_H'!D91),"$","")),TRUE,FALSE),"MissingAbsMsg",_xlfn.IFS(ISTEXT('#_H'!D91),FALSE,ISLOGICAL('#_H'!D91),FALSE,SUBSTITUTE(CELL("format",'#_H'!D91),"-","")=SUBSTITUTE(CELL("format",H!D91),"-",""),FALSE,CELL("format",'#_H'!D91)="G",FALSE,AND(CELL("format",'#_H'!D91)="F0",CELL("format",H!D91)="G"),FALSE,TRUE,IFERROR(IF(MATCH(CELL("format",'#_H'!D91),FormatCodes_SFX!$A$4:$A$53,0)&gt;0,TRUE),FALSE),TRUE,TRUE),"FormatMsg",TRUE,"PerfectMsg")</f>
        <v>PerfectMsg</v>
      </c>
      <c r="E91" s="257">
        <v>615235</v>
      </c>
      <c r="F91" s="254">
        <v>0</v>
      </c>
      <c r="G91" s="254">
        <v>0</v>
      </c>
      <c r="H91" s="254"/>
      <c r="I91" s="251"/>
      <c r="J91" s="252">
        <v>0</v>
      </c>
      <c r="K91" s="252">
        <v>0</v>
      </c>
      <c r="N91" s="251"/>
    </row>
    <row r="92" spans="1:14" s="252" customFormat="1" ht="15" customHeight="1" x14ac:dyDescent="0.15">
      <c r="A92" s="251"/>
      <c r="B92" s="252">
        <v>0</v>
      </c>
      <c r="C92" s="252">
        <v>0</v>
      </c>
      <c r="D92" s="252" t="str">
        <f ca="1">_xlfn.IFS(ISBLANK(H!D92),"",IF(NOT(ISNA('#_H'!D92)),IF(ISNA(H!D92),TRUE,FALSE),FALSE),"StuNAMsg",IF(AND(ISNA('#_H'!D92),ISNA(H!D92)),TRUE,FALSE),"PerfectMsg",IF(NOT(ISERROR('#_H'!D92)),IF(ISERROR(H!D92),TRUE,FALSE),FALSE),"StuErrorMsg",IF(TYPE('#_H'!D92)&lt;&gt;TYPE(H!D92),TRUE,FALSE),"WrongTypeMsg",IF(_xlfn.ISFORMULA('#_H'!D92),IF(NOT(_xlfn.ISFORMULA(H!D92)),TRUE),FALSE),"MissingFormulaMsg",IF(NOT(AND(ISNUMBER(FIND("[",_xlfn.FORMULATEXT('#_H'!D92))),ISNUMBER(FIND("!",_xlfn.FORMULATEXT('#_H'!D92))))),AND(ISNUMBER(FIND("[",_xlfn.FORMULATEXT(H!D92))),ISNUMBER(FIND("!",_xlfn.FORMULATEXT(H!D92)))),FALSE),"ExternalRefsMsg",IF(ISNUMBER('#_H'!D92),IF(ABS('#_H'!D92-H!D92)&gt;0.00001,TRUE,FALSE),IF('#_H'!D92&lt;&gt;H!D92,TRUE,FALSE)),IF(ISNUMBER('#_H'!D92),IF('#_H'!D92&gt;H!D92,"TooLow","TooHigh"),"WrongAnswer"),NOT(_xlfn.ISFORMULA('#_H'!D92)),IF(_xlfn.IFS(ISTEXT('#_H'!D92),FALSE,ISLOGICAL('#_H'!D92),FALSE,SUBSTITUTE(CELL("format",'#_H'!D92),"-","")=SUBSTITUTE(CELL("format",H!D92),"-",""),FALSE,CELL("format",'#_H'!D92)="G",FALSE,AND(CELL("format",'#_H'!D92)="F0",CELL("format",H!D92)="G"),FALSE,TRUE,IFERROR(IF(MATCH(CELL("format",'#_H'!D92)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92),_xlfn.FORMULATEXT(H!D92),H!D92),"9","#"),"8","#"),"7","#"),"6","#"),"5","#"),"4","#"),"3","#"),"2","#"),"1","#"),"0","#"),"$","")," ",""),",","@"),"&gt;","@"),"&lt;","@"),"=","@"),")","@"),"(","@"),"^","@"),"/","@"),"+","@"),"*","@"),"-","@"))-LEN(SUBSTITUTE(SUBSTITUTE(SUBSTITUTE(SUBSTITUTE(SUBSTITUTE(SUBSTITUTE(SUBSTITUTE(SUBSTITUTE(SUBSTITUTE(SUBSTITUTE(SUBSTITUTE(SUBSTITUTE(SUBSTITUTE(SUBSTITUTE(SUBSTITUTE(SUBSTITUTE(SUBSTITUTE(SUBSTITUTE(SUBSTITUTE(SUBSTITUTE(SUBSTITUTE(SUBSTITUTE(SUBSTITUTE(SUBSTITUTE(IF(_xlfn.ISFORMULA(H!D92),_xlfn.FORMULATEXT(H!D92),H!D92),"9","#"),"8","#"),"7","#"),"6","#"),"5","#"),"4","#"),"3","#"),"2","#"),"1","#"),"0","#"),"$","")," ",""),",","@"),"&gt;","@"),"&lt;","@"),"=","@"),")","@"),"(","@"),"^","@"),"/","@"),"+","@"),"*","@"),"-","@"),"@#","")))/2&gt;(LEN(SUBSTITUTE(SUBSTITUTE(SUBSTITUTE(SUBSTITUTE(SUBSTITUTE(SUBSTITUTE(SUBSTITUTE(SUBSTITUTE(SUBSTITUTE(SUBSTITUTE(SUBSTITUTE(SUBSTITUTE(SUBSTITUTE(SUBSTITUTE(SUBSTITUTE(SUBSTITUTE(SUBSTITUTE(SUBSTITUTE(SUBSTITUTE(SUBSTITUTE(SUBSTITUTE(SUBSTITUTE(SUBSTITUTE(IF(_xlfn.ISFORMULA('#_H'!D92),_xlfn.FORMULATEXT('#_H'!D92),'#_H'!D92),"9","#"),"8","#"),"7","#"),"6","#"),"5","#"),"4","#"),"3","#"),"2","#"),"1","#"),"0","#"),"$","")," ",""),",","@"),"&gt;","@"),"&lt;","@"),"=","@"),")","@"),"(","@"),"^","@"),"/","@"),"+","@"),"*","@"),"-","@"))-LEN(SUBSTITUTE(SUBSTITUTE(SUBSTITUTE(SUBSTITUTE(SUBSTITUTE(SUBSTITUTE(SUBSTITUTE(SUBSTITUTE(SUBSTITUTE(SUBSTITUTE(SUBSTITUTE(SUBSTITUTE(SUBSTITUTE(SUBSTITUTE(SUBSTITUTE(SUBSTITUTE(SUBSTITUTE(SUBSTITUTE(SUBSTITUTE(SUBSTITUTE(SUBSTITUTE(SUBSTITUTE(SUBSTITUTE(SUBSTITUTE(IF(_xlfn.ISFORMULA('#_H'!D92),_xlfn.FORMULATEXT('#_H'!D92),'#_H'!D92),"9","#"),"8","#"),"7","#"),"6","#"),"5","#"),"4","#"),"3","#"),"2","#"),"1","#"),"0","#"),"$","")," ",""),",","@"),"&gt;","@"),"&lt;","@"),"=","@"),")","@"),"(","@"),"^","@"),"/","@"),"+","@"),"*","@"),"-","@"),"@#","")))/2,TRUE,FALSE),"HardCodeMsg",IF(LEN(IF(_xlfn.ISFORMULA(H!D92),_xlfn.FORMULATEXT(H!D92),H!D92))-LEN(SUBSTITUTE(IF(_xlfn.ISFORMULA(H!D92),_xlfn.FORMULATEXT(H!D92),H!D92),"""",""))&gt;LEN(IF(_xlfn.ISFORMULA('#_H'!D92),_xlfn.FORMULATEXT('#_H'!D92),'#_H'!D92))-LEN(SUBSTITUTE(IF(_xlfn.ISFORMULA('#_H'!D92),_xlfn.FORMULATEXT('#_H'!D92),'#_H'!D92),"""","")),TRUE,FALSE),"HardQuoteMsg",IF(LEN(IF(_xlfn.ISFORMULA(H!D92),_xlfn.FORMULATEXT(H!D92),H!D92))-LEN(SUBSTITUTE(IF(_xlfn.ISFORMULA(H!D92),_xlfn.FORMULATEXT(H!D92),H!D92),"$",""))&lt;LEN(IF(_xlfn.ISFORMULA('#_H'!D92),_xlfn.FORMULATEXT('#_H'!D92),'#_H'!D92))-LEN(SUBSTITUTE(IF(_xlfn.ISFORMULA('#_H'!D92),_xlfn.FORMULATEXT('#_H'!D92),'#_H'!D92),"$","")),TRUE,FALSE),"MissingAbsMsg",_xlfn.IFS(ISTEXT('#_H'!D92),FALSE,ISLOGICAL('#_H'!D92),FALSE,SUBSTITUTE(CELL("format",'#_H'!D92),"-","")=SUBSTITUTE(CELL("format",H!D92),"-",""),FALSE,CELL("format",'#_H'!D92)="G",FALSE,AND(CELL("format",'#_H'!D92)="F0",CELL("format",H!D92)="G"),FALSE,TRUE,IFERROR(IF(MATCH(CELL("format",'#_H'!D92),FormatCodes_SFX!$A$4:$A$53,0)&gt;0,TRUE),FALSE),TRUE,TRUE),"FormatMsg",TRUE,"PerfectMsg")</f>
        <v>PerfectMsg</v>
      </c>
      <c r="E92" s="257">
        <v>1097894</v>
      </c>
      <c r="F92" s="254">
        <v>0</v>
      </c>
      <c r="G92" s="254">
        <v>0</v>
      </c>
      <c r="H92" s="254"/>
      <c r="I92" s="251"/>
      <c r="J92" s="252">
        <v>0</v>
      </c>
      <c r="K92" s="252">
        <v>0</v>
      </c>
      <c r="N92" s="251"/>
    </row>
    <row r="93" spans="1:14" s="252" customFormat="1" ht="15" customHeight="1" x14ac:dyDescent="0.15">
      <c r="A93" s="251"/>
      <c r="B93" s="252">
        <v>0</v>
      </c>
      <c r="C93" s="252">
        <v>0</v>
      </c>
      <c r="D93" s="252" t="str">
        <f ca="1">_xlfn.IFS(ISBLANK(H!D93),"",IF(NOT(ISNA('#_H'!D93)),IF(ISNA(H!D93),TRUE,FALSE),FALSE),"StuNAMsg",IF(AND(ISNA('#_H'!D93),ISNA(H!D93)),TRUE,FALSE),"PerfectMsg",IF(NOT(ISERROR('#_H'!D93)),IF(ISERROR(H!D93),TRUE,FALSE),FALSE),"StuErrorMsg",IF(TYPE('#_H'!D93)&lt;&gt;TYPE(H!D93),TRUE,FALSE),"WrongTypeMsg",IF(_xlfn.ISFORMULA('#_H'!D93),IF(NOT(_xlfn.ISFORMULA(H!D93)),TRUE),FALSE),"MissingFormulaMsg",IF(NOT(AND(ISNUMBER(FIND("[",_xlfn.FORMULATEXT('#_H'!D93))),ISNUMBER(FIND("!",_xlfn.FORMULATEXT('#_H'!D93))))),AND(ISNUMBER(FIND("[",_xlfn.FORMULATEXT(H!D93))),ISNUMBER(FIND("!",_xlfn.FORMULATEXT(H!D93)))),FALSE),"ExternalRefsMsg",IF(ISNUMBER('#_H'!D93),IF(ABS('#_H'!D93-H!D93)&gt;0.00001,TRUE,FALSE),IF('#_H'!D93&lt;&gt;H!D93,TRUE,FALSE)),IF(ISNUMBER('#_H'!D93),IF('#_H'!D93&gt;H!D93,"TooLow","TooHigh"),"WrongAnswer"),NOT(_xlfn.ISFORMULA('#_H'!D93)),IF(_xlfn.IFS(ISTEXT('#_H'!D93),FALSE,ISLOGICAL('#_H'!D93),FALSE,SUBSTITUTE(CELL("format",'#_H'!D93),"-","")=SUBSTITUTE(CELL("format",H!D93),"-",""),FALSE,CELL("format",'#_H'!D93)="G",FALSE,AND(CELL("format",'#_H'!D93)="F0",CELL("format",H!D93)="G"),FALSE,TRUE,IFERROR(IF(MATCH(CELL("format",'#_H'!D93)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93),_xlfn.FORMULATEXT(H!D93),H!D93),"9","#"),"8","#"),"7","#"),"6","#"),"5","#"),"4","#"),"3","#"),"2","#"),"1","#"),"0","#"),"$","")," ",""),",","@"),"&gt;","@"),"&lt;","@"),"=","@"),")","@"),"(","@"),"^","@"),"/","@"),"+","@"),"*","@"),"-","@"))-LEN(SUBSTITUTE(SUBSTITUTE(SUBSTITUTE(SUBSTITUTE(SUBSTITUTE(SUBSTITUTE(SUBSTITUTE(SUBSTITUTE(SUBSTITUTE(SUBSTITUTE(SUBSTITUTE(SUBSTITUTE(SUBSTITUTE(SUBSTITUTE(SUBSTITUTE(SUBSTITUTE(SUBSTITUTE(SUBSTITUTE(SUBSTITUTE(SUBSTITUTE(SUBSTITUTE(SUBSTITUTE(SUBSTITUTE(SUBSTITUTE(IF(_xlfn.ISFORMULA(H!D93),_xlfn.FORMULATEXT(H!D93),H!D93),"9","#"),"8","#"),"7","#"),"6","#"),"5","#"),"4","#"),"3","#"),"2","#"),"1","#"),"0","#"),"$","")," ",""),",","@"),"&gt;","@"),"&lt;","@"),"=","@"),")","@"),"(","@"),"^","@"),"/","@"),"+","@"),"*","@"),"-","@"),"@#","")))/2&gt;(LEN(SUBSTITUTE(SUBSTITUTE(SUBSTITUTE(SUBSTITUTE(SUBSTITUTE(SUBSTITUTE(SUBSTITUTE(SUBSTITUTE(SUBSTITUTE(SUBSTITUTE(SUBSTITUTE(SUBSTITUTE(SUBSTITUTE(SUBSTITUTE(SUBSTITUTE(SUBSTITUTE(SUBSTITUTE(SUBSTITUTE(SUBSTITUTE(SUBSTITUTE(SUBSTITUTE(SUBSTITUTE(SUBSTITUTE(IF(_xlfn.ISFORMULA('#_H'!D93),_xlfn.FORMULATEXT('#_H'!D93),'#_H'!D93),"9","#"),"8","#"),"7","#"),"6","#"),"5","#"),"4","#"),"3","#"),"2","#"),"1","#"),"0","#"),"$","")," ",""),",","@"),"&gt;","@"),"&lt;","@"),"=","@"),")","@"),"(","@"),"^","@"),"/","@"),"+","@"),"*","@"),"-","@"))-LEN(SUBSTITUTE(SUBSTITUTE(SUBSTITUTE(SUBSTITUTE(SUBSTITUTE(SUBSTITUTE(SUBSTITUTE(SUBSTITUTE(SUBSTITUTE(SUBSTITUTE(SUBSTITUTE(SUBSTITUTE(SUBSTITUTE(SUBSTITUTE(SUBSTITUTE(SUBSTITUTE(SUBSTITUTE(SUBSTITUTE(SUBSTITUTE(SUBSTITUTE(SUBSTITUTE(SUBSTITUTE(SUBSTITUTE(SUBSTITUTE(IF(_xlfn.ISFORMULA('#_H'!D93),_xlfn.FORMULATEXT('#_H'!D93),'#_H'!D93),"9","#"),"8","#"),"7","#"),"6","#"),"5","#"),"4","#"),"3","#"),"2","#"),"1","#"),"0","#"),"$","")," ",""),",","@"),"&gt;","@"),"&lt;","@"),"=","@"),")","@"),"(","@"),"^","@"),"/","@"),"+","@"),"*","@"),"-","@"),"@#","")))/2,TRUE,FALSE),"HardCodeMsg",IF(LEN(IF(_xlfn.ISFORMULA(H!D93),_xlfn.FORMULATEXT(H!D93),H!D93))-LEN(SUBSTITUTE(IF(_xlfn.ISFORMULA(H!D93),_xlfn.FORMULATEXT(H!D93),H!D93),"""",""))&gt;LEN(IF(_xlfn.ISFORMULA('#_H'!D93),_xlfn.FORMULATEXT('#_H'!D93),'#_H'!D93))-LEN(SUBSTITUTE(IF(_xlfn.ISFORMULA('#_H'!D93),_xlfn.FORMULATEXT('#_H'!D93),'#_H'!D93),"""","")),TRUE,FALSE),"HardQuoteMsg",IF(LEN(IF(_xlfn.ISFORMULA(H!D93),_xlfn.FORMULATEXT(H!D93),H!D93))-LEN(SUBSTITUTE(IF(_xlfn.ISFORMULA(H!D93),_xlfn.FORMULATEXT(H!D93),H!D93),"$",""))&lt;LEN(IF(_xlfn.ISFORMULA('#_H'!D93),_xlfn.FORMULATEXT('#_H'!D93),'#_H'!D93))-LEN(SUBSTITUTE(IF(_xlfn.ISFORMULA('#_H'!D93),_xlfn.FORMULATEXT('#_H'!D93),'#_H'!D93),"$","")),TRUE,FALSE),"MissingAbsMsg",_xlfn.IFS(ISTEXT('#_H'!D93),FALSE,ISLOGICAL('#_H'!D93),FALSE,SUBSTITUTE(CELL("format",'#_H'!D93),"-","")=SUBSTITUTE(CELL("format",H!D93),"-",""),FALSE,CELL("format",'#_H'!D93)="G",FALSE,AND(CELL("format",'#_H'!D93)="F0",CELL("format",H!D93)="G"),FALSE,TRUE,IFERROR(IF(MATCH(CELL("format",'#_H'!D93),FormatCodes_SFX!$A$4:$A$53,0)&gt;0,TRUE),FALSE),TRUE,TRUE),"FormatMsg",TRUE,"PerfectMsg")</f>
        <v>PerfectMsg</v>
      </c>
      <c r="E93" s="257">
        <v>640065</v>
      </c>
      <c r="F93" s="254">
        <v>0</v>
      </c>
      <c r="G93" s="254">
        <v>0</v>
      </c>
      <c r="H93" s="254"/>
      <c r="I93" s="251"/>
      <c r="J93" s="252">
        <v>0</v>
      </c>
      <c r="K93" s="252">
        <v>0</v>
      </c>
      <c r="N93" s="251"/>
    </row>
    <row r="94" spans="1:14" s="252" customFormat="1" ht="15" customHeight="1" x14ac:dyDescent="0.15">
      <c r="A94" s="251"/>
      <c r="B94" s="252">
        <v>0</v>
      </c>
      <c r="C94" s="252">
        <v>0</v>
      </c>
      <c r="D94" s="252" t="str">
        <f ca="1">_xlfn.IFS(ISBLANK(H!D94),"",IF(NOT(ISNA('#_H'!D94)),IF(ISNA(H!D94),TRUE,FALSE),FALSE),"StuNAMsg",IF(AND(ISNA('#_H'!D94),ISNA(H!D94)),TRUE,FALSE),"PerfectMsg",IF(NOT(ISERROR('#_H'!D94)),IF(ISERROR(H!D94),TRUE,FALSE),FALSE),"StuErrorMsg",IF(TYPE('#_H'!D94)&lt;&gt;TYPE(H!D94),TRUE,FALSE),"WrongTypeMsg",IF(_xlfn.ISFORMULA('#_H'!D94),IF(NOT(_xlfn.ISFORMULA(H!D94)),TRUE),FALSE),"MissingFormulaMsg",IF(NOT(AND(ISNUMBER(FIND("[",_xlfn.FORMULATEXT('#_H'!D94))),ISNUMBER(FIND("!",_xlfn.FORMULATEXT('#_H'!D94))))),AND(ISNUMBER(FIND("[",_xlfn.FORMULATEXT(H!D94))),ISNUMBER(FIND("!",_xlfn.FORMULATEXT(H!D94)))),FALSE),"ExternalRefsMsg",IF(ISNUMBER('#_H'!D94),IF(ABS('#_H'!D94-H!D94)&gt;0.00001,TRUE,FALSE),IF('#_H'!D94&lt;&gt;H!D94,TRUE,FALSE)),IF(ISNUMBER('#_H'!D94),IF('#_H'!D94&gt;H!D94,"TooLow","TooHigh"),"WrongAnswer"),NOT(_xlfn.ISFORMULA('#_H'!D94)),IF(_xlfn.IFS(ISTEXT('#_H'!D94),FALSE,ISLOGICAL('#_H'!D94),FALSE,SUBSTITUTE(CELL("format",'#_H'!D94),"-","")=SUBSTITUTE(CELL("format",H!D94),"-",""),FALSE,CELL("format",'#_H'!D94)="G",FALSE,AND(CELL("format",'#_H'!D94)="F0",CELL("format",H!D94)="G"),FALSE,TRUE,IFERROR(IF(MATCH(CELL("format",'#_H'!D94)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94),_xlfn.FORMULATEXT(H!D94),H!D94),"9","#"),"8","#"),"7","#"),"6","#"),"5","#"),"4","#"),"3","#"),"2","#"),"1","#"),"0","#"),"$","")," ",""),",","@"),"&gt;","@"),"&lt;","@"),"=","@"),")","@"),"(","@"),"^","@"),"/","@"),"+","@"),"*","@"),"-","@"))-LEN(SUBSTITUTE(SUBSTITUTE(SUBSTITUTE(SUBSTITUTE(SUBSTITUTE(SUBSTITUTE(SUBSTITUTE(SUBSTITUTE(SUBSTITUTE(SUBSTITUTE(SUBSTITUTE(SUBSTITUTE(SUBSTITUTE(SUBSTITUTE(SUBSTITUTE(SUBSTITUTE(SUBSTITUTE(SUBSTITUTE(SUBSTITUTE(SUBSTITUTE(SUBSTITUTE(SUBSTITUTE(SUBSTITUTE(SUBSTITUTE(IF(_xlfn.ISFORMULA(H!D94),_xlfn.FORMULATEXT(H!D94),H!D94),"9","#"),"8","#"),"7","#"),"6","#"),"5","#"),"4","#"),"3","#"),"2","#"),"1","#"),"0","#"),"$","")," ",""),",","@"),"&gt;","@"),"&lt;","@"),"=","@"),")","@"),"(","@"),"^","@"),"/","@"),"+","@"),"*","@"),"-","@"),"@#","")))/2&gt;(LEN(SUBSTITUTE(SUBSTITUTE(SUBSTITUTE(SUBSTITUTE(SUBSTITUTE(SUBSTITUTE(SUBSTITUTE(SUBSTITUTE(SUBSTITUTE(SUBSTITUTE(SUBSTITUTE(SUBSTITUTE(SUBSTITUTE(SUBSTITUTE(SUBSTITUTE(SUBSTITUTE(SUBSTITUTE(SUBSTITUTE(SUBSTITUTE(SUBSTITUTE(SUBSTITUTE(SUBSTITUTE(SUBSTITUTE(IF(_xlfn.ISFORMULA('#_H'!D94),_xlfn.FORMULATEXT('#_H'!D94),'#_H'!D94),"9","#"),"8","#"),"7","#"),"6","#"),"5","#"),"4","#"),"3","#"),"2","#"),"1","#"),"0","#"),"$","")," ",""),",","@"),"&gt;","@"),"&lt;","@"),"=","@"),")","@"),"(","@"),"^","@"),"/","@"),"+","@"),"*","@"),"-","@"))-LEN(SUBSTITUTE(SUBSTITUTE(SUBSTITUTE(SUBSTITUTE(SUBSTITUTE(SUBSTITUTE(SUBSTITUTE(SUBSTITUTE(SUBSTITUTE(SUBSTITUTE(SUBSTITUTE(SUBSTITUTE(SUBSTITUTE(SUBSTITUTE(SUBSTITUTE(SUBSTITUTE(SUBSTITUTE(SUBSTITUTE(SUBSTITUTE(SUBSTITUTE(SUBSTITUTE(SUBSTITUTE(SUBSTITUTE(SUBSTITUTE(IF(_xlfn.ISFORMULA('#_H'!D94),_xlfn.FORMULATEXT('#_H'!D94),'#_H'!D94),"9","#"),"8","#"),"7","#"),"6","#"),"5","#"),"4","#"),"3","#"),"2","#"),"1","#"),"0","#"),"$","")," ",""),",","@"),"&gt;","@"),"&lt;","@"),"=","@"),")","@"),"(","@"),"^","@"),"/","@"),"+","@"),"*","@"),"-","@"),"@#","")))/2,TRUE,FALSE),"HardCodeMsg",IF(LEN(IF(_xlfn.ISFORMULA(H!D94),_xlfn.FORMULATEXT(H!D94),H!D94))-LEN(SUBSTITUTE(IF(_xlfn.ISFORMULA(H!D94),_xlfn.FORMULATEXT(H!D94),H!D94),"""",""))&gt;LEN(IF(_xlfn.ISFORMULA('#_H'!D94),_xlfn.FORMULATEXT('#_H'!D94),'#_H'!D94))-LEN(SUBSTITUTE(IF(_xlfn.ISFORMULA('#_H'!D94),_xlfn.FORMULATEXT('#_H'!D94),'#_H'!D94),"""","")),TRUE,FALSE),"HardQuoteMsg",IF(LEN(IF(_xlfn.ISFORMULA(H!D94),_xlfn.FORMULATEXT(H!D94),H!D94))-LEN(SUBSTITUTE(IF(_xlfn.ISFORMULA(H!D94),_xlfn.FORMULATEXT(H!D94),H!D94),"$",""))&lt;LEN(IF(_xlfn.ISFORMULA('#_H'!D94),_xlfn.FORMULATEXT('#_H'!D94),'#_H'!D94))-LEN(SUBSTITUTE(IF(_xlfn.ISFORMULA('#_H'!D94),_xlfn.FORMULATEXT('#_H'!D94),'#_H'!D94),"$","")),TRUE,FALSE),"MissingAbsMsg",_xlfn.IFS(ISTEXT('#_H'!D94),FALSE,ISLOGICAL('#_H'!D94),FALSE,SUBSTITUTE(CELL("format",'#_H'!D94),"-","")=SUBSTITUTE(CELL("format",H!D94),"-",""),FALSE,CELL("format",'#_H'!D94)="G",FALSE,AND(CELL("format",'#_H'!D94)="F0",CELL("format",H!D94)="G"),FALSE,TRUE,IFERROR(IF(MATCH(CELL("format",'#_H'!D94),FormatCodes_SFX!$A$4:$A$53,0)&gt;0,TRUE),FALSE),TRUE,TRUE),"FormatMsg",TRUE,"PerfectMsg")</f>
        <v>PerfectMsg</v>
      </c>
      <c r="E94" s="257">
        <v>1646974</v>
      </c>
      <c r="F94" s="254">
        <v>0</v>
      </c>
      <c r="G94" s="254">
        <v>0</v>
      </c>
      <c r="H94" s="254"/>
      <c r="I94" s="251"/>
      <c r="J94" s="252">
        <v>0</v>
      </c>
      <c r="K94" s="252">
        <v>0</v>
      </c>
      <c r="N94" s="251"/>
    </row>
    <row r="95" spans="1:14" s="252" customFormat="1" ht="15" customHeight="1" x14ac:dyDescent="0.15">
      <c r="A95" s="251"/>
      <c r="B95" s="252">
        <v>0</v>
      </c>
      <c r="C95" s="252">
        <v>0</v>
      </c>
      <c r="D95" s="252" t="str">
        <f ca="1">_xlfn.IFS(ISBLANK(H!D95),"",IF(NOT(ISNA('#_H'!D95)),IF(ISNA(H!D95),TRUE,FALSE),FALSE),"StuNAMsg",IF(AND(ISNA('#_H'!D95),ISNA(H!D95)),TRUE,FALSE),"PerfectMsg",IF(NOT(ISERROR('#_H'!D95)),IF(ISERROR(H!D95),TRUE,FALSE),FALSE),"StuErrorMsg",IF(TYPE('#_H'!D95)&lt;&gt;TYPE(H!D95),TRUE,FALSE),"WrongTypeMsg",IF(_xlfn.ISFORMULA('#_H'!D95),IF(NOT(_xlfn.ISFORMULA(H!D95)),TRUE),FALSE),"MissingFormulaMsg",IF(NOT(AND(ISNUMBER(FIND("[",_xlfn.FORMULATEXT('#_H'!D95))),ISNUMBER(FIND("!",_xlfn.FORMULATEXT('#_H'!D95))))),AND(ISNUMBER(FIND("[",_xlfn.FORMULATEXT(H!D95))),ISNUMBER(FIND("!",_xlfn.FORMULATEXT(H!D95)))),FALSE),"ExternalRefsMsg",IF(ISNUMBER('#_H'!D95),IF(ABS('#_H'!D95-H!D95)&gt;0.00001,TRUE,FALSE),IF('#_H'!D95&lt;&gt;H!D95,TRUE,FALSE)),IF(ISNUMBER('#_H'!D95),IF('#_H'!D95&gt;H!D95,"TooLow","TooHigh"),"WrongAnswer"),NOT(_xlfn.ISFORMULA('#_H'!D95)),IF(_xlfn.IFS(ISTEXT('#_H'!D95),FALSE,ISLOGICAL('#_H'!D95),FALSE,SUBSTITUTE(CELL("format",'#_H'!D95),"-","")=SUBSTITUTE(CELL("format",H!D95),"-",""),FALSE,CELL("format",'#_H'!D95)="G",FALSE,AND(CELL("format",'#_H'!D95)="F0",CELL("format",H!D95)="G"),FALSE,TRUE,IFERROR(IF(MATCH(CELL("format",'#_H'!D95)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95),_xlfn.FORMULATEXT(H!D95),H!D95),"9","#"),"8","#"),"7","#"),"6","#"),"5","#"),"4","#"),"3","#"),"2","#"),"1","#"),"0","#"),"$","")," ",""),",","@"),"&gt;","@"),"&lt;","@"),"=","@"),")","@"),"(","@"),"^","@"),"/","@"),"+","@"),"*","@"),"-","@"))-LEN(SUBSTITUTE(SUBSTITUTE(SUBSTITUTE(SUBSTITUTE(SUBSTITUTE(SUBSTITUTE(SUBSTITUTE(SUBSTITUTE(SUBSTITUTE(SUBSTITUTE(SUBSTITUTE(SUBSTITUTE(SUBSTITUTE(SUBSTITUTE(SUBSTITUTE(SUBSTITUTE(SUBSTITUTE(SUBSTITUTE(SUBSTITUTE(SUBSTITUTE(SUBSTITUTE(SUBSTITUTE(SUBSTITUTE(SUBSTITUTE(IF(_xlfn.ISFORMULA(H!D95),_xlfn.FORMULATEXT(H!D95),H!D95),"9","#"),"8","#"),"7","#"),"6","#"),"5","#"),"4","#"),"3","#"),"2","#"),"1","#"),"0","#"),"$","")," ",""),",","@"),"&gt;","@"),"&lt;","@"),"=","@"),")","@"),"(","@"),"^","@"),"/","@"),"+","@"),"*","@"),"-","@"),"@#","")))/2&gt;(LEN(SUBSTITUTE(SUBSTITUTE(SUBSTITUTE(SUBSTITUTE(SUBSTITUTE(SUBSTITUTE(SUBSTITUTE(SUBSTITUTE(SUBSTITUTE(SUBSTITUTE(SUBSTITUTE(SUBSTITUTE(SUBSTITUTE(SUBSTITUTE(SUBSTITUTE(SUBSTITUTE(SUBSTITUTE(SUBSTITUTE(SUBSTITUTE(SUBSTITUTE(SUBSTITUTE(SUBSTITUTE(SUBSTITUTE(IF(_xlfn.ISFORMULA('#_H'!D95),_xlfn.FORMULATEXT('#_H'!D95),'#_H'!D95),"9","#"),"8","#"),"7","#"),"6","#"),"5","#"),"4","#"),"3","#"),"2","#"),"1","#"),"0","#"),"$","")," ",""),",","@"),"&gt;","@"),"&lt;","@"),"=","@"),")","@"),"(","@"),"^","@"),"/","@"),"+","@"),"*","@"),"-","@"))-LEN(SUBSTITUTE(SUBSTITUTE(SUBSTITUTE(SUBSTITUTE(SUBSTITUTE(SUBSTITUTE(SUBSTITUTE(SUBSTITUTE(SUBSTITUTE(SUBSTITUTE(SUBSTITUTE(SUBSTITUTE(SUBSTITUTE(SUBSTITUTE(SUBSTITUTE(SUBSTITUTE(SUBSTITUTE(SUBSTITUTE(SUBSTITUTE(SUBSTITUTE(SUBSTITUTE(SUBSTITUTE(SUBSTITUTE(SUBSTITUTE(IF(_xlfn.ISFORMULA('#_H'!D95),_xlfn.FORMULATEXT('#_H'!D95),'#_H'!D95),"9","#"),"8","#"),"7","#"),"6","#"),"5","#"),"4","#"),"3","#"),"2","#"),"1","#"),"0","#"),"$","")," ",""),",","@"),"&gt;","@"),"&lt;","@"),"=","@"),")","@"),"(","@"),"^","@"),"/","@"),"+","@"),"*","@"),"-","@"),"@#","")))/2,TRUE,FALSE),"HardCodeMsg",IF(LEN(IF(_xlfn.ISFORMULA(H!D95),_xlfn.FORMULATEXT(H!D95),H!D95))-LEN(SUBSTITUTE(IF(_xlfn.ISFORMULA(H!D95),_xlfn.FORMULATEXT(H!D95),H!D95),"""",""))&gt;LEN(IF(_xlfn.ISFORMULA('#_H'!D95),_xlfn.FORMULATEXT('#_H'!D95),'#_H'!D95))-LEN(SUBSTITUTE(IF(_xlfn.ISFORMULA('#_H'!D95),_xlfn.FORMULATEXT('#_H'!D95),'#_H'!D95),"""","")),TRUE,FALSE),"HardQuoteMsg",IF(LEN(IF(_xlfn.ISFORMULA(H!D95),_xlfn.FORMULATEXT(H!D95),H!D95))-LEN(SUBSTITUTE(IF(_xlfn.ISFORMULA(H!D95),_xlfn.FORMULATEXT(H!D95),H!D95),"$",""))&lt;LEN(IF(_xlfn.ISFORMULA('#_H'!D95),_xlfn.FORMULATEXT('#_H'!D95),'#_H'!D95))-LEN(SUBSTITUTE(IF(_xlfn.ISFORMULA('#_H'!D95),_xlfn.FORMULATEXT('#_H'!D95),'#_H'!D95),"$","")),TRUE,FALSE),"MissingAbsMsg",_xlfn.IFS(ISTEXT('#_H'!D95),FALSE,ISLOGICAL('#_H'!D95),FALSE,SUBSTITUTE(CELL("format",'#_H'!D95),"-","")=SUBSTITUTE(CELL("format",H!D95),"-",""),FALSE,CELL("format",'#_H'!D95)="G",FALSE,AND(CELL("format",'#_H'!D95)="F0",CELL("format",H!D95)="G"),FALSE,TRUE,IFERROR(IF(MATCH(CELL("format",'#_H'!D95),FormatCodes_SFX!$A$4:$A$53,0)&gt;0,TRUE),FALSE),TRUE,TRUE),"FormatMsg",TRUE,"PerfectMsg")</f>
        <v>PerfectMsg</v>
      </c>
      <c r="E95" s="257">
        <v>3102660</v>
      </c>
      <c r="F95" s="254">
        <v>0</v>
      </c>
      <c r="G95" s="254">
        <v>0</v>
      </c>
      <c r="H95" s="254"/>
      <c r="I95" s="251"/>
      <c r="J95" s="252">
        <v>0</v>
      </c>
      <c r="K95" s="252">
        <v>0</v>
      </c>
      <c r="N95" s="251"/>
    </row>
    <row r="96" spans="1:14" s="252" customFormat="1" ht="15" customHeight="1" x14ac:dyDescent="0.15">
      <c r="A96" s="251"/>
      <c r="B96" s="252">
        <v>0</v>
      </c>
      <c r="C96" s="252">
        <v>0</v>
      </c>
      <c r="D96" s="252" t="str">
        <f ca="1">_xlfn.IFS(ISBLANK(H!D96),"",IF(NOT(ISNA('#_H'!D96)),IF(ISNA(H!D96),TRUE,FALSE),FALSE),"StuNAMsg",IF(AND(ISNA('#_H'!D96),ISNA(H!D96)),TRUE,FALSE),"PerfectMsg",IF(NOT(ISERROR('#_H'!D96)),IF(ISERROR(H!D96),TRUE,FALSE),FALSE),"StuErrorMsg",IF(TYPE('#_H'!D96)&lt;&gt;TYPE(H!D96),TRUE,FALSE),"WrongTypeMsg",IF(_xlfn.ISFORMULA('#_H'!D96),IF(NOT(_xlfn.ISFORMULA(H!D96)),TRUE),FALSE),"MissingFormulaMsg",IF(NOT(AND(ISNUMBER(FIND("[",_xlfn.FORMULATEXT('#_H'!D96))),ISNUMBER(FIND("!",_xlfn.FORMULATEXT('#_H'!D96))))),AND(ISNUMBER(FIND("[",_xlfn.FORMULATEXT(H!D96))),ISNUMBER(FIND("!",_xlfn.FORMULATEXT(H!D96)))),FALSE),"ExternalRefsMsg",IF(ISNUMBER('#_H'!D96),IF(ABS('#_H'!D96-H!D96)&gt;0.00001,TRUE,FALSE),IF('#_H'!D96&lt;&gt;H!D96,TRUE,FALSE)),IF(ISNUMBER('#_H'!D96),IF('#_H'!D96&gt;H!D96,"TooLow","TooHigh"),"WrongAnswer"),NOT(_xlfn.ISFORMULA('#_H'!D96)),IF(_xlfn.IFS(ISTEXT('#_H'!D96),FALSE,ISLOGICAL('#_H'!D96),FALSE,SUBSTITUTE(CELL("format",'#_H'!D96),"-","")=SUBSTITUTE(CELL("format",H!D96),"-",""),FALSE,CELL("format",'#_H'!D96)="G",FALSE,AND(CELL("format",'#_H'!D96)="F0",CELL("format",H!D96)="G"),FALSE,TRUE,IFERROR(IF(MATCH(CELL("format",'#_H'!D96)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96),_xlfn.FORMULATEXT(H!D96),H!D96),"9","#"),"8","#"),"7","#"),"6","#"),"5","#"),"4","#"),"3","#"),"2","#"),"1","#"),"0","#"),"$","")," ",""),",","@"),"&gt;","@"),"&lt;","@"),"=","@"),")","@"),"(","@"),"^","@"),"/","@"),"+","@"),"*","@"),"-","@"))-LEN(SUBSTITUTE(SUBSTITUTE(SUBSTITUTE(SUBSTITUTE(SUBSTITUTE(SUBSTITUTE(SUBSTITUTE(SUBSTITUTE(SUBSTITUTE(SUBSTITUTE(SUBSTITUTE(SUBSTITUTE(SUBSTITUTE(SUBSTITUTE(SUBSTITUTE(SUBSTITUTE(SUBSTITUTE(SUBSTITUTE(SUBSTITUTE(SUBSTITUTE(SUBSTITUTE(SUBSTITUTE(SUBSTITUTE(SUBSTITUTE(IF(_xlfn.ISFORMULA(H!D96),_xlfn.FORMULATEXT(H!D96),H!D96),"9","#"),"8","#"),"7","#"),"6","#"),"5","#"),"4","#"),"3","#"),"2","#"),"1","#"),"0","#"),"$","")," ",""),",","@"),"&gt;","@"),"&lt;","@"),"=","@"),")","@"),"(","@"),"^","@"),"/","@"),"+","@"),"*","@"),"-","@"),"@#","")))/2&gt;(LEN(SUBSTITUTE(SUBSTITUTE(SUBSTITUTE(SUBSTITUTE(SUBSTITUTE(SUBSTITUTE(SUBSTITUTE(SUBSTITUTE(SUBSTITUTE(SUBSTITUTE(SUBSTITUTE(SUBSTITUTE(SUBSTITUTE(SUBSTITUTE(SUBSTITUTE(SUBSTITUTE(SUBSTITUTE(SUBSTITUTE(SUBSTITUTE(SUBSTITUTE(SUBSTITUTE(SUBSTITUTE(SUBSTITUTE(IF(_xlfn.ISFORMULA('#_H'!D96),_xlfn.FORMULATEXT('#_H'!D96),'#_H'!D96),"9","#"),"8","#"),"7","#"),"6","#"),"5","#"),"4","#"),"3","#"),"2","#"),"1","#"),"0","#"),"$","")," ",""),",","@"),"&gt;","@"),"&lt;","@"),"=","@"),")","@"),"(","@"),"^","@"),"/","@"),"+","@"),"*","@"),"-","@"))-LEN(SUBSTITUTE(SUBSTITUTE(SUBSTITUTE(SUBSTITUTE(SUBSTITUTE(SUBSTITUTE(SUBSTITUTE(SUBSTITUTE(SUBSTITUTE(SUBSTITUTE(SUBSTITUTE(SUBSTITUTE(SUBSTITUTE(SUBSTITUTE(SUBSTITUTE(SUBSTITUTE(SUBSTITUTE(SUBSTITUTE(SUBSTITUTE(SUBSTITUTE(SUBSTITUTE(SUBSTITUTE(SUBSTITUTE(SUBSTITUTE(IF(_xlfn.ISFORMULA('#_H'!D96),_xlfn.FORMULATEXT('#_H'!D96),'#_H'!D96),"9","#"),"8","#"),"7","#"),"6","#"),"5","#"),"4","#"),"3","#"),"2","#"),"1","#"),"0","#"),"$","")," ",""),",","@"),"&gt;","@"),"&lt;","@"),"=","@"),")","@"),"(","@"),"^","@"),"/","@"),"+","@"),"*","@"),"-","@"),"@#","")))/2,TRUE,FALSE),"HardCodeMsg",IF(LEN(IF(_xlfn.ISFORMULA(H!D96),_xlfn.FORMULATEXT(H!D96),H!D96))-LEN(SUBSTITUTE(IF(_xlfn.ISFORMULA(H!D96),_xlfn.FORMULATEXT(H!D96),H!D96),"""",""))&gt;LEN(IF(_xlfn.ISFORMULA('#_H'!D96),_xlfn.FORMULATEXT('#_H'!D96),'#_H'!D96))-LEN(SUBSTITUTE(IF(_xlfn.ISFORMULA('#_H'!D96),_xlfn.FORMULATEXT('#_H'!D96),'#_H'!D96),"""","")),TRUE,FALSE),"HardQuoteMsg",IF(LEN(IF(_xlfn.ISFORMULA(H!D96),_xlfn.FORMULATEXT(H!D96),H!D96))-LEN(SUBSTITUTE(IF(_xlfn.ISFORMULA(H!D96),_xlfn.FORMULATEXT(H!D96),H!D96),"$",""))&lt;LEN(IF(_xlfn.ISFORMULA('#_H'!D96),_xlfn.FORMULATEXT('#_H'!D96),'#_H'!D96))-LEN(SUBSTITUTE(IF(_xlfn.ISFORMULA('#_H'!D96),_xlfn.FORMULATEXT('#_H'!D96),'#_H'!D96),"$","")),TRUE,FALSE),"MissingAbsMsg",_xlfn.IFS(ISTEXT('#_H'!D96),FALSE,ISLOGICAL('#_H'!D96),FALSE,SUBSTITUTE(CELL("format",'#_H'!D96),"-","")=SUBSTITUTE(CELL("format",H!D96),"-",""),FALSE,CELL("format",'#_H'!D96)="G",FALSE,AND(CELL("format",'#_H'!D96)="F0",CELL("format",H!D96)="G"),FALSE,TRUE,IFERROR(IF(MATCH(CELL("format",'#_H'!D96),FormatCodes_SFX!$A$4:$A$53,0)&gt;0,TRUE),FALSE),TRUE,TRUE),"FormatMsg",TRUE,"PerfectMsg")</f>
        <v>PerfectMsg</v>
      </c>
      <c r="E96" s="257">
        <v>1004366</v>
      </c>
      <c r="F96" s="254">
        <v>0</v>
      </c>
      <c r="G96" s="254">
        <v>0</v>
      </c>
      <c r="H96" s="254"/>
      <c r="I96" s="251"/>
      <c r="J96" s="252">
        <v>0</v>
      </c>
      <c r="K96" s="252">
        <v>0</v>
      </c>
      <c r="N96" s="251"/>
    </row>
    <row r="97" spans="1:14" s="252" customFormat="1" ht="15" customHeight="1" x14ac:dyDescent="0.15">
      <c r="A97" s="251"/>
      <c r="B97" s="252">
        <v>0</v>
      </c>
      <c r="C97" s="252">
        <v>0</v>
      </c>
      <c r="D97" s="252" t="str">
        <f ca="1">_xlfn.IFS(ISBLANK(H!D97),"",IF(NOT(ISNA('#_H'!D97)),IF(ISNA(H!D97),TRUE,FALSE),FALSE),"StuNAMsg",IF(AND(ISNA('#_H'!D97),ISNA(H!D97)),TRUE,FALSE),"PerfectMsg",IF(NOT(ISERROR('#_H'!D97)),IF(ISERROR(H!D97),TRUE,FALSE),FALSE),"StuErrorMsg",IF(TYPE('#_H'!D97)&lt;&gt;TYPE(H!D97),TRUE,FALSE),"WrongTypeMsg",IF(_xlfn.ISFORMULA('#_H'!D97),IF(NOT(_xlfn.ISFORMULA(H!D97)),TRUE),FALSE),"MissingFormulaMsg",IF(NOT(AND(ISNUMBER(FIND("[",_xlfn.FORMULATEXT('#_H'!D97))),ISNUMBER(FIND("!",_xlfn.FORMULATEXT('#_H'!D97))))),AND(ISNUMBER(FIND("[",_xlfn.FORMULATEXT(H!D97))),ISNUMBER(FIND("!",_xlfn.FORMULATEXT(H!D97)))),FALSE),"ExternalRefsMsg",IF(ISNUMBER('#_H'!D97),IF(ABS('#_H'!D97-H!D97)&gt;0.00001,TRUE,FALSE),IF('#_H'!D97&lt;&gt;H!D97,TRUE,FALSE)),IF(ISNUMBER('#_H'!D97),IF('#_H'!D97&gt;H!D97,"TooLow","TooHigh"),"WrongAnswer"),NOT(_xlfn.ISFORMULA('#_H'!D97)),IF(_xlfn.IFS(ISTEXT('#_H'!D97),FALSE,ISLOGICAL('#_H'!D97),FALSE,SUBSTITUTE(CELL("format",'#_H'!D97),"-","")=SUBSTITUTE(CELL("format",H!D97),"-",""),FALSE,CELL("format",'#_H'!D97)="G",FALSE,AND(CELL("format",'#_H'!D97)="F0",CELL("format",H!D97)="G"),FALSE,TRUE,IFERROR(IF(MATCH(CELL("format",'#_H'!D97)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97),_xlfn.FORMULATEXT(H!D97),H!D97),"9","#"),"8","#"),"7","#"),"6","#"),"5","#"),"4","#"),"3","#"),"2","#"),"1","#"),"0","#"),"$","")," ",""),",","@"),"&gt;","@"),"&lt;","@"),"=","@"),")","@"),"(","@"),"^","@"),"/","@"),"+","@"),"*","@"),"-","@"))-LEN(SUBSTITUTE(SUBSTITUTE(SUBSTITUTE(SUBSTITUTE(SUBSTITUTE(SUBSTITUTE(SUBSTITUTE(SUBSTITUTE(SUBSTITUTE(SUBSTITUTE(SUBSTITUTE(SUBSTITUTE(SUBSTITUTE(SUBSTITUTE(SUBSTITUTE(SUBSTITUTE(SUBSTITUTE(SUBSTITUTE(SUBSTITUTE(SUBSTITUTE(SUBSTITUTE(SUBSTITUTE(SUBSTITUTE(SUBSTITUTE(IF(_xlfn.ISFORMULA(H!D97),_xlfn.FORMULATEXT(H!D97),H!D97),"9","#"),"8","#"),"7","#"),"6","#"),"5","#"),"4","#"),"3","#"),"2","#"),"1","#"),"0","#"),"$","")," ",""),",","@"),"&gt;","@"),"&lt;","@"),"=","@"),")","@"),"(","@"),"^","@"),"/","@"),"+","@"),"*","@"),"-","@"),"@#","")))/2&gt;(LEN(SUBSTITUTE(SUBSTITUTE(SUBSTITUTE(SUBSTITUTE(SUBSTITUTE(SUBSTITUTE(SUBSTITUTE(SUBSTITUTE(SUBSTITUTE(SUBSTITUTE(SUBSTITUTE(SUBSTITUTE(SUBSTITUTE(SUBSTITUTE(SUBSTITUTE(SUBSTITUTE(SUBSTITUTE(SUBSTITUTE(SUBSTITUTE(SUBSTITUTE(SUBSTITUTE(SUBSTITUTE(SUBSTITUTE(IF(_xlfn.ISFORMULA('#_H'!D97),_xlfn.FORMULATEXT('#_H'!D97),'#_H'!D97),"9","#"),"8","#"),"7","#"),"6","#"),"5","#"),"4","#"),"3","#"),"2","#"),"1","#"),"0","#"),"$","")," ",""),",","@"),"&gt;","@"),"&lt;","@"),"=","@"),")","@"),"(","@"),"^","@"),"/","@"),"+","@"),"*","@"),"-","@"))-LEN(SUBSTITUTE(SUBSTITUTE(SUBSTITUTE(SUBSTITUTE(SUBSTITUTE(SUBSTITUTE(SUBSTITUTE(SUBSTITUTE(SUBSTITUTE(SUBSTITUTE(SUBSTITUTE(SUBSTITUTE(SUBSTITUTE(SUBSTITUTE(SUBSTITUTE(SUBSTITUTE(SUBSTITUTE(SUBSTITUTE(SUBSTITUTE(SUBSTITUTE(SUBSTITUTE(SUBSTITUTE(SUBSTITUTE(SUBSTITUTE(IF(_xlfn.ISFORMULA('#_H'!D97),_xlfn.FORMULATEXT('#_H'!D97),'#_H'!D97),"9","#"),"8","#"),"7","#"),"6","#"),"5","#"),"4","#"),"3","#"),"2","#"),"1","#"),"0","#"),"$","")," ",""),",","@"),"&gt;","@"),"&lt;","@"),"=","@"),")","@"),"(","@"),"^","@"),"/","@"),"+","@"),"*","@"),"-","@"),"@#","")))/2,TRUE,FALSE),"HardCodeMsg",IF(LEN(IF(_xlfn.ISFORMULA(H!D97),_xlfn.FORMULATEXT(H!D97),H!D97))-LEN(SUBSTITUTE(IF(_xlfn.ISFORMULA(H!D97),_xlfn.FORMULATEXT(H!D97),H!D97),"""",""))&gt;LEN(IF(_xlfn.ISFORMULA('#_H'!D97),_xlfn.FORMULATEXT('#_H'!D97),'#_H'!D97))-LEN(SUBSTITUTE(IF(_xlfn.ISFORMULA('#_H'!D97),_xlfn.FORMULATEXT('#_H'!D97),'#_H'!D97),"""","")),TRUE,FALSE),"HardQuoteMsg",IF(LEN(IF(_xlfn.ISFORMULA(H!D97),_xlfn.FORMULATEXT(H!D97),H!D97))-LEN(SUBSTITUTE(IF(_xlfn.ISFORMULA(H!D97),_xlfn.FORMULATEXT(H!D97),H!D97),"$",""))&lt;LEN(IF(_xlfn.ISFORMULA('#_H'!D97),_xlfn.FORMULATEXT('#_H'!D97),'#_H'!D97))-LEN(SUBSTITUTE(IF(_xlfn.ISFORMULA('#_H'!D97),_xlfn.FORMULATEXT('#_H'!D97),'#_H'!D97),"$","")),TRUE,FALSE),"MissingAbsMsg",_xlfn.IFS(ISTEXT('#_H'!D97),FALSE,ISLOGICAL('#_H'!D97),FALSE,SUBSTITUTE(CELL("format",'#_H'!D97),"-","")=SUBSTITUTE(CELL("format",H!D97),"-",""),FALSE,CELL("format",'#_H'!D97)="G",FALSE,AND(CELL("format",'#_H'!D97)="F0",CELL("format",H!D97)="G"),FALSE,TRUE,IFERROR(IF(MATCH(CELL("format",'#_H'!D97),FormatCodes_SFX!$A$4:$A$53,0)&gt;0,TRUE),FALSE),TRUE,TRUE),"FormatMsg",TRUE,"PerfectMsg")</f>
        <v>PerfectMsg</v>
      </c>
      <c r="E97" s="257">
        <v>270897</v>
      </c>
      <c r="F97" s="254">
        <v>0</v>
      </c>
      <c r="G97" s="254">
        <v>0</v>
      </c>
      <c r="H97" s="254"/>
      <c r="I97" s="251"/>
      <c r="J97" s="252">
        <v>0</v>
      </c>
      <c r="K97" s="252">
        <v>0</v>
      </c>
      <c r="N97" s="251"/>
    </row>
    <row r="98" spans="1:14" s="252" customFormat="1" ht="15" customHeight="1" x14ac:dyDescent="0.15">
      <c r="A98" s="251"/>
      <c r="B98" s="252">
        <v>0</v>
      </c>
      <c r="C98" s="252">
        <v>0</v>
      </c>
      <c r="D98" s="252" t="str">
        <f ca="1">_xlfn.IFS(ISBLANK(H!D98),"",IF(NOT(ISNA('#_H'!D98)),IF(ISNA(H!D98),TRUE,FALSE),FALSE),"StuNAMsg",IF(AND(ISNA('#_H'!D98),ISNA(H!D98)),TRUE,FALSE),"PerfectMsg",IF(NOT(ISERROR('#_H'!D98)),IF(ISERROR(H!D98),TRUE,FALSE),FALSE),"StuErrorMsg",IF(TYPE('#_H'!D98)&lt;&gt;TYPE(H!D98),TRUE,FALSE),"WrongTypeMsg",IF(_xlfn.ISFORMULA('#_H'!D98),IF(NOT(_xlfn.ISFORMULA(H!D98)),TRUE),FALSE),"MissingFormulaMsg",IF(NOT(AND(ISNUMBER(FIND("[",_xlfn.FORMULATEXT('#_H'!D98))),ISNUMBER(FIND("!",_xlfn.FORMULATEXT('#_H'!D98))))),AND(ISNUMBER(FIND("[",_xlfn.FORMULATEXT(H!D98))),ISNUMBER(FIND("!",_xlfn.FORMULATEXT(H!D98)))),FALSE),"ExternalRefsMsg",IF(ISNUMBER('#_H'!D98),IF(ABS('#_H'!D98-H!D98)&gt;0.00001,TRUE,FALSE),IF('#_H'!D98&lt;&gt;H!D98,TRUE,FALSE)),IF(ISNUMBER('#_H'!D98),IF('#_H'!D98&gt;H!D98,"TooLow","TooHigh"),"WrongAnswer"),NOT(_xlfn.ISFORMULA('#_H'!D98)),IF(_xlfn.IFS(ISTEXT('#_H'!D98),FALSE,ISLOGICAL('#_H'!D98),FALSE,SUBSTITUTE(CELL("format",'#_H'!D98),"-","")=SUBSTITUTE(CELL("format",H!D98),"-",""),FALSE,CELL("format",'#_H'!D98)="G",FALSE,AND(CELL("format",'#_H'!D98)="F0",CELL("format",H!D98)="G"),FALSE,TRUE,IFERROR(IF(MATCH(CELL("format",'#_H'!D98)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98),_xlfn.FORMULATEXT(H!D98),H!D98),"9","#"),"8","#"),"7","#"),"6","#"),"5","#"),"4","#"),"3","#"),"2","#"),"1","#"),"0","#"),"$","")," ",""),",","@"),"&gt;","@"),"&lt;","@"),"=","@"),")","@"),"(","@"),"^","@"),"/","@"),"+","@"),"*","@"),"-","@"))-LEN(SUBSTITUTE(SUBSTITUTE(SUBSTITUTE(SUBSTITUTE(SUBSTITUTE(SUBSTITUTE(SUBSTITUTE(SUBSTITUTE(SUBSTITUTE(SUBSTITUTE(SUBSTITUTE(SUBSTITUTE(SUBSTITUTE(SUBSTITUTE(SUBSTITUTE(SUBSTITUTE(SUBSTITUTE(SUBSTITUTE(SUBSTITUTE(SUBSTITUTE(SUBSTITUTE(SUBSTITUTE(SUBSTITUTE(SUBSTITUTE(IF(_xlfn.ISFORMULA(H!D98),_xlfn.FORMULATEXT(H!D98),H!D98),"9","#"),"8","#"),"7","#"),"6","#"),"5","#"),"4","#"),"3","#"),"2","#"),"1","#"),"0","#"),"$","")," ",""),",","@"),"&gt;","@"),"&lt;","@"),"=","@"),")","@"),"(","@"),"^","@"),"/","@"),"+","@"),"*","@"),"-","@"),"@#","")))/2&gt;(LEN(SUBSTITUTE(SUBSTITUTE(SUBSTITUTE(SUBSTITUTE(SUBSTITUTE(SUBSTITUTE(SUBSTITUTE(SUBSTITUTE(SUBSTITUTE(SUBSTITUTE(SUBSTITUTE(SUBSTITUTE(SUBSTITUTE(SUBSTITUTE(SUBSTITUTE(SUBSTITUTE(SUBSTITUTE(SUBSTITUTE(SUBSTITUTE(SUBSTITUTE(SUBSTITUTE(SUBSTITUTE(SUBSTITUTE(IF(_xlfn.ISFORMULA('#_H'!D98),_xlfn.FORMULATEXT('#_H'!D98),'#_H'!D98),"9","#"),"8","#"),"7","#"),"6","#"),"5","#"),"4","#"),"3","#"),"2","#"),"1","#"),"0","#"),"$","")," ",""),",","@"),"&gt;","@"),"&lt;","@"),"=","@"),")","@"),"(","@"),"^","@"),"/","@"),"+","@"),"*","@"),"-","@"))-LEN(SUBSTITUTE(SUBSTITUTE(SUBSTITUTE(SUBSTITUTE(SUBSTITUTE(SUBSTITUTE(SUBSTITUTE(SUBSTITUTE(SUBSTITUTE(SUBSTITUTE(SUBSTITUTE(SUBSTITUTE(SUBSTITUTE(SUBSTITUTE(SUBSTITUTE(SUBSTITUTE(SUBSTITUTE(SUBSTITUTE(SUBSTITUTE(SUBSTITUTE(SUBSTITUTE(SUBSTITUTE(SUBSTITUTE(SUBSTITUTE(IF(_xlfn.ISFORMULA('#_H'!D98),_xlfn.FORMULATEXT('#_H'!D98),'#_H'!D98),"9","#"),"8","#"),"7","#"),"6","#"),"5","#"),"4","#"),"3","#"),"2","#"),"1","#"),"0","#"),"$","")," ",""),",","@"),"&gt;","@"),"&lt;","@"),"=","@"),")","@"),"(","@"),"^","@"),"/","@"),"+","@"),"*","@"),"-","@"),"@#","")))/2,TRUE,FALSE),"HardCodeMsg",IF(LEN(IF(_xlfn.ISFORMULA(H!D98),_xlfn.FORMULATEXT(H!D98),H!D98))-LEN(SUBSTITUTE(IF(_xlfn.ISFORMULA(H!D98),_xlfn.FORMULATEXT(H!D98),H!D98),"""",""))&gt;LEN(IF(_xlfn.ISFORMULA('#_H'!D98),_xlfn.FORMULATEXT('#_H'!D98),'#_H'!D98))-LEN(SUBSTITUTE(IF(_xlfn.ISFORMULA('#_H'!D98),_xlfn.FORMULATEXT('#_H'!D98),'#_H'!D98),"""","")),TRUE,FALSE),"HardQuoteMsg",IF(LEN(IF(_xlfn.ISFORMULA(H!D98),_xlfn.FORMULATEXT(H!D98),H!D98))-LEN(SUBSTITUTE(IF(_xlfn.ISFORMULA(H!D98),_xlfn.FORMULATEXT(H!D98),H!D98),"$",""))&lt;LEN(IF(_xlfn.ISFORMULA('#_H'!D98),_xlfn.FORMULATEXT('#_H'!D98),'#_H'!D98))-LEN(SUBSTITUTE(IF(_xlfn.ISFORMULA('#_H'!D98),_xlfn.FORMULATEXT('#_H'!D98),'#_H'!D98),"$","")),TRUE,FALSE),"MissingAbsMsg",_xlfn.IFS(ISTEXT('#_H'!D98),FALSE,ISLOGICAL('#_H'!D98),FALSE,SUBSTITUTE(CELL("format",'#_H'!D98),"-","")=SUBSTITUTE(CELL("format",H!D98),"-",""),FALSE,CELL("format",'#_H'!D98)="G",FALSE,AND(CELL("format",'#_H'!D98)="F0",CELL("format",H!D98)="G"),FALSE,TRUE,IFERROR(IF(MATCH(CELL("format",'#_H'!D98),FormatCodes_SFX!$A$4:$A$53,0)&gt;0,TRUE),FALSE),TRUE,TRUE),"FormatMsg",TRUE,"PerfectMsg")</f>
        <v>PerfectMsg</v>
      </c>
      <c r="E98" s="257">
        <v>352776</v>
      </c>
      <c r="F98" s="254">
        <v>0</v>
      </c>
      <c r="G98" s="254">
        <v>0</v>
      </c>
      <c r="H98" s="254"/>
      <c r="I98" s="251"/>
      <c r="J98" s="252">
        <v>0</v>
      </c>
      <c r="K98" s="252">
        <v>0</v>
      </c>
      <c r="N98" s="251"/>
    </row>
    <row r="99" spans="1:14" s="252" customFormat="1" ht="15" customHeight="1" x14ac:dyDescent="0.15">
      <c r="A99" s="251"/>
      <c r="B99" s="252">
        <v>0</v>
      </c>
      <c r="C99" s="252">
        <v>0</v>
      </c>
      <c r="D99" s="252" t="str">
        <f ca="1">_xlfn.IFS(ISBLANK(H!D99),"",IF(NOT(ISNA('#_H'!D99)),IF(ISNA(H!D99),TRUE,FALSE),FALSE),"StuNAMsg",IF(AND(ISNA('#_H'!D99),ISNA(H!D99)),TRUE,FALSE),"PerfectMsg",IF(NOT(ISERROR('#_H'!D99)),IF(ISERROR(H!D99),TRUE,FALSE),FALSE),"StuErrorMsg",IF(TYPE('#_H'!D99)&lt;&gt;TYPE(H!D99),TRUE,FALSE),"WrongTypeMsg",IF(_xlfn.ISFORMULA('#_H'!D99),IF(NOT(_xlfn.ISFORMULA(H!D99)),TRUE),FALSE),"MissingFormulaMsg",IF(NOT(AND(ISNUMBER(FIND("[",_xlfn.FORMULATEXT('#_H'!D99))),ISNUMBER(FIND("!",_xlfn.FORMULATEXT('#_H'!D99))))),AND(ISNUMBER(FIND("[",_xlfn.FORMULATEXT(H!D99))),ISNUMBER(FIND("!",_xlfn.FORMULATEXT(H!D99)))),FALSE),"ExternalRefsMsg",IF(ISNUMBER('#_H'!D99),IF(ABS('#_H'!D99-H!D99)&gt;0.00001,TRUE,FALSE),IF('#_H'!D99&lt;&gt;H!D99,TRUE,FALSE)),IF(ISNUMBER('#_H'!D99),IF('#_H'!D99&gt;H!D99,"TooLow","TooHigh"),"WrongAnswer"),NOT(_xlfn.ISFORMULA('#_H'!D99)),IF(_xlfn.IFS(ISTEXT('#_H'!D99),FALSE,ISLOGICAL('#_H'!D99),FALSE,SUBSTITUTE(CELL("format",'#_H'!D99),"-","")=SUBSTITUTE(CELL("format",H!D99),"-",""),FALSE,CELL("format",'#_H'!D99)="G",FALSE,AND(CELL("format",'#_H'!D99)="F0",CELL("format",H!D99)="G"),FALSE,TRUE,IFERROR(IF(MATCH(CELL("format",'#_H'!D99)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99),_xlfn.FORMULATEXT(H!D99),H!D99),"9","#"),"8","#"),"7","#"),"6","#"),"5","#"),"4","#"),"3","#"),"2","#"),"1","#"),"0","#"),"$","")," ",""),",","@"),"&gt;","@"),"&lt;","@"),"=","@"),")","@"),"(","@"),"^","@"),"/","@"),"+","@"),"*","@"),"-","@"))-LEN(SUBSTITUTE(SUBSTITUTE(SUBSTITUTE(SUBSTITUTE(SUBSTITUTE(SUBSTITUTE(SUBSTITUTE(SUBSTITUTE(SUBSTITUTE(SUBSTITUTE(SUBSTITUTE(SUBSTITUTE(SUBSTITUTE(SUBSTITUTE(SUBSTITUTE(SUBSTITUTE(SUBSTITUTE(SUBSTITUTE(SUBSTITUTE(SUBSTITUTE(SUBSTITUTE(SUBSTITUTE(SUBSTITUTE(SUBSTITUTE(IF(_xlfn.ISFORMULA(H!D99),_xlfn.FORMULATEXT(H!D99),H!D99),"9","#"),"8","#"),"7","#"),"6","#"),"5","#"),"4","#"),"3","#"),"2","#"),"1","#"),"0","#"),"$","")," ",""),",","@"),"&gt;","@"),"&lt;","@"),"=","@"),")","@"),"(","@"),"^","@"),"/","@"),"+","@"),"*","@"),"-","@"),"@#","")))/2&gt;(LEN(SUBSTITUTE(SUBSTITUTE(SUBSTITUTE(SUBSTITUTE(SUBSTITUTE(SUBSTITUTE(SUBSTITUTE(SUBSTITUTE(SUBSTITUTE(SUBSTITUTE(SUBSTITUTE(SUBSTITUTE(SUBSTITUTE(SUBSTITUTE(SUBSTITUTE(SUBSTITUTE(SUBSTITUTE(SUBSTITUTE(SUBSTITUTE(SUBSTITUTE(SUBSTITUTE(SUBSTITUTE(SUBSTITUTE(IF(_xlfn.ISFORMULA('#_H'!D99),_xlfn.FORMULATEXT('#_H'!D99),'#_H'!D99),"9","#"),"8","#"),"7","#"),"6","#"),"5","#"),"4","#"),"3","#"),"2","#"),"1","#"),"0","#"),"$","")," ",""),",","@"),"&gt;","@"),"&lt;","@"),"=","@"),")","@"),"(","@"),"^","@"),"/","@"),"+","@"),"*","@"),"-","@"))-LEN(SUBSTITUTE(SUBSTITUTE(SUBSTITUTE(SUBSTITUTE(SUBSTITUTE(SUBSTITUTE(SUBSTITUTE(SUBSTITUTE(SUBSTITUTE(SUBSTITUTE(SUBSTITUTE(SUBSTITUTE(SUBSTITUTE(SUBSTITUTE(SUBSTITUTE(SUBSTITUTE(SUBSTITUTE(SUBSTITUTE(SUBSTITUTE(SUBSTITUTE(SUBSTITUTE(SUBSTITUTE(SUBSTITUTE(SUBSTITUTE(IF(_xlfn.ISFORMULA('#_H'!D99),_xlfn.FORMULATEXT('#_H'!D99),'#_H'!D99),"9","#"),"8","#"),"7","#"),"6","#"),"5","#"),"4","#"),"3","#"),"2","#"),"1","#"),"0","#"),"$","")," ",""),",","@"),"&gt;","@"),"&lt;","@"),"=","@"),")","@"),"(","@"),"^","@"),"/","@"),"+","@"),"*","@"),"-","@"),"@#","")))/2,TRUE,FALSE),"HardCodeMsg",IF(LEN(IF(_xlfn.ISFORMULA(H!D99),_xlfn.FORMULATEXT(H!D99),H!D99))-LEN(SUBSTITUTE(IF(_xlfn.ISFORMULA(H!D99),_xlfn.FORMULATEXT(H!D99),H!D99),"""",""))&gt;LEN(IF(_xlfn.ISFORMULA('#_H'!D99),_xlfn.FORMULATEXT('#_H'!D99),'#_H'!D99))-LEN(SUBSTITUTE(IF(_xlfn.ISFORMULA('#_H'!D99),_xlfn.FORMULATEXT('#_H'!D99),'#_H'!D99),"""","")),TRUE,FALSE),"HardQuoteMsg",IF(LEN(IF(_xlfn.ISFORMULA(H!D99),_xlfn.FORMULATEXT(H!D99),H!D99))-LEN(SUBSTITUTE(IF(_xlfn.ISFORMULA(H!D99),_xlfn.FORMULATEXT(H!D99),H!D99),"$",""))&lt;LEN(IF(_xlfn.ISFORMULA('#_H'!D99),_xlfn.FORMULATEXT('#_H'!D99),'#_H'!D99))-LEN(SUBSTITUTE(IF(_xlfn.ISFORMULA('#_H'!D99),_xlfn.FORMULATEXT('#_H'!D99),'#_H'!D99),"$","")),TRUE,FALSE),"MissingAbsMsg",_xlfn.IFS(ISTEXT('#_H'!D99),FALSE,ISLOGICAL('#_H'!D99),FALSE,SUBSTITUTE(CELL("format",'#_H'!D99),"-","")=SUBSTITUTE(CELL("format",H!D99),"-",""),FALSE,CELL("format",'#_H'!D99)="G",FALSE,AND(CELL("format",'#_H'!D99)="F0",CELL("format",H!D99)="G"),FALSE,TRUE,IFERROR(IF(MATCH(CELL("format",'#_H'!D99),FormatCodes_SFX!$A$4:$A$53,0)&gt;0,TRUE),FALSE),TRUE,TRUE),"FormatMsg",TRUE,"PerfectMsg")</f>
        <v>PerfectMsg</v>
      </c>
      <c r="E99" s="257">
        <v>2530553</v>
      </c>
      <c r="F99" s="254">
        <v>0</v>
      </c>
      <c r="G99" s="254">
        <v>0</v>
      </c>
      <c r="H99" s="254"/>
      <c r="I99" s="251"/>
      <c r="J99" s="252">
        <v>0</v>
      </c>
      <c r="K99" s="252">
        <v>0</v>
      </c>
      <c r="N99" s="251"/>
    </row>
    <row r="100" spans="1:14" s="252" customFormat="1" ht="15" customHeight="1" x14ac:dyDescent="0.15">
      <c r="A100" s="251"/>
      <c r="B100" s="252">
        <v>0</v>
      </c>
      <c r="C100" s="252">
        <v>0</v>
      </c>
      <c r="D100" s="252" t="str">
        <f ca="1">_xlfn.IFS(ISBLANK(H!D100),"",IF(NOT(ISNA('#_H'!D100)),IF(ISNA(H!D100),TRUE,FALSE),FALSE),"StuNAMsg",IF(AND(ISNA('#_H'!D100),ISNA(H!D100)),TRUE,FALSE),"PerfectMsg",IF(NOT(ISERROR('#_H'!D100)),IF(ISERROR(H!D100),TRUE,FALSE),FALSE),"StuErrorMsg",IF(TYPE('#_H'!D100)&lt;&gt;TYPE(H!D100),TRUE,FALSE),"WrongTypeMsg",IF(_xlfn.ISFORMULA('#_H'!D100),IF(NOT(_xlfn.ISFORMULA(H!D100)),TRUE),FALSE),"MissingFormulaMsg",IF(NOT(AND(ISNUMBER(FIND("[",_xlfn.FORMULATEXT('#_H'!D100))),ISNUMBER(FIND("!",_xlfn.FORMULATEXT('#_H'!D100))))),AND(ISNUMBER(FIND("[",_xlfn.FORMULATEXT(H!D100))),ISNUMBER(FIND("!",_xlfn.FORMULATEXT(H!D100)))),FALSE),"ExternalRefsMsg",IF(ISNUMBER('#_H'!D100),IF(ABS('#_H'!D100-H!D100)&gt;0.00001,TRUE,FALSE),IF('#_H'!D100&lt;&gt;H!D100,TRUE,FALSE)),IF(ISNUMBER('#_H'!D100),IF('#_H'!D100&gt;H!D100,"TooLow","TooHigh"),"WrongAnswer"),NOT(_xlfn.ISFORMULA('#_H'!D100)),IF(_xlfn.IFS(ISTEXT('#_H'!D100),FALSE,ISLOGICAL('#_H'!D100),FALSE,SUBSTITUTE(CELL("format",'#_H'!D100),"-","")=SUBSTITUTE(CELL("format",H!D100),"-",""),FALSE,CELL("format",'#_H'!D100)="G",FALSE,AND(CELL("format",'#_H'!D100)="F0",CELL("format",H!D100)="G"),FALSE,TRUE,IFERROR(IF(MATCH(CELL("format",'#_H'!D100)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100),_xlfn.FORMULATEXT(H!D100),H!D100),"9","#"),"8","#"),"7","#"),"6","#"),"5","#"),"4","#"),"3","#"),"2","#"),"1","#"),"0","#"),"$","")," ",""),",","@"),"&gt;","@"),"&lt;","@"),"=","@"),")","@"),"(","@"),"^","@"),"/","@"),"+","@"),"*","@"),"-","@"))-LEN(SUBSTITUTE(SUBSTITUTE(SUBSTITUTE(SUBSTITUTE(SUBSTITUTE(SUBSTITUTE(SUBSTITUTE(SUBSTITUTE(SUBSTITUTE(SUBSTITUTE(SUBSTITUTE(SUBSTITUTE(SUBSTITUTE(SUBSTITUTE(SUBSTITUTE(SUBSTITUTE(SUBSTITUTE(SUBSTITUTE(SUBSTITUTE(SUBSTITUTE(SUBSTITUTE(SUBSTITUTE(SUBSTITUTE(SUBSTITUTE(IF(_xlfn.ISFORMULA(H!D100),_xlfn.FORMULATEXT(H!D100),H!D100),"9","#"),"8","#"),"7","#"),"6","#"),"5","#"),"4","#"),"3","#"),"2","#"),"1","#"),"0","#"),"$","")," ",""),",","@"),"&gt;","@"),"&lt;","@"),"=","@"),")","@"),"(","@"),"^","@"),"/","@"),"+","@"),"*","@"),"-","@"),"@#","")))/2&gt;(LEN(SUBSTITUTE(SUBSTITUTE(SUBSTITUTE(SUBSTITUTE(SUBSTITUTE(SUBSTITUTE(SUBSTITUTE(SUBSTITUTE(SUBSTITUTE(SUBSTITUTE(SUBSTITUTE(SUBSTITUTE(SUBSTITUTE(SUBSTITUTE(SUBSTITUTE(SUBSTITUTE(SUBSTITUTE(SUBSTITUTE(SUBSTITUTE(SUBSTITUTE(SUBSTITUTE(SUBSTITUTE(SUBSTITUTE(IF(_xlfn.ISFORMULA('#_H'!D100),_xlfn.FORMULATEXT('#_H'!D100),'#_H'!D100),"9","#"),"8","#"),"7","#"),"6","#"),"5","#"),"4","#"),"3","#"),"2","#"),"1","#"),"0","#"),"$","")," ",""),",","@"),"&gt;","@"),"&lt;","@"),"=","@"),")","@"),"(","@"),"^","@"),"/","@"),"+","@"),"*","@"),"-","@"))-LEN(SUBSTITUTE(SUBSTITUTE(SUBSTITUTE(SUBSTITUTE(SUBSTITUTE(SUBSTITUTE(SUBSTITUTE(SUBSTITUTE(SUBSTITUTE(SUBSTITUTE(SUBSTITUTE(SUBSTITUTE(SUBSTITUTE(SUBSTITUTE(SUBSTITUTE(SUBSTITUTE(SUBSTITUTE(SUBSTITUTE(SUBSTITUTE(SUBSTITUTE(SUBSTITUTE(SUBSTITUTE(SUBSTITUTE(SUBSTITUTE(IF(_xlfn.ISFORMULA('#_H'!D100),_xlfn.FORMULATEXT('#_H'!D100),'#_H'!D100),"9","#"),"8","#"),"7","#"),"6","#"),"5","#"),"4","#"),"3","#"),"2","#"),"1","#"),"0","#"),"$","")," ",""),",","@"),"&gt;","@"),"&lt;","@"),"=","@"),")","@"),"(","@"),"^","@"),"/","@"),"+","@"),"*","@"),"-","@"),"@#","")))/2,TRUE,FALSE),"HardCodeMsg",IF(LEN(IF(_xlfn.ISFORMULA(H!D100),_xlfn.FORMULATEXT(H!D100),H!D100))-LEN(SUBSTITUTE(IF(_xlfn.ISFORMULA(H!D100),_xlfn.FORMULATEXT(H!D100),H!D100),"""",""))&gt;LEN(IF(_xlfn.ISFORMULA('#_H'!D100),_xlfn.FORMULATEXT('#_H'!D100),'#_H'!D100))-LEN(SUBSTITUTE(IF(_xlfn.ISFORMULA('#_H'!D100),_xlfn.FORMULATEXT('#_H'!D100),'#_H'!D100),"""","")),TRUE,FALSE),"HardQuoteMsg",IF(LEN(IF(_xlfn.ISFORMULA(H!D100),_xlfn.FORMULATEXT(H!D100),H!D100))-LEN(SUBSTITUTE(IF(_xlfn.ISFORMULA(H!D100),_xlfn.FORMULATEXT(H!D100),H!D100),"$",""))&lt;LEN(IF(_xlfn.ISFORMULA('#_H'!D100),_xlfn.FORMULATEXT('#_H'!D100),'#_H'!D100))-LEN(SUBSTITUTE(IF(_xlfn.ISFORMULA('#_H'!D100),_xlfn.FORMULATEXT('#_H'!D100),'#_H'!D100),"$","")),TRUE,FALSE),"MissingAbsMsg",_xlfn.IFS(ISTEXT('#_H'!D100),FALSE,ISLOGICAL('#_H'!D100),FALSE,SUBSTITUTE(CELL("format",'#_H'!D100),"-","")=SUBSTITUTE(CELL("format",H!D100),"-",""),FALSE,CELL("format",'#_H'!D100)="G",FALSE,AND(CELL("format",'#_H'!D100)="F0",CELL("format",H!D100)="G"),FALSE,TRUE,IFERROR(IF(MATCH(CELL("format",'#_H'!D100),FormatCodes_SFX!$A$4:$A$53,0)&gt;0,TRUE),FALSE),TRUE,TRUE),"FormatMsg",TRUE,"PerfectMsg")</f>
        <v>PerfectMsg</v>
      </c>
      <c r="E100" s="257">
        <v>3932213</v>
      </c>
      <c r="F100" s="254">
        <v>0</v>
      </c>
      <c r="G100" s="254">
        <v>0</v>
      </c>
      <c r="H100" s="254"/>
      <c r="I100" s="251"/>
      <c r="J100" s="252">
        <v>0</v>
      </c>
      <c r="K100" s="252">
        <v>0</v>
      </c>
      <c r="N100" s="251"/>
    </row>
    <row r="101" spans="1:14" s="252" customFormat="1" ht="15" customHeight="1" x14ac:dyDescent="0.15">
      <c r="A101" s="251"/>
      <c r="B101" s="252">
        <v>0</v>
      </c>
      <c r="C101" s="252">
        <v>0</v>
      </c>
      <c r="D101" s="252" t="str">
        <f ca="1">_xlfn.IFS(ISBLANK(H!D101),"",IF(NOT(ISNA('#_H'!D101)),IF(ISNA(H!D101),TRUE,FALSE),FALSE),"StuNAMsg",IF(AND(ISNA('#_H'!D101),ISNA(H!D101)),TRUE,FALSE),"PerfectMsg",IF(NOT(ISERROR('#_H'!D101)),IF(ISERROR(H!D101),TRUE,FALSE),FALSE),"StuErrorMsg",IF(TYPE('#_H'!D101)&lt;&gt;TYPE(H!D101),TRUE,FALSE),"WrongTypeMsg",IF(_xlfn.ISFORMULA('#_H'!D101),IF(NOT(_xlfn.ISFORMULA(H!D101)),TRUE),FALSE),"MissingFormulaMsg",IF(NOT(AND(ISNUMBER(FIND("[",_xlfn.FORMULATEXT('#_H'!D101))),ISNUMBER(FIND("!",_xlfn.FORMULATEXT('#_H'!D101))))),AND(ISNUMBER(FIND("[",_xlfn.FORMULATEXT(H!D101))),ISNUMBER(FIND("!",_xlfn.FORMULATEXT(H!D101)))),FALSE),"ExternalRefsMsg",IF(ISNUMBER('#_H'!D101),IF(ABS('#_H'!D101-H!D101)&gt;0.00001,TRUE,FALSE),IF('#_H'!D101&lt;&gt;H!D101,TRUE,FALSE)),IF(ISNUMBER('#_H'!D101),IF('#_H'!D101&gt;H!D101,"TooLow","TooHigh"),"WrongAnswer"),NOT(_xlfn.ISFORMULA('#_H'!D101)),IF(_xlfn.IFS(ISTEXT('#_H'!D101),FALSE,ISLOGICAL('#_H'!D101),FALSE,SUBSTITUTE(CELL("format",'#_H'!D101),"-","")=SUBSTITUTE(CELL("format",H!D101),"-",""),FALSE,CELL("format",'#_H'!D101)="G",FALSE,AND(CELL("format",'#_H'!D101)="F0",CELL("format",H!D101)="G"),FALSE,TRUE,IFERROR(IF(MATCH(CELL("format",'#_H'!D101)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101),_xlfn.FORMULATEXT(H!D101),H!D101),"9","#"),"8","#"),"7","#"),"6","#"),"5","#"),"4","#"),"3","#"),"2","#"),"1","#"),"0","#"),"$","")," ",""),",","@"),"&gt;","@"),"&lt;","@"),"=","@"),")","@"),"(","@"),"^","@"),"/","@"),"+","@"),"*","@"),"-","@"))-LEN(SUBSTITUTE(SUBSTITUTE(SUBSTITUTE(SUBSTITUTE(SUBSTITUTE(SUBSTITUTE(SUBSTITUTE(SUBSTITUTE(SUBSTITUTE(SUBSTITUTE(SUBSTITUTE(SUBSTITUTE(SUBSTITUTE(SUBSTITUTE(SUBSTITUTE(SUBSTITUTE(SUBSTITUTE(SUBSTITUTE(SUBSTITUTE(SUBSTITUTE(SUBSTITUTE(SUBSTITUTE(SUBSTITUTE(SUBSTITUTE(IF(_xlfn.ISFORMULA(H!D101),_xlfn.FORMULATEXT(H!D101),H!D101),"9","#"),"8","#"),"7","#"),"6","#"),"5","#"),"4","#"),"3","#"),"2","#"),"1","#"),"0","#"),"$","")," ",""),",","@"),"&gt;","@"),"&lt;","@"),"=","@"),")","@"),"(","@"),"^","@"),"/","@"),"+","@"),"*","@"),"-","@"),"@#","")))/2&gt;(LEN(SUBSTITUTE(SUBSTITUTE(SUBSTITUTE(SUBSTITUTE(SUBSTITUTE(SUBSTITUTE(SUBSTITUTE(SUBSTITUTE(SUBSTITUTE(SUBSTITUTE(SUBSTITUTE(SUBSTITUTE(SUBSTITUTE(SUBSTITUTE(SUBSTITUTE(SUBSTITUTE(SUBSTITUTE(SUBSTITUTE(SUBSTITUTE(SUBSTITUTE(SUBSTITUTE(SUBSTITUTE(SUBSTITUTE(IF(_xlfn.ISFORMULA('#_H'!D101),_xlfn.FORMULATEXT('#_H'!D101),'#_H'!D101),"9","#"),"8","#"),"7","#"),"6","#"),"5","#"),"4","#"),"3","#"),"2","#"),"1","#"),"0","#"),"$","")," ",""),",","@"),"&gt;","@"),"&lt;","@"),"=","@"),")","@"),"(","@"),"^","@"),"/","@"),"+","@"),"*","@"),"-","@"))-LEN(SUBSTITUTE(SUBSTITUTE(SUBSTITUTE(SUBSTITUTE(SUBSTITUTE(SUBSTITUTE(SUBSTITUTE(SUBSTITUTE(SUBSTITUTE(SUBSTITUTE(SUBSTITUTE(SUBSTITUTE(SUBSTITUTE(SUBSTITUTE(SUBSTITUTE(SUBSTITUTE(SUBSTITUTE(SUBSTITUTE(SUBSTITUTE(SUBSTITUTE(SUBSTITUTE(SUBSTITUTE(SUBSTITUTE(SUBSTITUTE(IF(_xlfn.ISFORMULA('#_H'!D101),_xlfn.FORMULATEXT('#_H'!D101),'#_H'!D101),"9","#"),"8","#"),"7","#"),"6","#"),"5","#"),"4","#"),"3","#"),"2","#"),"1","#"),"0","#"),"$","")," ",""),",","@"),"&gt;","@"),"&lt;","@"),"=","@"),")","@"),"(","@"),"^","@"),"/","@"),"+","@"),"*","@"),"-","@"),"@#","")))/2,TRUE,FALSE),"HardCodeMsg",IF(LEN(IF(_xlfn.ISFORMULA(H!D101),_xlfn.FORMULATEXT(H!D101),H!D101))-LEN(SUBSTITUTE(IF(_xlfn.ISFORMULA(H!D101),_xlfn.FORMULATEXT(H!D101),H!D101),"""",""))&gt;LEN(IF(_xlfn.ISFORMULA('#_H'!D101),_xlfn.FORMULATEXT('#_H'!D101),'#_H'!D101))-LEN(SUBSTITUTE(IF(_xlfn.ISFORMULA('#_H'!D101),_xlfn.FORMULATEXT('#_H'!D101),'#_H'!D101),"""","")),TRUE,FALSE),"HardQuoteMsg",IF(LEN(IF(_xlfn.ISFORMULA(H!D101),_xlfn.FORMULATEXT(H!D101),H!D101))-LEN(SUBSTITUTE(IF(_xlfn.ISFORMULA(H!D101),_xlfn.FORMULATEXT(H!D101),H!D101),"$",""))&lt;LEN(IF(_xlfn.ISFORMULA('#_H'!D101),_xlfn.FORMULATEXT('#_H'!D101),'#_H'!D101))-LEN(SUBSTITUTE(IF(_xlfn.ISFORMULA('#_H'!D101),_xlfn.FORMULATEXT('#_H'!D101),'#_H'!D101),"$","")),TRUE,FALSE),"MissingAbsMsg",_xlfn.IFS(ISTEXT('#_H'!D101),FALSE,ISLOGICAL('#_H'!D101),FALSE,SUBSTITUTE(CELL("format",'#_H'!D101),"-","")=SUBSTITUTE(CELL("format",H!D101),"-",""),FALSE,CELL("format",'#_H'!D101)="G",FALSE,AND(CELL("format",'#_H'!D101)="F0",CELL("format",H!D101)="G"),FALSE,TRUE,IFERROR(IF(MATCH(CELL("format",'#_H'!D101),FormatCodes_SFX!$A$4:$A$53,0)&gt;0,TRUE),FALSE),TRUE,TRUE),"FormatMsg",TRUE,"PerfectMsg")</f>
        <v>PerfectMsg</v>
      </c>
      <c r="E101" s="257">
        <v>1320876</v>
      </c>
      <c r="F101" s="254">
        <v>0</v>
      </c>
      <c r="G101" s="254">
        <v>0</v>
      </c>
      <c r="H101" s="254"/>
      <c r="I101" s="251"/>
      <c r="J101" s="252">
        <v>0</v>
      </c>
      <c r="K101" s="252">
        <v>0</v>
      </c>
      <c r="N101" s="251"/>
    </row>
    <row r="102" spans="1:14" s="252" customFormat="1" ht="15" customHeight="1" x14ac:dyDescent="0.15">
      <c r="A102" s="251"/>
      <c r="B102" s="252">
        <v>0</v>
      </c>
      <c r="C102" s="252">
        <v>0</v>
      </c>
      <c r="D102" s="252" t="str">
        <f ca="1">_xlfn.IFS(ISBLANK(H!D102),"",IF(NOT(ISNA('#_H'!D102)),IF(ISNA(H!D102),TRUE,FALSE),FALSE),"StuNAMsg",IF(AND(ISNA('#_H'!D102),ISNA(H!D102)),TRUE,FALSE),"PerfectMsg",IF(NOT(ISERROR('#_H'!D102)),IF(ISERROR(H!D102),TRUE,FALSE),FALSE),"StuErrorMsg",IF(TYPE('#_H'!D102)&lt;&gt;TYPE(H!D102),TRUE,FALSE),"WrongTypeMsg",IF(_xlfn.ISFORMULA('#_H'!D102),IF(NOT(_xlfn.ISFORMULA(H!D102)),TRUE),FALSE),"MissingFormulaMsg",IF(NOT(AND(ISNUMBER(FIND("[",_xlfn.FORMULATEXT('#_H'!D102))),ISNUMBER(FIND("!",_xlfn.FORMULATEXT('#_H'!D102))))),AND(ISNUMBER(FIND("[",_xlfn.FORMULATEXT(H!D102))),ISNUMBER(FIND("!",_xlfn.FORMULATEXT(H!D102)))),FALSE),"ExternalRefsMsg",IF(ISNUMBER('#_H'!D102),IF(ABS('#_H'!D102-H!D102)&gt;0.00001,TRUE,FALSE),IF('#_H'!D102&lt;&gt;H!D102,TRUE,FALSE)),IF(ISNUMBER('#_H'!D102),IF('#_H'!D102&gt;H!D102,"TooLow","TooHigh"),"WrongAnswer"),NOT(_xlfn.ISFORMULA('#_H'!D102)),IF(_xlfn.IFS(ISTEXT('#_H'!D102),FALSE,ISLOGICAL('#_H'!D102),FALSE,SUBSTITUTE(CELL("format",'#_H'!D102),"-","")=SUBSTITUTE(CELL("format",H!D102),"-",""),FALSE,CELL("format",'#_H'!D102)="G",FALSE,AND(CELL("format",'#_H'!D102)="F0",CELL("format",H!D102)="G"),FALSE,TRUE,IFERROR(IF(MATCH(CELL("format",'#_H'!D102)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102),_xlfn.FORMULATEXT(H!D102),H!D102),"9","#"),"8","#"),"7","#"),"6","#"),"5","#"),"4","#"),"3","#"),"2","#"),"1","#"),"0","#"),"$","")," ",""),",","@"),"&gt;","@"),"&lt;","@"),"=","@"),")","@"),"(","@"),"^","@"),"/","@"),"+","@"),"*","@"),"-","@"))-LEN(SUBSTITUTE(SUBSTITUTE(SUBSTITUTE(SUBSTITUTE(SUBSTITUTE(SUBSTITUTE(SUBSTITUTE(SUBSTITUTE(SUBSTITUTE(SUBSTITUTE(SUBSTITUTE(SUBSTITUTE(SUBSTITUTE(SUBSTITUTE(SUBSTITUTE(SUBSTITUTE(SUBSTITUTE(SUBSTITUTE(SUBSTITUTE(SUBSTITUTE(SUBSTITUTE(SUBSTITUTE(SUBSTITUTE(SUBSTITUTE(IF(_xlfn.ISFORMULA(H!D102),_xlfn.FORMULATEXT(H!D102),H!D102),"9","#"),"8","#"),"7","#"),"6","#"),"5","#"),"4","#"),"3","#"),"2","#"),"1","#"),"0","#"),"$","")," ",""),",","@"),"&gt;","@"),"&lt;","@"),"=","@"),")","@"),"(","@"),"^","@"),"/","@"),"+","@"),"*","@"),"-","@"),"@#","")))/2&gt;(LEN(SUBSTITUTE(SUBSTITUTE(SUBSTITUTE(SUBSTITUTE(SUBSTITUTE(SUBSTITUTE(SUBSTITUTE(SUBSTITUTE(SUBSTITUTE(SUBSTITUTE(SUBSTITUTE(SUBSTITUTE(SUBSTITUTE(SUBSTITUTE(SUBSTITUTE(SUBSTITUTE(SUBSTITUTE(SUBSTITUTE(SUBSTITUTE(SUBSTITUTE(SUBSTITUTE(SUBSTITUTE(SUBSTITUTE(IF(_xlfn.ISFORMULA('#_H'!D102),_xlfn.FORMULATEXT('#_H'!D102),'#_H'!D102),"9","#"),"8","#"),"7","#"),"6","#"),"5","#"),"4","#"),"3","#"),"2","#"),"1","#"),"0","#"),"$","")," ",""),",","@"),"&gt;","@"),"&lt;","@"),"=","@"),")","@"),"(","@"),"^","@"),"/","@"),"+","@"),"*","@"),"-","@"))-LEN(SUBSTITUTE(SUBSTITUTE(SUBSTITUTE(SUBSTITUTE(SUBSTITUTE(SUBSTITUTE(SUBSTITUTE(SUBSTITUTE(SUBSTITUTE(SUBSTITUTE(SUBSTITUTE(SUBSTITUTE(SUBSTITUTE(SUBSTITUTE(SUBSTITUTE(SUBSTITUTE(SUBSTITUTE(SUBSTITUTE(SUBSTITUTE(SUBSTITUTE(SUBSTITUTE(SUBSTITUTE(SUBSTITUTE(SUBSTITUTE(IF(_xlfn.ISFORMULA('#_H'!D102),_xlfn.FORMULATEXT('#_H'!D102),'#_H'!D102),"9","#"),"8","#"),"7","#"),"6","#"),"5","#"),"4","#"),"3","#"),"2","#"),"1","#"),"0","#"),"$","")," ",""),",","@"),"&gt;","@"),"&lt;","@"),"=","@"),")","@"),"(","@"),"^","@"),"/","@"),"+","@"),"*","@"),"-","@"),"@#","")))/2,TRUE,FALSE),"HardCodeMsg",IF(LEN(IF(_xlfn.ISFORMULA(H!D102),_xlfn.FORMULATEXT(H!D102),H!D102))-LEN(SUBSTITUTE(IF(_xlfn.ISFORMULA(H!D102),_xlfn.FORMULATEXT(H!D102),H!D102),"""",""))&gt;LEN(IF(_xlfn.ISFORMULA('#_H'!D102),_xlfn.FORMULATEXT('#_H'!D102),'#_H'!D102))-LEN(SUBSTITUTE(IF(_xlfn.ISFORMULA('#_H'!D102),_xlfn.FORMULATEXT('#_H'!D102),'#_H'!D102),"""","")),TRUE,FALSE),"HardQuoteMsg",IF(LEN(IF(_xlfn.ISFORMULA(H!D102),_xlfn.FORMULATEXT(H!D102),H!D102))-LEN(SUBSTITUTE(IF(_xlfn.ISFORMULA(H!D102),_xlfn.FORMULATEXT(H!D102),H!D102),"$",""))&lt;LEN(IF(_xlfn.ISFORMULA('#_H'!D102),_xlfn.FORMULATEXT('#_H'!D102),'#_H'!D102))-LEN(SUBSTITUTE(IF(_xlfn.ISFORMULA('#_H'!D102),_xlfn.FORMULATEXT('#_H'!D102),'#_H'!D102),"$","")),TRUE,FALSE),"MissingAbsMsg",_xlfn.IFS(ISTEXT('#_H'!D102),FALSE,ISLOGICAL('#_H'!D102),FALSE,SUBSTITUTE(CELL("format",'#_H'!D102),"-","")=SUBSTITUTE(CELL("format",H!D102),"-",""),FALSE,CELL("format",'#_H'!D102)="G",FALSE,AND(CELL("format",'#_H'!D102)="F0",CELL("format",H!D102)="G"),FALSE,TRUE,IFERROR(IF(MATCH(CELL("format",'#_H'!D102),FormatCodes_SFX!$A$4:$A$53,0)&gt;0,TRUE),FALSE),TRUE,TRUE),"FormatMsg",TRUE,"PerfectMsg")</f>
        <v>PerfectMsg</v>
      </c>
      <c r="E102" s="257">
        <v>378611</v>
      </c>
      <c r="F102" s="254">
        <v>0</v>
      </c>
      <c r="G102" s="254">
        <v>0</v>
      </c>
      <c r="H102" s="254"/>
      <c r="I102" s="251"/>
      <c r="J102" s="252">
        <v>0</v>
      </c>
      <c r="K102" s="252">
        <v>0</v>
      </c>
      <c r="N102" s="251"/>
    </row>
    <row r="103" spans="1:14" s="252" customFormat="1" ht="15" customHeight="1" x14ac:dyDescent="0.15">
      <c r="A103" s="251"/>
      <c r="B103" s="252">
        <v>0</v>
      </c>
      <c r="C103" s="252">
        <v>0</v>
      </c>
      <c r="D103" s="252" t="str">
        <f ca="1">_xlfn.IFS(ISBLANK(H!D103),"",IF(NOT(ISNA('#_H'!D103)),IF(ISNA(H!D103),TRUE,FALSE),FALSE),"StuNAMsg",IF(AND(ISNA('#_H'!D103),ISNA(H!D103)),TRUE,FALSE),"PerfectMsg",IF(NOT(ISERROR('#_H'!D103)),IF(ISERROR(H!D103),TRUE,FALSE),FALSE),"StuErrorMsg",IF(TYPE('#_H'!D103)&lt;&gt;TYPE(H!D103),TRUE,FALSE),"WrongTypeMsg",IF(_xlfn.ISFORMULA('#_H'!D103),IF(NOT(_xlfn.ISFORMULA(H!D103)),TRUE),FALSE),"MissingFormulaMsg",IF(NOT(AND(ISNUMBER(FIND("[",_xlfn.FORMULATEXT('#_H'!D103))),ISNUMBER(FIND("!",_xlfn.FORMULATEXT('#_H'!D103))))),AND(ISNUMBER(FIND("[",_xlfn.FORMULATEXT(H!D103))),ISNUMBER(FIND("!",_xlfn.FORMULATEXT(H!D103)))),FALSE),"ExternalRefsMsg",IF(ISNUMBER('#_H'!D103),IF(ABS('#_H'!D103-H!D103)&gt;0.00001,TRUE,FALSE),IF('#_H'!D103&lt;&gt;H!D103,TRUE,FALSE)),IF(ISNUMBER('#_H'!D103),IF('#_H'!D103&gt;H!D103,"TooLow","TooHigh"),"WrongAnswer"),NOT(_xlfn.ISFORMULA('#_H'!D103)),IF(_xlfn.IFS(ISTEXT('#_H'!D103),FALSE,ISLOGICAL('#_H'!D103),FALSE,SUBSTITUTE(CELL("format",'#_H'!D103),"-","")=SUBSTITUTE(CELL("format",H!D103),"-",""),FALSE,CELL("format",'#_H'!D103)="G",FALSE,AND(CELL("format",'#_H'!D103)="F0",CELL("format",H!D103)="G"),FALSE,TRUE,IFERROR(IF(MATCH(CELL("format",'#_H'!D103)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103),_xlfn.FORMULATEXT(H!D103),H!D103),"9","#"),"8","#"),"7","#"),"6","#"),"5","#"),"4","#"),"3","#"),"2","#"),"1","#"),"0","#"),"$","")," ",""),",","@"),"&gt;","@"),"&lt;","@"),"=","@"),")","@"),"(","@"),"^","@"),"/","@"),"+","@"),"*","@"),"-","@"))-LEN(SUBSTITUTE(SUBSTITUTE(SUBSTITUTE(SUBSTITUTE(SUBSTITUTE(SUBSTITUTE(SUBSTITUTE(SUBSTITUTE(SUBSTITUTE(SUBSTITUTE(SUBSTITUTE(SUBSTITUTE(SUBSTITUTE(SUBSTITUTE(SUBSTITUTE(SUBSTITUTE(SUBSTITUTE(SUBSTITUTE(SUBSTITUTE(SUBSTITUTE(SUBSTITUTE(SUBSTITUTE(SUBSTITUTE(SUBSTITUTE(IF(_xlfn.ISFORMULA(H!D103),_xlfn.FORMULATEXT(H!D103),H!D103),"9","#"),"8","#"),"7","#"),"6","#"),"5","#"),"4","#"),"3","#"),"2","#"),"1","#"),"0","#"),"$","")," ",""),",","@"),"&gt;","@"),"&lt;","@"),"=","@"),")","@"),"(","@"),"^","@"),"/","@"),"+","@"),"*","@"),"-","@"),"@#","")))/2&gt;(LEN(SUBSTITUTE(SUBSTITUTE(SUBSTITUTE(SUBSTITUTE(SUBSTITUTE(SUBSTITUTE(SUBSTITUTE(SUBSTITUTE(SUBSTITUTE(SUBSTITUTE(SUBSTITUTE(SUBSTITUTE(SUBSTITUTE(SUBSTITUTE(SUBSTITUTE(SUBSTITUTE(SUBSTITUTE(SUBSTITUTE(SUBSTITUTE(SUBSTITUTE(SUBSTITUTE(SUBSTITUTE(SUBSTITUTE(IF(_xlfn.ISFORMULA('#_H'!D103),_xlfn.FORMULATEXT('#_H'!D103),'#_H'!D103),"9","#"),"8","#"),"7","#"),"6","#"),"5","#"),"4","#"),"3","#"),"2","#"),"1","#"),"0","#"),"$","")," ",""),",","@"),"&gt;","@"),"&lt;","@"),"=","@"),")","@"),"(","@"),"^","@"),"/","@"),"+","@"),"*","@"),"-","@"))-LEN(SUBSTITUTE(SUBSTITUTE(SUBSTITUTE(SUBSTITUTE(SUBSTITUTE(SUBSTITUTE(SUBSTITUTE(SUBSTITUTE(SUBSTITUTE(SUBSTITUTE(SUBSTITUTE(SUBSTITUTE(SUBSTITUTE(SUBSTITUTE(SUBSTITUTE(SUBSTITUTE(SUBSTITUTE(SUBSTITUTE(SUBSTITUTE(SUBSTITUTE(SUBSTITUTE(SUBSTITUTE(SUBSTITUTE(SUBSTITUTE(IF(_xlfn.ISFORMULA('#_H'!D103),_xlfn.FORMULATEXT('#_H'!D103),'#_H'!D103),"9","#"),"8","#"),"7","#"),"6","#"),"5","#"),"4","#"),"3","#"),"2","#"),"1","#"),"0","#"),"$","")," ",""),",","@"),"&gt;","@"),"&lt;","@"),"=","@"),")","@"),"(","@"),"^","@"),"/","@"),"+","@"),"*","@"),"-","@"),"@#","")))/2,TRUE,FALSE),"HardCodeMsg",IF(LEN(IF(_xlfn.ISFORMULA(H!D103),_xlfn.FORMULATEXT(H!D103),H!D103))-LEN(SUBSTITUTE(IF(_xlfn.ISFORMULA(H!D103),_xlfn.FORMULATEXT(H!D103),H!D103),"""",""))&gt;LEN(IF(_xlfn.ISFORMULA('#_H'!D103),_xlfn.FORMULATEXT('#_H'!D103),'#_H'!D103))-LEN(SUBSTITUTE(IF(_xlfn.ISFORMULA('#_H'!D103),_xlfn.FORMULATEXT('#_H'!D103),'#_H'!D103),"""","")),TRUE,FALSE),"HardQuoteMsg",IF(LEN(IF(_xlfn.ISFORMULA(H!D103),_xlfn.FORMULATEXT(H!D103),H!D103))-LEN(SUBSTITUTE(IF(_xlfn.ISFORMULA(H!D103),_xlfn.FORMULATEXT(H!D103),H!D103),"$",""))&lt;LEN(IF(_xlfn.ISFORMULA('#_H'!D103),_xlfn.FORMULATEXT('#_H'!D103),'#_H'!D103))-LEN(SUBSTITUTE(IF(_xlfn.ISFORMULA('#_H'!D103),_xlfn.FORMULATEXT('#_H'!D103),'#_H'!D103),"$","")),TRUE,FALSE),"MissingAbsMsg",_xlfn.IFS(ISTEXT('#_H'!D103),FALSE,ISLOGICAL('#_H'!D103),FALSE,SUBSTITUTE(CELL("format",'#_H'!D103),"-","")=SUBSTITUTE(CELL("format",H!D103),"-",""),FALSE,CELL("format",'#_H'!D103)="G",FALSE,AND(CELL("format",'#_H'!D103)="F0",CELL("format",H!D103)="G"),FALSE,TRUE,IFERROR(IF(MATCH(CELL("format",'#_H'!D103),FormatCodes_SFX!$A$4:$A$53,0)&gt;0,TRUE),FALSE),TRUE,TRUE),"FormatMsg",TRUE,"PerfectMsg")</f>
        <v>PerfectMsg</v>
      </c>
      <c r="E103" s="257">
        <v>793032</v>
      </c>
      <c r="F103" s="254">
        <v>0</v>
      </c>
      <c r="G103" s="254">
        <v>0</v>
      </c>
      <c r="H103" s="254"/>
      <c r="I103" s="251"/>
      <c r="J103" s="252">
        <v>0</v>
      </c>
      <c r="K103" s="252">
        <v>0</v>
      </c>
      <c r="N103" s="251"/>
    </row>
    <row r="104" spans="1:14" s="252" customFormat="1" ht="15" customHeight="1" x14ac:dyDescent="0.15">
      <c r="A104" s="251"/>
      <c r="B104" s="252">
        <v>0</v>
      </c>
      <c r="C104" s="252">
        <v>0</v>
      </c>
      <c r="D104" s="252" t="str">
        <f ca="1">_xlfn.IFS(ISBLANK(H!D104),"",IF(NOT(ISNA('#_H'!D104)),IF(ISNA(H!D104),TRUE,FALSE),FALSE),"StuNAMsg",IF(AND(ISNA('#_H'!D104),ISNA(H!D104)),TRUE,FALSE),"PerfectMsg",IF(NOT(ISERROR('#_H'!D104)),IF(ISERROR(H!D104),TRUE,FALSE),FALSE),"StuErrorMsg",IF(TYPE('#_H'!D104)&lt;&gt;TYPE(H!D104),TRUE,FALSE),"WrongTypeMsg",IF(_xlfn.ISFORMULA('#_H'!D104),IF(NOT(_xlfn.ISFORMULA(H!D104)),TRUE),FALSE),"MissingFormulaMsg",IF(NOT(AND(ISNUMBER(FIND("[",_xlfn.FORMULATEXT('#_H'!D104))),ISNUMBER(FIND("!",_xlfn.FORMULATEXT('#_H'!D104))))),AND(ISNUMBER(FIND("[",_xlfn.FORMULATEXT(H!D104))),ISNUMBER(FIND("!",_xlfn.FORMULATEXT(H!D104)))),FALSE),"ExternalRefsMsg",IF(ISNUMBER('#_H'!D104),IF(ABS('#_H'!D104-H!D104)&gt;0.00001,TRUE,FALSE),IF('#_H'!D104&lt;&gt;H!D104,TRUE,FALSE)),IF(ISNUMBER('#_H'!D104),IF('#_H'!D104&gt;H!D104,"TooLow","TooHigh"),"WrongAnswer"),NOT(_xlfn.ISFORMULA('#_H'!D104)),IF(_xlfn.IFS(ISTEXT('#_H'!D104),FALSE,ISLOGICAL('#_H'!D104),FALSE,SUBSTITUTE(CELL("format",'#_H'!D104),"-","")=SUBSTITUTE(CELL("format",H!D104),"-",""),FALSE,CELL("format",'#_H'!D104)="G",FALSE,AND(CELL("format",'#_H'!D104)="F0",CELL("format",H!D104)="G"),FALSE,TRUE,IFERROR(IF(MATCH(CELL("format",'#_H'!D104)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104),_xlfn.FORMULATEXT(H!D104),H!D104),"9","#"),"8","#"),"7","#"),"6","#"),"5","#"),"4","#"),"3","#"),"2","#"),"1","#"),"0","#"),"$","")," ",""),",","@"),"&gt;","@"),"&lt;","@"),"=","@"),")","@"),"(","@"),"^","@"),"/","@"),"+","@"),"*","@"),"-","@"))-LEN(SUBSTITUTE(SUBSTITUTE(SUBSTITUTE(SUBSTITUTE(SUBSTITUTE(SUBSTITUTE(SUBSTITUTE(SUBSTITUTE(SUBSTITUTE(SUBSTITUTE(SUBSTITUTE(SUBSTITUTE(SUBSTITUTE(SUBSTITUTE(SUBSTITUTE(SUBSTITUTE(SUBSTITUTE(SUBSTITUTE(SUBSTITUTE(SUBSTITUTE(SUBSTITUTE(SUBSTITUTE(SUBSTITUTE(SUBSTITUTE(IF(_xlfn.ISFORMULA(H!D104),_xlfn.FORMULATEXT(H!D104),H!D104),"9","#"),"8","#"),"7","#"),"6","#"),"5","#"),"4","#"),"3","#"),"2","#"),"1","#"),"0","#"),"$","")," ",""),",","@"),"&gt;","@"),"&lt;","@"),"=","@"),")","@"),"(","@"),"^","@"),"/","@"),"+","@"),"*","@"),"-","@"),"@#","")))/2&gt;(LEN(SUBSTITUTE(SUBSTITUTE(SUBSTITUTE(SUBSTITUTE(SUBSTITUTE(SUBSTITUTE(SUBSTITUTE(SUBSTITUTE(SUBSTITUTE(SUBSTITUTE(SUBSTITUTE(SUBSTITUTE(SUBSTITUTE(SUBSTITUTE(SUBSTITUTE(SUBSTITUTE(SUBSTITUTE(SUBSTITUTE(SUBSTITUTE(SUBSTITUTE(SUBSTITUTE(SUBSTITUTE(SUBSTITUTE(IF(_xlfn.ISFORMULA('#_H'!D104),_xlfn.FORMULATEXT('#_H'!D104),'#_H'!D104),"9","#"),"8","#"),"7","#"),"6","#"),"5","#"),"4","#"),"3","#"),"2","#"),"1","#"),"0","#"),"$","")," ",""),",","@"),"&gt;","@"),"&lt;","@"),"=","@"),")","@"),"(","@"),"^","@"),"/","@"),"+","@"),"*","@"),"-","@"))-LEN(SUBSTITUTE(SUBSTITUTE(SUBSTITUTE(SUBSTITUTE(SUBSTITUTE(SUBSTITUTE(SUBSTITUTE(SUBSTITUTE(SUBSTITUTE(SUBSTITUTE(SUBSTITUTE(SUBSTITUTE(SUBSTITUTE(SUBSTITUTE(SUBSTITUTE(SUBSTITUTE(SUBSTITUTE(SUBSTITUTE(SUBSTITUTE(SUBSTITUTE(SUBSTITUTE(SUBSTITUTE(SUBSTITUTE(SUBSTITUTE(IF(_xlfn.ISFORMULA('#_H'!D104),_xlfn.FORMULATEXT('#_H'!D104),'#_H'!D104),"9","#"),"8","#"),"7","#"),"6","#"),"5","#"),"4","#"),"3","#"),"2","#"),"1","#"),"0","#"),"$","")," ",""),",","@"),"&gt;","@"),"&lt;","@"),"=","@"),")","@"),"(","@"),"^","@"),"/","@"),"+","@"),"*","@"),"-","@"),"@#","")))/2,TRUE,FALSE),"HardCodeMsg",IF(LEN(IF(_xlfn.ISFORMULA(H!D104),_xlfn.FORMULATEXT(H!D104),H!D104))-LEN(SUBSTITUTE(IF(_xlfn.ISFORMULA(H!D104),_xlfn.FORMULATEXT(H!D104),H!D104),"""",""))&gt;LEN(IF(_xlfn.ISFORMULA('#_H'!D104),_xlfn.FORMULATEXT('#_H'!D104),'#_H'!D104))-LEN(SUBSTITUTE(IF(_xlfn.ISFORMULA('#_H'!D104),_xlfn.FORMULATEXT('#_H'!D104),'#_H'!D104),"""","")),TRUE,FALSE),"HardQuoteMsg",IF(LEN(IF(_xlfn.ISFORMULA(H!D104),_xlfn.FORMULATEXT(H!D104),H!D104))-LEN(SUBSTITUTE(IF(_xlfn.ISFORMULA(H!D104),_xlfn.FORMULATEXT(H!D104),H!D104),"$",""))&lt;LEN(IF(_xlfn.ISFORMULA('#_H'!D104),_xlfn.FORMULATEXT('#_H'!D104),'#_H'!D104))-LEN(SUBSTITUTE(IF(_xlfn.ISFORMULA('#_H'!D104),_xlfn.FORMULATEXT('#_H'!D104),'#_H'!D104),"$","")),TRUE,FALSE),"MissingAbsMsg",_xlfn.IFS(ISTEXT('#_H'!D104),FALSE,ISLOGICAL('#_H'!D104),FALSE,SUBSTITUTE(CELL("format",'#_H'!D104),"-","")=SUBSTITUTE(CELL("format",H!D104),"-",""),FALSE,CELL("format",'#_H'!D104)="G",FALSE,AND(CELL("format",'#_H'!D104)="F0",CELL("format",H!D104)="G"),FALSE,TRUE,IFERROR(IF(MATCH(CELL("format",'#_H'!D104),FormatCodes_SFX!$A$4:$A$53,0)&gt;0,TRUE),FALSE),TRUE,TRUE),"FormatMsg",TRUE,"PerfectMsg")</f>
        <v>PerfectMsg</v>
      </c>
      <c r="E104" s="257">
        <v>355486</v>
      </c>
      <c r="F104" s="254">
        <v>0</v>
      </c>
      <c r="G104" s="254">
        <v>0</v>
      </c>
      <c r="H104" s="254"/>
      <c r="I104" s="251"/>
      <c r="J104" s="252">
        <v>0</v>
      </c>
      <c r="K104" s="252">
        <v>0</v>
      </c>
      <c r="N104" s="251"/>
    </row>
    <row r="105" spans="1:14" s="252" customFormat="1" ht="15" customHeight="1" x14ac:dyDescent="0.15">
      <c r="A105" s="251"/>
      <c r="B105" s="252">
        <v>0</v>
      </c>
      <c r="C105" s="252">
        <v>0</v>
      </c>
      <c r="D105" s="252" t="str">
        <f ca="1">_xlfn.IFS(ISBLANK(H!D105),"",IF(NOT(ISNA('#_H'!D105)),IF(ISNA(H!D105),TRUE,FALSE),FALSE),"StuNAMsg",IF(AND(ISNA('#_H'!D105),ISNA(H!D105)),TRUE,FALSE),"PerfectMsg",IF(NOT(ISERROR('#_H'!D105)),IF(ISERROR(H!D105),TRUE,FALSE),FALSE),"StuErrorMsg",IF(TYPE('#_H'!D105)&lt;&gt;TYPE(H!D105),TRUE,FALSE),"WrongTypeMsg",IF(_xlfn.ISFORMULA('#_H'!D105),IF(NOT(_xlfn.ISFORMULA(H!D105)),TRUE),FALSE),"MissingFormulaMsg",IF(NOT(AND(ISNUMBER(FIND("[",_xlfn.FORMULATEXT('#_H'!D105))),ISNUMBER(FIND("!",_xlfn.FORMULATEXT('#_H'!D105))))),AND(ISNUMBER(FIND("[",_xlfn.FORMULATEXT(H!D105))),ISNUMBER(FIND("!",_xlfn.FORMULATEXT(H!D105)))),FALSE),"ExternalRefsMsg",IF(ISNUMBER('#_H'!D105),IF(ABS('#_H'!D105-H!D105)&gt;0.00001,TRUE,FALSE),IF('#_H'!D105&lt;&gt;H!D105,TRUE,FALSE)),IF(ISNUMBER('#_H'!D105),IF('#_H'!D105&gt;H!D105,"TooLow","TooHigh"),"WrongAnswer"),NOT(_xlfn.ISFORMULA('#_H'!D105)),IF(_xlfn.IFS(ISTEXT('#_H'!D105),FALSE,ISLOGICAL('#_H'!D105),FALSE,SUBSTITUTE(CELL("format",'#_H'!D105),"-","")=SUBSTITUTE(CELL("format",H!D105),"-",""),FALSE,CELL("format",'#_H'!D105)="G",FALSE,AND(CELL("format",'#_H'!D105)="F0",CELL("format",H!D105)="G"),FALSE,TRUE,IFERROR(IF(MATCH(CELL("format",'#_H'!D105)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105),_xlfn.FORMULATEXT(H!D105),H!D105),"9","#"),"8","#"),"7","#"),"6","#"),"5","#"),"4","#"),"3","#"),"2","#"),"1","#"),"0","#"),"$","")," ",""),",","@"),"&gt;","@"),"&lt;","@"),"=","@"),")","@"),"(","@"),"^","@"),"/","@"),"+","@"),"*","@"),"-","@"))-LEN(SUBSTITUTE(SUBSTITUTE(SUBSTITUTE(SUBSTITUTE(SUBSTITUTE(SUBSTITUTE(SUBSTITUTE(SUBSTITUTE(SUBSTITUTE(SUBSTITUTE(SUBSTITUTE(SUBSTITUTE(SUBSTITUTE(SUBSTITUTE(SUBSTITUTE(SUBSTITUTE(SUBSTITUTE(SUBSTITUTE(SUBSTITUTE(SUBSTITUTE(SUBSTITUTE(SUBSTITUTE(SUBSTITUTE(SUBSTITUTE(IF(_xlfn.ISFORMULA(H!D105),_xlfn.FORMULATEXT(H!D105),H!D105),"9","#"),"8","#"),"7","#"),"6","#"),"5","#"),"4","#"),"3","#"),"2","#"),"1","#"),"0","#"),"$","")," ",""),",","@"),"&gt;","@"),"&lt;","@"),"=","@"),")","@"),"(","@"),"^","@"),"/","@"),"+","@"),"*","@"),"-","@"),"@#","")))/2&gt;(LEN(SUBSTITUTE(SUBSTITUTE(SUBSTITUTE(SUBSTITUTE(SUBSTITUTE(SUBSTITUTE(SUBSTITUTE(SUBSTITUTE(SUBSTITUTE(SUBSTITUTE(SUBSTITUTE(SUBSTITUTE(SUBSTITUTE(SUBSTITUTE(SUBSTITUTE(SUBSTITUTE(SUBSTITUTE(SUBSTITUTE(SUBSTITUTE(SUBSTITUTE(SUBSTITUTE(SUBSTITUTE(SUBSTITUTE(IF(_xlfn.ISFORMULA('#_H'!D105),_xlfn.FORMULATEXT('#_H'!D105),'#_H'!D105),"9","#"),"8","#"),"7","#"),"6","#"),"5","#"),"4","#"),"3","#"),"2","#"),"1","#"),"0","#"),"$","")," ",""),",","@"),"&gt;","@"),"&lt;","@"),"=","@"),")","@"),"(","@"),"^","@"),"/","@"),"+","@"),"*","@"),"-","@"))-LEN(SUBSTITUTE(SUBSTITUTE(SUBSTITUTE(SUBSTITUTE(SUBSTITUTE(SUBSTITUTE(SUBSTITUTE(SUBSTITUTE(SUBSTITUTE(SUBSTITUTE(SUBSTITUTE(SUBSTITUTE(SUBSTITUTE(SUBSTITUTE(SUBSTITUTE(SUBSTITUTE(SUBSTITUTE(SUBSTITUTE(SUBSTITUTE(SUBSTITUTE(SUBSTITUTE(SUBSTITUTE(SUBSTITUTE(SUBSTITUTE(IF(_xlfn.ISFORMULA('#_H'!D105),_xlfn.FORMULATEXT('#_H'!D105),'#_H'!D105),"9","#"),"8","#"),"7","#"),"6","#"),"5","#"),"4","#"),"3","#"),"2","#"),"1","#"),"0","#"),"$","")," ",""),",","@"),"&gt;","@"),"&lt;","@"),"=","@"),")","@"),"(","@"),"^","@"),"/","@"),"+","@"),"*","@"),"-","@"),"@#","")))/2,TRUE,FALSE),"HardCodeMsg",IF(LEN(IF(_xlfn.ISFORMULA(H!D105),_xlfn.FORMULATEXT(H!D105),H!D105))-LEN(SUBSTITUTE(IF(_xlfn.ISFORMULA(H!D105),_xlfn.FORMULATEXT(H!D105),H!D105),"""",""))&gt;LEN(IF(_xlfn.ISFORMULA('#_H'!D105),_xlfn.FORMULATEXT('#_H'!D105),'#_H'!D105))-LEN(SUBSTITUTE(IF(_xlfn.ISFORMULA('#_H'!D105),_xlfn.FORMULATEXT('#_H'!D105),'#_H'!D105),"""","")),TRUE,FALSE),"HardQuoteMsg",IF(LEN(IF(_xlfn.ISFORMULA(H!D105),_xlfn.FORMULATEXT(H!D105),H!D105))-LEN(SUBSTITUTE(IF(_xlfn.ISFORMULA(H!D105),_xlfn.FORMULATEXT(H!D105),H!D105),"$",""))&lt;LEN(IF(_xlfn.ISFORMULA('#_H'!D105),_xlfn.FORMULATEXT('#_H'!D105),'#_H'!D105))-LEN(SUBSTITUTE(IF(_xlfn.ISFORMULA('#_H'!D105),_xlfn.FORMULATEXT('#_H'!D105),'#_H'!D105),"$","")),TRUE,FALSE),"MissingAbsMsg",_xlfn.IFS(ISTEXT('#_H'!D105),FALSE,ISLOGICAL('#_H'!D105),FALSE,SUBSTITUTE(CELL("format",'#_H'!D105),"-","")=SUBSTITUTE(CELL("format",H!D105),"-",""),FALSE,CELL("format",'#_H'!D105)="G",FALSE,AND(CELL("format",'#_H'!D105)="F0",CELL("format",H!D105)="G"),FALSE,TRUE,IFERROR(IF(MATCH(CELL("format",'#_H'!D105),FormatCodes_SFX!$A$4:$A$53,0)&gt;0,TRUE),FALSE),TRUE,TRUE),"FormatMsg",TRUE,"PerfectMsg")</f>
        <v>PerfectMsg</v>
      </c>
      <c r="E105" s="257">
        <v>1569625</v>
      </c>
      <c r="F105" s="254">
        <v>0</v>
      </c>
      <c r="G105" s="254">
        <v>0</v>
      </c>
      <c r="H105" s="254"/>
      <c r="I105" s="251"/>
      <c r="J105" s="252">
        <v>0</v>
      </c>
      <c r="K105" s="252">
        <v>0</v>
      </c>
      <c r="N105" s="251"/>
    </row>
    <row r="106" spans="1:14" s="252" customFormat="1" ht="15" customHeight="1" x14ac:dyDescent="0.15">
      <c r="A106" s="251"/>
      <c r="B106" s="252">
        <v>0</v>
      </c>
      <c r="C106" s="252">
        <v>0</v>
      </c>
      <c r="D106" s="252" t="str">
        <f ca="1">_xlfn.IFS(ISBLANK(H!D106),"",IF(NOT(ISNA('#_H'!D106)),IF(ISNA(H!D106),TRUE,FALSE),FALSE),"StuNAMsg",IF(AND(ISNA('#_H'!D106),ISNA(H!D106)),TRUE,FALSE),"PerfectMsg",IF(NOT(ISERROR('#_H'!D106)),IF(ISERROR(H!D106),TRUE,FALSE),FALSE),"StuErrorMsg",IF(TYPE('#_H'!D106)&lt;&gt;TYPE(H!D106),TRUE,FALSE),"WrongTypeMsg",IF(_xlfn.ISFORMULA('#_H'!D106),IF(NOT(_xlfn.ISFORMULA(H!D106)),TRUE),FALSE),"MissingFormulaMsg",IF(NOT(AND(ISNUMBER(FIND("[",_xlfn.FORMULATEXT('#_H'!D106))),ISNUMBER(FIND("!",_xlfn.FORMULATEXT('#_H'!D106))))),AND(ISNUMBER(FIND("[",_xlfn.FORMULATEXT(H!D106))),ISNUMBER(FIND("!",_xlfn.FORMULATEXT(H!D106)))),FALSE),"ExternalRefsMsg",IF(ISNUMBER('#_H'!D106),IF(ABS('#_H'!D106-H!D106)&gt;0.00001,TRUE,FALSE),IF('#_H'!D106&lt;&gt;H!D106,TRUE,FALSE)),IF(ISNUMBER('#_H'!D106),IF('#_H'!D106&gt;H!D106,"TooLow","TooHigh"),"WrongAnswer"),NOT(_xlfn.ISFORMULA('#_H'!D106)),IF(_xlfn.IFS(ISTEXT('#_H'!D106),FALSE,ISLOGICAL('#_H'!D106),FALSE,SUBSTITUTE(CELL("format",'#_H'!D106),"-","")=SUBSTITUTE(CELL("format",H!D106),"-",""),FALSE,CELL("format",'#_H'!D106)="G",FALSE,AND(CELL("format",'#_H'!D106)="F0",CELL("format",H!D106)="G"),FALSE,TRUE,IFERROR(IF(MATCH(CELL("format",'#_H'!D106)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106),_xlfn.FORMULATEXT(H!D106),H!D106),"9","#"),"8","#"),"7","#"),"6","#"),"5","#"),"4","#"),"3","#"),"2","#"),"1","#"),"0","#"),"$","")," ",""),",","@"),"&gt;","@"),"&lt;","@"),"=","@"),")","@"),"(","@"),"^","@"),"/","@"),"+","@"),"*","@"),"-","@"))-LEN(SUBSTITUTE(SUBSTITUTE(SUBSTITUTE(SUBSTITUTE(SUBSTITUTE(SUBSTITUTE(SUBSTITUTE(SUBSTITUTE(SUBSTITUTE(SUBSTITUTE(SUBSTITUTE(SUBSTITUTE(SUBSTITUTE(SUBSTITUTE(SUBSTITUTE(SUBSTITUTE(SUBSTITUTE(SUBSTITUTE(SUBSTITUTE(SUBSTITUTE(SUBSTITUTE(SUBSTITUTE(SUBSTITUTE(SUBSTITUTE(IF(_xlfn.ISFORMULA(H!D106),_xlfn.FORMULATEXT(H!D106),H!D106),"9","#"),"8","#"),"7","#"),"6","#"),"5","#"),"4","#"),"3","#"),"2","#"),"1","#"),"0","#"),"$","")," ",""),",","@"),"&gt;","@"),"&lt;","@"),"=","@"),")","@"),"(","@"),"^","@"),"/","@"),"+","@"),"*","@"),"-","@"),"@#","")))/2&gt;(LEN(SUBSTITUTE(SUBSTITUTE(SUBSTITUTE(SUBSTITUTE(SUBSTITUTE(SUBSTITUTE(SUBSTITUTE(SUBSTITUTE(SUBSTITUTE(SUBSTITUTE(SUBSTITUTE(SUBSTITUTE(SUBSTITUTE(SUBSTITUTE(SUBSTITUTE(SUBSTITUTE(SUBSTITUTE(SUBSTITUTE(SUBSTITUTE(SUBSTITUTE(SUBSTITUTE(SUBSTITUTE(SUBSTITUTE(IF(_xlfn.ISFORMULA('#_H'!D106),_xlfn.FORMULATEXT('#_H'!D106),'#_H'!D106),"9","#"),"8","#"),"7","#"),"6","#"),"5","#"),"4","#"),"3","#"),"2","#"),"1","#"),"0","#"),"$","")," ",""),",","@"),"&gt;","@"),"&lt;","@"),"=","@"),")","@"),"(","@"),"^","@"),"/","@"),"+","@"),"*","@"),"-","@"))-LEN(SUBSTITUTE(SUBSTITUTE(SUBSTITUTE(SUBSTITUTE(SUBSTITUTE(SUBSTITUTE(SUBSTITUTE(SUBSTITUTE(SUBSTITUTE(SUBSTITUTE(SUBSTITUTE(SUBSTITUTE(SUBSTITUTE(SUBSTITUTE(SUBSTITUTE(SUBSTITUTE(SUBSTITUTE(SUBSTITUTE(SUBSTITUTE(SUBSTITUTE(SUBSTITUTE(SUBSTITUTE(SUBSTITUTE(SUBSTITUTE(IF(_xlfn.ISFORMULA('#_H'!D106),_xlfn.FORMULATEXT('#_H'!D106),'#_H'!D106),"9","#"),"8","#"),"7","#"),"6","#"),"5","#"),"4","#"),"3","#"),"2","#"),"1","#"),"0","#"),"$","")," ",""),",","@"),"&gt;","@"),"&lt;","@"),"=","@"),")","@"),"(","@"),"^","@"),"/","@"),"+","@"),"*","@"),"-","@"),"@#","")))/2,TRUE,FALSE),"HardCodeMsg",IF(LEN(IF(_xlfn.ISFORMULA(H!D106),_xlfn.FORMULATEXT(H!D106),H!D106))-LEN(SUBSTITUTE(IF(_xlfn.ISFORMULA(H!D106),_xlfn.FORMULATEXT(H!D106),H!D106),"""",""))&gt;LEN(IF(_xlfn.ISFORMULA('#_H'!D106),_xlfn.FORMULATEXT('#_H'!D106),'#_H'!D106))-LEN(SUBSTITUTE(IF(_xlfn.ISFORMULA('#_H'!D106),_xlfn.FORMULATEXT('#_H'!D106),'#_H'!D106),"""","")),TRUE,FALSE),"HardQuoteMsg",IF(LEN(IF(_xlfn.ISFORMULA(H!D106),_xlfn.FORMULATEXT(H!D106),H!D106))-LEN(SUBSTITUTE(IF(_xlfn.ISFORMULA(H!D106),_xlfn.FORMULATEXT(H!D106),H!D106),"$",""))&lt;LEN(IF(_xlfn.ISFORMULA('#_H'!D106),_xlfn.FORMULATEXT('#_H'!D106),'#_H'!D106))-LEN(SUBSTITUTE(IF(_xlfn.ISFORMULA('#_H'!D106),_xlfn.FORMULATEXT('#_H'!D106),'#_H'!D106),"$","")),TRUE,FALSE),"MissingAbsMsg",_xlfn.IFS(ISTEXT('#_H'!D106),FALSE,ISLOGICAL('#_H'!D106),FALSE,SUBSTITUTE(CELL("format",'#_H'!D106),"-","")=SUBSTITUTE(CELL("format",H!D106),"-",""),FALSE,CELL("format",'#_H'!D106)="G",FALSE,AND(CELL("format",'#_H'!D106)="F0",CELL("format",H!D106)="G"),FALSE,TRUE,IFERROR(IF(MATCH(CELL("format",'#_H'!D106),FormatCodes_SFX!$A$4:$A$53,0)&gt;0,TRUE),FALSE),TRUE,TRUE),"FormatMsg",TRUE,"PerfectMsg")</f>
        <v>PerfectMsg</v>
      </c>
      <c r="E106" s="257">
        <v>579054</v>
      </c>
      <c r="F106" s="254">
        <v>0</v>
      </c>
      <c r="G106" s="254">
        <v>0</v>
      </c>
      <c r="H106" s="254"/>
      <c r="I106" s="251"/>
      <c r="J106" s="252">
        <v>0</v>
      </c>
      <c r="K106" s="252">
        <v>0</v>
      </c>
      <c r="N106" s="251"/>
    </row>
    <row r="107" spans="1:14" s="252" customFormat="1" ht="15" customHeight="1" x14ac:dyDescent="0.15">
      <c r="A107" s="251"/>
      <c r="B107" s="252">
        <v>0</v>
      </c>
      <c r="C107" s="252">
        <v>0</v>
      </c>
      <c r="D107" s="252" t="str">
        <f ca="1">_xlfn.IFS(ISBLANK(H!D107),"",IF(NOT(ISNA('#_H'!D107)),IF(ISNA(H!D107),TRUE,FALSE),FALSE),"StuNAMsg",IF(AND(ISNA('#_H'!D107),ISNA(H!D107)),TRUE,FALSE),"PerfectMsg",IF(NOT(ISERROR('#_H'!D107)),IF(ISERROR(H!D107),TRUE,FALSE),FALSE),"StuErrorMsg",IF(TYPE('#_H'!D107)&lt;&gt;TYPE(H!D107),TRUE,FALSE),"WrongTypeMsg",IF(_xlfn.ISFORMULA('#_H'!D107),IF(NOT(_xlfn.ISFORMULA(H!D107)),TRUE),FALSE),"MissingFormulaMsg",IF(NOT(AND(ISNUMBER(FIND("[",_xlfn.FORMULATEXT('#_H'!D107))),ISNUMBER(FIND("!",_xlfn.FORMULATEXT('#_H'!D107))))),AND(ISNUMBER(FIND("[",_xlfn.FORMULATEXT(H!D107))),ISNUMBER(FIND("!",_xlfn.FORMULATEXT(H!D107)))),FALSE),"ExternalRefsMsg",IF(ISNUMBER('#_H'!D107),IF(ABS('#_H'!D107-H!D107)&gt;0.00001,TRUE,FALSE),IF('#_H'!D107&lt;&gt;H!D107,TRUE,FALSE)),IF(ISNUMBER('#_H'!D107),IF('#_H'!D107&gt;H!D107,"TooLow","TooHigh"),"WrongAnswer"),NOT(_xlfn.ISFORMULA('#_H'!D107)),IF(_xlfn.IFS(ISTEXT('#_H'!D107),FALSE,ISLOGICAL('#_H'!D107),FALSE,SUBSTITUTE(CELL("format",'#_H'!D107),"-","")=SUBSTITUTE(CELL("format",H!D107),"-",""),FALSE,CELL("format",'#_H'!D107)="G",FALSE,AND(CELL("format",'#_H'!D107)="F0",CELL("format",H!D107)="G"),FALSE,TRUE,IFERROR(IF(MATCH(CELL("format",'#_H'!D107)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107),_xlfn.FORMULATEXT(H!D107),H!D107),"9","#"),"8","#"),"7","#"),"6","#"),"5","#"),"4","#"),"3","#"),"2","#"),"1","#"),"0","#"),"$","")," ",""),",","@"),"&gt;","@"),"&lt;","@"),"=","@"),")","@"),"(","@"),"^","@"),"/","@"),"+","@"),"*","@"),"-","@"))-LEN(SUBSTITUTE(SUBSTITUTE(SUBSTITUTE(SUBSTITUTE(SUBSTITUTE(SUBSTITUTE(SUBSTITUTE(SUBSTITUTE(SUBSTITUTE(SUBSTITUTE(SUBSTITUTE(SUBSTITUTE(SUBSTITUTE(SUBSTITUTE(SUBSTITUTE(SUBSTITUTE(SUBSTITUTE(SUBSTITUTE(SUBSTITUTE(SUBSTITUTE(SUBSTITUTE(SUBSTITUTE(SUBSTITUTE(SUBSTITUTE(IF(_xlfn.ISFORMULA(H!D107),_xlfn.FORMULATEXT(H!D107),H!D107),"9","#"),"8","#"),"7","#"),"6","#"),"5","#"),"4","#"),"3","#"),"2","#"),"1","#"),"0","#"),"$","")," ",""),",","@"),"&gt;","@"),"&lt;","@"),"=","@"),")","@"),"(","@"),"^","@"),"/","@"),"+","@"),"*","@"),"-","@"),"@#","")))/2&gt;(LEN(SUBSTITUTE(SUBSTITUTE(SUBSTITUTE(SUBSTITUTE(SUBSTITUTE(SUBSTITUTE(SUBSTITUTE(SUBSTITUTE(SUBSTITUTE(SUBSTITUTE(SUBSTITUTE(SUBSTITUTE(SUBSTITUTE(SUBSTITUTE(SUBSTITUTE(SUBSTITUTE(SUBSTITUTE(SUBSTITUTE(SUBSTITUTE(SUBSTITUTE(SUBSTITUTE(SUBSTITUTE(SUBSTITUTE(IF(_xlfn.ISFORMULA('#_H'!D107),_xlfn.FORMULATEXT('#_H'!D107),'#_H'!D107),"9","#"),"8","#"),"7","#"),"6","#"),"5","#"),"4","#"),"3","#"),"2","#"),"1","#"),"0","#"),"$","")," ",""),",","@"),"&gt;","@"),"&lt;","@"),"=","@"),")","@"),"(","@"),"^","@"),"/","@"),"+","@"),"*","@"),"-","@"))-LEN(SUBSTITUTE(SUBSTITUTE(SUBSTITUTE(SUBSTITUTE(SUBSTITUTE(SUBSTITUTE(SUBSTITUTE(SUBSTITUTE(SUBSTITUTE(SUBSTITUTE(SUBSTITUTE(SUBSTITUTE(SUBSTITUTE(SUBSTITUTE(SUBSTITUTE(SUBSTITUTE(SUBSTITUTE(SUBSTITUTE(SUBSTITUTE(SUBSTITUTE(SUBSTITUTE(SUBSTITUTE(SUBSTITUTE(SUBSTITUTE(IF(_xlfn.ISFORMULA('#_H'!D107),_xlfn.FORMULATEXT('#_H'!D107),'#_H'!D107),"9","#"),"8","#"),"7","#"),"6","#"),"5","#"),"4","#"),"3","#"),"2","#"),"1","#"),"0","#"),"$","")," ",""),",","@"),"&gt;","@"),"&lt;","@"),"=","@"),")","@"),"(","@"),"^","@"),"/","@"),"+","@"),"*","@"),"-","@"),"@#","")))/2,TRUE,FALSE),"HardCodeMsg",IF(LEN(IF(_xlfn.ISFORMULA(H!D107),_xlfn.FORMULATEXT(H!D107),H!D107))-LEN(SUBSTITUTE(IF(_xlfn.ISFORMULA(H!D107),_xlfn.FORMULATEXT(H!D107),H!D107),"""",""))&gt;LEN(IF(_xlfn.ISFORMULA('#_H'!D107),_xlfn.FORMULATEXT('#_H'!D107),'#_H'!D107))-LEN(SUBSTITUTE(IF(_xlfn.ISFORMULA('#_H'!D107),_xlfn.FORMULATEXT('#_H'!D107),'#_H'!D107),"""","")),TRUE,FALSE),"HardQuoteMsg",IF(LEN(IF(_xlfn.ISFORMULA(H!D107),_xlfn.FORMULATEXT(H!D107),H!D107))-LEN(SUBSTITUTE(IF(_xlfn.ISFORMULA(H!D107),_xlfn.FORMULATEXT(H!D107),H!D107),"$",""))&lt;LEN(IF(_xlfn.ISFORMULA('#_H'!D107),_xlfn.FORMULATEXT('#_H'!D107),'#_H'!D107))-LEN(SUBSTITUTE(IF(_xlfn.ISFORMULA('#_H'!D107),_xlfn.FORMULATEXT('#_H'!D107),'#_H'!D107),"$","")),TRUE,FALSE),"MissingAbsMsg",_xlfn.IFS(ISTEXT('#_H'!D107),FALSE,ISLOGICAL('#_H'!D107),FALSE,SUBSTITUTE(CELL("format",'#_H'!D107),"-","")=SUBSTITUTE(CELL("format",H!D107),"-",""),FALSE,CELL("format",'#_H'!D107)="G",FALSE,AND(CELL("format",'#_H'!D107)="F0",CELL("format",H!D107)="G"),FALSE,TRUE,IFERROR(IF(MATCH(CELL("format",'#_H'!D107),FormatCodes_SFX!$A$4:$A$53,0)&gt;0,TRUE),FALSE),TRUE,TRUE),"FormatMsg",TRUE,"PerfectMsg")</f>
        <v>PerfectMsg</v>
      </c>
      <c r="E107" s="257">
        <v>2205539</v>
      </c>
      <c r="F107" s="254">
        <v>0</v>
      </c>
      <c r="G107" s="254">
        <v>0</v>
      </c>
      <c r="H107" s="254"/>
      <c r="I107" s="251"/>
      <c r="J107" s="252">
        <v>0</v>
      </c>
      <c r="K107" s="252">
        <v>0</v>
      </c>
      <c r="N107" s="251"/>
    </row>
    <row r="108" spans="1:14" s="252" customFormat="1" ht="15" customHeight="1" x14ac:dyDescent="0.15">
      <c r="A108" s="251"/>
      <c r="B108" s="252">
        <v>0</v>
      </c>
      <c r="C108" s="252">
        <v>0</v>
      </c>
      <c r="D108" s="252" t="str">
        <f ca="1">_xlfn.IFS(ISBLANK(H!D108),"",IF(NOT(ISNA('#_H'!D108)),IF(ISNA(H!D108),TRUE,FALSE),FALSE),"StuNAMsg",IF(AND(ISNA('#_H'!D108),ISNA(H!D108)),TRUE,FALSE),"PerfectMsg",IF(NOT(ISERROR('#_H'!D108)),IF(ISERROR(H!D108),TRUE,FALSE),FALSE),"StuErrorMsg",IF(TYPE('#_H'!D108)&lt;&gt;TYPE(H!D108),TRUE,FALSE),"WrongTypeMsg",IF(_xlfn.ISFORMULA('#_H'!D108),IF(NOT(_xlfn.ISFORMULA(H!D108)),TRUE),FALSE),"MissingFormulaMsg",IF(NOT(AND(ISNUMBER(FIND("[",_xlfn.FORMULATEXT('#_H'!D108))),ISNUMBER(FIND("!",_xlfn.FORMULATEXT('#_H'!D108))))),AND(ISNUMBER(FIND("[",_xlfn.FORMULATEXT(H!D108))),ISNUMBER(FIND("!",_xlfn.FORMULATEXT(H!D108)))),FALSE),"ExternalRefsMsg",IF(ISNUMBER('#_H'!D108),IF(ABS('#_H'!D108-H!D108)&gt;0.00001,TRUE,FALSE),IF('#_H'!D108&lt;&gt;H!D108,TRUE,FALSE)),IF(ISNUMBER('#_H'!D108),IF('#_H'!D108&gt;H!D108,"TooLow","TooHigh"),"WrongAnswer"),NOT(_xlfn.ISFORMULA('#_H'!D108)),IF(_xlfn.IFS(ISTEXT('#_H'!D108),FALSE,ISLOGICAL('#_H'!D108),FALSE,SUBSTITUTE(CELL("format",'#_H'!D108),"-","")=SUBSTITUTE(CELL("format",H!D108),"-",""),FALSE,CELL("format",'#_H'!D108)="G",FALSE,AND(CELL("format",'#_H'!D108)="F0",CELL("format",H!D108)="G"),FALSE,TRUE,IFERROR(IF(MATCH(CELL("format",'#_H'!D108)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108),_xlfn.FORMULATEXT(H!D108),H!D108),"9","#"),"8","#"),"7","#"),"6","#"),"5","#"),"4","#"),"3","#"),"2","#"),"1","#"),"0","#"),"$","")," ",""),",","@"),"&gt;","@"),"&lt;","@"),"=","@"),")","@"),"(","@"),"^","@"),"/","@"),"+","@"),"*","@"),"-","@"))-LEN(SUBSTITUTE(SUBSTITUTE(SUBSTITUTE(SUBSTITUTE(SUBSTITUTE(SUBSTITUTE(SUBSTITUTE(SUBSTITUTE(SUBSTITUTE(SUBSTITUTE(SUBSTITUTE(SUBSTITUTE(SUBSTITUTE(SUBSTITUTE(SUBSTITUTE(SUBSTITUTE(SUBSTITUTE(SUBSTITUTE(SUBSTITUTE(SUBSTITUTE(SUBSTITUTE(SUBSTITUTE(SUBSTITUTE(SUBSTITUTE(IF(_xlfn.ISFORMULA(H!D108),_xlfn.FORMULATEXT(H!D108),H!D108),"9","#"),"8","#"),"7","#"),"6","#"),"5","#"),"4","#"),"3","#"),"2","#"),"1","#"),"0","#"),"$","")," ",""),",","@"),"&gt;","@"),"&lt;","@"),"=","@"),")","@"),"(","@"),"^","@"),"/","@"),"+","@"),"*","@"),"-","@"),"@#","")))/2&gt;(LEN(SUBSTITUTE(SUBSTITUTE(SUBSTITUTE(SUBSTITUTE(SUBSTITUTE(SUBSTITUTE(SUBSTITUTE(SUBSTITUTE(SUBSTITUTE(SUBSTITUTE(SUBSTITUTE(SUBSTITUTE(SUBSTITUTE(SUBSTITUTE(SUBSTITUTE(SUBSTITUTE(SUBSTITUTE(SUBSTITUTE(SUBSTITUTE(SUBSTITUTE(SUBSTITUTE(SUBSTITUTE(SUBSTITUTE(IF(_xlfn.ISFORMULA('#_H'!D108),_xlfn.FORMULATEXT('#_H'!D108),'#_H'!D108),"9","#"),"8","#"),"7","#"),"6","#"),"5","#"),"4","#"),"3","#"),"2","#"),"1","#"),"0","#"),"$","")," ",""),",","@"),"&gt;","@"),"&lt;","@"),"=","@"),")","@"),"(","@"),"^","@"),"/","@"),"+","@"),"*","@"),"-","@"))-LEN(SUBSTITUTE(SUBSTITUTE(SUBSTITUTE(SUBSTITUTE(SUBSTITUTE(SUBSTITUTE(SUBSTITUTE(SUBSTITUTE(SUBSTITUTE(SUBSTITUTE(SUBSTITUTE(SUBSTITUTE(SUBSTITUTE(SUBSTITUTE(SUBSTITUTE(SUBSTITUTE(SUBSTITUTE(SUBSTITUTE(SUBSTITUTE(SUBSTITUTE(SUBSTITUTE(SUBSTITUTE(SUBSTITUTE(SUBSTITUTE(IF(_xlfn.ISFORMULA('#_H'!D108),_xlfn.FORMULATEXT('#_H'!D108),'#_H'!D108),"9","#"),"8","#"),"7","#"),"6","#"),"5","#"),"4","#"),"3","#"),"2","#"),"1","#"),"0","#"),"$","")," ",""),",","@"),"&gt;","@"),"&lt;","@"),"=","@"),")","@"),"(","@"),"^","@"),"/","@"),"+","@"),"*","@"),"-","@"),"@#","")))/2,TRUE,FALSE),"HardCodeMsg",IF(LEN(IF(_xlfn.ISFORMULA(H!D108),_xlfn.FORMULATEXT(H!D108),H!D108))-LEN(SUBSTITUTE(IF(_xlfn.ISFORMULA(H!D108),_xlfn.FORMULATEXT(H!D108),H!D108),"""",""))&gt;LEN(IF(_xlfn.ISFORMULA('#_H'!D108),_xlfn.FORMULATEXT('#_H'!D108),'#_H'!D108))-LEN(SUBSTITUTE(IF(_xlfn.ISFORMULA('#_H'!D108),_xlfn.FORMULATEXT('#_H'!D108),'#_H'!D108),"""","")),TRUE,FALSE),"HardQuoteMsg",IF(LEN(IF(_xlfn.ISFORMULA(H!D108),_xlfn.FORMULATEXT(H!D108),H!D108))-LEN(SUBSTITUTE(IF(_xlfn.ISFORMULA(H!D108),_xlfn.FORMULATEXT(H!D108),H!D108),"$",""))&lt;LEN(IF(_xlfn.ISFORMULA('#_H'!D108),_xlfn.FORMULATEXT('#_H'!D108),'#_H'!D108))-LEN(SUBSTITUTE(IF(_xlfn.ISFORMULA('#_H'!D108),_xlfn.FORMULATEXT('#_H'!D108),'#_H'!D108),"$","")),TRUE,FALSE),"MissingAbsMsg",_xlfn.IFS(ISTEXT('#_H'!D108),FALSE,ISLOGICAL('#_H'!D108),FALSE,SUBSTITUTE(CELL("format",'#_H'!D108),"-","")=SUBSTITUTE(CELL("format",H!D108),"-",""),FALSE,CELL("format",'#_H'!D108)="G",FALSE,AND(CELL("format",'#_H'!D108)="F0",CELL("format",H!D108)="G"),FALSE,TRUE,IFERROR(IF(MATCH(CELL("format",'#_H'!D108),FormatCodes_SFX!$A$4:$A$53,0)&gt;0,TRUE),FALSE),TRUE,TRUE),"FormatMsg",TRUE,"PerfectMsg")</f>
        <v>PerfectMsg</v>
      </c>
      <c r="E108" s="257">
        <v>819559</v>
      </c>
      <c r="F108" s="254">
        <v>0</v>
      </c>
      <c r="G108" s="254">
        <v>0</v>
      </c>
      <c r="H108" s="254"/>
      <c r="I108" s="251"/>
      <c r="J108" s="252">
        <v>0</v>
      </c>
      <c r="K108" s="252">
        <v>0</v>
      </c>
      <c r="N108" s="251"/>
    </row>
    <row r="109" spans="1:14" s="252" customFormat="1" ht="15" customHeight="1" x14ac:dyDescent="0.15">
      <c r="A109" s="251"/>
      <c r="B109" s="252">
        <v>0</v>
      </c>
      <c r="C109" s="252">
        <v>0</v>
      </c>
      <c r="D109" s="252" t="str">
        <f ca="1">_xlfn.IFS(ISBLANK(H!D109),"",IF(NOT(ISNA('#_H'!D109)),IF(ISNA(H!D109),TRUE,FALSE),FALSE),"StuNAMsg",IF(AND(ISNA('#_H'!D109),ISNA(H!D109)),TRUE,FALSE),"PerfectMsg",IF(NOT(ISERROR('#_H'!D109)),IF(ISERROR(H!D109),TRUE,FALSE),FALSE),"StuErrorMsg",IF(TYPE('#_H'!D109)&lt;&gt;TYPE(H!D109),TRUE,FALSE),"WrongTypeMsg",IF(_xlfn.ISFORMULA('#_H'!D109),IF(NOT(_xlfn.ISFORMULA(H!D109)),TRUE),FALSE),"MissingFormulaMsg",IF(NOT(AND(ISNUMBER(FIND("[",_xlfn.FORMULATEXT('#_H'!D109))),ISNUMBER(FIND("!",_xlfn.FORMULATEXT('#_H'!D109))))),AND(ISNUMBER(FIND("[",_xlfn.FORMULATEXT(H!D109))),ISNUMBER(FIND("!",_xlfn.FORMULATEXT(H!D109)))),FALSE),"ExternalRefsMsg",IF(ISNUMBER('#_H'!D109),IF(ABS('#_H'!D109-H!D109)&gt;0.00001,TRUE,FALSE),IF('#_H'!D109&lt;&gt;H!D109,TRUE,FALSE)),IF(ISNUMBER('#_H'!D109),IF('#_H'!D109&gt;H!D109,"TooLow","TooHigh"),"WrongAnswer"),NOT(_xlfn.ISFORMULA('#_H'!D109)),IF(_xlfn.IFS(ISTEXT('#_H'!D109),FALSE,ISLOGICAL('#_H'!D109),FALSE,SUBSTITUTE(CELL("format",'#_H'!D109),"-","")=SUBSTITUTE(CELL("format",H!D109),"-",""),FALSE,CELL("format",'#_H'!D109)="G",FALSE,AND(CELL("format",'#_H'!D109)="F0",CELL("format",H!D109)="G"),FALSE,TRUE,IFERROR(IF(MATCH(CELL("format",'#_H'!D109)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109),_xlfn.FORMULATEXT(H!D109),H!D109),"9","#"),"8","#"),"7","#"),"6","#"),"5","#"),"4","#"),"3","#"),"2","#"),"1","#"),"0","#"),"$","")," ",""),",","@"),"&gt;","@"),"&lt;","@"),"=","@"),")","@"),"(","@"),"^","@"),"/","@"),"+","@"),"*","@"),"-","@"))-LEN(SUBSTITUTE(SUBSTITUTE(SUBSTITUTE(SUBSTITUTE(SUBSTITUTE(SUBSTITUTE(SUBSTITUTE(SUBSTITUTE(SUBSTITUTE(SUBSTITUTE(SUBSTITUTE(SUBSTITUTE(SUBSTITUTE(SUBSTITUTE(SUBSTITUTE(SUBSTITUTE(SUBSTITUTE(SUBSTITUTE(SUBSTITUTE(SUBSTITUTE(SUBSTITUTE(SUBSTITUTE(SUBSTITUTE(SUBSTITUTE(IF(_xlfn.ISFORMULA(H!D109),_xlfn.FORMULATEXT(H!D109),H!D109),"9","#"),"8","#"),"7","#"),"6","#"),"5","#"),"4","#"),"3","#"),"2","#"),"1","#"),"0","#"),"$","")," ",""),",","@"),"&gt;","@"),"&lt;","@"),"=","@"),")","@"),"(","@"),"^","@"),"/","@"),"+","@"),"*","@"),"-","@"),"@#","")))/2&gt;(LEN(SUBSTITUTE(SUBSTITUTE(SUBSTITUTE(SUBSTITUTE(SUBSTITUTE(SUBSTITUTE(SUBSTITUTE(SUBSTITUTE(SUBSTITUTE(SUBSTITUTE(SUBSTITUTE(SUBSTITUTE(SUBSTITUTE(SUBSTITUTE(SUBSTITUTE(SUBSTITUTE(SUBSTITUTE(SUBSTITUTE(SUBSTITUTE(SUBSTITUTE(SUBSTITUTE(SUBSTITUTE(SUBSTITUTE(IF(_xlfn.ISFORMULA('#_H'!D109),_xlfn.FORMULATEXT('#_H'!D109),'#_H'!D109),"9","#"),"8","#"),"7","#"),"6","#"),"5","#"),"4","#"),"3","#"),"2","#"),"1","#"),"0","#"),"$","")," ",""),",","@"),"&gt;","@"),"&lt;","@"),"=","@"),")","@"),"(","@"),"^","@"),"/","@"),"+","@"),"*","@"),"-","@"))-LEN(SUBSTITUTE(SUBSTITUTE(SUBSTITUTE(SUBSTITUTE(SUBSTITUTE(SUBSTITUTE(SUBSTITUTE(SUBSTITUTE(SUBSTITUTE(SUBSTITUTE(SUBSTITUTE(SUBSTITUTE(SUBSTITUTE(SUBSTITUTE(SUBSTITUTE(SUBSTITUTE(SUBSTITUTE(SUBSTITUTE(SUBSTITUTE(SUBSTITUTE(SUBSTITUTE(SUBSTITUTE(SUBSTITUTE(SUBSTITUTE(IF(_xlfn.ISFORMULA('#_H'!D109),_xlfn.FORMULATEXT('#_H'!D109),'#_H'!D109),"9","#"),"8","#"),"7","#"),"6","#"),"5","#"),"4","#"),"3","#"),"2","#"),"1","#"),"0","#"),"$","")," ",""),",","@"),"&gt;","@"),"&lt;","@"),"=","@"),")","@"),"(","@"),"^","@"),"/","@"),"+","@"),"*","@"),"-","@"),"@#","")))/2,TRUE,FALSE),"HardCodeMsg",IF(LEN(IF(_xlfn.ISFORMULA(H!D109),_xlfn.FORMULATEXT(H!D109),H!D109))-LEN(SUBSTITUTE(IF(_xlfn.ISFORMULA(H!D109),_xlfn.FORMULATEXT(H!D109),H!D109),"""",""))&gt;LEN(IF(_xlfn.ISFORMULA('#_H'!D109),_xlfn.FORMULATEXT('#_H'!D109),'#_H'!D109))-LEN(SUBSTITUTE(IF(_xlfn.ISFORMULA('#_H'!D109),_xlfn.FORMULATEXT('#_H'!D109),'#_H'!D109),"""","")),TRUE,FALSE),"HardQuoteMsg",IF(LEN(IF(_xlfn.ISFORMULA(H!D109),_xlfn.FORMULATEXT(H!D109),H!D109))-LEN(SUBSTITUTE(IF(_xlfn.ISFORMULA(H!D109),_xlfn.FORMULATEXT(H!D109),H!D109),"$",""))&lt;LEN(IF(_xlfn.ISFORMULA('#_H'!D109),_xlfn.FORMULATEXT('#_H'!D109),'#_H'!D109))-LEN(SUBSTITUTE(IF(_xlfn.ISFORMULA('#_H'!D109),_xlfn.FORMULATEXT('#_H'!D109),'#_H'!D109),"$","")),TRUE,FALSE),"MissingAbsMsg",_xlfn.IFS(ISTEXT('#_H'!D109),FALSE,ISLOGICAL('#_H'!D109),FALSE,SUBSTITUTE(CELL("format",'#_H'!D109),"-","")=SUBSTITUTE(CELL("format",H!D109),"-",""),FALSE,CELL("format",'#_H'!D109)="G",FALSE,AND(CELL("format",'#_H'!D109)="F0",CELL("format",H!D109)="G"),FALSE,TRUE,IFERROR(IF(MATCH(CELL("format",'#_H'!D109),FormatCodes_SFX!$A$4:$A$53,0)&gt;0,TRUE),FALSE),TRUE,TRUE),"FormatMsg",TRUE,"PerfectMsg")</f>
        <v>PerfectMsg</v>
      </c>
      <c r="E109" s="257">
        <v>743347</v>
      </c>
      <c r="F109" s="254">
        <v>0</v>
      </c>
      <c r="G109" s="254">
        <v>0</v>
      </c>
      <c r="H109" s="254"/>
      <c r="I109" s="251"/>
      <c r="J109" s="252">
        <v>0</v>
      </c>
      <c r="K109" s="252">
        <v>0</v>
      </c>
      <c r="N109" s="251"/>
    </row>
    <row r="110" spans="1:14" s="252" customFormat="1" ht="15" customHeight="1" x14ac:dyDescent="0.15">
      <c r="A110" s="251"/>
      <c r="B110" s="252">
        <v>0</v>
      </c>
      <c r="C110" s="252">
        <v>0</v>
      </c>
      <c r="D110" s="252" t="str">
        <f ca="1">_xlfn.IFS(ISBLANK(H!D110),"",IF(NOT(ISNA('#_H'!D110)),IF(ISNA(H!D110),TRUE,FALSE),FALSE),"StuNAMsg",IF(AND(ISNA('#_H'!D110),ISNA(H!D110)),TRUE,FALSE),"PerfectMsg",IF(NOT(ISERROR('#_H'!D110)),IF(ISERROR(H!D110),TRUE,FALSE),FALSE),"StuErrorMsg",IF(TYPE('#_H'!D110)&lt;&gt;TYPE(H!D110),TRUE,FALSE),"WrongTypeMsg",IF(_xlfn.ISFORMULA('#_H'!D110),IF(NOT(_xlfn.ISFORMULA(H!D110)),TRUE),FALSE),"MissingFormulaMsg",IF(NOT(AND(ISNUMBER(FIND("[",_xlfn.FORMULATEXT('#_H'!D110))),ISNUMBER(FIND("!",_xlfn.FORMULATEXT('#_H'!D110))))),AND(ISNUMBER(FIND("[",_xlfn.FORMULATEXT(H!D110))),ISNUMBER(FIND("!",_xlfn.FORMULATEXT(H!D110)))),FALSE),"ExternalRefsMsg",IF(ISNUMBER('#_H'!D110),IF(ABS('#_H'!D110-H!D110)&gt;0.00001,TRUE,FALSE),IF('#_H'!D110&lt;&gt;H!D110,TRUE,FALSE)),IF(ISNUMBER('#_H'!D110),IF('#_H'!D110&gt;H!D110,"TooLow","TooHigh"),"WrongAnswer"),NOT(_xlfn.ISFORMULA('#_H'!D110)),IF(_xlfn.IFS(ISTEXT('#_H'!D110),FALSE,ISLOGICAL('#_H'!D110),FALSE,SUBSTITUTE(CELL("format",'#_H'!D110),"-","")=SUBSTITUTE(CELL("format",H!D110),"-",""),FALSE,CELL("format",'#_H'!D110)="G",FALSE,AND(CELL("format",'#_H'!D110)="F0",CELL("format",H!D110)="G"),FALSE,TRUE,IFERROR(IF(MATCH(CELL("format",'#_H'!D110)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110),_xlfn.FORMULATEXT(H!D110),H!D110),"9","#"),"8","#"),"7","#"),"6","#"),"5","#"),"4","#"),"3","#"),"2","#"),"1","#"),"0","#"),"$","")," ",""),",","@"),"&gt;","@"),"&lt;","@"),"=","@"),")","@"),"(","@"),"^","@"),"/","@"),"+","@"),"*","@"),"-","@"))-LEN(SUBSTITUTE(SUBSTITUTE(SUBSTITUTE(SUBSTITUTE(SUBSTITUTE(SUBSTITUTE(SUBSTITUTE(SUBSTITUTE(SUBSTITUTE(SUBSTITUTE(SUBSTITUTE(SUBSTITUTE(SUBSTITUTE(SUBSTITUTE(SUBSTITUTE(SUBSTITUTE(SUBSTITUTE(SUBSTITUTE(SUBSTITUTE(SUBSTITUTE(SUBSTITUTE(SUBSTITUTE(SUBSTITUTE(SUBSTITUTE(IF(_xlfn.ISFORMULA(H!D110),_xlfn.FORMULATEXT(H!D110),H!D110),"9","#"),"8","#"),"7","#"),"6","#"),"5","#"),"4","#"),"3","#"),"2","#"),"1","#"),"0","#"),"$","")," ",""),",","@"),"&gt;","@"),"&lt;","@"),"=","@"),")","@"),"(","@"),"^","@"),"/","@"),"+","@"),"*","@"),"-","@"),"@#","")))/2&gt;(LEN(SUBSTITUTE(SUBSTITUTE(SUBSTITUTE(SUBSTITUTE(SUBSTITUTE(SUBSTITUTE(SUBSTITUTE(SUBSTITUTE(SUBSTITUTE(SUBSTITUTE(SUBSTITUTE(SUBSTITUTE(SUBSTITUTE(SUBSTITUTE(SUBSTITUTE(SUBSTITUTE(SUBSTITUTE(SUBSTITUTE(SUBSTITUTE(SUBSTITUTE(SUBSTITUTE(SUBSTITUTE(SUBSTITUTE(IF(_xlfn.ISFORMULA('#_H'!D110),_xlfn.FORMULATEXT('#_H'!D110),'#_H'!D110),"9","#"),"8","#"),"7","#"),"6","#"),"5","#"),"4","#"),"3","#"),"2","#"),"1","#"),"0","#"),"$","")," ",""),",","@"),"&gt;","@"),"&lt;","@"),"=","@"),")","@"),"(","@"),"^","@"),"/","@"),"+","@"),"*","@"),"-","@"))-LEN(SUBSTITUTE(SUBSTITUTE(SUBSTITUTE(SUBSTITUTE(SUBSTITUTE(SUBSTITUTE(SUBSTITUTE(SUBSTITUTE(SUBSTITUTE(SUBSTITUTE(SUBSTITUTE(SUBSTITUTE(SUBSTITUTE(SUBSTITUTE(SUBSTITUTE(SUBSTITUTE(SUBSTITUTE(SUBSTITUTE(SUBSTITUTE(SUBSTITUTE(SUBSTITUTE(SUBSTITUTE(SUBSTITUTE(SUBSTITUTE(IF(_xlfn.ISFORMULA('#_H'!D110),_xlfn.FORMULATEXT('#_H'!D110),'#_H'!D110),"9","#"),"8","#"),"7","#"),"6","#"),"5","#"),"4","#"),"3","#"),"2","#"),"1","#"),"0","#"),"$","")," ",""),",","@"),"&gt;","@"),"&lt;","@"),"=","@"),")","@"),"(","@"),"^","@"),"/","@"),"+","@"),"*","@"),"-","@"),"@#","")))/2,TRUE,FALSE),"HardCodeMsg",IF(LEN(IF(_xlfn.ISFORMULA(H!D110),_xlfn.FORMULATEXT(H!D110),H!D110))-LEN(SUBSTITUTE(IF(_xlfn.ISFORMULA(H!D110),_xlfn.FORMULATEXT(H!D110),H!D110),"""",""))&gt;LEN(IF(_xlfn.ISFORMULA('#_H'!D110),_xlfn.FORMULATEXT('#_H'!D110),'#_H'!D110))-LEN(SUBSTITUTE(IF(_xlfn.ISFORMULA('#_H'!D110),_xlfn.FORMULATEXT('#_H'!D110),'#_H'!D110),"""","")),TRUE,FALSE),"HardQuoteMsg",IF(LEN(IF(_xlfn.ISFORMULA(H!D110),_xlfn.FORMULATEXT(H!D110),H!D110))-LEN(SUBSTITUTE(IF(_xlfn.ISFORMULA(H!D110),_xlfn.FORMULATEXT(H!D110),H!D110),"$",""))&lt;LEN(IF(_xlfn.ISFORMULA('#_H'!D110),_xlfn.FORMULATEXT('#_H'!D110),'#_H'!D110))-LEN(SUBSTITUTE(IF(_xlfn.ISFORMULA('#_H'!D110),_xlfn.FORMULATEXT('#_H'!D110),'#_H'!D110),"$","")),TRUE,FALSE),"MissingAbsMsg",_xlfn.IFS(ISTEXT('#_H'!D110),FALSE,ISLOGICAL('#_H'!D110),FALSE,SUBSTITUTE(CELL("format",'#_H'!D110),"-","")=SUBSTITUTE(CELL("format",H!D110),"-",""),FALSE,CELL("format",'#_H'!D110)="G",FALSE,AND(CELL("format",'#_H'!D110)="F0",CELL("format",H!D110)="G"),FALSE,TRUE,IFERROR(IF(MATCH(CELL("format",'#_H'!D110),FormatCodes_SFX!$A$4:$A$53,0)&gt;0,TRUE),FALSE),TRUE,TRUE),"FormatMsg",TRUE,"PerfectMsg")</f>
        <v>PerfectMsg</v>
      </c>
      <c r="E110" s="257">
        <v>426005</v>
      </c>
      <c r="F110" s="254">
        <v>0</v>
      </c>
      <c r="G110" s="254">
        <v>0</v>
      </c>
      <c r="H110" s="254"/>
      <c r="I110" s="251"/>
      <c r="J110" s="252">
        <v>0</v>
      </c>
      <c r="K110" s="252">
        <v>0</v>
      </c>
      <c r="N110" s="251"/>
    </row>
    <row r="111" spans="1:14" s="252" customFormat="1" ht="15" customHeight="1" x14ac:dyDescent="0.15">
      <c r="A111" s="251"/>
      <c r="B111" s="252">
        <v>0</v>
      </c>
      <c r="C111" s="252">
        <v>0</v>
      </c>
      <c r="D111" s="252" t="str">
        <f ca="1">_xlfn.IFS(ISBLANK(H!D111),"",IF(NOT(ISNA('#_H'!D111)),IF(ISNA(H!D111),TRUE,FALSE),FALSE),"StuNAMsg",IF(AND(ISNA('#_H'!D111),ISNA(H!D111)),TRUE,FALSE),"PerfectMsg",IF(NOT(ISERROR('#_H'!D111)),IF(ISERROR(H!D111),TRUE,FALSE),FALSE),"StuErrorMsg",IF(TYPE('#_H'!D111)&lt;&gt;TYPE(H!D111),TRUE,FALSE),"WrongTypeMsg",IF(_xlfn.ISFORMULA('#_H'!D111),IF(NOT(_xlfn.ISFORMULA(H!D111)),TRUE),FALSE),"MissingFormulaMsg",IF(NOT(AND(ISNUMBER(FIND("[",_xlfn.FORMULATEXT('#_H'!D111))),ISNUMBER(FIND("!",_xlfn.FORMULATEXT('#_H'!D111))))),AND(ISNUMBER(FIND("[",_xlfn.FORMULATEXT(H!D111))),ISNUMBER(FIND("!",_xlfn.FORMULATEXT(H!D111)))),FALSE),"ExternalRefsMsg",IF(ISNUMBER('#_H'!D111),IF(ABS('#_H'!D111-H!D111)&gt;0.00001,TRUE,FALSE),IF('#_H'!D111&lt;&gt;H!D111,TRUE,FALSE)),IF(ISNUMBER('#_H'!D111),IF('#_H'!D111&gt;H!D111,"TooLow","TooHigh"),"WrongAnswer"),NOT(_xlfn.ISFORMULA('#_H'!D111)),IF(_xlfn.IFS(ISTEXT('#_H'!D111),FALSE,ISLOGICAL('#_H'!D111),FALSE,SUBSTITUTE(CELL("format",'#_H'!D111),"-","")=SUBSTITUTE(CELL("format",H!D111),"-",""),FALSE,CELL("format",'#_H'!D111)="G",FALSE,AND(CELL("format",'#_H'!D111)="F0",CELL("format",H!D111)="G"),FALSE,TRUE,IFERROR(IF(MATCH(CELL("format",'#_H'!D111)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111),_xlfn.FORMULATEXT(H!D111),H!D111),"9","#"),"8","#"),"7","#"),"6","#"),"5","#"),"4","#"),"3","#"),"2","#"),"1","#"),"0","#"),"$","")," ",""),",","@"),"&gt;","@"),"&lt;","@"),"=","@"),")","@"),"(","@"),"^","@"),"/","@"),"+","@"),"*","@"),"-","@"))-LEN(SUBSTITUTE(SUBSTITUTE(SUBSTITUTE(SUBSTITUTE(SUBSTITUTE(SUBSTITUTE(SUBSTITUTE(SUBSTITUTE(SUBSTITUTE(SUBSTITUTE(SUBSTITUTE(SUBSTITUTE(SUBSTITUTE(SUBSTITUTE(SUBSTITUTE(SUBSTITUTE(SUBSTITUTE(SUBSTITUTE(SUBSTITUTE(SUBSTITUTE(SUBSTITUTE(SUBSTITUTE(SUBSTITUTE(SUBSTITUTE(IF(_xlfn.ISFORMULA(H!D111),_xlfn.FORMULATEXT(H!D111),H!D111),"9","#"),"8","#"),"7","#"),"6","#"),"5","#"),"4","#"),"3","#"),"2","#"),"1","#"),"0","#"),"$","")," ",""),",","@"),"&gt;","@"),"&lt;","@"),"=","@"),")","@"),"(","@"),"^","@"),"/","@"),"+","@"),"*","@"),"-","@"),"@#","")))/2&gt;(LEN(SUBSTITUTE(SUBSTITUTE(SUBSTITUTE(SUBSTITUTE(SUBSTITUTE(SUBSTITUTE(SUBSTITUTE(SUBSTITUTE(SUBSTITUTE(SUBSTITUTE(SUBSTITUTE(SUBSTITUTE(SUBSTITUTE(SUBSTITUTE(SUBSTITUTE(SUBSTITUTE(SUBSTITUTE(SUBSTITUTE(SUBSTITUTE(SUBSTITUTE(SUBSTITUTE(SUBSTITUTE(SUBSTITUTE(IF(_xlfn.ISFORMULA('#_H'!D111),_xlfn.FORMULATEXT('#_H'!D111),'#_H'!D111),"9","#"),"8","#"),"7","#"),"6","#"),"5","#"),"4","#"),"3","#"),"2","#"),"1","#"),"0","#"),"$","")," ",""),",","@"),"&gt;","@"),"&lt;","@"),"=","@"),")","@"),"(","@"),"^","@"),"/","@"),"+","@"),"*","@"),"-","@"))-LEN(SUBSTITUTE(SUBSTITUTE(SUBSTITUTE(SUBSTITUTE(SUBSTITUTE(SUBSTITUTE(SUBSTITUTE(SUBSTITUTE(SUBSTITUTE(SUBSTITUTE(SUBSTITUTE(SUBSTITUTE(SUBSTITUTE(SUBSTITUTE(SUBSTITUTE(SUBSTITUTE(SUBSTITUTE(SUBSTITUTE(SUBSTITUTE(SUBSTITUTE(SUBSTITUTE(SUBSTITUTE(SUBSTITUTE(SUBSTITUTE(IF(_xlfn.ISFORMULA('#_H'!D111),_xlfn.FORMULATEXT('#_H'!D111),'#_H'!D111),"9","#"),"8","#"),"7","#"),"6","#"),"5","#"),"4","#"),"3","#"),"2","#"),"1","#"),"0","#"),"$","")," ",""),",","@"),"&gt;","@"),"&lt;","@"),"=","@"),")","@"),"(","@"),"^","@"),"/","@"),"+","@"),"*","@"),"-","@"),"@#","")))/2,TRUE,FALSE),"HardCodeMsg",IF(LEN(IF(_xlfn.ISFORMULA(H!D111),_xlfn.FORMULATEXT(H!D111),H!D111))-LEN(SUBSTITUTE(IF(_xlfn.ISFORMULA(H!D111),_xlfn.FORMULATEXT(H!D111),H!D111),"""",""))&gt;LEN(IF(_xlfn.ISFORMULA('#_H'!D111),_xlfn.FORMULATEXT('#_H'!D111),'#_H'!D111))-LEN(SUBSTITUTE(IF(_xlfn.ISFORMULA('#_H'!D111),_xlfn.FORMULATEXT('#_H'!D111),'#_H'!D111),"""","")),TRUE,FALSE),"HardQuoteMsg",IF(LEN(IF(_xlfn.ISFORMULA(H!D111),_xlfn.FORMULATEXT(H!D111),H!D111))-LEN(SUBSTITUTE(IF(_xlfn.ISFORMULA(H!D111),_xlfn.FORMULATEXT(H!D111),H!D111),"$",""))&lt;LEN(IF(_xlfn.ISFORMULA('#_H'!D111),_xlfn.FORMULATEXT('#_H'!D111),'#_H'!D111))-LEN(SUBSTITUTE(IF(_xlfn.ISFORMULA('#_H'!D111),_xlfn.FORMULATEXT('#_H'!D111),'#_H'!D111),"$","")),TRUE,FALSE),"MissingAbsMsg",_xlfn.IFS(ISTEXT('#_H'!D111),FALSE,ISLOGICAL('#_H'!D111),FALSE,SUBSTITUTE(CELL("format",'#_H'!D111),"-","")=SUBSTITUTE(CELL("format",H!D111),"-",""),FALSE,CELL("format",'#_H'!D111)="G",FALSE,AND(CELL("format",'#_H'!D111)="F0",CELL("format",H!D111)="G"),FALSE,TRUE,IFERROR(IF(MATCH(CELL("format",'#_H'!D111),FormatCodes_SFX!$A$4:$A$53,0)&gt;0,TRUE),FALSE),TRUE,TRUE),"FormatMsg",TRUE,"PerfectMsg")</f>
        <v>PerfectMsg</v>
      </c>
      <c r="E111" s="257">
        <v>252778</v>
      </c>
      <c r="F111" s="254">
        <v>0</v>
      </c>
      <c r="G111" s="254">
        <v>0</v>
      </c>
      <c r="H111" s="254"/>
      <c r="I111" s="251"/>
      <c r="J111" s="252">
        <v>0</v>
      </c>
      <c r="K111" s="252">
        <v>0</v>
      </c>
      <c r="N111" s="251"/>
    </row>
    <row r="112" spans="1:14" s="252" customFormat="1" ht="15" customHeight="1" x14ac:dyDescent="0.15">
      <c r="A112" s="251"/>
      <c r="B112" s="252">
        <v>0</v>
      </c>
      <c r="C112" s="252">
        <v>0</v>
      </c>
      <c r="D112" s="252" t="str">
        <f ca="1">_xlfn.IFS(ISBLANK(H!D112),"",IF(NOT(ISNA('#_H'!D112)),IF(ISNA(H!D112),TRUE,FALSE),FALSE),"StuNAMsg",IF(AND(ISNA('#_H'!D112),ISNA(H!D112)),TRUE,FALSE),"PerfectMsg",IF(NOT(ISERROR('#_H'!D112)),IF(ISERROR(H!D112),TRUE,FALSE),FALSE),"StuErrorMsg",IF(TYPE('#_H'!D112)&lt;&gt;TYPE(H!D112),TRUE,FALSE),"WrongTypeMsg",IF(_xlfn.ISFORMULA('#_H'!D112),IF(NOT(_xlfn.ISFORMULA(H!D112)),TRUE),FALSE),"MissingFormulaMsg",IF(NOT(AND(ISNUMBER(FIND("[",_xlfn.FORMULATEXT('#_H'!D112))),ISNUMBER(FIND("!",_xlfn.FORMULATEXT('#_H'!D112))))),AND(ISNUMBER(FIND("[",_xlfn.FORMULATEXT(H!D112))),ISNUMBER(FIND("!",_xlfn.FORMULATEXT(H!D112)))),FALSE),"ExternalRefsMsg",IF(ISNUMBER('#_H'!D112),IF(ABS('#_H'!D112-H!D112)&gt;0.00001,TRUE,FALSE),IF('#_H'!D112&lt;&gt;H!D112,TRUE,FALSE)),IF(ISNUMBER('#_H'!D112),IF('#_H'!D112&gt;H!D112,"TooLow","TooHigh"),"WrongAnswer"),NOT(_xlfn.ISFORMULA('#_H'!D112)),IF(_xlfn.IFS(ISTEXT('#_H'!D112),FALSE,ISLOGICAL('#_H'!D112),FALSE,SUBSTITUTE(CELL("format",'#_H'!D112),"-","")=SUBSTITUTE(CELL("format",H!D112),"-",""),FALSE,CELL("format",'#_H'!D112)="G",FALSE,AND(CELL("format",'#_H'!D112)="F0",CELL("format",H!D112)="G"),FALSE,TRUE,IFERROR(IF(MATCH(CELL("format",'#_H'!D112)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112),_xlfn.FORMULATEXT(H!D112),H!D112),"9","#"),"8","#"),"7","#"),"6","#"),"5","#"),"4","#"),"3","#"),"2","#"),"1","#"),"0","#"),"$","")," ",""),",","@"),"&gt;","@"),"&lt;","@"),"=","@"),")","@"),"(","@"),"^","@"),"/","@"),"+","@"),"*","@"),"-","@"))-LEN(SUBSTITUTE(SUBSTITUTE(SUBSTITUTE(SUBSTITUTE(SUBSTITUTE(SUBSTITUTE(SUBSTITUTE(SUBSTITUTE(SUBSTITUTE(SUBSTITUTE(SUBSTITUTE(SUBSTITUTE(SUBSTITUTE(SUBSTITUTE(SUBSTITUTE(SUBSTITUTE(SUBSTITUTE(SUBSTITUTE(SUBSTITUTE(SUBSTITUTE(SUBSTITUTE(SUBSTITUTE(SUBSTITUTE(SUBSTITUTE(IF(_xlfn.ISFORMULA(H!D112),_xlfn.FORMULATEXT(H!D112),H!D112),"9","#"),"8","#"),"7","#"),"6","#"),"5","#"),"4","#"),"3","#"),"2","#"),"1","#"),"0","#"),"$","")," ",""),",","@"),"&gt;","@"),"&lt;","@"),"=","@"),")","@"),"(","@"),"^","@"),"/","@"),"+","@"),"*","@"),"-","@"),"@#","")))/2&gt;(LEN(SUBSTITUTE(SUBSTITUTE(SUBSTITUTE(SUBSTITUTE(SUBSTITUTE(SUBSTITUTE(SUBSTITUTE(SUBSTITUTE(SUBSTITUTE(SUBSTITUTE(SUBSTITUTE(SUBSTITUTE(SUBSTITUTE(SUBSTITUTE(SUBSTITUTE(SUBSTITUTE(SUBSTITUTE(SUBSTITUTE(SUBSTITUTE(SUBSTITUTE(SUBSTITUTE(SUBSTITUTE(SUBSTITUTE(IF(_xlfn.ISFORMULA('#_H'!D112),_xlfn.FORMULATEXT('#_H'!D112),'#_H'!D112),"9","#"),"8","#"),"7","#"),"6","#"),"5","#"),"4","#"),"3","#"),"2","#"),"1","#"),"0","#"),"$","")," ",""),",","@"),"&gt;","@"),"&lt;","@"),"=","@"),")","@"),"(","@"),"^","@"),"/","@"),"+","@"),"*","@"),"-","@"))-LEN(SUBSTITUTE(SUBSTITUTE(SUBSTITUTE(SUBSTITUTE(SUBSTITUTE(SUBSTITUTE(SUBSTITUTE(SUBSTITUTE(SUBSTITUTE(SUBSTITUTE(SUBSTITUTE(SUBSTITUTE(SUBSTITUTE(SUBSTITUTE(SUBSTITUTE(SUBSTITUTE(SUBSTITUTE(SUBSTITUTE(SUBSTITUTE(SUBSTITUTE(SUBSTITUTE(SUBSTITUTE(SUBSTITUTE(SUBSTITUTE(IF(_xlfn.ISFORMULA('#_H'!D112),_xlfn.FORMULATEXT('#_H'!D112),'#_H'!D112),"9","#"),"8","#"),"7","#"),"6","#"),"5","#"),"4","#"),"3","#"),"2","#"),"1","#"),"0","#"),"$","")," ",""),",","@"),"&gt;","@"),"&lt;","@"),"=","@"),")","@"),"(","@"),"^","@"),"/","@"),"+","@"),"*","@"),"-","@"),"@#","")))/2,TRUE,FALSE),"HardCodeMsg",IF(LEN(IF(_xlfn.ISFORMULA(H!D112),_xlfn.FORMULATEXT(H!D112),H!D112))-LEN(SUBSTITUTE(IF(_xlfn.ISFORMULA(H!D112),_xlfn.FORMULATEXT(H!D112),H!D112),"""",""))&gt;LEN(IF(_xlfn.ISFORMULA('#_H'!D112),_xlfn.FORMULATEXT('#_H'!D112),'#_H'!D112))-LEN(SUBSTITUTE(IF(_xlfn.ISFORMULA('#_H'!D112),_xlfn.FORMULATEXT('#_H'!D112),'#_H'!D112),"""","")),TRUE,FALSE),"HardQuoteMsg",IF(LEN(IF(_xlfn.ISFORMULA(H!D112),_xlfn.FORMULATEXT(H!D112),H!D112))-LEN(SUBSTITUTE(IF(_xlfn.ISFORMULA(H!D112),_xlfn.FORMULATEXT(H!D112),H!D112),"$",""))&lt;LEN(IF(_xlfn.ISFORMULA('#_H'!D112),_xlfn.FORMULATEXT('#_H'!D112),'#_H'!D112))-LEN(SUBSTITUTE(IF(_xlfn.ISFORMULA('#_H'!D112),_xlfn.FORMULATEXT('#_H'!D112),'#_H'!D112),"$","")),TRUE,FALSE),"MissingAbsMsg",_xlfn.IFS(ISTEXT('#_H'!D112),FALSE,ISLOGICAL('#_H'!D112),FALSE,SUBSTITUTE(CELL("format",'#_H'!D112),"-","")=SUBSTITUTE(CELL("format",H!D112),"-",""),FALSE,CELL("format",'#_H'!D112)="G",FALSE,AND(CELL("format",'#_H'!D112)="F0",CELL("format",H!D112)="G"),FALSE,TRUE,IFERROR(IF(MATCH(CELL("format",'#_H'!D112),FormatCodes_SFX!$A$4:$A$53,0)&gt;0,TRUE),FALSE),TRUE,TRUE),"FormatMsg",TRUE,"PerfectMsg")</f>
        <v>PerfectMsg</v>
      </c>
      <c r="E112" s="257">
        <v>1316601</v>
      </c>
      <c r="F112" s="254">
        <v>0</v>
      </c>
      <c r="G112" s="254">
        <v>0</v>
      </c>
      <c r="H112" s="254"/>
      <c r="I112" s="251"/>
      <c r="J112" s="252">
        <v>0</v>
      </c>
      <c r="K112" s="252">
        <v>0</v>
      </c>
      <c r="N112" s="251"/>
    </row>
    <row r="113" spans="1:14" s="252" customFormat="1" ht="15" customHeight="1" x14ac:dyDescent="0.15">
      <c r="A113" s="251"/>
      <c r="B113" s="252">
        <v>0</v>
      </c>
      <c r="C113" s="252">
        <v>0</v>
      </c>
      <c r="D113" s="252" t="str">
        <f ca="1">_xlfn.IFS(ISBLANK(H!D113),"",IF(NOT(ISNA('#_H'!D113)),IF(ISNA(H!D113),TRUE,FALSE),FALSE),"StuNAMsg",IF(AND(ISNA('#_H'!D113),ISNA(H!D113)),TRUE,FALSE),"PerfectMsg",IF(NOT(ISERROR('#_H'!D113)),IF(ISERROR(H!D113),TRUE,FALSE),FALSE),"StuErrorMsg",IF(TYPE('#_H'!D113)&lt;&gt;TYPE(H!D113),TRUE,FALSE),"WrongTypeMsg",IF(_xlfn.ISFORMULA('#_H'!D113),IF(NOT(_xlfn.ISFORMULA(H!D113)),TRUE),FALSE),"MissingFormulaMsg",IF(NOT(AND(ISNUMBER(FIND("[",_xlfn.FORMULATEXT('#_H'!D113))),ISNUMBER(FIND("!",_xlfn.FORMULATEXT('#_H'!D113))))),AND(ISNUMBER(FIND("[",_xlfn.FORMULATEXT(H!D113))),ISNUMBER(FIND("!",_xlfn.FORMULATEXT(H!D113)))),FALSE),"ExternalRefsMsg",IF(ISNUMBER('#_H'!D113),IF(ABS('#_H'!D113-H!D113)&gt;0.00001,TRUE,FALSE),IF('#_H'!D113&lt;&gt;H!D113,TRUE,FALSE)),IF(ISNUMBER('#_H'!D113),IF('#_H'!D113&gt;H!D113,"TooLow","TooHigh"),"WrongAnswer"),NOT(_xlfn.ISFORMULA('#_H'!D113)),IF(_xlfn.IFS(ISTEXT('#_H'!D113),FALSE,ISLOGICAL('#_H'!D113),FALSE,SUBSTITUTE(CELL("format",'#_H'!D113),"-","")=SUBSTITUTE(CELL("format",H!D113),"-",""),FALSE,CELL("format",'#_H'!D113)="G",FALSE,AND(CELL("format",'#_H'!D113)="F0",CELL("format",H!D113)="G"),FALSE,TRUE,IFERROR(IF(MATCH(CELL("format",'#_H'!D113)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113),_xlfn.FORMULATEXT(H!D113),H!D113),"9","#"),"8","#"),"7","#"),"6","#"),"5","#"),"4","#"),"3","#"),"2","#"),"1","#"),"0","#"),"$","")," ",""),",","@"),"&gt;","@"),"&lt;","@"),"=","@"),")","@"),"(","@"),"^","@"),"/","@"),"+","@"),"*","@"),"-","@"))-LEN(SUBSTITUTE(SUBSTITUTE(SUBSTITUTE(SUBSTITUTE(SUBSTITUTE(SUBSTITUTE(SUBSTITUTE(SUBSTITUTE(SUBSTITUTE(SUBSTITUTE(SUBSTITUTE(SUBSTITUTE(SUBSTITUTE(SUBSTITUTE(SUBSTITUTE(SUBSTITUTE(SUBSTITUTE(SUBSTITUTE(SUBSTITUTE(SUBSTITUTE(SUBSTITUTE(SUBSTITUTE(SUBSTITUTE(SUBSTITUTE(IF(_xlfn.ISFORMULA(H!D113),_xlfn.FORMULATEXT(H!D113),H!D113),"9","#"),"8","#"),"7","#"),"6","#"),"5","#"),"4","#"),"3","#"),"2","#"),"1","#"),"0","#"),"$","")," ",""),",","@"),"&gt;","@"),"&lt;","@"),"=","@"),")","@"),"(","@"),"^","@"),"/","@"),"+","@"),"*","@"),"-","@"),"@#","")))/2&gt;(LEN(SUBSTITUTE(SUBSTITUTE(SUBSTITUTE(SUBSTITUTE(SUBSTITUTE(SUBSTITUTE(SUBSTITUTE(SUBSTITUTE(SUBSTITUTE(SUBSTITUTE(SUBSTITUTE(SUBSTITUTE(SUBSTITUTE(SUBSTITUTE(SUBSTITUTE(SUBSTITUTE(SUBSTITUTE(SUBSTITUTE(SUBSTITUTE(SUBSTITUTE(SUBSTITUTE(SUBSTITUTE(SUBSTITUTE(IF(_xlfn.ISFORMULA('#_H'!D113),_xlfn.FORMULATEXT('#_H'!D113),'#_H'!D113),"9","#"),"8","#"),"7","#"),"6","#"),"5","#"),"4","#"),"3","#"),"2","#"),"1","#"),"0","#"),"$","")," ",""),",","@"),"&gt;","@"),"&lt;","@"),"=","@"),")","@"),"(","@"),"^","@"),"/","@"),"+","@"),"*","@"),"-","@"))-LEN(SUBSTITUTE(SUBSTITUTE(SUBSTITUTE(SUBSTITUTE(SUBSTITUTE(SUBSTITUTE(SUBSTITUTE(SUBSTITUTE(SUBSTITUTE(SUBSTITUTE(SUBSTITUTE(SUBSTITUTE(SUBSTITUTE(SUBSTITUTE(SUBSTITUTE(SUBSTITUTE(SUBSTITUTE(SUBSTITUTE(SUBSTITUTE(SUBSTITUTE(SUBSTITUTE(SUBSTITUTE(SUBSTITUTE(SUBSTITUTE(IF(_xlfn.ISFORMULA('#_H'!D113),_xlfn.FORMULATEXT('#_H'!D113),'#_H'!D113),"9","#"),"8","#"),"7","#"),"6","#"),"5","#"),"4","#"),"3","#"),"2","#"),"1","#"),"0","#"),"$","")," ",""),",","@"),"&gt;","@"),"&lt;","@"),"=","@"),")","@"),"(","@"),"^","@"),"/","@"),"+","@"),"*","@"),"-","@"),"@#","")))/2,TRUE,FALSE),"HardCodeMsg",IF(LEN(IF(_xlfn.ISFORMULA(H!D113),_xlfn.FORMULATEXT(H!D113),H!D113))-LEN(SUBSTITUTE(IF(_xlfn.ISFORMULA(H!D113),_xlfn.FORMULATEXT(H!D113),H!D113),"""",""))&gt;LEN(IF(_xlfn.ISFORMULA('#_H'!D113),_xlfn.FORMULATEXT('#_H'!D113),'#_H'!D113))-LEN(SUBSTITUTE(IF(_xlfn.ISFORMULA('#_H'!D113),_xlfn.FORMULATEXT('#_H'!D113),'#_H'!D113),"""","")),TRUE,FALSE),"HardQuoteMsg",IF(LEN(IF(_xlfn.ISFORMULA(H!D113),_xlfn.FORMULATEXT(H!D113),H!D113))-LEN(SUBSTITUTE(IF(_xlfn.ISFORMULA(H!D113),_xlfn.FORMULATEXT(H!D113),H!D113),"$",""))&lt;LEN(IF(_xlfn.ISFORMULA('#_H'!D113),_xlfn.FORMULATEXT('#_H'!D113),'#_H'!D113))-LEN(SUBSTITUTE(IF(_xlfn.ISFORMULA('#_H'!D113),_xlfn.FORMULATEXT('#_H'!D113),'#_H'!D113),"$","")),TRUE,FALSE),"MissingAbsMsg",_xlfn.IFS(ISTEXT('#_H'!D113),FALSE,ISLOGICAL('#_H'!D113),FALSE,SUBSTITUTE(CELL("format",'#_H'!D113),"-","")=SUBSTITUTE(CELL("format",H!D113),"-",""),FALSE,CELL("format",'#_H'!D113)="G",FALSE,AND(CELL("format",'#_H'!D113)="F0",CELL("format",H!D113)="G"),FALSE,TRUE,IFERROR(IF(MATCH(CELL("format",'#_H'!D113),FormatCodes_SFX!$A$4:$A$53,0)&gt;0,TRUE),FALSE),TRUE,TRUE),"FormatMsg",TRUE,"PerfectMsg")</f>
        <v>PerfectMsg</v>
      </c>
      <c r="E113" s="257">
        <v>1168477</v>
      </c>
      <c r="F113" s="254">
        <v>0</v>
      </c>
      <c r="G113" s="254">
        <v>0</v>
      </c>
      <c r="H113" s="254"/>
      <c r="I113" s="251"/>
      <c r="J113" s="252">
        <v>0</v>
      </c>
      <c r="K113" s="252">
        <v>0</v>
      </c>
      <c r="N113" s="251"/>
    </row>
    <row r="114" spans="1:14" s="252" customFormat="1" ht="15" customHeight="1" x14ac:dyDescent="0.15">
      <c r="A114" s="251"/>
      <c r="B114" s="252">
        <v>0</v>
      </c>
      <c r="C114" s="252">
        <v>0</v>
      </c>
      <c r="D114" s="252" t="str">
        <f ca="1">_xlfn.IFS(ISBLANK(H!D114),"",IF(NOT(ISNA('#_H'!D114)),IF(ISNA(H!D114),TRUE,FALSE),FALSE),"StuNAMsg",IF(AND(ISNA('#_H'!D114),ISNA(H!D114)),TRUE,FALSE),"PerfectMsg",IF(NOT(ISERROR('#_H'!D114)),IF(ISERROR(H!D114),TRUE,FALSE),FALSE),"StuErrorMsg",IF(TYPE('#_H'!D114)&lt;&gt;TYPE(H!D114),TRUE,FALSE),"WrongTypeMsg",IF(_xlfn.ISFORMULA('#_H'!D114),IF(NOT(_xlfn.ISFORMULA(H!D114)),TRUE),FALSE),"MissingFormulaMsg",IF(NOT(AND(ISNUMBER(FIND("[",_xlfn.FORMULATEXT('#_H'!D114))),ISNUMBER(FIND("!",_xlfn.FORMULATEXT('#_H'!D114))))),AND(ISNUMBER(FIND("[",_xlfn.FORMULATEXT(H!D114))),ISNUMBER(FIND("!",_xlfn.FORMULATEXT(H!D114)))),FALSE),"ExternalRefsMsg",IF(ISNUMBER('#_H'!D114),IF(ABS('#_H'!D114-H!D114)&gt;0.00001,TRUE,FALSE),IF('#_H'!D114&lt;&gt;H!D114,TRUE,FALSE)),IF(ISNUMBER('#_H'!D114),IF('#_H'!D114&gt;H!D114,"TooLow","TooHigh"),"WrongAnswer"),NOT(_xlfn.ISFORMULA('#_H'!D114)),IF(_xlfn.IFS(ISTEXT('#_H'!D114),FALSE,ISLOGICAL('#_H'!D114),FALSE,SUBSTITUTE(CELL("format",'#_H'!D114),"-","")=SUBSTITUTE(CELL("format",H!D114),"-",""),FALSE,CELL("format",'#_H'!D114)="G",FALSE,AND(CELL("format",'#_H'!D114)="F0",CELL("format",H!D114)="G"),FALSE,TRUE,IFERROR(IF(MATCH(CELL("format",'#_H'!D114)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114),_xlfn.FORMULATEXT(H!D114),H!D114),"9","#"),"8","#"),"7","#"),"6","#"),"5","#"),"4","#"),"3","#"),"2","#"),"1","#"),"0","#"),"$","")," ",""),",","@"),"&gt;","@"),"&lt;","@"),"=","@"),")","@"),"(","@"),"^","@"),"/","@"),"+","@"),"*","@"),"-","@"))-LEN(SUBSTITUTE(SUBSTITUTE(SUBSTITUTE(SUBSTITUTE(SUBSTITUTE(SUBSTITUTE(SUBSTITUTE(SUBSTITUTE(SUBSTITUTE(SUBSTITUTE(SUBSTITUTE(SUBSTITUTE(SUBSTITUTE(SUBSTITUTE(SUBSTITUTE(SUBSTITUTE(SUBSTITUTE(SUBSTITUTE(SUBSTITUTE(SUBSTITUTE(SUBSTITUTE(SUBSTITUTE(SUBSTITUTE(SUBSTITUTE(IF(_xlfn.ISFORMULA(H!D114),_xlfn.FORMULATEXT(H!D114),H!D114),"9","#"),"8","#"),"7","#"),"6","#"),"5","#"),"4","#"),"3","#"),"2","#"),"1","#"),"0","#"),"$","")," ",""),",","@"),"&gt;","@"),"&lt;","@"),"=","@"),")","@"),"(","@"),"^","@"),"/","@"),"+","@"),"*","@"),"-","@"),"@#","")))/2&gt;(LEN(SUBSTITUTE(SUBSTITUTE(SUBSTITUTE(SUBSTITUTE(SUBSTITUTE(SUBSTITUTE(SUBSTITUTE(SUBSTITUTE(SUBSTITUTE(SUBSTITUTE(SUBSTITUTE(SUBSTITUTE(SUBSTITUTE(SUBSTITUTE(SUBSTITUTE(SUBSTITUTE(SUBSTITUTE(SUBSTITUTE(SUBSTITUTE(SUBSTITUTE(SUBSTITUTE(SUBSTITUTE(SUBSTITUTE(IF(_xlfn.ISFORMULA('#_H'!D114),_xlfn.FORMULATEXT('#_H'!D114),'#_H'!D114),"9","#"),"8","#"),"7","#"),"6","#"),"5","#"),"4","#"),"3","#"),"2","#"),"1","#"),"0","#"),"$","")," ",""),",","@"),"&gt;","@"),"&lt;","@"),"=","@"),")","@"),"(","@"),"^","@"),"/","@"),"+","@"),"*","@"),"-","@"))-LEN(SUBSTITUTE(SUBSTITUTE(SUBSTITUTE(SUBSTITUTE(SUBSTITUTE(SUBSTITUTE(SUBSTITUTE(SUBSTITUTE(SUBSTITUTE(SUBSTITUTE(SUBSTITUTE(SUBSTITUTE(SUBSTITUTE(SUBSTITUTE(SUBSTITUTE(SUBSTITUTE(SUBSTITUTE(SUBSTITUTE(SUBSTITUTE(SUBSTITUTE(SUBSTITUTE(SUBSTITUTE(SUBSTITUTE(SUBSTITUTE(IF(_xlfn.ISFORMULA('#_H'!D114),_xlfn.FORMULATEXT('#_H'!D114),'#_H'!D114),"9","#"),"8","#"),"7","#"),"6","#"),"5","#"),"4","#"),"3","#"),"2","#"),"1","#"),"0","#"),"$","")," ",""),",","@"),"&gt;","@"),"&lt;","@"),"=","@"),")","@"),"(","@"),"^","@"),"/","@"),"+","@"),"*","@"),"-","@"),"@#","")))/2,TRUE,FALSE),"HardCodeMsg",IF(LEN(IF(_xlfn.ISFORMULA(H!D114),_xlfn.FORMULATEXT(H!D114),H!D114))-LEN(SUBSTITUTE(IF(_xlfn.ISFORMULA(H!D114),_xlfn.FORMULATEXT(H!D114),H!D114),"""",""))&gt;LEN(IF(_xlfn.ISFORMULA('#_H'!D114),_xlfn.FORMULATEXT('#_H'!D114),'#_H'!D114))-LEN(SUBSTITUTE(IF(_xlfn.ISFORMULA('#_H'!D114),_xlfn.FORMULATEXT('#_H'!D114),'#_H'!D114),"""","")),TRUE,FALSE),"HardQuoteMsg",IF(LEN(IF(_xlfn.ISFORMULA(H!D114),_xlfn.FORMULATEXT(H!D114),H!D114))-LEN(SUBSTITUTE(IF(_xlfn.ISFORMULA(H!D114),_xlfn.FORMULATEXT(H!D114),H!D114),"$",""))&lt;LEN(IF(_xlfn.ISFORMULA('#_H'!D114),_xlfn.FORMULATEXT('#_H'!D114),'#_H'!D114))-LEN(SUBSTITUTE(IF(_xlfn.ISFORMULA('#_H'!D114),_xlfn.FORMULATEXT('#_H'!D114),'#_H'!D114),"$","")),TRUE,FALSE),"MissingAbsMsg",_xlfn.IFS(ISTEXT('#_H'!D114),FALSE,ISLOGICAL('#_H'!D114),FALSE,SUBSTITUTE(CELL("format",'#_H'!D114),"-","")=SUBSTITUTE(CELL("format",H!D114),"-",""),FALSE,CELL("format",'#_H'!D114)="G",FALSE,AND(CELL("format",'#_H'!D114)="F0",CELL("format",H!D114)="G"),FALSE,TRUE,IFERROR(IF(MATCH(CELL("format",'#_H'!D114),FormatCodes_SFX!$A$4:$A$53,0)&gt;0,TRUE),FALSE),TRUE,TRUE),"FormatMsg",TRUE,"PerfectMsg")</f>
        <v>PerfectMsg</v>
      </c>
      <c r="E114" s="257">
        <v>8227559</v>
      </c>
      <c r="F114" s="254">
        <v>0</v>
      </c>
      <c r="G114" s="254">
        <v>0</v>
      </c>
      <c r="H114" s="254"/>
      <c r="I114" s="251"/>
      <c r="J114" s="252">
        <v>0</v>
      </c>
      <c r="K114" s="252">
        <v>0</v>
      </c>
      <c r="N114" s="251"/>
    </row>
    <row r="115" spans="1:14" s="252" customFormat="1" ht="15" customHeight="1" x14ac:dyDescent="0.15">
      <c r="A115" s="251"/>
      <c r="B115" s="252">
        <v>0</v>
      </c>
      <c r="C115" s="252">
        <v>0</v>
      </c>
      <c r="D115" s="252" t="str">
        <f ca="1">_xlfn.IFS(ISBLANK(H!D115),"",IF(NOT(ISNA('#_H'!D115)),IF(ISNA(H!D115),TRUE,FALSE),FALSE),"StuNAMsg",IF(AND(ISNA('#_H'!D115),ISNA(H!D115)),TRUE,FALSE),"PerfectMsg",IF(NOT(ISERROR('#_H'!D115)),IF(ISERROR(H!D115),TRUE,FALSE),FALSE),"StuErrorMsg",IF(TYPE('#_H'!D115)&lt;&gt;TYPE(H!D115),TRUE,FALSE),"WrongTypeMsg",IF(_xlfn.ISFORMULA('#_H'!D115),IF(NOT(_xlfn.ISFORMULA(H!D115)),TRUE),FALSE),"MissingFormulaMsg",IF(NOT(AND(ISNUMBER(FIND("[",_xlfn.FORMULATEXT('#_H'!D115))),ISNUMBER(FIND("!",_xlfn.FORMULATEXT('#_H'!D115))))),AND(ISNUMBER(FIND("[",_xlfn.FORMULATEXT(H!D115))),ISNUMBER(FIND("!",_xlfn.FORMULATEXT(H!D115)))),FALSE),"ExternalRefsMsg",IF(ISNUMBER('#_H'!D115),IF(ABS('#_H'!D115-H!D115)&gt;0.00001,TRUE,FALSE),IF('#_H'!D115&lt;&gt;H!D115,TRUE,FALSE)),IF(ISNUMBER('#_H'!D115),IF('#_H'!D115&gt;H!D115,"TooLow","TooHigh"),"WrongAnswer"),NOT(_xlfn.ISFORMULA('#_H'!D115)),IF(_xlfn.IFS(ISTEXT('#_H'!D115),FALSE,ISLOGICAL('#_H'!D115),FALSE,SUBSTITUTE(CELL("format",'#_H'!D115),"-","")=SUBSTITUTE(CELL("format",H!D115),"-",""),FALSE,CELL("format",'#_H'!D115)="G",FALSE,AND(CELL("format",'#_H'!D115)="F0",CELL("format",H!D115)="G"),FALSE,TRUE,IFERROR(IF(MATCH(CELL("format",'#_H'!D115)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115),_xlfn.FORMULATEXT(H!D115),H!D115),"9","#"),"8","#"),"7","#"),"6","#"),"5","#"),"4","#"),"3","#"),"2","#"),"1","#"),"0","#"),"$","")," ",""),",","@"),"&gt;","@"),"&lt;","@"),"=","@"),")","@"),"(","@"),"^","@"),"/","@"),"+","@"),"*","@"),"-","@"))-LEN(SUBSTITUTE(SUBSTITUTE(SUBSTITUTE(SUBSTITUTE(SUBSTITUTE(SUBSTITUTE(SUBSTITUTE(SUBSTITUTE(SUBSTITUTE(SUBSTITUTE(SUBSTITUTE(SUBSTITUTE(SUBSTITUTE(SUBSTITUTE(SUBSTITUTE(SUBSTITUTE(SUBSTITUTE(SUBSTITUTE(SUBSTITUTE(SUBSTITUTE(SUBSTITUTE(SUBSTITUTE(SUBSTITUTE(SUBSTITUTE(IF(_xlfn.ISFORMULA(H!D115),_xlfn.FORMULATEXT(H!D115),H!D115),"9","#"),"8","#"),"7","#"),"6","#"),"5","#"),"4","#"),"3","#"),"2","#"),"1","#"),"0","#"),"$","")," ",""),",","@"),"&gt;","@"),"&lt;","@"),"=","@"),")","@"),"(","@"),"^","@"),"/","@"),"+","@"),"*","@"),"-","@"),"@#","")))/2&gt;(LEN(SUBSTITUTE(SUBSTITUTE(SUBSTITUTE(SUBSTITUTE(SUBSTITUTE(SUBSTITUTE(SUBSTITUTE(SUBSTITUTE(SUBSTITUTE(SUBSTITUTE(SUBSTITUTE(SUBSTITUTE(SUBSTITUTE(SUBSTITUTE(SUBSTITUTE(SUBSTITUTE(SUBSTITUTE(SUBSTITUTE(SUBSTITUTE(SUBSTITUTE(SUBSTITUTE(SUBSTITUTE(SUBSTITUTE(IF(_xlfn.ISFORMULA('#_H'!D115),_xlfn.FORMULATEXT('#_H'!D115),'#_H'!D115),"9","#"),"8","#"),"7","#"),"6","#"),"5","#"),"4","#"),"3","#"),"2","#"),"1","#"),"0","#"),"$","")," ",""),",","@"),"&gt;","@"),"&lt;","@"),"=","@"),")","@"),"(","@"),"^","@"),"/","@"),"+","@"),"*","@"),"-","@"))-LEN(SUBSTITUTE(SUBSTITUTE(SUBSTITUTE(SUBSTITUTE(SUBSTITUTE(SUBSTITUTE(SUBSTITUTE(SUBSTITUTE(SUBSTITUTE(SUBSTITUTE(SUBSTITUTE(SUBSTITUTE(SUBSTITUTE(SUBSTITUTE(SUBSTITUTE(SUBSTITUTE(SUBSTITUTE(SUBSTITUTE(SUBSTITUTE(SUBSTITUTE(SUBSTITUTE(SUBSTITUTE(SUBSTITUTE(SUBSTITUTE(IF(_xlfn.ISFORMULA('#_H'!D115),_xlfn.FORMULATEXT('#_H'!D115),'#_H'!D115),"9","#"),"8","#"),"7","#"),"6","#"),"5","#"),"4","#"),"3","#"),"2","#"),"1","#"),"0","#"),"$","")," ",""),",","@"),"&gt;","@"),"&lt;","@"),"=","@"),")","@"),"(","@"),"^","@"),"/","@"),"+","@"),"*","@"),"-","@"),"@#","")))/2,TRUE,FALSE),"HardCodeMsg",IF(LEN(IF(_xlfn.ISFORMULA(H!D115),_xlfn.FORMULATEXT(H!D115),H!D115))-LEN(SUBSTITUTE(IF(_xlfn.ISFORMULA(H!D115),_xlfn.FORMULATEXT(H!D115),H!D115),"""",""))&gt;LEN(IF(_xlfn.ISFORMULA('#_H'!D115),_xlfn.FORMULATEXT('#_H'!D115),'#_H'!D115))-LEN(SUBSTITUTE(IF(_xlfn.ISFORMULA('#_H'!D115),_xlfn.FORMULATEXT('#_H'!D115),'#_H'!D115),"""","")),TRUE,FALSE),"HardQuoteMsg",IF(LEN(IF(_xlfn.ISFORMULA(H!D115),_xlfn.FORMULATEXT(H!D115),H!D115))-LEN(SUBSTITUTE(IF(_xlfn.ISFORMULA(H!D115),_xlfn.FORMULATEXT(H!D115),H!D115),"$",""))&lt;LEN(IF(_xlfn.ISFORMULA('#_H'!D115),_xlfn.FORMULATEXT('#_H'!D115),'#_H'!D115))-LEN(SUBSTITUTE(IF(_xlfn.ISFORMULA('#_H'!D115),_xlfn.FORMULATEXT('#_H'!D115),'#_H'!D115),"$","")),TRUE,FALSE),"MissingAbsMsg",_xlfn.IFS(ISTEXT('#_H'!D115),FALSE,ISLOGICAL('#_H'!D115),FALSE,SUBSTITUTE(CELL("format",'#_H'!D115),"-","")=SUBSTITUTE(CELL("format",H!D115),"-",""),FALSE,CELL("format",'#_H'!D115)="G",FALSE,AND(CELL("format",'#_H'!D115)="F0",CELL("format",H!D115)="G"),FALSE,TRUE,IFERROR(IF(MATCH(CELL("format",'#_H'!D115),FormatCodes_SFX!$A$4:$A$53,0)&gt;0,TRUE),FALSE),TRUE,TRUE),"FormatMsg",TRUE,"PerfectMsg")</f>
        <v>PerfectMsg</v>
      </c>
      <c r="E115" s="257">
        <v>3026383</v>
      </c>
      <c r="F115" s="254">
        <v>0</v>
      </c>
      <c r="G115" s="254">
        <v>0</v>
      </c>
      <c r="H115" s="254"/>
      <c r="I115" s="251"/>
      <c r="J115" s="252">
        <v>0</v>
      </c>
      <c r="K115" s="252">
        <v>0</v>
      </c>
      <c r="N115" s="251"/>
    </row>
    <row r="116" spans="1:14" s="252" customFormat="1" ht="15" customHeight="1" x14ac:dyDescent="0.15">
      <c r="A116" s="251"/>
      <c r="B116" s="252">
        <v>0</v>
      </c>
      <c r="C116" s="252">
        <v>0</v>
      </c>
      <c r="D116" s="252" t="str">
        <f ca="1">_xlfn.IFS(ISBLANK(H!D116),"",IF(NOT(ISNA('#_H'!D116)),IF(ISNA(H!D116),TRUE,FALSE),FALSE),"StuNAMsg",IF(AND(ISNA('#_H'!D116),ISNA(H!D116)),TRUE,FALSE),"PerfectMsg",IF(NOT(ISERROR('#_H'!D116)),IF(ISERROR(H!D116),TRUE,FALSE),FALSE),"StuErrorMsg",IF(TYPE('#_H'!D116)&lt;&gt;TYPE(H!D116),TRUE,FALSE),"WrongTypeMsg",IF(_xlfn.ISFORMULA('#_H'!D116),IF(NOT(_xlfn.ISFORMULA(H!D116)),TRUE),FALSE),"MissingFormulaMsg",IF(NOT(AND(ISNUMBER(FIND("[",_xlfn.FORMULATEXT('#_H'!D116))),ISNUMBER(FIND("!",_xlfn.FORMULATEXT('#_H'!D116))))),AND(ISNUMBER(FIND("[",_xlfn.FORMULATEXT(H!D116))),ISNUMBER(FIND("!",_xlfn.FORMULATEXT(H!D116)))),FALSE),"ExternalRefsMsg",IF(ISNUMBER('#_H'!D116),IF(ABS('#_H'!D116-H!D116)&gt;0.00001,TRUE,FALSE),IF('#_H'!D116&lt;&gt;H!D116,TRUE,FALSE)),IF(ISNUMBER('#_H'!D116),IF('#_H'!D116&gt;H!D116,"TooLow","TooHigh"),"WrongAnswer"),NOT(_xlfn.ISFORMULA('#_H'!D116)),IF(_xlfn.IFS(ISTEXT('#_H'!D116),FALSE,ISLOGICAL('#_H'!D116),FALSE,SUBSTITUTE(CELL("format",'#_H'!D116),"-","")=SUBSTITUTE(CELL("format",H!D116),"-",""),FALSE,CELL("format",'#_H'!D116)="G",FALSE,AND(CELL("format",'#_H'!D116)="F0",CELL("format",H!D116)="G"),FALSE,TRUE,IFERROR(IF(MATCH(CELL("format",'#_H'!D116)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116),_xlfn.FORMULATEXT(H!D116),H!D116),"9","#"),"8","#"),"7","#"),"6","#"),"5","#"),"4","#"),"3","#"),"2","#"),"1","#"),"0","#"),"$","")," ",""),",","@"),"&gt;","@"),"&lt;","@"),"=","@"),")","@"),"(","@"),"^","@"),"/","@"),"+","@"),"*","@"),"-","@"))-LEN(SUBSTITUTE(SUBSTITUTE(SUBSTITUTE(SUBSTITUTE(SUBSTITUTE(SUBSTITUTE(SUBSTITUTE(SUBSTITUTE(SUBSTITUTE(SUBSTITUTE(SUBSTITUTE(SUBSTITUTE(SUBSTITUTE(SUBSTITUTE(SUBSTITUTE(SUBSTITUTE(SUBSTITUTE(SUBSTITUTE(SUBSTITUTE(SUBSTITUTE(SUBSTITUTE(SUBSTITUTE(SUBSTITUTE(SUBSTITUTE(IF(_xlfn.ISFORMULA(H!D116),_xlfn.FORMULATEXT(H!D116),H!D116),"9","#"),"8","#"),"7","#"),"6","#"),"5","#"),"4","#"),"3","#"),"2","#"),"1","#"),"0","#"),"$","")," ",""),",","@"),"&gt;","@"),"&lt;","@"),"=","@"),")","@"),"(","@"),"^","@"),"/","@"),"+","@"),"*","@"),"-","@"),"@#","")))/2&gt;(LEN(SUBSTITUTE(SUBSTITUTE(SUBSTITUTE(SUBSTITUTE(SUBSTITUTE(SUBSTITUTE(SUBSTITUTE(SUBSTITUTE(SUBSTITUTE(SUBSTITUTE(SUBSTITUTE(SUBSTITUTE(SUBSTITUTE(SUBSTITUTE(SUBSTITUTE(SUBSTITUTE(SUBSTITUTE(SUBSTITUTE(SUBSTITUTE(SUBSTITUTE(SUBSTITUTE(SUBSTITUTE(SUBSTITUTE(IF(_xlfn.ISFORMULA('#_H'!D116),_xlfn.FORMULATEXT('#_H'!D116),'#_H'!D116),"9","#"),"8","#"),"7","#"),"6","#"),"5","#"),"4","#"),"3","#"),"2","#"),"1","#"),"0","#"),"$","")," ",""),",","@"),"&gt;","@"),"&lt;","@"),"=","@"),")","@"),"(","@"),"^","@"),"/","@"),"+","@"),"*","@"),"-","@"))-LEN(SUBSTITUTE(SUBSTITUTE(SUBSTITUTE(SUBSTITUTE(SUBSTITUTE(SUBSTITUTE(SUBSTITUTE(SUBSTITUTE(SUBSTITUTE(SUBSTITUTE(SUBSTITUTE(SUBSTITUTE(SUBSTITUTE(SUBSTITUTE(SUBSTITUTE(SUBSTITUTE(SUBSTITUTE(SUBSTITUTE(SUBSTITUTE(SUBSTITUTE(SUBSTITUTE(SUBSTITUTE(SUBSTITUTE(SUBSTITUTE(IF(_xlfn.ISFORMULA('#_H'!D116),_xlfn.FORMULATEXT('#_H'!D116),'#_H'!D116),"9","#"),"8","#"),"7","#"),"6","#"),"5","#"),"4","#"),"3","#"),"2","#"),"1","#"),"0","#"),"$","")," ",""),",","@"),"&gt;","@"),"&lt;","@"),"=","@"),")","@"),"(","@"),"^","@"),"/","@"),"+","@"),"*","@"),"-","@"),"@#","")))/2,TRUE,FALSE),"HardCodeMsg",IF(LEN(IF(_xlfn.ISFORMULA(H!D116),_xlfn.FORMULATEXT(H!D116),H!D116))-LEN(SUBSTITUTE(IF(_xlfn.ISFORMULA(H!D116),_xlfn.FORMULATEXT(H!D116),H!D116),"""",""))&gt;LEN(IF(_xlfn.ISFORMULA('#_H'!D116),_xlfn.FORMULATEXT('#_H'!D116),'#_H'!D116))-LEN(SUBSTITUTE(IF(_xlfn.ISFORMULA('#_H'!D116),_xlfn.FORMULATEXT('#_H'!D116),'#_H'!D116),"""","")),TRUE,FALSE),"HardQuoteMsg",IF(LEN(IF(_xlfn.ISFORMULA(H!D116),_xlfn.FORMULATEXT(H!D116),H!D116))-LEN(SUBSTITUTE(IF(_xlfn.ISFORMULA(H!D116),_xlfn.FORMULATEXT(H!D116),H!D116),"$",""))&lt;LEN(IF(_xlfn.ISFORMULA('#_H'!D116),_xlfn.FORMULATEXT('#_H'!D116),'#_H'!D116))-LEN(SUBSTITUTE(IF(_xlfn.ISFORMULA('#_H'!D116),_xlfn.FORMULATEXT('#_H'!D116),'#_H'!D116),"$","")),TRUE,FALSE),"MissingAbsMsg",_xlfn.IFS(ISTEXT('#_H'!D116),FALSE,ISLOGICAL('#_H'!D116),FALSE,SUBSTITUTE(CELL("format",'#_H'!D116),"-","")=SUBSTITUTE(CELL("format",H!D116),"-",""),FALSE,CELL("format",'#_H'!D116)="G",FALSE,AND(CELL("format",'#_H'!D116)="F0",CELL("format",H!D116)="G"),FALSE,TRUE,IFERROR(IF(MATCH(CELL("format",'#_H'!D116),FormatCodes_SFX!$A$4:$A$53,0)&gt;0,TRUE),FALSE),TRUE,TRUE),"FormatMsg",TRUE,"PerfectMsg")</f>
        <v>PerfectMsg</v>
      </c>
      <c r="E116" s="257">
        <v>815518</v>
      </c>
      <c r="F116" s="254">
        <v>0</v>
      </c>
      <c r="G116" s="254">
        <v>0</v>
      </c>
      <c r="H116" s="254"/>
      <c r="I116" s="251"/>
      <c r="J116" s="252">
        <v>0</v>
      </c>
      <c r="K116" s="252">
        <v>0</v>
      </c>
      <c r="N116" s="251"/>
    </row>
    <row r="117" spans="1:14" s="252" customFormat="1" ht="15" customHeight="1" x14ac:dyDescent="0.15">
      <c r="A117" s="251"/>
      <c r="B117" s="252">
        <v>0</v>
      </c>
      <c r="C117" s="252">
        <v>0</v>
      </c>
      <c r="D117" s="252" t="str">
        <f ca="1">_xlfn.IFS(ISBLANK(H!D117),"",IF(NOT(ISNA('#_H'!D117)),IF(ISNA(H!D117),TRUE,FALSE),FALSE),"StuNAMsg",IF(AND(ISNA('#_H'!D117),ISNA(H!D117)),TRUE,FALSE),"PerfectMsg",IF(NOT(ISERROR('#_H'!D117)),IF(ISERROR(H!D117),TRUE,FALSE),FALSE),"StuErrorMsg",IF(TYPE('#_H'!D117)&lt;&gt;TYPE(H!D117),TRUE,FALSE),"WrongTypeMsg",IF(_xlfn.ISFORMULA('#_H'!D117),IF(NOT(_xlfn.ISFORMULA(H!D117)),TRUE),FALSE),"MissingFormulaMsg",IF(NOT(AND(ISNUMBER(FIND("[",_xlfn.FORMULATEXT('#_H'!D117))),ISNUMBER(FIND("!",_xlfn.FORMULATEXT('#_H'!D117))))),AND(ISNUMBER(FIND("[",_xlfn.FORMULATEXT(H!D117))),ISNUMBER(FIND("!",_xlfn.FORMULATEXT(H!D117)))),FALSE),"ExternalRefsMsg",IF(ISNUMBER('#_H'!D117),IF(ABS('#_H'!D117-H!D117)&gt;0.00001,TRUE,FALSE),IF('#_H'!D117&lt;&gt;H!D117,TRUE,FALSE)),IF(ISNUMBER('#_H'!D117),IF('#_H'!D117&gt;H!D117,"TooLow","TooHigh"),"WrongAnswer"),NOT(_xlfn.ISFORMULA('#_H'!D117)),IF(_xlfn.IFS(ISTEXT('#_H'!D117),FALSE,ISLOGICAL('#_H'!D117),FALSE,SUBSTITUTE(CELL("format",'#_H'!D117),"-","")=SUBSTITUTE(CELL("format",H!D117),"-",""),FALSE,CELL("format",'#_H'!D117)="G",FALSE,AND(CELL("format",'#_H'!D117)="F0",CELL("format",H!D117)="G"),FALSE,TRUE,IFERROR(IF(MATCH(CELL("format",'#_H'!D117)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117),_xlfn.FORMULATEXT(H!D117),H!D117),"9","#"),"8","#"),"7","#"),"6","#"),"5","#"),"4","#"),"3","#"),"2","#"),"1","#"),"0","#"),"$","")," ",""),",","@"),"&gt;","@"),"&lt;","@"),"=","@"),")","@"),"(","@"),"^","@"),"/","@"),"+","@"),"*","@"),"-","@"))-LEN(SUBSTITUTE(SUBSTITUTE(SUBSTITUTE(SUBSTITUTE(SUBSTITUTE(SUBSTITUTE(SUBSTITUTE(SUBSTITUTE(SUBSTITUTE(SUBSTITUTE(SUBSTITUTE(SUBSTITUTE(SUBSTITUTE(SUBSTITUTE(SUBSTITUTE(SUBSTITUTE(SUBSTITUTE(SUBSTITUTE(SUBSTITUTE(SUBSTITUTE(SUBSTITUTE(SUBSTITUTE(SUBSTITUTE(SUBSTITUTE(IF(_xlfn.ISFORMULA(H!D117),_xlfn.FORMULATEXT(H!D117),H!D117),"9","#"),"8","#"),"7","#"),"6","#"),"5","#"),"4","#"),"3","#"),"2","#"),"1","#"),"0","#"),"$","")," ",""),",","@"),"&gt;","@"),"&lt;","@"),"=","@"),")","@"),"(","@"),"^","@"),"/","@"),"+","@"),"*","@"),"-","@"),"@#","")))/2&gt;(LEN(SUBSTITUTE(SUBSTITUTE(SUBSTITUTE(SUBSTITUTE(SUBSTITUTE(SUBSTITUTE(SUBSTITUTE(SUBSTITUTE(SUBSTITUTE(SUBSTITUTE(SUBSTITUTE(SUBSTITUTE(SUBSTITUTE(SUBSTITUTE(SUBSTITUTE(SUBSTITUTE(SUBSTITUTE(SUBSTITUTE(SUBSTITUTE(SUBSTITUTE(SUBSTITUTE(SUBSTITUTE(SUBSTITUTE(IF(_xlfn.ISFORMULA('#_H'!D117),_xlfn.FORMULATEXT('#_H'!D117),'#_H'!D117),"9","#"),"8","#"),"7","#"),"6","#"),"5","#"),"4","#"),"3","#"),"2","#"),"1","#"),"0","#"),"$","")," ",""),",","@"),"&gt;","@"),"&lt;","@"),"=","@"),")","@"),"(","@"),"^","@"),"/","@"),"+","@"),"*","@"),"-","@"))-LEN(SUBSTITUTE(SUBSTITUTE(SUBSTITUTE(SUBSTITUTE(SUBSTITUTE(SUBSTITUTE(SUBSTITUTE(SUBSTITUTE(SUBSTITUTE(SUBSTITUTE(SUBSTITUTE(SUBSTITUTE(SUBSTITUTE(SUBSTITUTE(SUBSTITUTE(SUBSTITUTE(SUBSTITUTE(SUBSTITUTE(SUBSTITUTE(SUBSTITUTE(SUBSTITUTE(SUBSTITUTE(SUBSTITUTE(SUBSTITUTE(IF(_xlfn.ISFORMULA('#_H'!D117),_xlfn.FORMULATEXT('#_H'!D117),'#_H'!D117),"9","#"),"8","#"),"7","#"),"6","#"),"5","#"),"4","#"),"3","#"),"2","#"),"1","#"),"0","#"),"$","")," ",""),",","@"),"&gt;","@"),"&lt;","@"),"=","@"),")","@"),"(","@"),"^","@"),"/","@"),"+","@"),"*","@"),"-","@"),"@#","")))/2,TRUE,FALSE),"HardCodeMsg",IF(LEN(IF(_xlfn.ISFORMULA(H!D117),_xlfn.FORMULATEXT(H!D117),H!D117))-LEN(SUBSTITUTE(IF(_xlfn.ISFORMULA(H!D117),_xlfn.FORMULATEXT(H!D117),H!D117),"""",""))&gt;LEN(IF(_xlfn.ISFORMULA('#_H'!D117),_xlfn.FORMULATEXT('#_H'!D117),'#_H'!D117))-LEN(SUBSTITUTE(IF(_xlfn.ISFORMULA('#_H'!D117),_xlfn.FORMULATEXT('#_H'!D117),'#_H'!D117),"""","")),TRUE,FALSE),"HardQuoteMsg",IF(LEN(IF(_xlfn.ISFORMULA(H!D117),_xlfn.FORMULATEXT(H!D117),H!D117))-LEN(SUBSTITUTE(IF(_xlfn.ISFORMULA(H!D117),_xlfn.FORMULATEXT(H!D117),H!D117),"$",""))&lt;LEN(IF(_xlfn.ISFORMULA('#_H'!D117),_xlfn.FORMULATEXT('#_H'!D117),'#_H'!D117))-LEN(SUBSTITUTE(IF(_xlfn.ISFORMULA('#_H'!D117),_xlfn.FORMULATEXT('#_H'!D117),'#_H'!D117),"$","")),TRUE,FALSE),"MissingAbsMsg",_xlfn.IFS(ISTEXT('#_H'!D117),FALSE,ISLOGICAL('#_H'!D117),FALSE,SUBSTITUTE(CELL("format",'#_H'!D117),"-","")=SUBSTITUTE(CELL("format",H!D117),"-",""),FALSE,CELL("format",'#_H'!D117)="G",FALSE,AND(CELL("format",'#_H'!D117)="F0",CELL("format",H!D117)="G"),FALSE,TRUE,IFERROR(IF(MATCH(CELL("format",'#_H'!D117),FormatCodes_SFX!$A$4:$A$53,0)&gt;0,TRUE),FALSE),TRUE,TRUE),"FormatMsg",TRUE,"PerfectMsg")</f>
        <v>PerfectMsg</v>
      </c>
      <c r="E117" s="257">
        <v>307738</v>
      </c>
      <c r="F117" s="254">
        <v>0</v>
      </c>
      <c r="G117" s="254">
        <v>0</v>
      </c>
      <c r="H117" s="254"/>
      <c r="I117" s="251"/>
      <c r="J117" s="252">
        <v>0</v>
      </c>
      <c r="K117" s="252">
        <v>0</v>
      </c>
      <c r="N117" s="251"/>
    </row>
    <row r="118" spans="1:14" s="252" customFormat="1" ht="15" customHeight="1" x14ac:dyDescent="0.15">
      <c r="A118" s="251"/>
      <c r="B118" s="252">
        <v>0</v>
      </c>
      <c r="C118" s="252">
        <v>0</v>
      </c>
      <c r="D118" s="252" t="str">
        <f ca="1">_xlfn.IFS(ISBLANK(H!D118),"",IF(NOT(ISNA('#_H'!D118)),IF(ISNA(H!D118),TRUE,FALSE),FALSE),"StuNAMsg",IF(AND(ISNA('#_H'!D118),ISNA(H!D118)),TRUE,FALSE),"PerfectMsg",IF(NOT(ISERROR('#_H'!D118)),IF(ISERROR(H!D118),TRUE,FALSE),FALSE),"StuErrorMsg",IF(TYPE('#_H'!D118)&lt;&gt;TYPE(H!D118),TRUE,FALSE),"WrongTypeMsg",IF(_xlfn.ISFORMULA('#_H'!D118),IF(NOT(_xlfn.ISFORMULA(H!D118)),TRUE),FALSE),"MissingFormulaMsg",IF(NOT(AND(ISNUMBER(FIND("[",_xlfn.FORMULATEXT('#_H'!D118))),ISNUMBER(FIND("!",_xlfn.FORMULATEXT('#_H'!D118))))),AND(ISNUMBER(FIND("[",_xlfn.FORMULATEXT(H!D118))),ISNUMBER(FIND("!",_xlfn.FORMULATEXT(H!D118)))),FALSE),"ExternalRefsMsg",IF(ISNUMBER('#_H'!D118),IF(ABS('#_H'!D118-H!D118)&gt;0.00001,TRUE,FALSE),IF('#_H'!D118&lt;&gt;H!D118,TRUE,FALSE)),IF(ISNUMBER('#_H'!D118),IF('#_H'!D118&gt;H!D118,"TooLow","TooHigh"),"WrongAnswer"),NOT(_xlfn.ISFORMULA('#_H'!D118)),IF(_xlfn.IFS(ISTEXT('#_H'!D118),FALSE,ISLOGICAL('#_H'!D118),FALSE,SUBSTITUTE(CELL("format",'#_H'!D118),"-","")=SUBSTITUTE(CELL("format",H!D118),"-",""),FALSE,CELL("format",'#_H'!D118)="G",FALSE,AND(CELL("format",'#_H'!D118)="F0",CELL("format",H!D118)="G"),FALSE,TRUE,IFERROR(IF(MATCH(CELL("format",'#_H'!D118)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118),_xlfn.FORMULATEXT(H!D118),H!D118),"9","#"),"8","#"),"7","#"),"6","#"),"5","#"),"4","#"),"3","#"),"2","#"),"1","#"),"0","#"),"$","")," ",""),",","@"),"&gt;","@"),"&lt;","@"),"=","@"),")","@"),"(","@"),"^","@"),"/","@"),"+","@"),"*","@"),"-","@"))-LEN(SUBSTITUTE(SUBSTITUTE(SUBSTITUTE(SUBSTITUTE(SUBSTITUTE(SUBSTITUTE(SUBSTITUTE(SUBSTITUTE(SUBSTITUTE(SUBSTITUTE(SUBSTITUTE(SUBSTITUTE(SUBSTITUTE(SUBSTITUTE(SUBSTITUTE(SUBSTITUTE(SUBSTITUTE(SUBSTITUTE(SUBSTITUTE(SUBSTITUTE(SUBSTITUTE(SUBSTITUTE(SUBSTITUTE(SUBSTITUTE(IF(_xlfn.ISFORMULA(H!D118),_xlfn.FORMULATEXT(H!D118),H!D118),"9","#"),"8","#"),"7","#"),"6","#"),"5","#"),"4","#"),"3","#"),"2","#"),"1","#"),"0","#"),"$","")," ",""),",","@"),"&gt;","@"),"&lt;","@"),"=","@"),")","@"),"(","@"),"^","@"),"/","@"),"+","@"),"*","@"),"-","@"),"@#","")))/2&gt;(LEN(SUBSTITUTE(SUBSTITUTE(SUBSTITUTE(SUBSTITUTE(SUBSTITUTE(SUBSTITUTE(SUBSTITUTE(SUBSTITUTE(SUBSTITUTE(SUBSTITUTE(SUBSTITUTE(SUBSTITUTE(SUBSTITUTE(SUBSTITUTE(SUBSTITUTE(SUBSTITUTE(SUBSTITUTE(SUBSTITUTE(SUBSTITUTE(SUBSTITUTE(SUBSTITUTE(SUBSTITUTE(SUBSTITUTE(IF(_xlfn.ISFORMULA('#_H'!D118),_xlfn.FORMULATEXT('#_H'!D118),'#_H'!D118),"9","#"),"8","#"),"7","#"),"6","#"),"5","#"),"4","#"),"3","#"),"2","#"),"1","#"),"0","#"),"$","")," ",""),",","@"),"&gt;","@"),"&lt;","@"),"=","@"),")","@"),"(","@"),"^","@"),"/","@"),"+","@"),"*","@"),"-","@"))-LEN(SUBSTITUTE(SUBSTITUTE(SUBSTITUTE(SUBSTITUTE(SUBSTITUTE(SUBSTITUTE(SUBSTITUTE(SUBSTITUTE(SUBSTITUTE(SUBSTITUTE(SUBSTITUTE(SUBSTITUTE(SUBSTITUTE(SUBSTITUTE(SUBSTITUTE(SUBSTITUTE(SUBSTITUTE(SUBSTITUTE(SUBSTITUTE(SUBSTITUTE(SUBSTITUTE(SUBSTITUTE(SUBSTITUTE(SUBSTITUTE(IF(_xlfn.ISFORMULA('#_H'!D118),_xlfn.FORMULATEXT('#_H'!D118),'#_H'!D118),"9","#"),"8","#"),"7","#"),"6","#"),"5","#"),"4","#"),"3","#"),"2","#"),"1","#"),"0","#"),"$","")," ",""),",","@"),"&gt;","@"),"&lt;","@"),"=","@"),")","@"),"(","@"),"^","@"),"/","@"),"+","@"),"*","@"),"-","@"),"@#","")))/2,TRUE,FALSE),"HardCodeMsg",IF(LEN(IF(_xlfn.ISFORMULA(H!D118),_xlfn.FORMULATEXT(H!D118),H!D118))-LEN(SUBSTITUTE(IF(_xlfn.ISFORMULA(H!D118),_xlfn.FORMULATEXT(H!D118),H!D118),"""",""))&gt;LEN(IF(_xlfn.ISFORMULA('#_H'!D118),_xlfn.FORMULATEXT('#_H'!D118),'#_H'!D118))-LEN(SUBSTITUTE(IF(_xlfn.ISFORMULA('#_H'!D118),_xlfn.FORMULATEXT('#_H'!D118),'#_H'!D118),"""","")),TRUE,FALSE),"HardQuoteMsg",IF(LEN(IF(_xlfn.ISFORMULA(H!D118),_xlfn.FORMULATEXT(H!D118),H!D118))-LEN(SUBSTITUTE(IF(_xlfn.ISFORMULA(H!D118),_xlfn.FORMULATEXT(H!D118),H!D118),"$",""))&lt;LEN(IF(_xlfn.ISFORMULA('#_H'!D118),_xlfn.FORMULATEXT('#_H'!D118),'#_H'!D118))-LEN(SUBSTITUTE(IF(_xlfn.ISFORMULA('#_H'!D118),_xlfn.FORMULATEXT('#_H'!D118),'#_H'!D118),"$","")),TRUE,FALSE),"MissingAbsMsg",_xlfn.IFS(ISTEXT('#_H'!D118),FALSE,ISLOGICAL('#_H'!D118),FALSE,SUBSTITUTE(CELL("format",'#_H'!D118),"-","")=SUBSTITUTE(CELL("format",H!D118),"-",""),FALSE,CELL("format",'#_H'!D118)="G",FALSE,AND(CELL("format",'#_H'!D118)="F0",CELL("format",H!D118)="G"),FALSE,TRUE,IFERROR(IF(MATCH(CELL("format",'#_H'!D118),FormatCodes_SFX!$A$4:$A$53,0)&gt;0,TRUE),FALSE),TRUE,TRUE),"FormatMsg",TRUE,"PerfectMsg")</f>
        <v>PerfectMsg</v>
      </c>
      <c r="E118" s="257">
        <v>288428</v>
      </c>
      <c r="F118" s="254">
        <v>0</v>
      </c>
      <c r="G118" s="254">
        <v>0</v>
      </c>
      <c r="H118" s="254"/>
      <c r="I118" s="251"/>
      <c r="J118" s="252">
        <v>0</v>
      </c>
      <c r="K118" s="252">
        <v>0</v>
      </c>
      <c r="N118" s="251"/>
    </row>
    <row r="119" spans="1:14" s="252" customFormat="1" ht="15" customHeight="1" x14ac:dyDescent="0.15">
      <c r="A119" s="251"/>
      <c r="B119" s="252">
        <v>0</v>
      </c>
      <c r="C119" s="252">
        <v>0</v>
      </c>
      <c r="D119" s="252" t="str">
        <f ca="1">_xlfn.IFS(ISBLANK(H!D119),"",IF(NOT(ISNA('#_H'!D119)),IF(ISNA(H!D119),TRUE,FALSE),FALSE),"StuNAMsg",IF(AND(ISNA('#_H'!D119),ISNA(H!D119)),TRUE,FALSE),"PerfectMsg",IF(NOT(ISERROR('#_H'!D119)),IF(ISERROR(H!D119),TRUE,FALSE),FALSE),"StuErrorMsg",IF(TYPE('#_H'!D119)&lt;&gt;TYPE(H!D119),TRUE,FALSE),"WrongTypeMsg",IF(_xlfn.ISFORMULA('#_H'!D119),IF(NOT(_xlfn.ISFORMULA(H!D119)),TRUE),FALSE),"MissingFormulaMsg",IF(NOT(AND(ISNUMBER(FIND("[",_xlfn.FORMULATEXT('#_H'!D119))),ISNUMBER(FIND("!",_xlfn.FORMULATEXT('#_H'!D119))))),AND(ISNUMBER(FIND("[",_xlfn.FORMULATEXT(H!D119))),ISNUMBER(FIND("!",_xlfn.FORMULATEXT(H!D119)))),FALSE),"ExternalRefsMsg",IF(ISNUMBER('#_H'!D119),IF(ABS('#_H'!D119-H!D119)&gt;0.00001,TRUE,FALSE),IF('#_H'!D119&lt;&gt;H!D119,TRUE,FALSE)),IF(ISNUMBER('#_H'!D119),IF('#_H'!D119&gt;H!D119,"TooLow","TooHigh"),"WrongAnswer"),NOT(_xlfn.ISFORMULA('#_H'!D119)),IF(_xlfn.IFS(ISTEXT('#_H'!D119),FALSE,ISLOGICAL('#_H'!D119),FALSE,SUBSTITUTE(CELL("format",'#_H'!D119),"-","")=SUBSTITUTE(CELL("format",H!D119),"-",""),FALSE,CELL("format",'#_H'!D119)="G",FALSE,AND(CELL("format",'#_H'!D119)="F0",CELL("format",H!D119)="G"),FALSE,TRUE,IFERROR(IF(MATCH(CELL("format",'#_H'!D119)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119),_xlfn.FORMULATEXT(H!D119),H!D119),"9","#"),"8","#"),"7","#"),"6","#"),"5","#"),"4","#"),"3","#"),"2","#"),"1","#"),"0","#"),"$","")," ",""),",","@"),"&gt;","@"),"&lt;","@"),"=","@"),")","@"),"(","@"),"^","@"),"/","@"),"+","@"),"*","@"),"-","@"))-LEN(SUBSTITUTE(SUBSTITUTE(SUBSTITUTE(SUBSTITUTE(SUBSTITUTE(SUBSTITUTE(SUBSTITUTE(SUBSTITUTE(SUBSTITUTE(SUBSTITUTE(SUBSTITUTE(SUBSTITUTE(SUBSTITUTE(SUBSTITUTE(SUBSTITUTE(SUBSTITUTE(SUBSTITUTE(SUBSTITUTE(SUBSTITUTE(SUBSTITUTE(SUBSTITUTE(SUBSTITUTE(SUBSTITUTE(SUBSTITUTE(IF(_xlfn.ISFORMULA(H!D119),_xlfn.FORMULATEXT(H!D119),H!D119),"9","#"),"8","#"),"7","#"),"6","#"),"5","#"),"4","#"),"3","#"),"2","#"),"1","#"),"0","#"),"$","")," ",""),",","@"),"&gt;","@"),"&lt;","@"),"=","@"),")","@"),"(","@"),"^","@"),"/","@"),"+","@"),"*","@"),"-","@"),"@#","")))/2&gt;(LEN(SUBSTITUTE(SUBSTITUTE(SUBSTITUTE(SUBSTITUTE(SUBSTITUTE(SUBSTITUTE(SUBSTITUTE(SUBSTITUTE(SUBSTITUTE(SUBSTITUTE(SUBSTITUTE(SUBSTITUTE(SUBSTITUTE(SUBSTITUTE(SUBSTITUTE(SUBSTITUTE(SUBSTITUTE(SUBSTITUTE(SUBSTITUTE(SUBSTITUTE(SUBSTITUTE(SUBSTITUTE(SUBSTITUTE(IF(_xlfn.ISFORMULA('#_H'!D119),_xlfn.FORMULATEXT('#_H'!D119),'#_H'!D119),"9","#"),"8","#"),"7","#"),"6","#"),"5","#"),"4","#"),"3","#"),"2","#"),"1","#"),"0","#"),"$","")," ",""),",","@"),"&gt;","@"),"&lt;","@"),"=","@"),")","@"),"(","@"),"^","@"),"/","@"),"+","@"),"*","@"),"-","@"))-LEN(SUBSTITUTE(SUBSTITUTE(SUBSTITUTE(SUBSTITUTE(SUBSTITUTE(SUBSTITUTE(SUBSTITUTE(SUBSTITUTE(SUBSTITUTE(SUBSTITUTE(SUBSTITUTE(SUBSTITUTE(SUBSTITUTE(SUBSTITUTE(SUBSTITUTE(SUBSTITUTE(SUBSTITUTE(SUBSTITUTE(SUBSTITUTE(SUBSTITUTE(SUBSTITUTE(SUBSTITUTE(SUBSTITUTE(SUBSTITUTE(IF(_xlfn.ISFORMULA('#_H'!D119),_xlfn.FORMULATEXT('#_H'!D119),'#_H'!D119),"9","#"),"8","#"),"7","#"),"6","#"),"5","#"),"4","#"),"3","#"),"2","#"),"1","#"),"0","#"),"$","")," ",""),",","@"),"&gt;","@"),"&lt;","@"),"=","@"),")","@"),"(","@"),"^","@"),"/","@"),"+","@"),"*","@"),"-","@"),"@#","")))/2,TRUE,FALSE),"HardCodeMsg",IF(LEN(IF(_xlfn.ISFORMULA(H!D119),_xlfn.FORMULATEXT(H!D119),H!D119))-LEN(SUBSTITUTE(IF(_xlfn.ISFORMULA(H!D119),_xlfn.FORMULATEXT(H!D119),H!D119),"""",""))&gt;LEN(IF(_xlfn.ISFORMULA('#_H'!D119),_xlfn.FORMULATEXT('#_H'!D119),'#_H'!D119))-LEN(SUBSTITUTE(IF(_xlfn.ISFORMULA('#_H'!D119),_xlfn.FORMULATEXT('#_H'!D119),'#_H'!D119),"""","")),TRUE,FALSE),"HardQuoteMsg",IF(LEN(IF(_xlfn.ISFORMULA(H!D119),_xlfn.FORMULATEXT(H!D119),H!D119))-LEN(SUBSTITUTE(IF(_xlfn.ISFORMULA(H!D119),_xlfn.FORMULATEXT(H!D119),H!D119),"$",""))&lt;LEN(IF(_xlfn.ISFORMULA('#_H'!D119),_xlfn.FORMULATEXT('#_H'!D119),'#_H'!D119))-LEN(SUBSTITUTE(IF(_xlfn.ISFORMULA('#_H'!D119),_xlfn.FORMULATEXT('#_H'!D119),'#_H'!D119),"$","")),TRUE,FALSE),"MissingAbsMsg",_xlfn.IFS(ISTEXT('#_H'!D119),FALSE,ISLOGICAL('#_H'!D119),FALSE,SUBSTITUTE(CELL("format",'#_H'!D119),"-","")=SUBSTITUTE(CELL("format",H!D119),"-",""),FALSE,CELL("format",'#_H'!D119)="G",FALSE,AND(CELL("format",'#_H'!D119)="F0",CELL("format",H!D119)="G"),FALSE,TRUE,IFERROR(IF(MATCH(CELL("format",'#_H'!D119),FormatCodes_SFX!$A$4:$A$53,0)&gt;0,TRUE),FALSE),TRUE,TRUE),"FormatMsg",TRUE,"PerfectMsg")</f>
        <v>PerfectMsg</v>
      </c>
      <c r="E119" s="257">
        <v>272837</v>
      </c>
      <c r="F119" s="254">
        <v>0</v>
      </c>
      <c r="G119" s="254">
        <v>0</v>
      </c>
      <c r="H119" s="254"/>
      <c r="I119" s="251"/>
      <c r="J119" s="252">
        <v>0</v>
      </c>
      <c r="K119" s="252">
        <v>0</v>
      </c>
      <c r="N119" s="251"/>
    </row>
    <row r="120" spans="1:14" s="252" customFormat="1" ht="15" customHeight="1" x14ac:dyDescent="0.15">
      <c r="A120" s="251"/>
      <c r="B120" s="252">
        <v>0</v>
      </c>
      <c r="C120" s="252">
        <v>0</v>
      </c>
      <c r="D120" s="252" t="str">
        <f ca="1">_xlfn.IFS(ISBLANK(H!D120),"",IF(NOT(ISNA('#_H'!D120)),IF(ISNA(H!D120),TRUE,FALSE),FALSE),"StuNAMsg",IF(AND(ISNA('#_H'!D120),ISNA(H!D120)),TRUE,FALSE),"PerfectMsg",IF(NOT(ISERROR('#_H'!D120)),IF(ISERROR(H!D120),TRUE,FALSE),FALSE),"StuErrorMsg",IF(TYPE('#_H'!D120)&lt;&gt;TYPE(H!D120),TRUE,FALSE),"WrongTypeMsg",IF(_xlfn.ISFORMULA('#_H'!D120),IF(NOT(_xlfn.ISFORMULA(H!D120)),TRUE),FALSE),"MissingFormulaMsg",IF(NOT(AND(ISNUMBER(FIND("[",_xlfn.FORMULATEXT('#_H'!D120))),ISNUMBER(FIND("!",_xlfn.FORMULATEXT('#_H'!D120))))),AND(ISNUMBER(FIND("[",_xlfn.FORMULATEXT(H!D120))),ISNUMBER(FIND("!",_xlfn.FORMULATEXT(H!D120)))),FALSE),"ExternalRefsMsg",IF(ISNUMBER('#_H'!D120),IF(ABS('#_H'!D120-H!D120)&gt;0.00001,TRUE,FALSE),IF('#_H'!D120&lt;&gt;H!D120,TRUE,FALSE)),IF(ISNUMBER('#_H'!D120),IF('#_H'!D120&gt;H!D120,"TooLow","TooHigh"),"WrongAnswer"),NOT(_xlfn.ISFORMULA('#_H'!D120)),IF(_xlfn.IFS(ISTEXT('#_H'!D120),FALSE,ISLOGICAL('#_H'!D120),FALSE,SUBSTITUTE(CELL("format",'#_H'!D120),"-","")=SUBSTITUTE(CELL("format",H!D120),"-",""),FALSE,CELL("format",'#_H'!D120)="G",FALSE,AND(CELL("format",'#_H'!D120)="F0",CELL("format",H!D120)="G"),FALSE,TRUE,IFERROR(IF(MATCH(CELL("format",'#_H'!D120)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120),_xlfn.FORMULATEXT(H!D120),H!D120),"9","#"),"8","#"),"7","#"),"6","#"),"5","#"),"4","#"),"3","#"),"2","#"),"1","#"),"0","#"),"$","")," ",""),",","@"),"&gt;","@"),"&lt;","@"),"=","@"),")","@"),"(","@"),"^","@"),"/","@"),"+","@"),"*","@"),"-","@"))-LEN(SUBSTITUTE(SUBSTITUTE(SUBSTITUTE(SUBSTITUTE(SUBSTITUTE(SUBSTITUTE(SUBSTITUTE(SUBSTITUTE(SUBSTITUTE(SUBSTITUTE(SUBSTITUTE(SUBSTITUTE(SUBSTITUTE(SUBSTITUTE(SUBSTITUTE(SUBSTITUTE(SUBSTITUTE(SUBSTITUTE(SUBSTITUTE(SUBSTITUTE(SUBSTITUTE(SUBSTITUTE(SUBSTITUTE(SUBSTITUTE(IF(_xlfn.ISFORMULA(H!D120),_xlfn.FORMULATEXT(H!D120),H!D120),"9","#"),"8","#"),"7","#"),"6","#"),"5","#"),"4","#"),"3","#"),"2","#"),"1","#"),"0","#"),"$","")," ",""),",","@"),"&gt;","@"),"&lt;","@"),"=","@"),")","@"),"(","@"),"^","@"),"/","@"),"+","@"),"*","@"),"-","@"),"@#","")))/2&gt;(LEN(SUBSTITUTE(SUBSTITUTE(SUBSTITUTE(SUBSTITUTE(SUBSTITUTE(SUBSTITUTE(SUBSTITUTE(SUBSTITUTE(SUBSTITUTE(SUBSTITUTE(SUBSTITUTE(SUBSTITUTE(SUBSTITUTE(SUBSTITUTE(SUBSTITUTE(SUBSTITUTE(SUBSTITUTE(SUBSTITUTE(SUBSTITUTE(SUBSTITUTE(SUBSTITUTE(SUBSTITUTE(SUBSTITUTE(IF(_xlfn.ISFORMULA('#_H'!D120),_xlfn.FORMULATEXT('#_H'!D120),'#_H'!D120),"9","#"),"8","#"),"7","#"),"6","#"),"5","#"),"4","#"),"3","#"),"2","#"),"1","#"),"0","#"),"$","")," ",""),",","@"),"&gt;","@"),"&lt;","@"),"=","@"),")","@"),"(","@"),"^","@"),"/","@"),"+","@"),"*","@"),"-","@"))-LEN(SUBSTITUTE(SUBSTITUTE(SUBSTITUTE(SUBSTITUTE(SUBSTITUTE(SUBSTITUTE(SUBSTITUTE(SUBSTITUTE(SUBSTITUTE(SUBSTITUTE(SUBSTITUTE(SUBSTITUTE(SUBSTITUTE(SUBSTITUTE(SUBSTITUTE(SUBSTITUTE(SUBSTITUTE(SUBSTITUTE(SUBSTITUTE(SUBSTITUTE(SUBSTITUTE(SUBSTITUTE(SUBSTITUTE(SUBSTITUTE(IF(_xlfn.ISFORMULA('#_H'!D120),_xlfn.FORMULATEXT('#_H'!D120),'#_H'!D120),"9","#"),"8","#"),"7","#"),"6","#"),"5","#"),"4","#"),"3","#"),"2","#"),"1","#"),"0","#"),"$","")," ",""),",","@"),"&gt;","@"),"&lt;","@"),"=","@"),")","@"),"(","@"),"^","@"),"/","@"),"+","@"),"*","@"),"-","@"),"@#","")))/2,TRUE,FALSE),"HardCodeMsg",IF(LEN(IF(_xlfn.ISFORMULA(H!D120),_xlfn.FORMULATEXT(H!D120),H!D120))-LEN(SUBSTITUTE(IF(_xlfn.ISFORMULA(H!D120),_xlfn.FORMULATEXT(H!D120),H!D120),"""",""))&gt;LEN(IF(_xlfn.ISFORMULA('#_H'!D120),_xlfn.FORMULATEXT('#_H'!D120),'#_H'!D120))-LEN(SUBSTITUTE(IF(_xlfn.ISFORMULA('#_H'!D120),_xlfn.FORMULATEXT('#_H'!D120),'#_H'!D120),"""","")),TRUE,FALSE),"HardQuoteMsg",IF(LEN(IF(_xlfn.ISFORMULA(H!D120),_xlfn.FORMULATEXT(H!D120),H!D120))-LEN(SUBSTITUTE(IF(_xlfn.ISFORMULA(H!D120),_xlfn.FORMULATEXT(H!D120),H!D120),"$",""))&lt;LEN(IF(_xlfn.ISFORMULA('#_H'!D120),_xlfn.FORMULATEXT('#_H'!D120),'#_H'!D120))-LEN(SUBSTITUTE(IF(_xlfn.ISFORMULA('#_H'!D120),_xlfn.FORMULATEXT('#_H'!D120),'#_H'!D120),"$","")),TRUE,FALSE),"MissingAbsMsg",_xlfn.IFS(ISTEXT('#_H'!D120),FALSE,ISLOGICAL('#_H'!D120),FALSE,SUBSTITUTE(CELL("format",'#_H'!D120),"-","")=SUBSTITUTE(CELL("format",H!D120),"-",""),FALSE,CELL("format",'#_H'!D120)="G",FALSE,AND(CELL("format",'#_H'!D120)="F0",CELL("format",H!D120)="G"),FALSE,TRUE,IFERROR(IF(MATCH(CELL("format",'#_H'!D120),FormatCodes_SFX!$A$4:$A$53,0)&gt;0,TRUE),FALSE),TRUE,TRUE),"FormatMsg",TRUE,"PerfectMsg")</f>
        <v>PerfectMsg</v>
      </c>
      <c r="E120" s="257">
        <v>393865</v>
      </c>
      <c r="F120" s="254">
        <v>0</v>
      </c>
      <c r="G120" s="254">
        <v>0</v>
      </c>
      <c r="H120" s="254"/>
      <c r="I120" s="251"/>
      <c r="J120" s="252">
        <v>0</v>
      </c>
      <c r="K120" s="252">
        <v>0</v>
      </c>
      <c r="N120" s="251"/>
    </row>
    <row r="121" spans="1:14" s="252" customFormat="1" ht="15" customHeight="1" x14ac:dyDescent="0.15">
      <c r="A121" s="251"/>
      <c r="B121" s="252">
        <v>0</v>
      </c>
      <c r="C121" s="252">
        <v>0</v>
      </c>
      <c r="D121" s="252" t="str">
        <f ca="1">_xlfn.IFS(ISBLANK(H!D121),"",IF(NOT(ISNA('#_H'!D121)),IF(ISNA(H!D121),TRUE,FALSE),FALSE),"StuNAMsg",IF(AND(ISNA('#_H'!D121),ISNA(H!D121)),TRUE,FALSE),"PerfectMsg",IF(NOT(ISERROR('#_H'!D121)),IF(ISERROR(H!D121),TRUE,FALSE),FALSE),"StuErrorMsg",IF(TYPE('#_H'!D121)&lt;&gt;TYPE(H!D121),TRUE,FALSE),"WrongTypeMsg",IF(_xlfn.ISFORMULA('#_H'!D121),IF(NOT(_xlfn.ISFORMULA(H!D121)),TRUE),FALSE),"MissingFormulaMsg",IF(NOT(AND(ISNUMBER(FIND("[",_xlfn.FORMULATEXT('#_H'!D121))),ISNUMBER(FIND("!",_xlfn.FORMULATEXT('#_H'!D121))))),AND(ISNUMBER(FIND("[",_xlfn.FORMULATEXT(H!D121))),ISNUMBER(FIND("!",_xlfn.FORMULATEXT(H!D121)))),FALSE),"ExternalRefsMsg",IF(ISNUMBER('#_H'!D121),IF(ABS('#_H'!D121-H!D121)&gt;0.00001,TRUE,FALSE),IF('#_H'!D121&lt;&gt;H!D121,TRUE,FALSE)),IF(ISNUMBER('#_H'!D121),IF('#_H'!D121&gt;H!D121,"TooLow","TooHigh"),"WrongAnswer"),NOT(_xlfn.ISFORMULA('#_H'!D121)),IF(_xlfn.IFS(ISTEXT('#_H'!D121),FALSE,ISLOGICAL('#_H'!D121),FALSE,SUBSTITUTE(CELL("format",'#_H'!D121),"-","")=SUBSTITUTE(CELL("format",H!D121),"-",""),FALSE,CELL("format",'#_H'!D121)="G",FALSE,AND(CELL("format",'#_H'!D121)="F0",CELL("format",H!D121)="G"),FALSE,TRUE,IFERROR(IF(MATCH(CELL("format",'#_H'!D121)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121),_xlfn.FORMULATEXT(H!D121),H!D121),"9","#"),"8","#"),"7","#"),"6","#"),"5","#"),"4","#"),"3","#"),"2","#"),"1","#"),"0","#"),"$","")," ",""),",","@"),"&gt;","@"),"&lt;","@"),"=","@"),")","@"),"(","@"),"^","@"),"/","@"),"+","@"),"*","@"),"-","@"))-LEN(SUBSTITUTE(SUBSTITUTE(SUBSTITUTE(SUBSTITUTE(SUBSTITUTE(SUBSTITUTE(SUBSTITUTE(SUBSTITUTE(SUBSTITUTE(SUBSTITUTE(SUBSTITUTE(SUBSTITUTE(SUBSTITUTE(SUBSTITUTE(SUBSTITUTE(SUBSTITUTE(SUBSTITUTE(SUBSTITUTE(SUBSTITUTE(SUBSTITUTE(SUBSTITUTE(SUBSTITUTE(SUBSTITUTE(SUBSTITUTE(IF(_xlfn.ISFORMULA(H!D121),_xlfn.FORMULATEXT(H!D121),H!D121),"9","#"),"8","#"),"7","#"),"6","#"),"5","#"),"4","#"),"3","#"),"2","#"),"1","#"),"0","#"),"$","")," ",""),",","@"),"&gt;","@"),"&lt;","@"),"=","@"),")","@"),"(","@"),"^","@"),"/","@"),"+","@"),"*","@"),"-","@"),"@#","")))/2&gt;(LEN(SUBSTITUTE(SUBSTITUTE(SUBSTITUTE(SUBSTITUTE(SUBSTITUTE(SUBSTITUTE(SUBSTITUTE(SUBSTITUTE(SUBSTITUTE(SUBSTITUTE(SUBSTITUTE(SUBSTITUTE(SUBSTITUTE(SUBSTITUTE(SUBSTITUTE(SUBSTITUTE(SUBSTITUTE(SUBSTITUTE(SUBSTITUTE(SUBSTITUTE(SUBSTITUTE(SUBSTITUTE(SUBSTITUTE(IF(_xlfn.ISFORMULA('#_H'!D121),_xlfn.FORMULATEXT('#_H'!D121),'#_H'!D121),"9","#"),"8","#"),"7","#"),"6","#"),"5","#"),"4","#"),"3","#"),"2","#"),"1","#"),"0","#"),"$","")," ",""),",","@"),"&gt;","@"),"&lt;","@"),"=","@"),")","@"),"(","@"),"^","@"),"/","@"),"+","@"),"*","@"),"-","@"))-LEN(SUBSTITUTE(SUBSTITUTE(SUBSTITUTE(SUBSTITUTE(SUBSTITUTE(SUBSTITUTE(SUBSTITUTE(SUBSTITUTE(SUBSTITUTE(SUBSTITUTE(SUBSTITUTE(SUBSTITUTE(SUBSTITUTE(SUBSTITUTE(SUBSTITUTE(SUBSTITUTE(SUBSTITUTE(SUBSTITUTE(SUBSTITUTE(SUBSTITUTE(SUBSTITUTE(SUBSTITUTE(SUBSTITUTE(SUBSTITUTE(IF(_xlfn.ISFORMULA('#_H'!D121),_xlfn.FORMULATEXT('#_H'!D121),'#_H'!D121),"9","#"),"8","#"),"7","#"),"6","#"),"5","#"),"4","#"),"3","#"),"2","#"),"1","#"),"0","#"),"$","")," ",""),",","@"),"&gt;","@"),"&lt;","@"),"=","@"),")","@"),"(","@"),"^","@"),"/","@"),"+","@"),"*","@"),"-","@"),"@#","")))/2,TRUE,FALSE),"HardCodeMsg",IF(LEN(IF(_xlfn.ISFORMULA(H!D121),_xlfn.FORMULATEXT(H!D121),H!D121))-LEN(SUBSTITUTE(IF(_xlfn.ISFORMULA(H!D121),_xlfn.FORMULATEXT(H!D121),H!D121),"""",""))&gt;LEN(IF(_xlfn.ISFORMULA('#_H'!D121),_xlfn.FORMULATEXT('#_H'!D121),'#_H'!D121))-LEN(SUBSTITUTE(IF(_xlfn.ISFORMULA('#_H'!D121),_xlfn.FORMULATEXT('#_H'!D121),'#_H'!D121),"""","")),TRUE,FALSE),"HardQuoteMsg",IF(LEN(IF(_xlfn.ISFORMULA(H!D121),_xlfn.FORMULATEXT(H!D121),H!D121))-LEN(SUBSTITUTE(IF(_xlfn.ISFORMULA(H!D121),_xlfn.FORMULATEXT(H!D121),H!D121),"$",""))&lt;LEN(IF(_xlfn.ISFORMULA('#_H'!D121),_xlfn.FORMULATEXT('#_H'!D121),'#_H'!D121))-LEN(SUBSTITUTE(IF(_xlfn.ISFORMULA('#_H'!D121),_xlfn.FORMULATEXT('#_H'!D121),'#_H'!D121),"$","")),TRUE,FALSE),"MissingAbsMsg",_xlfn.IFS(ISTEXT('#_H'!D121),FALSE,ISLOGICAL('#_H'!D121),FALSE,SUBSTITUTE(CELL("format",'#_H'!D121),"-","")=SUBSTITUTE(CELL("format",H!D121),"-",""),FALSE,CELL("format",'#_H'!D121)="G",FALSE,AND(CELL("format",'#_H'!D121)="F0",CELL("format",H!D121)="G"),FALSE,TRUE,IFERROR(IF(MATCH(CELL("format",'#_H'!D121),FormatCodes_SFX!$A$4:$A$53,0)&gt;0,TRUE),FALSE),TRUE,TRUE),"FormatMsg",TRUE,"PerfectMsg")</f>
        <v>PerfectMsg</v>
      </c>
      <c r="E121" s="257">
        <v>4205384</v>
      </c>
      <c r="F121" s="254">
        <v>0</v>
      </c>
      <c r="G121" s="254">
        <v>0</v>
      </c>
      <c r="H121" s="254"/>
      <c r="I121" s="251"/>
      <c r="J121" s="252">
        <v>0</v>
      </c>
      <c r="K121" s="252">
        <v>0</v>
      </c>
      <c r="N121" s="251"/>
    </row>
    <row r="122" spans="1:14" s="252" customFormat="1" ht="15" customHeight="1" x14ac:dyDescent="0.15">
      <c r="A122" s="251"/>
      <c r="B122" s="252">
        <v>0</v>
      </c>
      <c r="C122" s="252">
        <v>0</v>
      </c>
      <c r="D122" s="252" t="str">
        <f ca="1">_xlfn.IFS(ISBLANK(H!D122),"",IF(NOT(ISNA('#_H'!D122)),IF(ISNA(H!D122),TRUE,FALSE),FALSE),"StuNAMsg",IF(AND(ISNA('#_H'!D122),ISNA(H!D122)),TRUE,FALSE),"PerfectMsg",IF(NOT(ISERROR('#_H'!D122)),IF(ISERROR(H!D122),TRUE,FALSE),FALSE),"StuErrorMsg",IF(TYPE('#_H'!D122)&lt;&gt;TYPE(H!D122),TRUE,FALSE),"WrongTypeMsg",IF(_xlfn.ISFORMULA('#_H'!D122),IF(NOT(_xlfn.ISFORMULA(H!D122)),TRUE),FALSE),"MissingFormulaMsg",IF(NOT(AND(ISNUMBER(FIND("[",_xlfn.FORMULATEXT('#_H'!D122))),ISNUMBER(FIND("!",_xlfn.FORMULATEXT('#_H'!D122))))),AND(ISNUMBER(FIND("[",_xlfn.FORMULATEXT(H!D122))),ISNUMBER(FIND("!",_xlfn.FORMULATEXT(H!D122)))),FALSE),"ExternalRefsMsg",IF(ISNUMBER('#_H'!D122),IF(ABS('#_H'!D122-H!D122)&gt;0.00001,TRUE,FALSE),IF('#_H'!D122&lt;&gt;H!D122,TRUE,FALSE)),IF(ISNUMBER('#_H'!D122),IF('#_H'!D122&gt;H!D122,"TooLow","TooHigh"),"WrongAnswer"),NOT(_xlfn.ISFORMULA('#_H'!D122)),IF(_xlfn.IFS(ISTEXT('#_H'!D122),FALSE,ISLOGICAL('#_H'!D122),FALSE,SUBSTITUTE(CELL("format",'#_H'!D122),"-","")=SUBSTITUTE(CELL("format",H!D122),"-",""),FALSE,CELL("format",'#_H'!D122)="G",FALSE,AND(CELL("format",'#_H'!D122)="F0",CELL("format",H!D122)="G"),FALSE,TRUE,IFERROR(IF(MATCH(CELL("format",'#_H'!D122)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122),_xlfn.FORMULATEXT(H!D122),H!D122),"9","#"),"8","#"),"7","#"),"6","#"),"5","#"),"4","#"),"3","#"),"2","#"),"1","#"),"0","#"),"$","")," ",""),",","@"),"&gt;","@"),"&lt;","@"),"=","@"),")","@"),"(","@"),"^","@"),"/","@"),"+","@"),"*","@"),"-","@"))-LEN(SUBSTITUTE(SUBSTITUTE(SUBSTITUTE(SUBSTITUTE(SUBSTITUTE(SUBSTITUTE(SUBSTITUTE(SUBSTITUTE(SUBSTITUTE(SUBSTITUTE(SUBSTITUTE(SUBSTITUTE(SUBSTITUTE(SUBSTITUTE(SUBSTITUTE(SUBSTITUTE(SUBSTITUTE(SUBSTITUTE(SUBSTITUTE(SUBSTITUTE(SUBSTITUTE(SUBSTITUTE(SUBSTITUTE(SUBSTITUTE(IF(_xlfn.ISFORMULA(H!D122),_xlfn.FORMULATEXT(H!D122),H!D122),"9","#"),"8","#"),"7","#"),"6","#"),"5","#"),"4","#"),"3","#"),"2","#"),"1","#"),"0","#"),"$","")," ",""),",","@"),"&gt;","@"),"&lt;","@"),"=","@"),")","@"),"(","@"),"^","@"),"/","@"),"+","@"),"*","@"),"-","@"),"@#","")))/2&gt;(LEN(SUBSTITUTE(SUBSTITUTE(SUBSTITUTE(SUBSTITUTE(SUBSTITUTE(SUBSTITUTE(SUBSTITUTE(SUBSTITUTE(SUBSTITUTE(SUBSTITUTE(SUBSTITUTE(SUBSTITUTE(SUBSTITUTE(SUBSTITUTE(SUBSTITUTE(SUBSTITUTE(SUBSTITUTE(SUBSTITUTE(SUBSTITUTE(SUBSTITUTE(SUBSTITUTE(SUBSTITUTE(SUBSTITUTE(IF(_xlfn.ISFORMULA('#_H'!D122),_xlfn.FORMULATEXT('#_H'!D122),'#_H'!D122),"9","#"),"8","#"),"7","#"),"6","#"),"5","#"),"4","#"),"3","#"),"2","#"),"1","#"),"0","#"),"$","")," ",""),",","@"),"&gt;","@"),"&lt;","@"),"=","@"),")","@"),"(","@"),"^","@"),"/","@"),"+","@"),"*","@"),"-","@"))-LEN(SUBSTITUTE(SUBSTITUTE(SUBSTITUTE(SUBSTITUTE(SUBSTITUTE(SUBSTITUTE(SUBSTITUTE(SUBSTITUTE(SUBSTITUTE(SUBSTITUTE(SUBSTITUTE(SUBSTITUTE(SUBSTITUTE(SUBSTITUTE(SUBSTITUTE(SUBSTITUTE(SUBSTITUTE(SUBSTITUTE(SUBSTITUTE(SUBSTITUTE(SUBSTITUTE(SUBSTITUTE(SUBSTITUTE(SUBSTITUTE(IF(_xlfn.ISFORMULA('#_H'!D122),_xlfn.FORMULATEXT('#_H'!D122),'#_H'!D122),"9","#"),"8","#"),"7","#"),"6","#"),"5","#"),"4","#"),"3","#"),"2","#"),"1","#"),"0","#"),"$","")," ",""),",","@"),"&gt;","@"),"&lt;","@"),"=","@"),")","@"),"(","@"),"^","@"),"/","@"),"+","@"),"*","@"),"-","@"),"@#","")))/2,TRUE,FALSE),"HardCodeMsg",IF(LEN(IF(_xlfn.ISFORMULA(H!D122),_xlfn.FORMULATEXT(H!D122),H!D122))-LEN(SUBSTITUTE(IF(_xlfn.ISFORMULA(H!D122),_xlfn.FORMULATEXT(H!D122),H!D122),"""",""))&gt;LEN(IF(_xlfn.ISFORMULA('#_H'!D122),_xlfn.FORMULATEXT('#_H'!D122),'#_H'!D122))-LEN(SUBSTITUTE(IF(_xlfn.ISFORMULA('#_H'!D122),_xlfn.FORMULATEXT('#_H'!D122),'#_H'!D122),"""","")),TRUE,FALSE),"HardQuoteMsg",IF(LEN(IF(_xlfn.ISFORMULA(H!D122),_xlfn.FORMULATEXT(H!D122),H!D122))-LEN(SUBSTITUTE(IF(_xlfn.ISFORMULA(H!D122),_xlfn.FORMULATEXT(H!D122),H!D122),"$",""))&lt;LEN(IF(_xlfn.ISFORMULA('#_H'!D122),_xlfn.FORMULATEXT('#_H'!D122),'#_H'!D122))-LEN(SUBSTITUTE(IF(_xlfn.ISFORMULA('#_H'!D122),_xlfn.FORMULATEXT('#_H'!D122),'#_H'!D122),"$","")),TRUE,FALSE),"MissingAbsMsg",_xlfn.IFS(ISTEXT('#_H'!D122),FALSE,ISLOGICAL('#_H'!D122),FALSE,SUBSTITUTE(CELL("format",'#_H'!D122),"-","")=SUBSTITUTE(CELL("format",H!D122),"-",""),FALSE,CELL("format",'#_H'!D122)="G",FALSE,AND(CELL("format",'#_H'!D122)="F0",CELL("format",H!D122)="G"),FALSE,TRUE,IFERROR(IF(MATCH(CELL("format",'#_H'!D122),FormatCodes_SFX!$A$4:$A$53,0)&gt;0,TRUE),FALSE),TRUE,TRUE),"FormatMsg",TRUE,"PerfectMsg")</f>
        <v>PerfectMsg</v>
      </c>
      <c r="E122" s="257">
        <v>704285</v>
      </c>
      <c r="F122" s="254">
        <v>0</v>
      </c>
      <c r="G122" s="254">
        <v>0</v>
      </c>
      <c r="H122" s="254"/>
      <c r="I122" s="251"/>
      <c r="J122" s="252">
        <v>0</v>
      </c>
      <c r="K122" s="252">
        <v>0</v>
      </c>
      <c r="N122" s="251"/>
    </row>
    <row r="123" spans="1:14" s="252" customFormat="1" ht="15" customHeight="1" x14ac:dyDescent="0.15">
      <c r="A123" s="251"/>
      <c r="B123" s="252">
        <v>0</v>
      </c>
      <c r="C123" s="252">
        <v>0</v>
      </c>
      <c r="D123" s="252" t="str">
        <f ca="1">_xlfn.IFS(ISBLANK(H!D123),"",IF(NOT(ISNA('#_H'!D123)),IF(ISNA(H!D123),TRUE,FALSE),FALSE),"StuNAMsg",IF(AND(ISNA('#_H'!D123),ISNA(H!D123)),TRUE,FALSE),"PerfectMsg",IF(NOT(ISERROR('#_H'!D123)),IF(ISERROR(H!D123),TRUE,FALSE),FALSE),"StuErrorMsg",IF(TYPE('#_H'!D123)&lt;&gt;TYPE(H!D123),TRUE,FALSE),"WrongTypeMsg",IF(_xlfn.ISFORMULA('#_H'!D123),IF(NOT(_xlfn.ISFORMULA(H!D123)),TRUE),FALSE),"MissingFormulaMsg",IF(NOT(AND(ISNUMBER(FIND("[",_xlfn.FORMULATEXT('#_H'!D123))),ISNUMBER(FIND("!",_xlfn.FORMULATEXT('#_H'!D123))))),AND(ISNUMBER(FIND("[",_xlfn.FORMULATEXT(H!D123))),ISNUMBER(FIND("!",_xlfn.FORMULATEXT(H!D123)))),FALSE),"ExternalRefsMsg",IF(ISNUMBER('#_H'!D123),IF(ABS('#_H'!D123-H!D123)&gt;0.00001,TRUE,FALSE),IF('#_H'!D123&lt;&gt;H!D123,TRUE,FALSE)),IF(ISNUMBER('#_H'!D123),IF('#_H'!D123&gt;H!D123,"TooLow","TooHigh"),"WrongAnswer"),NOT(_xlfn.ISFORMULA('#_H'!D123)),IF(_xlfn.IFS(ISTEXT('#_H'!D123),FALSE,ISLOGICAL('#_H'!D123),FALSE,SUBSTITUTE(CELL("format",'#_H'!D123),"-","")=SUBSTITUTE(CELL("format",H!D123),"-",""),FALSE,CELL("format",'#_H'!D123)="G",FALSE,AND(CELL("format",'#_H'!D123)="F0",CELL("format",H!D123)="G"),FALSE,TRUE,IFERROR(IF(MATCH(CELL("format",'#_H'!D123)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123),_xlfn.FORMULATEXT(H!D123),H!D123),"9","#"),"8","#"),"7","#"),"6","#"),"5","#"),"4","#"),"3","#"),"2","#"),"1","#"),"0","#"),"$","")," ",""),",","@"),"&gt;","@"),"&lt;","@"),"=","@"),")","@"),"(","@"),"^","@"),"/","@"),"+","@"),"*","@"),"-","@"))-LEN(SUBSTITUTE(SUBSTITUTE(SUBSTITUTE(SUBSTITUTE(SUBSTITUTE(SUBSTITUTE(SUBSTITUTE(SUBSTITUTE(SUBSTITUTE(SUBSTITUTE(SUBSTITUTE(SUBSTITUTE(SUBSTITUTE(SUBSTITUTE(SUBSTITUTE(SUBSTITUTE(SUBSTITUTE(SUBSTITUTE(SUBSTITUTE(SUBSTITUTE(SUBSTITUTE(SUBSTITUTE(SUBSTITUTE(SUBSTITUTE(IF(_xlfn.ISFORMULA(H!D123),_xlfn.FORMULATEXT(H!D123),H!D123),"9","#"),"8","#"),"7","#"),"6","#"),"5","#"),"4","#"),"3","#"),"2","#"),"1","#"),"0","#"),"$","")," ",""),",","@"),"&gt;","@"),"&lt;","@"),"=","@"),")","@"),"(","@"),"^","@"),"/","@"),"+","@"),"*","@"),"-","@"),"@#","")))/2&gt;(LEN(SUBSTITUTE(SUBSTITUTE(SUBSTITUTE(SUBSTITUTE(SUBSTITUTE(SUBSTITUTE(SUBSTITUTE(SUBSTITUTE(SUBSTITUTE(SUBSTITUTE(SUBSTITUTE(SUBSTITUTE(SUBSTITUTE(SUBSTITUTE(SUBSTITUTE(SUBSTITUTE(SUBSTITUTE(SUBSTITUTE(SUBSTITUTE(SUBSTITUTE(SUBSTITUTE(SUBSTITUTE(SUBSTITUTE(IF(_xlfn.ISFORMULA('#_H'!D123),_xlfn.FORMULATEXT('#_H'!D123),'#_H'!D123),"9","#"),"8","#"),"7","#"),"6","#"),"5","#"),"4","#"),"3","#"),"2","#"),"1","#"),"0","#"),"$","")," ",""),",","@"),"&gt;","@"),"&lt;","@"),"=","@"),")","@"),"(","@"),"^","@"),"/","@"),"+","@"),"*","@"),"-","@"))-LEN(SUBSTITUTE(SUBSTITUTE(SUBSTITUTE(SUBSTITUTE(SUBSTITUTE(SUBSTITUTE(SUBSTITUTE(SUBSTITUTE(SUBSTITUTE(SUBSTITUTE(SUBSTITUTE(SUBSTITUTE(SUBSTITUTE(SUBSTITUTE(SUBSTITUTE(SUBSTITUTE(SUBSTITUTE(SUBSTITUTE(SUBSTITUTE(SUBSTITUTE(SUBSTITUTE(SUBSTITUTE(SUBSTITUTE(SUBSTITUTE(IF(_xlfn.ISFORMULA('#_H'!D123),_xlfn.FORMULATEXT('#_H'!D123),'#_H'!D123),"9","#"),"8","#"),"7","#"),"6","#"),"5","#"),"4","#"),"3","#"),"2","#"),"1","#"),"0","#"),"$","")," ",""),",","@"),"&gt;","@"),"&lt;","@"),"=","@"),")","@"),"(","@"),"^","@"),"/","@"),"+","@"),"*","@"),"-","@"),"@#","")))/2,TRUE,FALSE),"HardCodeMsg",IF(LEN(IF(_xlfn.ISFORMULA(H!D123),_xlfn.FORMULATEXT(H!D123),H!D123))-LEN(SUBSTITUTE(IF(_xlfn.ISFORMULA(H!D123),_xlfn.FORMULATEXT(H!D123),H!D123),"""",""))&gt;LEN(IF(_xlfn.ISFORMULA('#_H'!D123),_xlfn.FORMULATEXT('#_H'!D123),'#_H'!D123))-LEN(SUBSTITUTE(IF(_xlfn.ISFORMULA('#_H'!D123),_xlfn.FORMULATEXT('#_H'!D123),'#_H'!D123),"""","")),TRUE,FALSE),"HardQuoteMsg",IF(LEN(IF(_xlfn.ISFORMULA(H!D123),_xlfn.FORMULATEXT(H!D123),H!D123))-LEN(SUBSTITUTE(IF(_xlfn.ISFORMULA(H!D123),_xlfn.FORMULATEXT(H!D123),H!D123),"$",""))&lt;LEN(IF(_xlfn.ISFORMULA('#_H'!D123),_xlfn.FORMULATEXT('#_H'!D123),'#_H'!D123))-LEN(SUBSTITUTE(IF(_xlfn.ISFORMULA('#_H'!D123),_xlfn.FORMULATEXT('#_H'!D123),'#_H'!D123),"$","")),TRUE,FALSE),"MissingAbsMsg",_xlfn.IFS(ISTEXT('#_H'!D123),FALSE,ISLOGICAL('#_H'!D123),FALSE,SUBSTITUTE(CELL("format",'#_H'!D123),"-","")=SUBSTITUTE(CELL("format",H!D123),"-",""),FALSE,CELL("format",'#_H'!D123)="G",FALSE,AND(CELL("format",'#_H'!D123)="F0",CELL("format",H!D123)="G"),FALSE,TRUE,IFERROR(IF(MATCH(CELL("format",'#_H'!D123),FormatCodes_SFX!$A$4:$A$53,0)&gt;0,TRUE),FALSE),TRUE,TRUE),"FormatMsg",TRUE,"PerfectMsg")</f>
        <v>PerfectMsg</v>
      </c>
      <c r="E123" s="257">
        <v>502976</v>
      </c>
      <c r="F123" s="254">
        <v>0</v>
      </c>
      <c r="G123" s="254">
        <v>0</v>
      </c>
      <c r="H123" s="254"/>
      <c r="I123" s="251"/>
      <c r="J123" s="252">
        <v>0</v>
      </c>
      <c r="K123" s="252">
        <v>0</v>
      </c>
      <c r="N123" s="251"/>
    </row>
    <row r="124" spans="1:14" s="252" customFormat="1" ht="15" customHeight="1" x14ac:dyDescent="0.15">
      <c r="A124" s="251"/>
      <c r="B124" s="252">
        <v>0</v>
      </c>
      <c r="C124" s="252">
        <v>0</v>
      </c>
      <c r="D124" s="252" t="str">
        <f ca="1">_xlfn.IFS(ISBLANK(H!D124),"",IF(NOT(ISNA('#_H'!D124)),IF(ISNA(H!D124),TRUE,FALSE),FALSE),"StuNAMsg",IF(AND(ISNA('#_H'!D124),ISNA(H!D124)),TRUE,FALSE),"PerfectMsg",IF(NOT(ISERROR('#_H'!D124)),IF(ISERROR(H!D124),TRUE,FALSE),FALSE),"StuErrorMsg",IF(TYPE('#_H'!D124)&lt;&gt;TYPE(H!D124),TRUE,FALSE),"WrongTypeMsg",IF(_xlfn.ISFORMULA('#_H'!D124),IF(NOT(_xlfn.ISFORMULA(H!D124)),TRUE),FALSE),"MissingFormulaMsg",IF(NOT(AND(ISNUMBER(FIND("[",_xlfn.FORMULATEXT('#_H'!D124))),ISNUMBER(FIND("!",_xlfn.FORMULATEXT('#_H'!D124))))),AND(ISNUMBER(FIND("[",_xlfn.FORMULATEXT(H!D124))),ISNUMBER(FIND("!",_xlfn.FORMULATEXT(H!D124)))),FALSE),"ExternalRefsMsg",IF(ISNUMBER('#_H'!D124),IF(ABS('#_H'!D124-H!D124)&gt;0.00001,TRUE,FALSE),IF('#_H'!D124&lt;&gt;H!D124,TRUE,FALSE)),IF(ISNUMBER('#_H'!D124),IF('#_H'!D124&gt;H!D124,"TooLow","TooHigh"),"WrongAnswer"),NOT(_xlfn.ISFORMULA('#_H'!D124)),IF(_xlfn.IFS(ISTEXT('#_H'!D124),FALSE,ISLOGICAL('#_H'!D124),FALSE,SUBSTITUTE(CELL("format",'#_H'!D124),"-","")=SUBSTITUTE(CELL("format",H!D124),"-",""),FALSE,CELL("format",'#_H'!D124)="G",FALSE,AND(CELL("format",'#_H'!D124)="F0",CELL("format",H!D124)="G"),FALSE,TRUE,IFERROR(IF(MATCH(CELL("format",'#_H'!D124)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124),_xlfn.FORMULATEXT(H!D124),H!D124),"9","#"),"8","#"),"7","#"),"6","#"),"5","#"),"4","#"),"3","#"),"2","#"),"1","#"),"0","#"),"$","")," ",""),",","@"),"&gt;","@"),"&lt;","@"),"=","@"),")","@"),"(","@"),"^","@"),"/","@"),"+","@"),"*","@"),"-","@"))-LEN(SUBSTITUTE(SUBSTITUTE(SUBSTITUTE(SUBSTITUTE(SUBSTITUTE(SUBSTITUTE(SUBSTITUTE(SUBSTITUTE(SUBSTITUTE(SUBSTITUTE(SUBSTITUTE(SUBSTITUTE(SUBSTITUTE(SUBSTITUTE(SUBSTITUTE(SUBSTITUTE(SUBSTITUTE(SUBSTITUTE(SUBSTITUTE(SUBSTITUTE(SUBSTITUTE(SUBSTITUTE(SUBSTITUTE(SUBSTITUTE(IF(_xlfn.ISFORMULA(H!D124),_xlfn.FORMULATEXT(H!D124),H!D124),"9","#"),"8","#"),"7","#"),"6","#"),"5","#"),"4","#"),"3","#"),"2","#"),"1","#"),"0","#"),"$","")," ",""),",","@"),"&gt;","@"),"&lt;","@"),"=","@"),")","@"),"(","@"),"^","@"),"/","@"),"+","@"),"*","@"),"-","@"),"@#","")))/2&gt;(LEN(SUBSTITUTE(SUBSTITUTE(SUBSTITUTE(SUBSTITUTE(SUBSTITUTE(SUBSTITUTE(SUBSTITUTE(SUBSTITUTE(SUBSTITUTE(SUBSTITUTE(SUBSTITUTE(SUBSTITUTE(SUBSTITUTE(SUBSTITUTE(SUBSTITUTE(SUBSTITUTE(SUBSTITUTE(SUBSTITUTE(SUBSTITUTE(SUBSTITUTE(SUBSTITUTE(SUBSTITUTE(SUBSTITUTE(IF(_xlfn.ISFORMULA('#_H'!D124),_xlfn.FORMULATEXT('#_H'!D124),'#_H'!D124),"9","#"),"8","#"),"7","#"),"6","#"),"5","#"),"4","#"),"3","#"),"2","#"),"1","#"),"0","#"),"$","")," ",""),",","@"),"&gt;","@"),"&lt;","@"),"=","@"),")","@"),"(","@"),"^","@"),"/","@"),"+","@"),"*","@"),"-","@"))-LEN(SUBSTITUTE(SUBSTITUTE(SUBSTITUTE(SUBSTITUTE(SUBSTITUTE(SUBSTITUTE(SUBSTITUTE(SUBSTITUTE(SUBSTITUTE(SUBSTITUTE(SUBSTITUTE(SUBSTITUTE(SUBSTITUTE(SUBSTITUTE(SUBSTITUTE(SUBSTITUTE(SUBSTITUTE(SUBSTITUTE(SUBSTITUTE(SUBSTITUTE(SUBSTITUTE(SUBSTITUTE(SUBSTITUTE(SUBSTITUTE(IF(_xlfn.ISFORMULA('#_H'!D124),_xlfn.FORMULATEXT('#_H'!D124),'#_H'!D124),"9","#"),"8","#"),"7","#"),"6","#"),"5","#"),"4","#"),"3","#"),"2","#"),"1","#"),"0","#"),"$","")," ",""),",","@"),"&gt;","@"),"&lt;","@"),"=","@"),")","@"),"(","@"),"^","@"),"/","@"),"+","@"),"*","@"),"-","@"),"@#","")))/2,TRUE,FALSE),"HardCodeMsg",IF(LEN(IF(_xlfn.ISFORMULA(H!D124),_xlfn.FORMULATEXT(H!D124),H!D124))-LEN(SUBSTITUTE(IF(_xlfn.ISFORMULA(H!D124),_xlfn.FORMULATEXT(H!D124),H!D124),"""",""))&gt;LEN(IF(_xlfn.ISFORMULA('#_H'!D124),_xlfn.FORMULATEXT('#_H'!D124),'#_H'!D124))-LEN(SUBSTITUTE(IF(_xlfn.ISFORMULA('#_H'!D124),_xlfn.FORMULATEXT('#_H'!D124),'#_H'!D124),"""","")),TRUE,FALSE),"HardQuoteMsg",IF(LEN(IF(_xlfn.ISFORMULA(H!D124),_xlfn.FORMULATEXT(H!D124),H!D124))-LEN(SUBSTITUTE(IF(_xlfn.ISFORMULA(H!D124),_xlfn.FORMULATEXT(H!D124),H!D124),"$",""))&lt;LEN(IF(_xlfn.ISFORMULA('#_H'!D124),_xlfn.FORMULATEXT('#_H'!D124),'#_H'!D124))-LEN(SUBSTITUTE(IF(_xlfn.ISFORMULA('#_H'!D124),_xlfn.FORMULATEXT('#_H'!D124),'#_H'!D124),"$","")),TRUE,FALSE),"MissingAbsMsg",_xlfn.IFS(ISTEXT('#_H'!D124),FALSE,ISLOGICAL('#_H'!D124),FALSE,SUBSTITUTE(CELL("format",'#_H'!D124),"-","")=SUBSTITUTE(CELL("format",H!D124),"-",""),FALSE,CELL("format",'#_H'!D124)="G",FALSE,AND(CELL("format",'#_H'!D124)="F0",CELL("format",H!D124)="G"),FALSE,TRUE,IFERROR(IF(MATCH(CELL("format",'#_H'!D124),FormatCodes_SFX!$A$4:$A$53,0)&gt;0,TRUE),FALSE),TRUE,TRUE),"FormatMsg",TRUE,"PerfectMsg")</f>
        <v>PerfectMsg</v>
      </c>
      <c r="E124" s="257">
        <v>499406</v>
      </c>
      <c r="F124" s="254">
        <v>0</v>
      </c>
      <c r="G124" s="254">
        <v>0</v>
      </c>
      <c r="H124" s="254"/>
      <c r="I124" s="251"/>
      <c r="J124" s="252">
        <v>0</v>
      </c>
      <c r="K124" s="252">
        <v>0</v>
      </c>
      <c r="N124" s="251"/>
    </row>
    <row r="125" spans="1:14" s="252" customFormat="1" ht="15" customHeight="1" x14ac:dyDescent="0.15">
      <c r="A125" s="251"/>
      <c r="B125" s="252">
        <v>0</v>
      </c>
      <c r="C125" s="252">
        <v>0</v>
      </c>
      <c r="D125" s="252" t="str">
        <f ca="1">_xlfn.IFS(ISBLANK(H!D125),"",IF(NOT(ISNA('#_H'!D125)),IF(ISNA(H!D125),TRUE,FALSE),FALSE),"StuNAMsg",IF(AND(ISNA('#_H'!D125),ISNA(H!D125)),TRUE,FALSE),"PerfectMsg",IF(NOT(ISERROR('#_H'!D125)),IF(ISERROR(H!D125),TRUE,FALSE),FALSE),"StuErrorMsg",IF(TYPE('#_H'!D125)&lt;&gt;TYPE(H!D125),TRUE,FALSE),"WrongTypeMsg",IF(_xlfn.ISFORMULA('#_H'!D125),IF(NOT(_xlfn.ISFORMULA(H!D125)),TRUE),FALSE),"MissingFormulaMsg",IF(NOT(AND(ISNUMBER(FIND("[",_xlfn.FORMULATEXT('#_H'!D125))),ISNUMBER(FIND("!",_xlfn.FORMULATEXT('#_H'!D125))))),AND(ISNUMBER(FIND("[",_xlfn.FORMULATEXT(H!D125))),ISNUMBER(FIND("!",_xlfn.FORMULATEXT(H!D125)))),FALSE),"ExternalRefsMsg",IF(ISNUMBER('#_H'!D125),IF(ABS('#_H'!D125-H!D125)&gt;0.00001,TRUE,FALSE),IF('#_H'!D125&lt;&gt;H!D125,TRUE,FALSE)),IF(ISNUMBER('#_H'!D125),IF('#_H'!D125&gt;H!D125,"TooLow","TooHigh"),"WrongAnswer"),NOT(_xlfn.ISFORMULA('#_H'!D125)),IF(_xlfn.IFS(ISTEXT('#_H'!D125),FALSE,ISLOGICAL('#_H'!D125),FALSE,SUBSTITUTE(CELL("format",'#_H'!D125),"-","")=SUBSTITUTE(CELL("format",H!D125),"-",""),FALSE,CELL("format",'#_H'!D125)="G",FALSE,AND(CELL("format",'#_H'!D125)="F0",CELL("format",H!D125)="G"),FALSE,TRUE,IFERROR(IF(MATCH(CELL("format",'#_H'!D125)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125),_xlfn.FORMULATEXT(H!D125),H!D125),"9","#"),"8","#"),"7","#"),"6","#"),"5","#"),"4","#"),"3","#"),"2","#"),"1","#"),"0","#"),"$","")," ",""),",","@"),"&gt;","@"),"&lt;","@"),"=","@"),")","@"),"(","@"),"^","@"),"/","@"),"+","@"),"*","@"),"-","@"))-LEN(SUBSTITUTE(SUBSTITUTE(SUBSTITUTE(SUBSTITUTE(SUBSTITUTE(SUBSTITUTE(SUBSTITUTE(SUBSTITUTE(SUBSTITUTE(SUBSTITUTE(SUBSTITUTE(SUBSTITUTE(SUBSTITUTE(SUBSTITUTE(SUBSTITUTE(SUBSTITUTE(SUBSTITUTE(SUBSTITUTE(SUBSTITUTE(SUBSTITUTE(SUBSTITUTE(SUBSTITUTE(SUBSTITUTE(SUBSTITUTE(IF(_xlfn.ISFORMULA(H!D125),_xlfn.FORMULATEXT(H!D125),H!D125),"9","#"),"8","#"),"7","#"),"6","#"),"5","#"),"4","#"),"3","#"),"2","#"),"1","#"),"0","#"),"$","")," ",""),",","@"),"&gt;","@"),"&lt;","@"),"=","@"),")","@"),"(","@"),"^","@"),"/","@"),"+","@"),"*","@"),"-","@"),"@#","")))/2&gt;(LEN(SUBSTITUTE(SUBSTITUTE(SUBSTITUTE(SUBSTITUTE(SUBSTITUTE(SUBSTITUTE(SUBSTITUTE(SUBSTITUTE(SUBSTITUTE(SUBSTITUTE(SUBSTITUTE(SUBSTITUTE(SUBSTITUTE(SUBSTITUTE(SUBSTITUTE(SUBSTITUTE(SUBSTITUTE(SUBSTITUTE(SUBSTITUTE(SUBSTITUTE(SUBSTITUTE(SUBSTITUTE(SUBSTITUTE(IF(_xlfn.ISFORMULA('#_H'!D125),_xlfn.FORMULATEXT('#_H'!D125),'#_H'!D125),"9","#"),"8","#"),"7","#"),"6","#"),"5","#"),"4","#"),"3","#"),"2","#"),"1","#"),"0","#"),"$","")," ",""),",","@"),"&gt;","@"),"&lt;","@"),"=","@"),")","@"),"(","@"),"^","@"),"/","@"),"+","@"),"*","@"),"-","@"))-LEN(SUBSTITUTE(SUBSTITUTE(SUBSTITUTE(SUBSTITUTE(SUBSTITUTE(SUBSTITUTE(SUBSTITUTE(SUBSTITUTE(SUBSTITUTE(SUBSTITUTE(SUBSTITUTE(SUBSTITUTE(SUBSTITUTE(SUBSTITUTE(SUBSTITUTE(SUBSTITUTE(SUBSTITUTE(SUBSTITUTE(SUBSTITUTE(SUBSTITUTE(SUBSTITUTE(SUBSTITUTE(SUBSTITUTE(SUBSTITUTE(IF(_xlfn.ISFORMULA('#_H'!D125),_xlfn.FORMULATEXT('#_H'!D125),'#_H'!D125),"9","#"),"8","#"),"7","#"),"6","#"),"5","#"),"4","#"),"3","#"),"2","#"),"1","#"),"0","#"),"$","")," ",""),",","@"),"&gt;","@"),"&lt;","@"),"=","@"),")","@"),"(","@"),"^","@"),"/","@"),"+","@"),"*","@"),"-","@"),"@#","")))/2,TRUE,FALSE),"HardCodeMsg",IF(LEN(IF(_xlfn.ISFORMULA(H!D125),_xlfn.FORMULATEXT(H!D125),H!D125))-LEN(SUBSTITUTE(IF(_xlfn.ISFORMULA(H!D125),_xlfn.FORMULATEXT(H!D125),H!D125),"""",""))&gt;LEN(IF(_xlfn.ISFORMULA('#_H'!D125),_xlfn.FORMULATEXT('#_H'!D125),'#_H'!D125))-LEN(SUBSTITUTE(IF(_xlfn.ISFORMULA('#_H'!D125),_xlfn.FORMULATEXT('#_H'!D125),'#_H'!D125),"""","")),TRUE,FALSE),"HardQuoteMsg",IF(LEN(IF(_xlfn.ISFORMULA(H!D125),_xlfn.FORMULATEXT(H!D125),H!D125))-LEN(SUBSTITUTE(IF(_xlfn.ISFORMULA(H!D125),_xlfn.FORMULATEXT(H!D125),H!D125),"$",""))&lt;LEN(IF(_xlfn.ISFORMULA('#_H'!D125),_xlfn.FORMULATEXT('#_H'!D125),'#_H'!D125))-LEN(SUBSTITUTE(IF(_xlfn.ISFORMULA('#_H'!D125),_xlfn.FORMULATEXT('#_H'!D125),'#_H'!D125),"$","")),TRUE,FALSE),"MissingAbsMsg",_xlfn.IFS(ISTEXT('#_H'!D125),FALSE,ISLOGICAL('#_H'!D125),FALSE,SUBSTITUTE(CELL("format",'#_H'!D125),"-","")=SUBSTITUTE(CELL("format",H!D125),"-",""),FALSE,CELL("format",'#_H'!D125)="G",FALSE,AND(CELL("format",'#_H'!D125)="F0",CELL("format",H!D125)="G"),FALSE,TRUE,IFERROR(IF(MATCH(CELL("format",'#_H'!D125),FormatCodes_SFX!$A$4:$A$53,0)&gt;0,TRUE),FALSE),TRUE,TRUE),"FormatMsg",TRUE,"PerfectMsg")</f>
        <v>PerfectMsg</v>
      </c>
      <c r="E125" s="257">
        <v>574125</v>
      </c>
      <c r="F125" s="254">
        <v>0</v>
      </c>
      <c r="G125" s="254">
        <v>0</v>
      </c>
      <c r="H125" s="254"/>
      <c r="I125" s="251"/>
      <c r="J125" s="252">
        <v>0</v>
      </c>
      <c r="K125" s="252">
        <v>0</v>
      </c>
      <c r="N125" s="251"/>
    </row>
    <row r="126" spans="1:14" s="252" customFormat="1" ht="15" customHeight="1" x14ac:dyDescent="0.15">
      <c r="A126" s="251"/>
      <c r="B126" s="252">
        <v>0</v>
      </c>
      <c r="C126" s="252">
        <v>0</v>
      </c>
      <c r="D126" s="252" t="str">
        <f ca="1">_xlfn.IFS(ISBLANK(H!D126),"",IF(NOT(ISNA('#_H'!D126)),IF(ISNA(H!D126),TRUE,FALSE),FALSE),"StuNAMsg",IF(AND(ISNA('#_H'!D126),ISNA(H!D126)),TRUE,FALSE),"PerfectMsg",IF(NOT(ISERROR('#_H'!D126)),IF(ISERROR(H!D126),TRUE,FALSE),FALSE),"StuErrorMsg",IF(TYPE('#_H'!D126)&lt;&gt;TYPE(H!D126),TRUE,FALSE),"WrongTypeMsg",IF(_xlfn.ISFORMULA('#_H'!D126),IF(NOT(_xlfn.ISFORMULA(H!D126)),TRUE),FALSE),"MissingFormulaMsg",IF(NOT(AND(ISNUMBER(FIND("[",_xlfn.FORMULATEXT('#_H'!D126))),ISNUMBER(FIND("!",_xlfn.FORMULATEXT('#_H'!D126))))),AND(ISNUMBER(FIND("[",_xlfn.FORMULATEXT(H!D126))),ISNUMBER(FIND("!",_xlfn.FORMULATEXT(H!D126)))),FALSE),"ExternalRefsMsg",IF(ISNUMBER('#_H'!D126),IF(ABS('#_H'!D126-H!D126)&gt;0.00001,TRUE,FALSE),IF('#_H'!D126&lt;&gt;H!D126,TRUE,FALSE)),IF(ISNUMBER('#_H'!D126),IF('#_H'!D126&gt;H!D126,"TooLow","TooHigh"),"WrongAnswer"),NOT(_xlfn.ISFORMULA('#_H'!D126)),IF(_xlfn.IFS(ISTEXT('#_H'!D126),FALSE,ISLOGICAL('#_H'!D126),FALSE,SUBSTITUTE(CELL("format",'#_H'!D126),"-","")=SUBSTITUTE(CELL("format",H!D126),"-",""),FALSE,CELL("format",'#_H'!D126)="G",FALSE,AND(CELL("format",'#_H'!D126)="F0",CELL("format",H!D126)="G"),FALSE,TRUE,IFERROR(IF(MATCH(CELL("format",'#_H'!D126)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126),_xlfn.FORMULATEXT(H!D126),H!D126),"9","#"),"8","#"),"7","#"),"6","#"),"5","#"),"4","#"),"3","#"),"2","#"),"1","#"),"0","#"),"$","")," ",""),",","@"),"&gt;","@"),"&lt;","@"),"=","@"),")","@"),"(","@"),"^","@"),"/","@"),"+","@"),"*","@"),"-","@"))-LEN(SUBSTITUTE(SUBSTITUTE(SUBSTITUTE(SUBSTITUTE(SUBSTITUTE(SUBSTITUTE(SUBSTITUTE(SUBSTITUTE(SUBSTITUTE(SUBSTITUTE(SUBSTITUTE(SUBSTITUTE(SUBSTITUTE(SUBSTITUTE(SUBSTITUTE(SUBSTITUTE(SUBSTITUTE(SUBSTITUTE(SUBSTITUTE(SUBSTITUTE(SUBSTITUTE(SUBSTITUTE(SUBSTITUTE(SUBSTITUTE(IF(_xlfn.ISFORMULA(H!D126),_xlfn.FORMULATEXT(H!D126),H!D126),"9","#"),"8","#"),"7","#"),"6","#"),"5","#"),"4","#"),"3","#"),"2","#"),"1","#"),"0","#"),"$","")," ",""),",","@"),"&gt;","@"),"&lt;","@"),"=","@"),")","@"),"(","@"),"^","@"),"/","@"),"+","@"),"*","@"),"-","@"),"@#","")))/2&gt;(LEN(SUBSTITUTE(SUBSTITUTE(SUBSTITUTE(SUBSTITUTE(SUBSTITUTE(SUBSTITUTE(SUBSTITUTE(SUBSTITUTE(SUBSTITUTE(SUBSTITUTE(SUBSTITUTE(SUBSTITUTE(SUBSTITUTE(SUBSTITUTE(SUBSTITUTE(SUBSTITUTE(SUBSTITUTE(SUBSTITUTE(SUBSTITUTE(SUBSTITUTE(SUBSTITUTE(SUBSTITUTE(SUBSTITUTE(IF(_xlfn.ISFORMULA('#_H'!D126),_xlfn.FORMULATEXT('#_H'!D126),'#_H'!D126),"9","#"),"8","#"),"7","#"),"6","#"),"5","#"),"4","#"),"3","#"),"2","#"),"1","#"),"0","#"),"$","")," ",""),",","@"),"&gt;","@"),"&lt;","@"),"=","@"),")","@"),"(","@"),"^","@"),"/","@"),"+","@"),"*","@"),"-","@"))-LEN(SUBSTITUTE(SUBSTITUTE(SUBSTITUTE(SUBSTITUTE(SUBSTITUTE(SUBSTITUTE(SUBSTITUTE(SUBSTITUTE(SUBSTITUTE(SUBSTITUTE(SUBSTITUTE(SUBSTITUTE(SUBSTITUTE(SUBSTITUTE(SUBSTITUTE(SUBSTITUTE(SUBSTITUTE(SUBSTITUTE(SUBSTITUTE(SUBSTITUTE(SUBSTITUTE(SUBSTITUTE(SUBSTITUTE(SUBSTITUTE(IF(_xlfn.ISFORMULA('#_H'!D126),_xlfn.FORMULATEXT('#_H'!D126),'#_H'!D126),"9","#"),"8","#"),"7","#"),"6","#"),"5","#"),"4","#"),"3","#"),"2","#"),"1","#"),"0","#"),"$","")," ",""),",","@"),"&gt;","@"),"&lt;","@"),"=","@"),")","@"),"(","@"),"^","@"),"/","@"),"+","@"),"*","@"),"-","@"),"@#","")))/2,TRUE,FALSE),"HardCodeMsg",IF(LEN(IF(_xlfn.ISFORMULA(H!D126),_xlfn.FORMULATEXT(H!D126),H!D126))-LEN(SUBSTITUTE(IF(_xlfn.ISFORMULA(H!D126),_xlfn.FORMULATEXT(H!D126),H!D126),"""",""))&gt;LEN(IF(_xlfn.ISFORMULA('#_H'!D126),_xlfn.FORMULATEXT('#_H'!D126),'#_H'!D126))-LEN(SUBSTITUTE(IF(_xlfn.ISFORMULA('#_H'!D126),_xlfn.FORMULATEXT('#_H'!D126),'#_H'!D126),"""","")),TRUE,FALSE),"HardQuoteMsg",IF(LEN(IF(_xlfn.ISFORMULA(H!D126),_xlfn.FORMULATEXT(H!D126),H!D126))-LEN(SUBSTITUTE(IF(_xlfn.ISFORMULA(H!D126),_xlfn.FORMULATEXT(H!D126),H!D126),"$",""))&lt;LEN(IF(_xlfn.ISFORMULA('#_H'!D126),_xlfn.FORMULATEXT('#_H'!D126),'#_H'!D126))-LEN(SUBSTITUTE(IF(_xlfn.ISFORMULA('#_H'!D126),_xlfn.FORMULATEXT('#_H'!D126),'#_H'!D126),"$","")),TRUE,FALSE),"MissingAbsMsg",_xlfn.IFS(ISTEXT('#_H'!D126),FALSE,ISLOGICAL('#_H'!D126),FALSE,SUBSTITUTE(CELL("format",'#_H'!D126),"-","")=SUBSTITUTE(CELL("format",H!D126),"-",""),FALSE,CELL("format",'#_H'!D126)="G",FALSE,AND(CELL("format",'#_H'!D126)="F0",CELL("format",H!D126)="G"),FALSE,TRUE,IFERROR(IF(MATCH(CELL("format",'#_H'!D126),FormatCodes_SFX!$A$4:$A$53,0)&gt;0,TRUE),FALSE),TRUE,TRUE),"FormatMsg",TRUE,"PerfectMsg")</f>
        <v>PerfectMsg</v>
      </c>
      <c r="E126" s="257">
        <v>407839</v>
      </c>
      <c r="F126" s="254">
        <v>0</v>
      </c>
      <c r="G126" s="254">
        <v>0</v>
      </c>
      <c r="H126" s="254"/>
      <c r="I126" s="251"/>
      <c r="J126" s="252">
        <v>0</v>
      </c>
      <c r="K126" s="252">
        <v>0</v>
      </c>
      <c r="N126" s="251"/>
    </row>
    <row r="127" spans="1:14" s="252" customFormat="1" ht="15" customHeight="1" x14ac:dyDescent="0.15">
      <c r="A127" s="251"/>
      <c r="B127" s="252">
        <v>0</v>
      </c>
      <c r="C127" s="252">
        <v>0</v>
      </c>
      <c r="D127" s="252" t="str">
        <f ca="1">_xlfn.IFS(ISBLANK(H!D127),"",IF(NOT(ISNA('#_H'!D127)),IF(ISNA(H!D127),TRUE,FALSE),FALSE),"StuNAMsg",IF(AND(ISNA('#_H'!D127),ISNA(H!D127)),TRUE,FALSE),"PerfectMsg",IF(NOT(ISERROR('#_H'!D127)),IF(ISERROR(H!D127),TRUE,FALSE),FALSE),"StuErrorMsg",IF(TYPE('#_H'!D127)&lt;&gt;TYPE(H!D127),TRUE,FALSE),"WrongTypeMsg",IF(_xlfn.ISFORMULA('#_H'!D127),IF(NOT(_xlfn.ISFORMULA(H!D127)),TRUE),FALSE),"MissingFormulaMsg",IF(NOT(AND(ISNUMBER(FIND("[",_xlfn.FORMULATEXT('#_H'!D127))),ISNUMBER(FIND("!",_xlfn.FORMULATEXT('#_H'!D127))))),AND(ISNUMBER(FIND("[",_xlfn.FORMULATEXT(H!D127))),ISNUMBER(FIND("!",_xlfn.FORMULATEXT(H!D127)))),FALSE),"ExternalRefsMsg",IF(ISNUMBER('#_H'!D127),IF(ABS('#_H'!D127-H!D127)&gt;0.00001,TRUE,FALSE),IF('#_H'!D127&lt;&gt;H!D127,TRUE,FALSE)),IF(ISNUMBER('#_H'!D127),IF('#_H'!D127&gt;H!D127,"TooLow","TooHigh"),"WrongAnswer"),NOT(_xlfn.ISFORMULA('#_H'!D127)),IF(_xlfn.IFS(ISTEXT('#_H'!D127),FALSE,ISLOGICAL('#_H'!D127),FALSE,SUBSTITUTE(CELL("format",'#_H'!D127),"-","")=SUBSTITUTE(CELL("format",H!D127),"-",""),FALSE,CELL("format",'#_H'!D127)="G",FALSE,AND(CELL("format",'#_H'!D127)="F0",CELL("format",H!D127)="G"),FALSE,TRUE,IFERROR(IF(MATCH(CELL("format",'#_H'!D127)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127),_xlfn.FORMULATEXT(H!D127),H!D127),"9","#"),"8","#"),"7","#"),"6","#"),"5","#"),"4","#"),"3","#"),"2","#"),"1","#"),"0","#"),"$","")," ",""),",","@"),"&gt;","@"),"&lt;","@"),"=","@"),")","@"),"(","@"),"^","@"),"/","@"),"+","@"),"*","@"),"-","@"))-LEN(SUBSTITUTE(SUBSTITUTE(SUBSTITUTE(SUBSTITUTE(SUBSTITUTE(SUBSTITUTE(SUBSTITUTE(SUBSTITUTE(SUBSTITUTE(SUBSTITUTE(SUBSTITUTE(SUBSTITUTE(SUBSTITUTE(SUBSTITUTE(SUBSTITUTE(SUBSTITUTE(SUBSTITUTE(SUBSTITUTE(SUBSTITUTE(SUBSTITUTE(SUBSTITUTE(SUBSTITUTE(SUBSTITUTE(SUBSTITUTE(IF(_xlfn.ISFORMULA(H!D127),_xlfn.FORMULATEXT(H!D127),H!D127),"9","#"),"8","#"),"7","#"),"6","#"),"5","#"),"4","#"),"3","#"),"2","#"),"1","#"),"0","#"),"$","")," ",""),",","@"),"&gt;","@"),"&lt;","@"),"=","@"),")","@"),"(","@"),"^","@"),"/","@"),"+","@"),"*","@"),"-","@"),"@#","")))/2&gt;(LEN(SUBSTITUTE(SUBSTITUTE(SUBSTITUTE(SUBSTITUTE(SUBSTITUTE(SUBSTITUTE(SUBSTITUTE(SUBSTITUTE(SUBSTITUTE(SUBSTITUTE(SUBSTITUTE(SUBSTITUTE(SUBSTITUTE(SUBSTITUTE(SUBSTITUTE(SUBSTITUTE(SUBSTITUTE(SUBSTITUTE(SUBSTITUTE(SUBSTITUTE(SUBSTITUTE(SUBSTITUTE(SUBSTITUTE(IF(_xlfn.ISFORMULA('#_H'!D127),_xlfn.FORMULATEXT('#_H'!D127),'#_H'!D127),"9","#"),"8","#"),"7","#"),"6","#"),"5","#"),"4","#"),"3","#"),"2","#"),"1","#"),"0","#"),"$","")," ",""),",","@"),"&gt;","@"),"&lt;","@"),"=","@"),")","@"),"(","@"),"^","@"),"/","@"),"+","@"),"*","@"),"-","@"))-LEN(SUBSTITUTE(SUBSTITUTE(SUBSTITUTE(SUBSTITUTE(SUBSTITUTE(SUBSTITUTE(SUBSTITUTE(SUBSTITUTE(SUBSTITUTE(SUBSTITUTE(SUBSTITUTE(SUBSTITUTE(SUBSTITUTE(SUBSTITUTE(SUBSTITUTE(SUBSTITUTE(SUBSTITUTE(SUBSTITUTE(SUBSTITUTE(SUBSTITUTE(SUBSTITUTE(SUBSTITUTE(SUBSTITUTE(SUBSTITUTE(IF(_xlfn.ISFORMULA('#_H'!D127),_xlfn.FORMULATEXT('#_H'!D127),'#_H'!D127),"9","#"),"8","#"),"7","#"),"6","#"),"5","#"),"4","#"),"3","#"),"2","#"),"1","#"),"0","#"),"$","")," ",""),",","@"),"&gt;","@"),"&lt;","@"),"=","@"),")","@"),"(","@"),"^","@"),"/","@"),"+","@"),"*","@"),"-","@"),"@#","")))/2,TRUE,FALSE),"HardCodeMsg",IF(LEN(IF(_xlfn.ISFORMULA(H!D127),_xlfn.FORMULATEXT(H!D127),H!D127))-LEN(SUBSTITUTE(IF(_xlfn.ISFORMULA(H!D127),_xlfn.FORMULATEXT(H!D127),H!D127),"""",""))&gt;LEN(IF(_xlfn.ISFORMULA('#_H'!D127),_xlfn.FORMULATEXT('#_H'!D127),'#_H'!D127))-LEN(SUBSTITUTE(IF(_xlfn.ISFORMULA('#_H'!D127),_xlfn.FORMULATEXT('#_H'!D127),'#_H'!D127),"""","")),TRUE,FALSE),"HardQuoteMsg",IF(LEN(IF(_xlfn.ISFORMULA(H!D127),_xlfn.FORMULATEXT(H!D127),H!D127))-LEN(SUBSTITUTE(IF(_xlfn.ISFORMULA(H!D127),_xlfn.FORMULATEXT(H!D127),H!D127),"$",""))&lt;LEN(IF(_xlfn.ISFORMULA('#_H'!D127),_xlfn.FORMULATEXT('#_H'!D127),'#_H'!D127))-LEN(SUBSTITUTE(IF(_xlfn.ISFORMULA('#_H'!D127),_xlfn.FORMULATEXT('#_H'!D127),'#_H'!D127),"$","")),TRUE,FALSE),"MissingAbsMsg",_xlfn.IFS(ISTEXT('#_H'!D127),FALSE,ISLOGICAL('#_H'!D127),FALSE,SUBSTITUTE(CELL("format",'#_H'!D127),"-","")=SUBSTITUTE(CELL("format",H!D127),"-",""),FALSE,CELL("format",'#_H'!D127)="G",FALSE,AND(CELL("format",'#_H'!D127)="F0",CELL("format",H!D127)="G"),FALSE,TRUE,IFERROR(IF(MATCH(CELL("format",'#_H'!D127),FormatCodes_SFX!$A$4:$A$53,0)&gt;0,TRUE),FALSE),TRUE,TRUE),"FormatMsg",TRUE,"PerfectMsg")</f>
        <v>PerfectMsg</v>
      </c>
      <c r="E127" s="257">
        <v>416609</v>
      </c>
      <c r="F127" s="254">
        <v>0</v>
      </c>
      <c r="G127" s="254">
        <v>0</v>
      </c>
      <c r="H127" s="254"/>
      <c r="I127" s="251"/>
      <c r="J127" s="252">
        <v>0</v>
      </c>
      <c r="K127" s="252">
        <v>0</v>
      </c>
      <c r="N127" s="251"/>
    </row>
    <row r="128" spans="1:14" s="252" customFormat="1" ht="15" customHeight="1" x14ac:dyDescent="0.15">
      <c r="A128" s="251"/>
      <c r="B128" s="252">
        <v>0</v>
      </c>
      <c r="C128" s="252">
        <v>0</v>
      </c>
      <c r="D128" s="252" t="str">
        <f ca="1">_xlfn.IFS(ISBLANK(H!D128),"",IF(NOT(ISNA('#_H'!D128)),IF(ISNA(H!D128),TRUE,FALSE),FALSE),"StuNAMsg",IF(AND(ISNA('#_H'!D128),ISNA(H!D128)),TRUE,FALSE),"PerfectMsg",IF(NOT(ISERROR('#_H'!D128)),IF(ISERROR(H!D128),TRUE,FALSE),FALSE),"StuErrorMsg",IF(TYPE('#_H'!D128)&lt;&gt;TYPE(H!D128),TRUE,FALSE),"WrongTypeMsg",IF(_xlfn.ISFORMULA('#_H'!D128),IF(NOT(_xlfn.ISFORMULA(H!D128)),TRUE),FALSE),"MissingFormulaMsg",IF(NOT(AND(ISNUMBER(FIND("[",_xlfn.FORMULATEXT('#_H'!D128))),ISNUMBER(FIND("!",_xlfn.FORMULATEXT('#_H'!D128))))),AND(ISNUMBER(FIND("[",_xlfn.FORMULATEXT(H!D128))),ISNUMBER(FIND("!",_xlfn.FORMULATEXT(H!D128)))),FALSE),"ExternalRefsMsg",IF(ISNUMBER('#_H'!D128),IF(ABS('#_H'!D128-H!D128)&gt;0.00001,TRUE,FALSE),IF('#_H'!D128&lt;&gt;H!D128,TRUE,FALSE)),IF(ISNUMBER('#_H'!D128),IF('#_H'!D128&gt;H!D128,"TooLow","TooHigh"),"WrongAnswer"),NOT(_xlfn.ISFORMULA('#_H'!D128)),IF(_xlfn.IFS(ISTEXT('#_H'!D128),FALSE,ISLOGICAL('#_H'!D128),FALSE,SUBSTITUTE(CELL("format",'#_H'!D128),"-","")=SUBSTITUTE(CELL("format",H!D128),"-",""),FALSE,CELL("format",'#_H'!D128)="G",FALSE,AND(CELL("format",'#_H'!D128)="F0",CELL("format",H!D128)="G"),FALSE,TRUE,IFERROR(IF(MATCH(CELL("format",'#_H'!D128)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128),_xlfn.FORMULATEXT(H!D128),H!D128),"9","#"),"8","#"),"7","#"),"6","#"),"5","#"),"4","#"),"3","#"),"2","#"),"1","#"),"0","#"),"$","")," ",""),",","@"),"&gt;","@"),"&lt;","@"),"=","@"),")","@"),"(","@"),"^","@"),"/","@"),"+","@"),"*","@"),"-","@"))-LEN(SUBSTITUTE(SUBSTITUTE(SUBSTITUTE(SUBSTITUTE(SUBSTITUTE(SUBSTITUTE(SUBSTITUTE(SUBSTITUTE(SUBSTITUTE(SUBSTITUTE(SUBSTITUTE(SUBSTITUTE(SUBSTITUTE(SUBSTITUTE(SUBSTITUTE(SUBSTITUTE(SUBSTITUTE(SUBSTITUTE(SUBSTITUTE(SUBSTITUTE(SUBSTITUTE(SUBSTITUTE(SUBSTITUTE(SUBSTITUTE(IF(_xlfn.ISFORMULA(H!D128),_xlfn.FORMULATEXT(H!D128),H!D128),"9","#"),"8","#"),"7","#"),"6","#"),"5","#"),"4","#"),"3","#"),"2","#"),"1","#"),"0","#"),"$","")," ",""),",","@"),"&gt;","@"),"&lt;","@"),"=","@"),")","@"),"(","@"),"^","@"),"/","@"),"+","@"),"*","@"),"-","@"),"@#","")))/2&gt;(LEN(SUBSTITUTE(SUBSTITUTE(SUBSTITUTE(SUBSTITUTE(SUBSTITUTE(SUBSTITUTE(SUBSTITUTE(SUBSTITUTE(SUBSTITUTE(SUBSTITUTE(SUBSTITUTE(SUBSTITUTE(SUBSTITUTE(SUBSTITUTE(SUBSTITUTE(SUBSTITUTE(SUBSTITUTE(SUBSTITUTE(SUBSTITUTE(SUBSTITUTE(SUBSTITUTE(SUBSTITUTE(SUBSTITUTE(IF(_xlfn.ISFORMULA('#_H'!D128),_xlfn.FORMULATEXT('#_H'!D128),'#_H'!D128),"9","#"),"8","#"),"7","#"),"6","#"),"5","#"),"4","#"),"3","#"),"2","#"),"1","#"),"0","#"),"$","")," ",""),",","@"),"&gt;","@"),"&lt;","@"),"=","@"),")","@"),"(","@"),"^","@"),"/","@"),"+","@"),"*","@"),"-","@"))-LEN(SUBSTITUTE(SUBSTITUTE(SUBSTITUTE(SUBSTITUTE(SUBSTITUTE(SUBSTITUTE(SUBSTITUTE(SUBSTITUTE(SUBSTITUTE(SUBSTITUTE(SUBSTITUTE(SUBSTITUTE(SUBSTITUTE(SUBSTITUTE(SUBSTITUTE(SUBSTITUTE(SUBSTITUTE(SUBSTITUTE(SUBSTITUTE(SUBSTITUTE(SUBSTITUTE(SUBSTITUTE(SUBSTITUTE(SUBSTITUTE(IF(_xlfn.ISFORMULA('#_H'!D128),_xlfn.FORMULATEXT('#_H'!D128),'#_H'!D128),"9","#"),"8","#"),"7","#"),"6","#"),"5","#"),"4","#"),"3","#"),"2","#"),"1","#"),"0","#"),"$","")," ",""),",","@"),"&gt;","@"),"&lt;","@"),"=","@"),")","@"),"(","@"),"^","@"),"/","@"),"+","@"),"*","@"),"-","@"),"@#","")))/2,TRUE,FALSE),"HardCodeMsg",IF(LEN(IF(_xlfn.ISFORMULA(H!D128),_xlfn.FORMULATEXT(H!D128),H!D128))-LEN(SUBSTITUTE(IF(_xlfn.ISFORMULA(H!D128),_xlfn.FORMULATEXT(H!D128),H!D128),"""",""))&gt;LEN(IF(_xlfn.ISFORMULA('#_H'!D128),_xlfn.FORMULATEXT('#_H'!D128),'#_H'!D128))-LEN(SUBSTITUTE(IF(_xlfn.ISFORMULA('#_H'!D128),_xlfn.FORMULATEXT('#_H'!D128),'#_H'!D128),"""","")),TRUE,FALSE),"HardQuoteMsg",IF(LEN(IF(_xlfn.ISFORMULA(H!D128),_xlfn.FORMULATEXT(H!D128),H!D128))-LEN(SUBSTITUTE(IF(_xlfn.ISFORMULA(H!D128),_xlfn.FORMULATEXT(H!D128),H!D128),"$",""))&lt;LEN(IF(_xlfn.ISFORMULA('#_H'!D128),_xlfn.FORMULATEXT('#_H'!D128),'#_H'!D128))-LEN(SUBSTITUTE(IF(_xlfn.ISFORMULA('#_H'!D128),_xlfn.FORMULATEXT('#_H'!D128),'#_H'!D128),"$","")),TRUE,FALSE),"MissingAbsMsg",_xlfn.IFS(ISTEXT('#_H'!D128),FALSE,ISLOGICAL('#_H'!D128),FALSE,SUBSTITUTE(CELL("format",'#_H'!D128),"-","")=SUBSTITUTE(CELL("format",H!D128),"-",""),FALSE,CELL("format",'#_H'!D128)="G",FALSE,AND(CELL("format",'#_H'!D128)="F0",CELL("format",H!D128)="G"),FALSE,TRUE,IFERROR(IF(MATCH(CELL("format",'#_H'!D128),FormatCodes_SFX!$A$4:$A$53,0)&gt;0,TRUE),FALSE),TRUE,TRUE),"FormatMsg",TRUE,"PerfectMsg")</f>
        <v>PerfectMsg</v>
      </c>
      <c r="E128" s="257">
        <v>811265</v>
      </c>
      <c r="F128" s="254">
        <v>0</v>
      </c>
      <c r="G128" s="254">
        <v>0</v>
      </c>
      <c r="H128" s="254"/>
      <c r="I128" s="251"/>
      <c r="J128" s="252">
        <v>0</v>
      </c>
      <c r="K128" s="252">
        <v>0</v>
      </c>
      <c r="N128" s="251"/>
    </row>
    <row r="129" spans="1:14" s="252" customFormat="1" ht="15" customHeight="1" x14ac:dyDescent="0.15">
      <c r="A129" s="251"/>
      <c r="B129" s="252">
        <v>0</v>
      </c>
      <c r="C129" s="252">
        <v>0</v>
      </c>
      <c r="D129" s="252" t="str">
        <f ca="1">_xlfn.IFS(ISBLANK(H!D129),"",IF(NOT(ISNA('#_H'!D129)),IF(ISNA(H!D129),TRUE,FALSE),FALSE),"StuNAMsg",IF(AND(ISNA('#_H'!D129),ISNA(H!D129)),TRUE,FALSE),"PerfectMsg",IF(NOT(ISERROR('#_H'!D129)),IF(ISERROR(H!D129),TRUE,FALSE),FALSE),"StuErrorMsg",IF(TYPE('#_H'!D129)&lt;&gt;TYPE(H!D129),TRUE,FALSE),"WrongTypeMsg",IF(_xlfn.ISFORMULA('#_H'!D129),IF(NOT(_xlfn.ISFORMULA(H!D129)),TRUE),FALSE),"MissingFormulaMsg",IF(NOT(AND(ISNUMBER(FIND("[",_xlfn.FORMULATEXT('#_H'!D129))),ISNUMBER(FIND("!",_xlfn.FORMULATEXT('#_H'!D129))))),AND(ISNUMBER(FIND("[",_xlfn.FORMULATEXT(H!D129))),ISNUMBER(FIND("!",_xlfn.FORMULATEXT(H!D129)))),FALSE),"ExternalRefsMsg",IF(ISNUMBER('#_H'!D129),IF(ABS('#_H'!D129-H!D129)&gt;0.00001,TRUE,FALSE),IF('#_H'!D129&lt;&gt;H!D129,TRUE,FALSE)),IF(ISNUMBER('#_H'!D129),IF('#_H'!D129&gt;H!D129,"TooLow","TooHigh"),"WrongAnswer"),NOT(_xlfn.ISFORMULA('#_H'!D129)),IF(_xlfn.IFS(ISTEXT('#_H'!D129),FALSE,ISLOGICAL('#_H'!D129),FALSE,SUBSTITUTE(CELL("format",'#_H'!D129),"-","")=SUBSTITUTE(CELL("format",H!D129),"-",""),FALSE,CELL("format",'#_H'!D129)="G",FALSE,AND(CELL("format",'#_H'!D129)="F0",CELL("format",H!D129)="G"),FALSE,TRUE,IFERROR(IF(MATCH(CELL("format",'#_H'!D129)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129),_xlfn.FORMULATEXT(H!D129),H!D129),"9","#"),"8","#"),"7","#"),"6","#"),"5","#"),"4","#"),"3","#"),"2","#"),"1","#"),"0","#"),"$","")," ",""),",","@"),"&gt;","@"),"&lt;","@"),"=","@"),")","@"),"(","@"),"^","@"),"/","@"),"+","@"),"*","@"),"-","@"))-LEN(SUBSTITUTE(SUBSTITUTE(SUBSTITUTE(SUBSTITUTE(SUBSTITUTE(SUBSTITUTE(SUBSTITUTE(SUBSTITUTE(SUBSTITUTE(SUBSTITUTE(SUBSTITUTE(SUBSTITUTE(SUBSTITUTE(SUBSTITUTE(SUBSTITUTE(SUBSTITUTE(SUBSTITUTE(SUBSTITUTE(SUBSTITUTE(SUBSTITUTE(SUBSTITUTE(SUBSTITUTE(SUBSTITUTE(SUBSTITUTE(IF(_xlfn.ISFORMULA(H!D129),_xlfn.FORMULATEXT(H!D129),H!D129),"9","#"),"8","#"),"7","#"),"6","#"),"5","#"),"4","#"),"3","#"),"2","#"),"1","#"),"0","#"),"$","")," ",""),",","@"),"&gt;","@"),"&lt;","@"),"=","@"),")","@"),"(","@"),"^","@"),"/","@"),"+","@"),"*","@"),"-","@"),"@#","")))/2&gt;(LEN(SUBSTITUTE(SUBSTITUTE(SUBSTITUTE(SUBSTITUTE(SUBSTITUTE(SUBSTITUTE(SUBSTITUTE(SUBSTITUTE(SUBSTITUTE(SUBSTITUTE(SUBSTITUTE(SUBSTITUTE(SUBSTITUTE(SUBSTITUTE(SUBSTITUTE(SUBSTITUTE(SUBSTITUTE(SUBSTITUTE(SUBSTITUTE(SUBSTITUTE(SUBSTITUTE(SUBSTITUTE(SUBSTITUTE(IF(_xlfn.ISFORMULA('#_H'!D129),_xlfn.FORMULATEXT('#_H'!D129),'#_H'!D129),"9","#"),"8","#"),"7","#"),"6","#"),"5","#"),"4","#"),"3","#"),"2","#"),"1","#"),"0","#"),"$","")," ",""),",","@"),"&gt;","@"),"&lt;","@"),"=","@"),")","@"),"(","@"),"^","@"),"/","@"),"+","@"),"*","@"),"-","@"))-LEN(SUBSTITUTE(SUBSTITUTE(SUBSTITUTE(SUBSTITUTE(SUBSTITUTE(SUBSTITUTE(SUBSTITUTE(SUBSTITUTE(SUBSTITUTE(SUBSTITUTE(SUBSTITUTE(SUBSTITUTE(SUBSTITUTE(SUBSTITUTE(SUBSTITUTE(SUBSTITUTE(SUBSTITUTE(SUBSTITUTE(SUBSTITUTE(SUBSTITUTE(SUBSTITUTE(SUBSTITUTE(SUBSTITUTE(SUBSTITUTE(IF(_xlfn.ISFORMULA('#_H'!D129),_xlfn.FORMULATEXT('#_H'!D129),'#_H'!D129),"9","#"),"8","#"),"7","#"),"6","#"),"5","#"),"4","#"),"3","#"),"2","#"),"1","#"),"0","#"),"$","")," ",""),",","@"),"&gt;","@"),"&lt;","@"),"=","@"),")","@"),"(","@"),"^","@"),"/","@"),"+","@"),"*","@"),"-","@"),"@#","")))/2,TRUE,FALSE),"HardCodeMsg",IF(LEN(IF(_xlfn.ISFORMULA(H!D129),_xlfn.FORMULATEXT(H!D129),H!D129))-LEN(SUBSTITUTE(IF(_xlfn.ISFORMULA(H!D129),_xlfn.FORMULATEXT(H!D129),H!D129),"""",""))&gt;LEN(IF(_xlfn.ISFORMULA('#_H'!D129),_xlfn.FORMULATEXT('#_H'!D129),'#_H'!D129))-LEN(SUBSTITUTE(IF(_xlfn.ISFORMULA('#_H'!D129),_xlfn.FORMULATEXT('#_H'!D129),'#_H'!D129),"""","")),TRUE,FALSE),"HardQuoteMsg",IF(LEN(IF(_xlfn.ISFORMULA(H!D129),_xlfn.FORMULATEXT(H!D129),H!D129))-LEN(SUBSTITUTE(IF(_xlfn.ISFORMULA(H!D129),_xlfn.FORMULATEXT(H!D129),H!D129),"$",""))&lt;LEN(IF(_xlfn.ISFORMULA('#_H'!D129),_xlfn.FORMULATEXT('#_H'!D129),'#_H'!D129))-LEN(SUBSTITUTE(IF(_xlfn.ISFORMULA('#_H'!D129),_xlfn.FORMULATEXT('#_H'!D129),'#_H'!D129),"$","")),TRUE,FALSE),"MissingAbsMsg",_xlfn.IFS(ISTEXT('#_H'!D129),FALSE,ISLOGICAL('#_H'!D129),FALSE,SUBSTITUTE(CELL("format",'#_H'!D129),"-","")=SUBSTITUTE(CELL("format",H!D129),"-",""),FALSE,CELL("format",'#_H'!D129)="G",FALSE,AND(CELL("format",'#_H'!D129)="F0",CELL("format",H!D129)="G"),FALSE,TRUE,IFERROR(IF(MATCH(CELL("format",'#_H'!D129),FormatCodes_SFX!$A$4:$A$53,0)&gt;0,TRUE),FALSE),TRUE,TRUE),"FormatMsg",TRUE,"PerfectMsg")</f>
        <v>PerfectMsg</v>
      </c>
      <c r="E129" s="257">
        <v>374508</v>
      </c>
      <c r="F129" s="254">
        <v>0</v>
      </c>
      <c r="G129" s="254">
        <v>0</v>
      </c>
      <c r="H129" s="254"/>
      <c r="I129" s="251"/>
      <c r="J129" s="252">
        <v>0</v>
      </c>
      <c r="K129" s="252">
        <v>0</v>
      </c>
      <c r="N129" s="251"/>
    </row>
    <row r="130" spans="1:14" s="252" customFormat="1" ht="15" customHeight="1" x14ac:dyDescent="0.15">
      <c r="A130" s="251"/>
      <c r="B130" s="252">
        <v>0</v>
      </c>
      <c r="C130" s="252">
        <v>0</v>
      </c>
      <c r="D130" s="252" t="str">
        <f ca="1">_xlfn.IFS(ISBLANK(H!D130),"",IF(NOT(ISNA('#_H'!D130)),IF(ISNA(H!D130),TRUE,FALSE),FALSE),"StuNAMsg",IF(AND(ISNA('#_H'!D130),ISNA(H!D130)),TRUE,FALSE),"PerfectMsg",IF(NOT(ISERROR('#_H'!D130)),IF(ISERROR(H!D130),TRUE,FALSE),FALSE),"StuErrorMsg",IF(TYPE('#_H'!D130)&lt;&gt;TYPE(H!D130),TRUE,FALSE),"WrongTypeMsg",IF(_xlfn.ISFORMULA('#_H'!D130),IF(NOT(_xlfn.ISFORMULA(H!D130)),TRUE),FALSE),"MissingFormulaMsg",IF(NOT(AND(ISNUMBER(FIND("[",_xlfn.FORMULATEXT('#_H'!D130))),ISNUMBER(FIND("!",_xlfn.FORMULATEXT('#_H'!D130))))),AND(ISNUMBER(FIND("[",_xlfn.FORMULATEXT(H!D130))),ISNUMBER(FIND("!",_xlfn.FORMULATEXT(H!D130)))),FALSE),"ExternalRefsMsg",IF(ISNUMBER('#_H'!D130),IF(ABS('#_H'!D130-H!D130)&gt;0.00001,TRUE,FALSE),IF('#_H'!D130&lt;&gt;H!D130,TRUE,FALSE)),IF(ISNUMBER('#_H'!D130),IF('#_H'!D130&gt;H!D130,"TooLow","TooHigh"),"WrongAnswer"),NOT(_xlfn.ISFORMULA('#_H'!D130)),IF(_xlfn.IFS(ISTEXT('#_H'!D130),FALSE,ISLOGICAL('#_H'!D130),FALSE,SUBSTITUTE(CELL("format",'#_H'!D130),"-","")=SUBSTITUTE(CELL("format",H!D130),"-",""),FALSE,CELL("format",'#_H'!D130)="G",FALSE,AND(CELL("format",'#_H'!D130)="F0",CELL("format",H!D130)="G"),FALSE,TRUE,IFERROR(IF(MATCH(CELL("format",'#_H'!D130)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130),_xlfn.FORMULATEXT(H!D130),H!D130),"9","#"),"8","#"),"7","#"),"6","#"),"5","#"),"4","#"),"3","#"),"2","#"),"1","#"),"0","#"),"$","")," ",""),",","@"),"&gt;","@"),"&lt;","@"),"=","@"),")","@"),"(","@"),"^","@"),"/","@"),"+","@"),"*","@"),"-","@"))-LEN(SUBSTITUTE(SUBSTITUTE(SUBSTITUTE(SUBSTITUTE(SUBSTITUTE(SUBSTITUTE(SUBSTITUTE(SUBSTITUTE(SUBSTITUTE(SUBSTITUTE(SUBSTITUTE(SUBSTITUTE(SUBSTITUTE(SUBSTITUTE(SUBSTITUTE(SUBSTITUTE(SUBSTITUTE(SUBSTITUTE(SUBSTITUTE(SUBSTITUTE(SUBSTITUTE(SUBSTITUTE(SUBSTITUTE(SUBSTITUTE(IF(_xlfn.ISFORMULA(H!D130),_xlfn.FORMULATEXT(H!D130),H!D130),"9","#"),"8","#"),"7","#"),"6","#"),"5","#"),"4","#"),"3","#"),"2","#"),"1","#"),"0","#"),"$","")," ",""),",","@"),"&gt;","@"),"&lt;","@"),"=","@"),")","@"),"(","@"),"^","@"),"/","@"),"+","@"),"*","@"),"-","@"),"@#","")))/2&gt;(LEN(SUBSTITUTE(SUBSTITUTE(SUBSTITUTE(SUBSTITUTE(SUBSTITUTE(SUBSTITUTE(SUBSTITUTE(SUBSTITUTE(SUBSTITUTE(SUBSTITUTE(SUBSTITUTE(SUBSTITUTE(SUBSTITUTE(SUBSTITUTE(SUBSTITUTE(SUBSTITUTE(SUBSTITUTE(SUBSTITUTE(SUBSTITUTE(SUBSTITUTE(SUBSTITUTE(SUBSTITUTE(SUBSTITUTE(IF(_xlfn.ISFORMULA('#_H'!D130),_xlfn.FORMULATEXT('#_H'!D130),'#_H'!D130),"9","#"),"8","#"),"7","#"),"6","#"),"5","#"),"4","#"),"3","#"),"2","#"),"1","#"),"0","#"),"$","")," ",""),",","@"),"&gt;","@"),"&lt;","@"),"=","@"),")","@"),"(","@"),"^","@"),"/","@"),"+","@"),"*","@"),"-","@"))-LEN(SUBSTITUTE(SUBSTITUTE(SUBSTITUTE(SUBSTITUTE(SUBSTITUTE(SUBSTITUTE(SUBSTITUTE(SUBSTITUTE(SUBSTITUTE(SUBSTITUTE(SUBSTITUTE(SUBSTITUTE(SUBSTITUTE(SUBSTITUTE(SUBSTITUTE(SUBSTITUTE(SUBSTITUTE(SUBSTITUTE(SUBSTITUTE(SUBSTITUTE(SUBSTITUTE(SUBSTITUTE(SUBSTITUTE(SUBSTITUTE(IF(_xlfn.ISFORMULA('#_H'!D130),_xlfn.FORMULATEXT('#_H'!D130),'#_H'!D130),"9","#"),"8","#"),"7","#"),"6","#"),"5","#"),"4","#"),"3","#"),"2","#"),"1","#"),"0","#"),"$","")," ",""),",","@"),"&gt;","@"),"&lt;","@"),"=","@"),")","@"),"(","@"),"^","@"),"/","@"),"+","@"),"*","@"),"-","@"),"@#","")))/2,TRUE,FALSE),"HardCodeMsg",IF(LEN(IF(_xlfn.ISFORMULA(H!D130),_xlfn.FORMULATEXT(H!D130),H!D130))-LEN(SUBSTITUTE(IF(_xlfn.ISFORMULA(H!D130),_xlfn.FORMULATEXT(H!D130),H!D130),"""",""))&gt;LEN(IF(_xlfn.ISFORMULA('#_H'!D130),_xlfn.FORMULATEXT('#_H'!D130),'#_H'!D130))-LEN(SUBSTITUTE(IF(_xlfn.ISFORMULA('#_H'!D130),_xlfn.FORMULATEXT('#_H'!D130),'#_H'!D130),"""","")),TRUE,FALSE),"HardQuoteMsg",IF(LEN(IF(_xlfn.ISFORMULA(H!D130),_xlfn.FORMULATEXT(H!D130),H!D130))-LEN(SUBSTITUTE(IF(_xlfn.ISFORMULA(H!D130),_xlfn.FORMULATEXT(H!D130),H!D130),"$",""))&lt;LEN(IF(_xlfn.ISFORMULA('#_H'!D130),_xlfn.FORMULATEXT('#_H'!D130),'#_H'!D130))-LEN(SUBSTITUTE(IF(_xlfn.ISFORMULA('#_H'!D130),_xlfn.FORMULATEXT('#_H'!D130),'#_H'!D130),"$","")),TRUE,FALSE),"MissingAbsMsg",_xlfn.IFS(ISTEXT('#_H'!D130),FALSE,ISLOGICAL('#_H'!D130),FALSE,SUBSTITUTE(CELL("format",'#_H'!D130),"-","")=SUBSTITUTE(CELL("format",H!D130),"-",""),FALSE,CELL("format",'#_H'!D130)="G",FALSE,AND(CELL("format",'#_H'!D130)="F0",CELL("format",H!D130)="G"),FALSE,TRUE,IFERROR(IF(MATCH(CELL("format",'#_H'!D130),FormatCodes_SFX!$A$4:$A$53,0)&gt;0,TRUE),FALSE),TRUE,TRUE),"FormatMsg",TRUE,"PerfectMsg")</f>
        <v>PerfectMsg</v>
      </c>
      <c r="E130" s="257">
        <v>408320</v>
      </c>
      <c r="F130" s="254">
        <v>0</v>
      </c>
      <c r="G130" s="254">
        <v>0</v>
      </c>
      <c r="H130" s="254"/>
      <c r="I130" s="251"/>
      <c r="J130" s="252">
        <v>0</v>
      </c>
      <c r="K130" s="252">
        <v>0</v>
      </c>
      <c r="N130" s="251"/>
    </row>
    <row r="131" spans="1:14" s="252" customFormat="1" x14ac:dyDescent="0.15">
      <c r="A131" s="251"/>
      <c r="B131" s="252">
        <v>0</v>
      </c>
      <c r="C131" s="252">
        <v>0</v>
      </c>
      <c r="D131" s="252" t="str">
        <f ca="1">_xlfn.IFS(ISBLANK(H!D131),"",IF(NOT(ISNA('#_H'!D131)),IF(ISNA(H!D131),TRUE,FALSE),FALSE),"StuNAMsg",IF(AND(ISNA('#_H'!D131),ISNA(H!D131)),TRUE,FALSE),"PerfectMsg",IF(NOT(ISERROR('#_H'!D131)),IF(ISERROR(H!D131),TRUE,FALSE),FALSE),"StuErrorMsg",IF(TYPE('#_H'!D131)&lt;&gt;TYPE(H!D131),TRUE,FALSE),"WrongTypeMsg",IF(_xlfn.ISFORMULA('#_H'!D131),IF(NOT(_xlfn.ISFORMULA(H!D131)),TRUE),FALSE),"MissingFormulaMsg",IF(NOT(AND(ISNUMBER(FIND("[",_xlfn.FORMULATEXT('#_H'!D131))),ISNUMBER(FIND("!",_xlfn.FORMULATEXT('#_H'!D131))))),AND(ISNUMBER(FIND("[",_xlfn.FORMULATEXT(H!D131))),ISNUMBER(FIND("!",_xlfn.FORMULATEXT(H!D131)))),FALSE),"ExternalRefsMsg",IF(ISNUMBER('#_H'!D131),IF(ABS('#_H'!D131-H!D131)&gt;0.00001,TRUE,FALSE),IF('#_H'!D131&lt;&gt;H!D131,TRUE,FALSE)),IF(ISNUMBER('#_H'!D131),IF('#_H'!D131&gt;H!D131,"TooLow","TooHigh"),"WrongAnswer"),NOT(_xlfn.ISFORMULA('#_H'!D131)),IF(_xlfn.IFS(ISTEXT('#_H'!D131),FALSE,ISLOGICAL('#_H'!D131),FALSE,SUBSTITUTE(CELL("format",'#_H'!D131),"-","")=SUBSTITUTE(CELL("format",H!D131),"-",""),FALSE,CELL("format",'#_H'!D131)="G",FALSE,AND(CELL("format",'#_H'!D131)="F0",CELL("format",H!D131)="G"),FALSE,TRUE,IFERROR(IF(MATCH(CELL("format",'#_H'!D131)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131),_xlfn.FORMULATEXT(H!D131),H!D131),"9","#"),"8","#"),"7","#"),"6","#"),"5","#"),"4","#"),"3","#"),"2","#"),"1","#"),"0","#"),"$","")," ",""),",","@"),"&gt;","@"),"&lt;","@"),"=","@"),")","@"),"(","@"),"^","@"),"/","@"),"+","@"),"*","@"),"-","@"))-LEN(SUBSTITUTE(SUBSTITUTE(SUBSTITUTE(SUBSTITUTE(SUBSTITUTE(SUBSTITUTE(SUBSTITUTE(SUBSTITUTE(SUBSTITUTE(SUBSTITUTE(SUBSTITUTE(SUBSTITUTE(SUBSTITUTE(SUBSTITUTE(SUBSTITUTE(SUBSTITUTE(SUBSTITUTE(SUBSTITUTE(SUBSTITUTE(SUBSTITUTE(SUBSTITUTE(SUBSTITUTE(SUBSTITUTE(SUBSTITUTE(IF(_xlfn.ISFORMULA(H!D131),_xlfn.FORMULATEXT(H!D131),H!D131),"9","#"),"8","#"),"7","#"),"6","#"),"5","#"),"4","#"),"3","#"),"2","#"),"1","#"),"0","#"),"$","")," ",""),",","@"),"&gt;","@"),"&lt;","@"),"=","@"),")","@"),"(","@"),"^","@"),"/","@"),"+","@"),"*","@"),"-","@"),"@#","")))/2&gt;(LEN(SUBSTITUTE(SUBSTITUTE(SUBSTITUTE(SUBSTITUTE(SUBSTITUTE(SUBSTITUTE(SUBSTITUTE(SUBSTITUTE(SUBSTITUTE(SUBSTITUTE(SUBSTITUTE(SUBSTITUTE(SUBSTITUTE(SUBSTITUTE(SUBSTITUTE(SUBSTITUTE(SUBSTITUTE(SUBSTITUTE(SUBSTITUTE(SUBSTITUTE(SUBSTITUTE(SUBSTITUTE(SUBSTITUTE(IF(_xlfn.ISFORMULA('#_H'!D131),_xlfn.FORMULATEXT('#_H'!D131),'#_H'!D131),"9","#"),"8","#"),"7","#"),"6","#"),"5","#"),"4","#"),"3","#"),"2","#"),"1","#"),"0","#"),"$","")," ",""),",","@"),"&gt;","@"),"&lt;","@"),"=","@"),")","@"),"(","@"),"^","@"),"/","@"),"+","@"),"*","@"),"-","@"))-LEN(SUBSTITUTE(SUBSTITUTE(SUBSTITUTE(SUBSTITUTE(SUBSTITUTE(SUBSTITUTE(SUBSTITUTE(SUBSTITUTE(SUBSTITUTE(SUBSTITUTE(SUBSTITUTE(SUBSTITUTE(SUBSTITUTE(SUBSTITUTE(SUBSTITUTE(SUBSTITUTE(SUBSTITUTE(SUBSTITUTE(SUBSTITUTE(SUBSTITUTE(SUBSTITUTE(SUBSTITUTE(SUBSTITUTE(SUBSTITUTE(IF(_xlfn.ISFORMULA('#_H'!D131),_xlfn.FORMULATEXT('#_H'!D131),'#_H'!D131),"9","#"),"8","#"),"7","#"),"6","#"),"5","#"),"4","#"),"3","#"),"2","#"),"1","#"),"0","#"),"$","")," ",""),",","@"),"&gt;","@"),"&lt;","@"),"=","@"),")","@"),"(","@"),"^","@"),"/","@"),"+","@"),"*","@"),"-","@"),"@#","")))/2,TRUE,FALSE),"HardCodeMsg",IF(LEN(IF(_xlfn.ISFORMULA(H!D131),_xlfn.FORMULATEXT(H!D131),H!D131))-LEN(SUBSTITUTE(IF(_xlfn.ISFORMULA(H!D131),_xlfn.FORMULATEXT(H!D131),H!D131),"""",""))&gt;LEN(IF(_xlfn.ISFORMULA('#_H'!D131),_xlfn.FORMULATEXT('#_H'!D131),'#_H'!D131))-LEN(SUBSTITUTE(IF(_xlfn.ISFORMULA('#_H'!D131),_xlfn.FORMULATEXT('#_H'!D131),'#_H'!D131),"""","")),TRUE,FALSE),"HardQuoteMsg",IF(LEN(IF(_xlfn.ISFORMULA(H!D131),_xlfn.FORMULATEXT(H!D131),H!D131))-LEN(SUBSTITUTE(IF(_xlfn.ISFORMULA(H!D131),_xlfn.FORMULATEXT(H!D131),H!D131),"$",""))&lt;LEN(IF(_xlfn.ISFORMULA('#_H'!D131),_xlfn.FORMULATEXT('#_H'!D131),'#_H'!D131))-LEN(SUBSTITUTE(IF(_xlfn.ISFORMULA('#_H'!D131),_xlfn.FORMULATEXT('#_H'!D131),'#_H'!D131),"$","")),TRUE,FALSE),"MissingAbsMsg",_xlfn.IFS(ISTEXT('#_H'!D131),FALSE,ISLOGICAL('#_H'!D131),FALSE,SUBSTITUTE(CELL("format",'#_H'!D131),"-","")=SUBSTITUTE(CELL("format",H!D131),"-",""),FALSE,CELL("format",'#_H'!D131)="G",FALSE,AND(CELL("format",'#_H'!D131)="F0",CELL("format",H!D131)="G"),FALSE,TRUE,IFERROR(IF(MATCH(CELL("format",'#_H'!D131),FormatCodes_SFX!$A$4:$A$53,0)&gt;0,TRUE),FALSE),TRUE,TRUE),"FormatMsg",TRUE,"PerfectMsg")</f>
        <v>PerfectMsg</v>
      </c>
      <c r="E131" s="257">
        <v>2117686</v>
      </c>
      <c r="F131" s="254">
        <v>0</v>
      </c>
      <c r="G131" s="254">
        <v>0</v>
      </c>
      <c r="H131" s="254"/>
      <c r="I131" s="251"/>
      <c r="J131" s="252">
        <v>0</v>
      </c>
      <c r="K131" s="252">
        <v>0</v>
      </c>
      <c r="N131" s="251"/>
    </row>
    <row r="132" spans="1:14" s="252" customFormat="1" ht="15" customHeight="1" x14ac:dyDescent="0.15">
      <c r="A132" s="251"/>
      <c r="B132" s="252">
        <v>0</v>
      </c>
      <c r="C132" s="252">
        <v>0</v>
      </c>
      <c r="D132" s="252" t="str">
        <f ca="1">_xlfn.IFS(ISBLANK(H!D132),"",IF(NOT(ISNA('#_H'!D132)),IF(ISNA(H!D132),TRUE,FALSE),FALSE),"StuNAMsg",IF(AND(ISNA('#_H'!D132),ISNA(H!D132)),TRUE,FALSE),"PerfectMsg",IF(NOT(ISERROR('#_H'!D132)),IF(ISERROR(H!D132),TRUE,FALSE),FALSE),"StuErrorMsg",IF(TYPE('#_H'!D132)&lt;&gt;TYPE(H!D132),TRUE,FALSE),"WrongTypeMsg",IF(_xlfn.ISFORMULA('#_H'!D132),IF(NOT(_xlfn.ISFORMULA(H!D132)),TRUE),FALSE),"MissingFormulaMsg",IF(NOT(AND(ISNUMBER(FIND("[",_xlfn.FORMULATEXT('#_H'!D132))),ISNUMBER(FIND("!",_xlfn.FORMULATEXT('#_H'!D132))))),AND(ISNUMBER(FIND("[",_xlfn.FORMULATEXT(H!D132))),ISNUMBER(FIND("!",_xlfn.FORMULATEXT(H!D132)))),FALSE),"ExternalRefsMsg",IF(ISNUMBER('#_H'!D132),IF(ABS('#_H'!D132-H!D132)&gt;0.00001,TRUE,FALSE),IF('#_H'!D132&lt;&gt;H!D132,TRUE,FALSE)),IF(ISNUMBER('#_H'!D132),IF('#_H'!D132&gt;H!D132,"TooLow","TooHigh"),"WrongAnswer"),NOT(_xlfn.ISFORMULA('#_H'!D132)),IF(_xlfn.IFS(ISTEXT('#_H'!D132),FALSE,ISLOGICAL('#_H'!D132),FALSE,SUBSTITUTE(CELL("format",'#_H'!D132),"-","")=SUBSTITUTE(CELL("format",H!D132),"-",""),FALSE,CELL("format",'#_H'!D132)="G",FALSE,AND(CELL("format",'#_H'!D132)="F0",CELL("format",H!D132)="G"),FALSE,TRUE,IFERROR(IF(MATCH(CELL("format",'#_H'!D132)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132),_xlfn.FORMULATEXT(H!D132),H!D132),"9","#"),"8","#"),"7","#"),"6","#"),"5","#"),"4","#"),"3","#"),"2","#"),"1","#"),"0","#"),"$","")," ",""),",","@"),"&gt;","@"),"&lt;","@"),"=","@"),")","@"),"(","@"),"^","@"),"/","@"),"+","@"),"*","@"),"-","@"))-LEN(SUBSTITUTE(SUBSTITUTE(SUBSTITUTE(SUBSTITUTE(SUBSTITUTE(SUBSTITUTE(SUBSTITUTE(SUBSTITUTE(SUBSTITUTE(SUBSTITUTE(SUBSTITUTE(SUBSTITUTE(SUBSTITUTE(SUBSTITUTE(SUBSTITUTE(SUBSTITUTE(SUBSTITUTE(SUBSTITUTE(SUBSTITUTE(SUBSTITUTE(SUBSTITUTE(SUBSTITUTE(SUBSTITUTE(SUBSTITUTE(IF(_xlfn.ISFORMULA(H!D132),_xlfn.FORMULATEXT(H!D132),H!D132),"9","#"),"8","#"),"7","#"),"6","#"),"5","#"),"4","#"),"3","#"),"2","#"),"1","#"),"0","#"),"$","")," ",""),",","@"),"&gt;","@"),"&lt;","@"),"=","@"),")","@"),"(","@"),"^","@"),"/","@"),"+","@"),"*","@"),"-","@"),"@#","")))/2&gt;(LEN(SUBSTITUTE(SUBSTITUTE(SUBSTITUTE(SUBSTITUTE(SUBSTITUTE(SUBSTITUTE(SUBSTITUTE(SUBSTITUTE(SUBSTITUTE(SUBSTITUTE(SUBSTITUTE(SUBSTITUTE(SUBSTITUTE(SUBSTITUTE(SUBSTITUTE(SUBSTITUTE(SUBSTITUTE(SUBSTITUTE(SUBSTITUTE(SUBSTITUTE(SUBSTITUTE(SUBSTITUTE(SUBSTITUTE(IF(_xlfn.ISFORMULA('#_H'!D132),_xlfn.FORMULATEXT('#_H'!D132),'#_H'!D132),"9","#"),"8","#"),"7","#"),"6","#"),"5","#"),"4","#"),"3","#"),"2","#"),"1","#"),"0","#"),"$","")," ",""),",","@"),"&gt;","@"),"&lt;","@"),"=","@"),")","@"),"(","@"),"^","@"),"/","@"),"+","@"),"*","@"),"-","@"))-LEN(SUBSTITUTE(SUBSTITUTE(SUBSTITUTE(SUBSTITUTE(SUBSTITUTE(SUBSTITUTE(SUBSTITUTE(SUBSTITUTE(SUBSTITUTE(SUBSTITUTE(SUBSTITUTE(SUBSTITUTE(SUBSTITUTE(SUBSTITUTE(SUBSTITUTE(SUBSTITUTE(SUBSTITUTE(SUBSTITUTE(SUBSTITUTE(SUBSTITUTE(SUBSTITUTE(SUBSTITUTE(SUBSTITUTE(SUBSTITUTE(IF(_xlfn.ISFORMULA('#_H'!D132),_xlfn.FORMULATEXT('#_H'!D132),'#_H'!D132),"9","#"),"8","#"),"7","#"),"6","#"),"5","#"),"4","#"),"3","#"),"2","#"),"1","#"),"0","#"),"$","")," ",""),",","@"),"&gt;","@"),"&lt;","@"),"=","@"),")","@"),"(","@"),"^","@"),"/","@"),"+","@"),"*","@"),"-","@"),"@#","")))/2,TRUE,FALSE),"HardCodeMsg",IF(LEN(IF(_xlfn.ISFORMULA(H!D132),_xlfn.FORMULATEXT(H!D132),H!D132))-LEN(SUBSTITUTE(IF(_xlfn.ISFORMULA(H!D132),_xlfn.FORMULATEXT(H!D132),H!D132),"""",""))&gt;LEN(IF(_xlfn.ISFORMULA('#_H'!D132),_xlfn.FORMULATEXT('#_H'!D132),'#_H'!D132))-LEN(SUBSTITUTE(IF(_xlfn.ISFORMULA('#_H'!D132),_xlfn.FORMULATEXT('#_H'!D132),'#_H'!D132),"""","")),TRUE,FALSE),"HardQuoteMsg",IF(LEN(IF(_xlfn.ISFORMULA(H!D132),_xlfn.FORMULATEXT(H!D132),H!D132))-LEN(SUBSTITUTE(IF(_xlfn.ISFORMULA(H!D132),_xlfn.FORMULATEXT(H!D132),H!D132),"$",""))&lt;LEN(IF(_xlfn.ISFORMULA('#_H'!D132),_xlfn.FORMULATEXT('#_H'!D132),'#_H'!D132))-LEN(SUBSTITUTE(IF(_xlfn.ISFORMULA('#_H'!D132),_xlfn.FORMULATEXT('#_H'!D132),'#_H'!D132),"$","")),TRUE,FALSE),"MissingAbsMsg",_xlfn.IFS(ISTEXT('#_H'!D132),FALSE,ISLOGICAL('#_H'!D132),FALSE,SUBSTITUTE(CELL("format",'#_H'!D132),"-","")=SUBSTITUTE(CELL("format",H!D132),"-",""),FALSE,CELL("format",'#_H'!D132)="G",FALSE,AND(CELL("format",'#_H'!D132)="F0",CELL("format",H!D132)="G"),FALSE,TRUE,IFERROR(IF(MATCH(CELL("format",'#_H'!D132),FormatCodes_SFX!$A$4:$A$53,0)&gt;0,TRUE),FALSE),TRUE,TRUE),"FormatMsg",TRUE,"PerfectMsg")</f>
        <v>PerfectMsg</v>
      </c>
      <c r="E132" s="257">
        <v>2190146</v>
      </c>
      <c r="F132" s="254">
        <v>0</v>
      </c>
      <c r="G132" s="254">
        <v>0</v>
      </c>
      <c r="H132" s="254"/>
      <c r="I132" s="251"/>
      <c r="J132" s="252">
        <v>0</v>
      </c>
      <c r="K132" s="252">
        <v>0</v>
      </c>
      <c r="N132" s="251"/>
    </row>
    <row r="133" spans="1:14" s="252" customFormat="1" ht="15" customHeight="1" x14ac:dyDescent="0.15">
      <c r="A133" s="251"/>
      <c r="B133" s="252">
        <v>0</v>
      </c>
      <c r="C133" s="252">
        <v>0</v>
      </c>
      <c r="D133" s="252" t="str">
        <f ca="1">_xlfn.IFS(ISBLANK(H!D133),"",IF(NOT(ISNA('#_H'!D133)),IF(ISNA(H!D133),TRUE,FALSE),FALSE),"StuNAMsg",IF(AND(ISNA('#_H'!D133),ISNA(H!D133)),TRUE,FALSE),"PerfectMsg",IF(NOT(ISERROR('#_H'!D133)),IF(ISERROR(H!D133),TRUE,FALSE),FALSE),"StuErrorMsg",IF(TYPE('#_H'!D133)&lt;&gt;TYPE(H!D133),TRUE,FALSE),"WrongTypeMsg",IF(_xlfn.ISFORMULA('#_H'!D133),IF(NOT(_xlfn.ISFORMULA(H!D133)),TRUE),FALSE),"MissingFormulaMsg",IF(NOT(AND(ISNUMBER(FIND("[",_xlfn.FORMULATEXT('#_H'!D133))),ISNUMBER(FIND("!",_xlfn.FORMULATEXT('#_H'!D133))))),AND(ISNUMBER(FIND("[",_xlfn.FORMULATEXT(H!D133))),ISNUMBER(FIND("!",_xlfn.FORMULATEXT(H!D133)))),FALSE),"ExternalRefsMsg",IF(ISNUMBER('#_H'!D133),IF(ABS('#_H'!D133-H!D133)&gt;0.00001,TRUE,FALSE),IF('#_H'!D133&lt;&gt;H!D133,TRUE,FALSE)),IF(ISNUMBER('#_H'!D133),IF('#_H'!D133&gt;H!D133,"TooLow","TooHigh"),"WrongAnswer"),NOT(_xlfn.ISFORMULA('#_H'!D133)),IF(_xlfn.IFS(ISTEXT('#_H'!D133),FALSE,ISLOGICAL('#_H'!D133),FALSE,SUBSTITUTE(CELL("format",'#_H'!D133),"-","")=SUBSTITUTE(CELL("format",H!D133),"-",""),FALSE,CELL("format",'#_H'!D133)="G",FALSE,AND(CELL("format",'#_H'!D133)="F0",CELL("format",H!D133)="G"),FALSE,TRUE,IFERROR(IF(MATCH(CELL("format",'#_H'!D133)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133),_xlfn.FORMULATEXT(H!D133),H!D133),"9","#"),"8","#"),"7","#"),"6","#"),"5","#"),"4","#"),"3","#"),"2","#"),"1","#"),"0","#"),"$","")," ",""),",","@"),"&gt;","@"),"&lt;","@"),"=","@"),")","@"),"(","@"),"^","@"),"/","@"),"+","@"),"*","@"),"-","@"))-LEN(SUBSTITUTE(SUBSTITUTE(SUBSTITUTE(SUBSTITUTE(SUBSTITUTE(SUBSTITUTE(SUBSTITUTE(SUBSTITUTE(SUBSTITUTE(SUBSTITUTE(SUBSTITUTE(SUBSTITUTE(SUBSTITUTE(SUBSTITUTE(SUBSTITUTE(SUBSTITUTE(SUBSTITUTE(SUBSTITUTE(SUBSTITUTE(SUBSTITUTE(SUBSTITUTE(SUBSTITUTE(SUBSTITUTE(SUBSTITUTE(IF(_xlfn.ISFORMULA(H!D133),_xlfn.FORMULATEXT(H!D133),H!D133),"9","#"),"8","#"),"7","#"),"6","#"),"5","#"),"4","#"),"3","#"),"2","#"),"1","#"),"0","#"),"$","")," ",""),",","@"),"&gt;","@"),"&lt;","@"),"=","@"),")","@"),"(","@"),"^","@"),"/","@"),"+","@"),"*","@"),"-","@"),"@#","")))/2&gt;(LEN(SUBSTITUTE(SUBSTITUTE(SUBSTITUTE(SUBSTITUTE(SUBSTITUTE(SUBSTITUTE(SUBSTITUTE(SUBSTITUTE(SUBSTITUTE(SUBSTITUTE(SUBSTITUTE(SUBSTITUTE(SUBSTITUTE(SUBSTITUTE(SUBSTITUTE(SUBSTITUTE(SUBSTITUTE(SUBSTITUTE(SUBSTITUTE(SUBSTITUTE(SUBSTITUTE(SUBSTITUTE(SUBSTITUTE(IF(_xlfn.ISFORMULA('#_H'!D133),_xlfn.FORMULATEXT('#_H'!D133),'#_H'!D133),"9","#"),"8","#"),"7","#"),"6","#"),"5","#"),"4","#"),"3","#"),"2","#"),"1","#"),"0","#"),"$","")," ",""),",","@"),"&gt;","@"),"&lt;","@"),"=","@"),")","@"),"(","@"),"^","@"),"/","@"),"+","@"),"*","@"),"-","@"))-LEN(SUBSTITUTE(SUBSTITUTE(SUBSTITUTE(SUBSTITUTE(SUBSTITUTE(SUBSTITUTE(SUBSTITUTE(SUBSTITUTE(SUBSTITUTE(SUBSTITUTE(SUBSTITUTE(SUBSTITUTE(SUBSTITUTE(SUBSTITUTE(SUBSTITUTE(SUBSTITUTE(SUBSTITUTE(SUBSTITUTE(SUBSTITUTE(SUBSTITUTE(SUBSTITUTE(SUBSTITUTE(SUBSTITUTE(SUBSTITUTE(IF(_xlfn.ISFORMULA('#_H'!D133),_xlfn.FORMULATEXT('#_H'!D133),'#_H'!D133),"9","#"),"8","#"),"7","#"),"6","#"),"5","#"),"4","#"),"3","#"),"2","#"),"1","#"),"0","#"),"$","")," ",""),",","@"),"&gt;","@"),"&lt;","@"),"=","@"),")","@"),"(","@"),"^","@"),"/","@"),"+","@"),"*","@"),"-","@"),"@#","")))/2,TRUE,FALSE),"HardCodeMsg",IF(LEN(IF(_xlfn.ISFORMULA(H!D133),_xlfn.FORMULATEXT(H!D133),H!D133))-LEN(SUBSTITUTE(IF(_xlfn.ISFORMULA(H!D133),_xlfn.FORMULATEXT(H!D133),H!D133),"""",""))&gt;LEN(IF(_xlfn.ISFORMULA('#_H'!D133),_xlfn.FORMULATEXT('#_H'!D133),'#_H'!D133))-LEN(SUBSTITUTE(IF(_xlfn.ISFORMULA('#_H'!D133),_xlfn.FORMULATEXT('#_H'!D133),'#_H'!D133),"""","")),TRUE,FALSE),"HardQuoteMsg",IF(LEN(IF(_xlfn.ISFORMULA(H!D133),_xlfn.FORMULATEXT(H!D133),H!D133))-LEN(SUBSTITUTE(IF(_xlfn.ISFORMULA(H!D133),_xlfn.FORMULATEXT(H!D133),H!D133),"$",""))&lt;LEN(IF(_xlfn.ISFORMULA('#_H'!D133),_xlfn.FORMULATEXT('#_H'!D133),'#_H'!D133))-LEN(SUBSTITUTE(IF(_xlfn.ISFORMULA('#_H'!D133),_xlfn.FORMULATEXT('#_H'!D133),'#_H'!D133),"$","")),TRUE,FALSE),"MissingAbsMsg",_xlfn.IFS(ISTEXT('#_H'!D133),FALSE,ISLOGICAL('#_H'!D133),FALSE,SUBSTITUTE(CELL("format",'#_H'!D133),"-","")=SUBSTITUTE(CELL("format",H!D133),"-",""),FALSE,CELL("format",'#_H'!D133)="G",FALSE,AND(CELL("format",'#_H'!D133)="F0",CELL("format",H!D133)="G"),FALSE,TRUE,IFERROR(IF(MATCH(CELL("format",'#_H'!D133),FormatCodes_SFX!$A$4:$A$53,0)&gt;0,TRUE),FALSE),TRUE,TRUE),"FormatMsg",TRUE,"PerfectMsg")</f>
        <v>PerfectMsg</v>
      </c>
      <c r="E133" s="257">
        <v>275445</v>
      </c>
      <c r="F133" s="254">
        <v>0</v>
      </c>
      <c r="G133" s="254">
        <v>0</v>
      </c>
      <c r="H133" s="254"/>
      <c r="I133" s="251"/>
      <c r="J133" s="252">
        <v>0</v>
      </c>
      <c r="K133" s="252">
        <v>0</v>
      </c>
      <c r="N133" s="251"/>
    </row>
    <row r="134" spans="1:14" s="252" customFormat="1" ht="15" customHeight="1" x14ac:dyDescent="0.15">
      <c r="A134" s="251"/>
      <c r="B134" s="252">
        <v>0</v>
      </c>
      <c r="C134" s="252">
        <v>0</v>
      </c>
      <c r="D134" s="252" t="str">
        <f ca="1">_xlfn.IFS(ISBLANK(H!D134),"",IF(NOT(ISNA('#_H'!D134)),IF(ISNA(H!D134),TRUE,FALSE),FALSE),"StuNAMsg",IF(AND(ISNA('#_H'!D134),ISNA(H!D134)),TRUE,FALSE),"PerfectMsg",IF(NOT(ISERROR('#_H'!D134)),IF(ISERROR(H!D134),TRUE,FALSE),FALSE),"StuErrorMsg",IF(TYPE('#_H'!D134)&lt;&gt;TYPE(H!D134),TRUE,FALSE),"WrongTypeMsg",IF(_xlfn.ISFORMULA('#_H'!D134),IF(NOT(_xlfn.ISFORMULA(H!D134)),TRUE),FALSE),"MissingFormulaMsg",IF(NOT(AND(ISNUMBER(FIND("[",_xlfn.FORMULATEXT('#_H'!D134))),ISNUMBER(FIND("!",_xlfn.FORMULATEXT('#_H'!D134))))),AND(ISNUMBER(FIND("[",_xlfn.FORMULATEXT(H!D134))),ISNUMBER(FIND("!",_xlfn.FORMULATEXT(H!D134)))),FALSE),"ExternalRefsMsg",IF(ISNUMBER('#_H'!D134),IF(ABS('#_H'!D134-H!D134)&gt;0.00001,TRUE,FALSE),IF('#_H'!D134&lt;&gt;H!D134,TRUE,FALSE)),IF(ISNUMBER('#_H'!D134),IF('#_H'!D134&gt;H!D134,"TooLow","TooHigh"),"WrongAnswer"),NOT(_xlfn.ISFORMULA('#_H'!D134)),IF(_xlfn.IFS(ISTEXT('#_H'!D134),FALSE,ISLOGICAL('#_H'!D134),FALSE,SUBSTITUTE(CELL("format",'#_H'!D134),"-","")=SUBSTITUTE(CELL("format",H!D134),"-",""),FALSE,CELL("format",'#_H'!D134)="G",FALSE,AND(CELL("format",'#_H'!D134)="F0",CELL("format",H!D134)="G"),FALSE,TRUE,IFERROR(IF(MATCH(CELL("format",'#_H'!D134)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134),_xlfn.FORMULATEXT(H!D134),H!D134),"9","#"),"8","#"),"7","#"),"6","#"),"5","#"),"4","#"),"3","#"),"2","#"),"1","#"),"0","#"),"$","")," ",""),",","@"),"&gt;","@"),"&lt;","@"),"=","@"),")","@"),"(","@"),"^","@"),"/","@"),"+","@"),"*","@"),"-","@"))-LEN(SUBSTITUTE(SUBSTITUTE(SUBSTITUTE(SUBSTITUTE(SUBSTITUTE(SUBSTITUTE(SUBSTITUTE(SUBSTITUTE(SUBSTITUTE(SUBSTITUTE(SUBSTITUTE(SUBSTITUTE(SUBSTITUTE(SUBSTITUTE(SUBSTITUTE(SUBSTITUTE(SUBSTITUTE(SUBSTITUTE(SUBSTITUTE(SUBSTITUTE(SUBSTITUTE(SUBSTITUTE(SUBSTITUTE(SUBSTITUTE(IF(_xlfn.ISFORMULA(H!D134),_xlfn.FORMULATEXT(H!D134),H!D134),"9","#"),"8","#"),"7","#"),"6","#"),"5","#"),"4","#"),"3","#"),"2","#"),"1","#"),"0","#"),"$","")," ",""),",","@"),"&gt;","@"),"&lt;","@"),"=","@"),")","@"),"(","@"),"^","@"),"/","@"),"+","@"),"*","@"),"-","@"),"@#","")))/2&gt;(LEN(SUBSTITUTE(SUBSTITUTE(SUBSTITUTE(SUBSTITUTE(SUBSTITUTE(SUBSTITUTE(SUBSTITUTE(SUBSTITUTE(SUBSTITUTE(SUBSTITUTE(SUBSTITUTE(SUBSTITUTE(SUBSTITUTE(SUBSTITUTE(SUBSTITUTE(SUBSTITUTE(SUBSTITUTE(SUBSTITUTE(SUBSTITUTE(SUBSTITUTE(SUBSTITUTE(SUBSTITUTE(SUBSTITUTE(IF(_xlfn.ISFORMULA('#_H'!D134),_xlfn.FORMULATEXT('#_H'!D134),'#_H'!D134),"9","#"),"8","#"),"7","#"),"6","#"),"5","#"),"4","#"),"3","#"),"2","#"),"1","#"),"0","#"),"$","")," ",""),",","@"),"&gt;","@"),"&lt;","@"),"=","@"),")","@"),"(","@"),"^","@"),"/","@"),"+","@"),"*","@"),"-","@"))-LEN(SUBSTITUTE(SUBSTITUTE(SUBSTITUTE(SUBSTITUTE(SUBSTITUTE(SUBSTITUTE(SUBSTITUTE(SUBSTITUTE(SUBSTITUTE(SUBSTITUTE(SUBSTITUTE(SUBSTITUTE(SUBSTITUTE(SUBSTITUTE(SUBSTITUTE(SUBSTITUTE(SUBSTITUTE(SUBSTITUTE(SUBSTITUTE(SUBSTITUTE(SUBSTITUTE(SUBSTITUTE(SUBSTITUTE(SUBSTITUTE(IF(_xlfn.ISFORMULA('#_H'!D134),_xlfn.FORMULATEXT('#_H'!D134),'#_H'!D134),"9","#"),"8","#"),"7","#"),"6","#"),"5","#"),"4","#"),"3","#"),"2","#"),"1","#"),"0","#"),"$","")," ",""),",","@"),"&gt;","@"),"&lt;","@"),"=","@"),")","@"),"(","@"),"^","@"),"/","@"),"+","@"),"*","@"),"-","@"),"@#","")))/2,TRUE,FALSE),"HardCodeMsg",IF(LEN(IF(_xlfn.ISFORMULA(H!D134),_xlfn.FORMULATEXT(H!D134),H!D134))-LEN(SUBSTITUTE(IF(_xlfn.ISFORMULA(H!D134),_xlfn.FORMULATEXT(H!D134),H!D134),"""",""))&gt;LEN(IF(_xlfn.ISFORMULA('#_H'!D134),_xlfn.FORMULATEXT('#_H'!D134),'#_H'!D134))-LEN(SUBSTITUTE(IF(_xlfn.ISFORMULA('#_H'!D134),_xlfn.FORMULATEXT('#_H'!D134),'#_H'!D134),"""","")),TRUE,FALSE),"HardQuoteMsg",IF(LEN(IF(_xlfn.ISFORMULA(H!D134),_xlfn.FORMULATEXT(H!D134),H!D134))-LEN(SUBSTITUTE(IF(_xlfn.ISFORMULA(H!D134),_xlfn.FORMULATEXT(H!D134),H!D134),"$",""))&lt;LEN(IF(_xlfn.ISFORMULA('#_H'!D134),_xlfn.FORMULATEXT('#_H'!D134),'#_H'!D134))-LEN(SUBSTITUTE(IF(_xlfn.ISFORMULA('#_H'!D134),_xlfn.FORMULATEXT('#_H'!D134),'#_H'!D134),"$","")),TRUE,FALSE),"MissingAbsMsg",_xlfn.IFS(ISTEXT('#_H'!D134),FALSE,ISLOGICAL('#_H'!D134),FALSE,SUBSTITUTE(CELL("format",'#_H'!D134),"-","")=SUBSTITUTE(CELL("format",H!D134),"-",""),FALSE,CELL("format",'#_H'!D134)="G",FALSE,AND(CELL("format",'#_H'!D134)="F0",CELL("format",H!D134)="G"),FALSE,TRUE,IFERROR(IF(MATCH(CELL("format",'#_H'!D134),FormatCodes_SFX!$A$4:$A$53,0)&gt;0,TRUE),FALSE),TRUE,TRUE),"FormatMsg",TRUE,"PerfectMsg")</f>
        <v>PerfectMsg</v>
      </c>
      <c r="E134" s="257">
        <v>645347</v>
      </c>
      <c r="F134" s="254">
        <v>0</v>
      </c>
      <c r="G134" s="254">
        <v>0</v>
      </c>
      <c r="H134" s="254"/>
      <c r="I134" s="251"/>
      <c r="J134" s="252">
        <v>0</v>
      </c>
      <c r="K134" s="252">
        <v>0</v>
      </c>
      <c r="N134" s="251"/>
    </row>
    <row r="135" spans="1:14" s="252" customFormat="1" ht="15" customHeight="1" x14ac:dyDescent="0.15">
      <c r="A135" s="251"/>
      <c r="B135" s="252">
        <v>0</v>
      </c>
      <c r="C135" s="252">
        <v>0</v>
      </c>
      <c r="D135" s="252" t="str">
        <f ca="1">_xlfn.IFS(ISBLANK(H!D135),"",IF(NOT(ISNA('#_H'!D135)),IF(ISNA(H!D135),TRUE,FALSE),FALSE),"StuNAMsg",IF(AND(ISNA('#_H'!D135),ISNA(H!D135)),TRUE,FALSE),"PerfectMsg",IF(NOT(ISERROR('#_H'!D135)),IF(ISERROR(H!D135),TRUE,FALSE),FALSE),"StuErrorMsg",IF(TYPE('#_H'!D135)&lt;&gt;TYPE(H!D135),TRUE,FALSE),"WrongTypeMsg",IF(_xlfn.ISFORMULA('#_H'!D135),IF(NOT(_xlfn.ISFORMULA(H!D135)),TRUE),FALSE),"MissingFormulaMsg",IF(NOT(AND(ISNUMBER(FIND("[",_xlfn.FORMULATEXT('#_H'!D135))),ISNUMBER(FIND("!",_xlfn.FORMULATEXT('#_H'!D135))))),AND(ISNUMBER(FIND("[",_xlfn.FORMULATEXT(H!D135))),ISNUMBER(FIND("!",_xlfn.FORMULATEXT(H!D135)))),FALSE),"ExternalRefsMsg",IF(ISNUMBER('#_H'!D135),IF(ABS('#_H'!D135-H!D135)&gt;0.00001,TRUE,FALSE),IF('#_H'!D135&lt;&gt;H!D135,TRUE,FALSE)),IF(ISNUMBER('#_H'!D135),IF('#_H'!D135&gt;H!D135,"TooLow","TooHigh"),"WrongAnswer"),NOT(_xlfn.ISFORMULA('#_H'!D135)),IF(_xlfn.IFS(ISTEXT('#_H'!D135),FALSE,ISLOGICAL('#_H'!D135),FALSE,SUBSTITUTE(CELL("format",'#_H'!D135),"-","")=SUBSTITUTE(CELL("format",H!D135),"-",""),FALSE,CELL("format",'#_H'!D135)="G",FALSE,AND(CELL("format",'#_H'!D135)="F0",CELL("format",H!D135)="G"),FALSE,TRUE,IFERROR(IF(MATCH(CELL("format",'#_H'!D135)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135),_xlfn.FORMULATEXT(H!D135),H!D135),"9","#"),"8","#"),"7","#"),"6","#"),"5","#"),"4","#"),"3","#"),"2","#"),"1","#"),"0","#"),"$","")," ",""),",","@"),"&gt;","@"),"&lt;","@"),"=","@"),")","@"),"(","@"),"^","@"),"/","@"),"+","@"),"*","@"),"-","@"))-LEN(SUBSTITUTE(SUBSTITUTE(SUBSTITUTE(SUBSTITUTE(SUBSTITUTE(SUBSTITUTE(SUBSTITUTE(SUBSTITUTE(SUBSTITUTE(SUBSTITUTE(SUBSTITUTE(SUBSTITUTE(SUBSTITUTE(SUBSTITUTE(SUBSTITUTE(SUBSTITUTE(SUBSTITUTE(SUBSTITUTE(SUBSTITUTE(SUBSTITUTE(SUBSTITUTE(SUBSTITUTE(SUBSTITUTE(SUBSTITUTE(IF(_xlfn.ISFORMULA(H!D135),_xlfn.FORMULATEXT(H!D135),H!D135),"9","#"),"8","#"),"7","#"),"6","#"),"5","#"),"4","#"),"3","#"),"2","#"),"1","#"),"0","#"),"$","")," ",""),",","@"),"&gt;","@"),"&lt;","@"),"=","@"),")","@"),"(","@"),"^","@"),"/","@"),"+","@"),"*","@"),"-","@"),"@#","")))/2&gt;(LEN(SUBSTITUTE(SUBSTITUTE(SUBSTITUTE(SUBSTITUTE(SUBSTITUTE(SUBSTITUTE(SUBSTITUTE(SUBSTITUTE(SUBSTITUTE(SUBSTITUTE(SUBSTITUTE(SUBSTITUTE(SUBSTITUTE(SUBSTITUTE(SUBSTITUTE(SUBSTITUTE(SUBSTITUTE(SUBSTITUTE(SUBSTITUTE(SUBSTITUTE(SUBSTITUTE(SUBSTITUTE(SUBSTITUTE(IF(_xlfn.ISFORMULA('#_H'!D135),_xlfn.FORMULATEXT('#_H'!D135),'#_H'!D135),"9","#"),"8","#"),"7","#"),"6","#"),"5","#"),"4","#"),"3","#"),"2","#"),"1","#"),"0","#"),"$","")," ",""),",","@"),"&gt;","@"),"&lt;","@"),"=","@"),")","@"),"(","@"),"^","@"),"/","@"),"+","@"),"*","@"),"-","@"))-LEN(SUBSTITUTE(SUBSTITUTE(SUBSTITUTE(SUBSTITUTE(SUBSTITUTE(SUBSTITUTE(SUBSTITUTE(SUBSTITUTE(SUBSTITUTE(SUBSTITUTE(SUBSTITUTE(SUBSTITUTE(SUBSTITUTE(SUBSTITUTE(SUBSTITUTE(SUBSTITUTE(SUBSTITUTE(SUBSTITUTE(SUBSTITUTE(SUBSTITUTE(SUBSTITUTE(SUBSTITUTE(SUBSTITUTE(SUBSTITUTE(IF(_xlfn.ISFORMULA('#_H'!D135),_xlfn.FORMULATEXT('#_H'!D135),'#_H'!D135),"9","#"),"8","#"),"7","#"),"6","#"),"5","#"),"4","#"),"3","#"),"2","#"),"1","#"),"0","#"),"$","")," ",""),",","@"),"&gt;","@"),"&lt;","@"),"=","@"),")","@"),"(","@"),"^","@"),"/","@"),"+","@"),"*","@"),"-","@"),"@#","")))/2,TRUE,FALSE),"HardCodeMsg",IF(LEN(IF(_xlfn.ISFORMULA(H!D135),_xlfn.FORMULATEXT(H!D135),H!D135))-LEN(SUBSTITUTE(IF(_xlfn.ISFORMULA(H!D135),_xlfn.FORMULATEXT(H!D135),H!D135),"""",""))&gt;LEN(IF(_xlfn.ISFORMULA('#_H'!D135),_xlfn.FORMULATEXT('#_H'!D135),'#_H'!D135))-LEN(SUBSTITUTE(IF(_xlfn.ISFORMULA('#_H'!D135),_xlfn.FORMULATEXT('#_H'!D135),'#_H'!D135),"""","")),TRUE,FALSE),"HardQuoteMsg",IF(LEN(IF(_xlfn.ISFORMULA(H!D135),_xlfn.FORMULATEXT(H!D135),H!D135))-LEN(SUBSTITUTE(IF(_xlfn.ISFORMULA(H!D135),_xlfn.FORMULATEXT(H!D135),H!D135),"$",""))&lt;LEN(IF(_xlfn.ISFORMULA('#_H'!D135),_xlfn.FORMULATEXT('#_H'!D135),'#_H'!D135))-LEN(SUBSTITUTE(IF(_xlfn.ISFORMULA('#_H'!D135),_xlfn.FORMULATEXT('#_H'!D135),'#_H'!D135),"$","")),TRUE,FALSE),"MissingAbsMsg",_xlfn.IFS(ISTEXT('#_H'!D135),FALSE,ISLOGICAL('#_H'!D135),FALSE,SUBSTITUTE(CELL("format",'#_H'!D135),"-","")=SUBSTITUTE(CELL("format",H!D135),"-",""),FALSE,CELL("format",'#_H'!D135)="G",FALSE,AND(CELL("format",'#_H'!D135)="F0",CELL("format",H!D135)="G"),FALSE,TRUE,IFERROR(IF(MATCH(CELL("format",'#_H'!D135),FormatCodes_SFX!$A$4:$A$53,0)&gt;0,TRUE),FALSE),TRUE,TRUE),"FormatMsg",TRUE,"PerfectMsg")</f>
        <v>PerfectMsg</v>
      </c>
      <c r="E135" s="257">
        <v>271618</v>
      </c>
      <c r="F135" s="254">
        <v>0</v>
      </c>
      <c r="G135" s="254">
        <v>0</v>
      </c>
      <c r="H135" s="254"/>
      <c r="I135" s="251"/>
      <c r="J135" s="252">
        <v>0</v>
      </c>
      <c r="K135" s="252">
        <v>0</v>
      </c>
      <c r="N135" s="251"/>
    </row>
    <row r="136" spans="1:14" s="252" customFormat="1" ht="15" customHeight="1" x14ac:dyDescent="0.15">
      <c r="A136" s="251"/>
      <c r="B136" s="252">
        <v>0</v>
      </c>
      <c r="C136" s="252">
        <v>0</v>
      </c>
      <c r="D136" s="252" t="str">
        <f ca="1">_xlfn.IFS(ISBLANK(H!D136),"",IF(NOT(ISNA('#_H'!D136)),IF(ISNA(H!D136),TRUE,FALSE),FALSE),"StuNAMsg",IF(AND(ISNA('#_H'!D136),ISNA(H!D136)),TRUE,FALSE),"PerfectMsg",IF(NOT(ISERROR('#_H'!D136)),IF(ISERROR(H!D136),TRUE,FALSE),FALSE),"StuErrorMsg",IF(TYPE('#_H'!D136)&lt;&gt;TYPE(H!D136),TRUE,FALSE),"WrongTypeMsg",IF(_xlfn.ISFORMULA('#_H'!D136),IF(NOT(_xlfn.ISFORMULA(H!D136)),TRUE),FALSE),"MissingFormulaMsg",IF(NOT(AND(ISNUMBER(FIND("[",_xlfn.FORMULATEXT('#_H'!D136))),ISNUMBER(FIND("!",_xlfn.FORMULATEXT('#_H'!D136))))),AND(ISNUMBER(FIND("[",_xlfn.FORMULATEXT(H!D136))),ISNUMBER(FIND("!",_xlfn.FORMULATEXT(H!D136)))),FALSE),"ExternalRefsMsg",IF(ISNUMBER('#_H'!D136),IF(ABS('#_H'!D136-H!D136)&gt;0.00001,TRUE,FALSE),IF('#_H'!D136&lt;&gt;H!D136,TRUE,FALSE)),IF(ISNUMBER('#_H'!D136),IF('#_H'!D136&gt;H!D136,"TooLow","TooHigh"),"WrongAnswer"),NOT(_xlfn.ISFORMULA('#_H'!D136)),IF(_xlfn.IFS(ISTEXT('#_H'!D136),FALSE,ISLOGICAL('#_H'!D136),FALSE,SUBSTITUTE(CELL("format",'#_H'!D136),"-","")=SUBSTITUTE(CELL("format",H!D136),"-",""),FALSE,CELL("format",'#_H'!D136)="G",FALSE,AND(CELL("format",'#_H'!D136)="F0",CELL("format",H!D136)="G"),FALSE,TRUE,IFERROR(IF(MATCH(CELL("format",'#_H'!D136)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136),_xlfn.FORMULATEXT(H!D136),H!D136),"9","#"),"8","#"),"7","#"),"6","#"),"5","#"),"4","#"),"3","#"),"2","#"),"1","#"),"0","#"),"$","")," ",""),",","@"),"&gt;","@"),"&lt;","@"),"=","@"),")","@"),"(","@"),"^","@"),"/","@"),"+","@"),"*","@"),"-","@"))-LEN(SUBSTITUTE(SUBSTITUTE(SUBSTITUTE(SUBSTITUTE(SUBSTITUTE(SUBSTITUTE(SUBSTITUTE(SUBSTITUTE(SUBSTITUTE(SUBSTITUTE(SUBSTITUTE(SUBSTITUTE(SUBSTITUTE(SUBSTITUTE(SUBSTITUTE(SUBSTITUTE(SUBSTITUTE(SUBSTITUTE(SUBSTITUTE(SUBSTITUTE(SUBSTITUTE(SUBSTITUTE(SUBSTITUTE(SUBSTITUTE(IF(_xlfn.ISFORMULA(H!D136),_xlfn.FORMULATEXT(H!D136),H!D136),"9","#"),"8","#"),"7","#"),"6","#"),"5","#"),"4","#"),"3","#"),"2","#"),"1","#"),"0","#"),"$","")," ",""),",","@"),"&gt;","@"),"&lt;","@"),"=","@"),")","@"),"(","@"),"^","@"),"/","@"),"+","@"),"*","@"),"-","@"),"@#","")))/2&gt;(LEN(SUBSTITUTE(SUBSTITUTE(SUBSTITUTE(SUBSTITUTE(SUBSTITUTE(SUBSTITUTE(SUBSTITUTE(SUBSTITUTE(SUBSTITUTE(SUBSTITUTE(SUBSTITUTE(SUBSTITUTE(SUBSTITUTE(SUBSTITUTE(SUBSTITUTE(SUBSTITUTE(SUBSTITUTE(SUBSTITUTE(SUBSTITUTE(SUBSTITUTE(SUBSTITUTE(SUBSTITUTE(SUBSTITUTE(IF(_xlfn.ISFORMULA('#_H'!D136),_xlfn.FORMULATEXT('#_H'!D136),'#_H'!D136),"9","#"),"8","#"),"7","#"),"6","#"),"5","#"),"4","#"),"3","#"),"2","#"),"1","#"),"0","#"),"$","")," ",""),",","@"),"&gt;","@"),"&lt;","@"),"=","@"),")","@"),"(","@"),"^","@"),"/","@"),"+","@"),"*","@"),"-","@"))-LEN(SUBSTITUTE(SUBSTITUTE(SUBSTITUTE(SUBSTITUTE(SUBSTITUTE(SUBSTITUTE(SUBSTITUTE(SUBSTITUTE(SUBSTITUTE(SUBSTITUTE(SUBSTITUTE(SUBSTITUTE(SUBSTITUTE(SUBSTITUTE(SUBSTITUTE(SUBSTITUTE(SUBSTITUTE(SUBSTITUTE(SUBSTITUTE(SUBSTITUTE(SUBSTITUTE(SUBSTITUTE(SUBSTITUTE(SUBSTITUTE(IF(_xlfn.ISFORMULA('#_H'!D136),_xlfn.FORMULATEXT('#_H'!D136),'#_H'!D136),"9","#"),"8","#"),"7","#"),"6","#"),"5","#"),"4","#"),"3","#"),"2","#"),"1","#"),"0","#"),"$","")," ",""),",","@"),"&gt;","@"),"&lt;","@"),"=","@"),")","@"),"(","@"),"^","@"),"/","@"),"+","@"),"*","@"),"-","@"),"@#","")))/2,TRUE,FALSE),"HardCodeMsg",IF(LEN(IF(_xlfn.ISFORMULA(H!D136),_xlfn.FORMULATEXT(H!D136),H!D136))-LEN(SUBSTITUTE(IF(_xlfn.ISFORMULA(H!D136),_xlfn.FORMULATEXT(H!D136),H!D136),"""",""))&gt;LEN(IF(_xlfn.ISFORMULA('#_H'!D136),_xlfn.FORMULATEXT('#_H'!D136),'#_H'!D136))-LEN(SUBSTITUTE(IF(_xlfn.ISFORMULA('#_H'!D136),_xlfn.FORMULATEXT('#_H'!D136),'#_H'!D136),"""","")),TRUE,FALSE),"HardQuoteMsg",IF(LEN(IF(_xlfn.ISFORMULA(H!D136),_xlfn.FORMULATEXT(H!D136),H!D136))-LEN(SUBSTITUTE(IF(_xlfn.ISFORMULA(H!D136),_xlfn.FORMULATEXT(H!D136),H!D136),"$",""))&lt;LEN(IF(_xlfn.ISFORMULA('#_H'!D136),_xlfn.FORMULATEXT('#_H'!D136),'#_H'!D136))-LEN(SUBSTITUTE(IF(_xlfn.ISFORMULA('#_H'!D136),_xlfn.FORMULATEXT('#_H'!D136),'#_H'!D136),"$","")),TRUE,FALSE),"MissingAbsMsg",_xlfn.IFS(ISTEXT('#_H'!D136),FALSE,ISLOGICAL('#_H'!D136),FALSE,SUBSTITUTE(CELL("format",'#_H'!D136),"-","")=SUBSTITUTE(CELL("format",H!D136),"-",""),FALSE,CELL("format",'#_H'!D136)="G",FALSE,AND(CELL("format",'#_H'!D136)="F0",CELL("format",H!D136)="G"),FALSE,TRUE,IFERROR(IF(MATCH(CELL("format",'#_H'!D136),FormatCodes_SFX!$A$4:$A$53,0)&gt;0,TRUE),FALSE),TRUE,TRUE),"FormatMsg",TRUE,"PerfectMsg")</f>
        <v>PerfectMsg</v>
      </c>
      <c r="E136" s="257">
        <v>641496</v>
      </c>
      <c r="F136" s="254">
        <v>0</v>
      </c>
      <c r="G136" s="254">
        <v>0</v>
      </c>
      <c r="H136" s="254"/>
      <c r="I136" s="251"/>
      <c r="J136" s="252">
        <v>0</v>
      </c>
      <c r="K136" s="252">
        <v>0</v>
      </c>
      <c r="N136" s="251"/>
    </row>
    <row r="137" spans="1:14" s="252" customFormat="1" ht="15" customHeight="1" x14ac:dyDescent="0.15">
      <c r="A137" s="251"/>
      <c r="B137" s="252">
        <v>0</v>
      </c>
      <c r="C137" s="252">
        <v>0</v>
      </c>
      <c r="D137" s="252" t="str">
        <f ca="1">_xlfn.IFS(ISBLANK(H!D137),"",IF(NOT(ISNA('#_H'!D137)),IF(ISNA(H!D137),TRUE,FALSE),FALSE),"StuNAMsg",IF(AND(ISNA('#_H'!D137),ISNA(H!D137)),TRUE,FALSE),"PerfectMsg",IF(NOT(ISERROR('#_H'!D137)),IF(ISERROR(H!D137),TRUE,FALSE),FALSE),"StuErrorMsg",IF(TYPE('#_H'!D137)&lt;&gt;TYPE(H!D137),TRUE,FALSE),"WrongTypeMsg",IF(_xlfn.ISFORMULA('#_H'!D137),IF(NOT(_xlfn.ISFORMULA(H!D137)),TRUE),FALSE),"MissingFormulaMsg",IF(NOT(AND(ISNUMBER(FIND("[",_xlfn.FORMULATEXT('#_H'!D137))),ISNUMBER(FIND("!",_xlfn.FORMULATEXT('#_H'!D137))))),AND(ISNUMBER(FIND("[",_xlfn.FORMULATEXT(H!D137))),ISNUMBER(FIND("!",_xlfn.FORMULATEXT(H!D137)))),FALSE),"ExternalRefsMsg",IF(ISNUMBER('#_H'!D137),IF(ABS('#_H'!D137-H!D137)&gt;0.00001,TRUE,FALSE),IF('#_H'!D137&lt;&gt;H!D137,TRUE,FALSE)),IF(ISNUMBER('#_H'!D137),IF('#_H'!D137&gt;H!D137,"TooLow","TooHigh"),"WrongAnswer"),NOT(_xlfn.ISFORMULA('#_H'!D137)),IF(_xlfn.IFS(ISTEXT('#_H'!D137),FALSE,ISLOGICAL('#_H'!D137),FALSE,SUBSTITUTE(CELL("format",'#_H'!D137),"-","")=SUBSTITUTE(CELL("format",H!D137),"-",""),FALSE,CELL("format",'#_H'!D137)="G",FALSE,AND(CELL("format",'#_H'!D137)="F0",CELL("format",H!D137)="G"),FALSE,TRUE,IFERROR(IF(MATCH(CELL("format",'#_H'!D137)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137),_xlfn.FORMULATEXT(H!D137),H!D137),"9","#"),"8","#"),"7","#"),"6","#"),"5","#"),"4","#"),"3","#"),"2","#"),"1","#"),"0","#"),"$","")," ",""),",","@"),"&gt;","@"),"&lt;","@"),"=","@"),")","@"),"(","@"),"^","@"),"/","@"),"+","@"),"*","@"),"-","@"))-LEN(SUBSTITUTE(SUBSTITUTE(SUBSTITUTE(SUBSTITUTE(SUBSTITUTE(SUBSTITUTE(SUBSTITUTE(SUBSTITUTE(SUBSTITUTE(SUBSTITUTE(SUBSTITUTE(SUBSTITUTE(SUBSTITUTE(SUBSTITUTE(SUBSTITUTE(SUBSTITUTE(SUBSTITUTE(SUBSTITUTE(SUBSTITUTE(SUBSTITUTE(SUBSTITUTE(SUBSTITUTE(SUBSTITUTE(SUBSTITUTE(IF(_xlfn.ISFORMULA(H!D137),_xlfn.FORMULATEXT(H!D137),H!D137),"9","#"),"8","#"),"7","#"),"6","#"),"5","#"),"4","#"),"3","#"),"2","#"),"1","#"),"0","#"),"$","")," ",""),",","@"),"&gt;","@"),"&lt;","@"),"=","@"),")","@"),"(","@"),"^","@"),"/","@"),"+","@"),"*","@"),"-","@"),"@#","")))/2&gt;(LEN(SUBSTITUTE(SUBSTITUTE(SUBSTITUTE(SUBSTITUTE(SUBSTITUTE(SUBSTITUTE(SUBSTITUTE(SUBSTITUTE(SUBSTITUTE(SUBSTITUTE(SUBSTITUTE(SUBSTITUTE(SUBSTITUTE(SUBSTITUTE(SUBSTITUTE(SUBSTITUTE(SUBSTITUTE(SUBSTITUTE(SUBSTITUTE(SUBSTITUTE(SUBSTITUTE(SUBSTITUTE(SUBSTITUTE(IF(_xlfn.ISFORMULA('#_H'!D137),_xlfn.FORMULATEXT('#_H'!D137),'#_H'!D137),"9","#"),"8","#"),"7","#"),"6","#"),"5","#"),"4","#"),"3","#"),"2","#"),"1","#"),"0","#"),"$","")," ",""),",","@"),"&gt;","@"),"&lt;","@"),"=","@"),")","@"),"(","@"),"^","@"),"/","@"),"+","@"),"*","@"),"-","@"))-LEN(SUBSTITUTE(SUBSTITUTE(SUBSTITUTE(SUBSTITUTE(SUBSTITUTE(SUBSTITUTE(SUBSTITUTE(SUBSTITUTE(SUBSTITUTE(SUBSTITUTE(SUBSTITUTE(SUBSTITUTE(SUBSTITUTE(SUBSTITUTE(SUBSTITUTE(SUBSTITUTE(SUBSTITUTE(SUBSTITUTE(SUBSTITUTE(SUBSTITUTE(SUBSTITUTE(SUBSTITUTE(SUBSTITUTE(SUBSTITUTE(IF(_xlfn.ISFORMULA('#_H'!D137),_xlfn.FORMULATEXT('#_H'!D137),'#_H'!D137),"9","#"),"8","#"),"7","#"),"6","#"),"5","#"),"4","#"),"3","#"),"2","#"),"1","#"),"0","#"),"$","")," ",""),",","@"),"&gt;","@"),"&lt;","@"),"=","@"),")","@"),"(","@"),"^","@"),"/","@"),"+","@"),"*","@"),"-","@"),"@#","")))/2,TRUE,FALSE),"HardCodeMsg",IF(LEN(IF(_xlfn.ISFORMULA(H!D137),_xlfn.FORMULATEXT(H!D137),H!D137))-LEN(SUBSTITUTE(IF(_xlfn.ISFORMULA(H!D137),_xlfn.FORMULATEXT(H!D137),H!D137),"""",""))&gt;LEN(IF(_xlfn.ISFORMULA('#_H'!D137),_xlfn.FORMULATEXT('#_H'!D137),'#_H'!D137))-LEN(SUBSTITUTE(IF(_xlfn.ISFORMULA('#_H'!D137),_xlfn.FORMULATEXT('#_H'!D137),'#_H'!D137),"""","")),TRUE,FALSE),"HardQuoteMsg",IF(LEN(IF(_xlfn.ISFORMULA(H!D137),_xlfn.FORMULATEXT(H!D137),H!D137))-LEN(SUBSTITUTE(IF(_xlfn.ISFORMULA(H!D137),_xlfn.FORMULATEXT(H!D137),H!D137),"$",""))&lt;LEN(IF(_xlfn.ISFORMULA('#_H'!D137),_xlfn.FORMULATEXT('#_H'!D137),'#_H'!D137))-LEN(SUBSTITUTE(IF(_xlfn.ISFORMULA('#_H'!D137),_xlfn.FORMULATEXT('#_H'!D137),'#_H'!D137),"$","")),TRUE,FALSE),"MissingAbsMsg",_xlfn.IFS(ISTEXT('#_H'!D137),FALSE,ISLOGICAL('#_H'!D137),FALSE,SUBSTITUTE(CELL("format",'#_H'!D137),"-","")=SUBSTITUTE(CELL("format",H!D137),"-",""),FALSE,CELL("format",'#_H'!D137)="G",FALSE,AND(CELL("format",'#_H'!D137)="F0",CELL("format",H!D137)="G"),FALSE,TRUE,IFERROR(IF(MATCH(CELL("format",'#_H'!D137),FormatCodes_SFX!$A$4:$A$53,0)&gt;0,TRUE),FALSE),TRUE,TRUE),"FormatMsg",TRUE,"PerfectMsg")</f>
        <v>PerfectMsg</v>
      </c>
      <c r="E137" s="257">
        <v>567386</v>
      </c>
      <c r="F137" s="254">
        <v>0</v>
      </c>
      <c r="G137" s="254">
        <v>0</v>
      </c>
      <c r="H137" s="254"/>
      <c r="I137" s="251"/>
      <c r="J137" s="252">
        <v>0</v>
      </c>
      <c r="K137" s="252">
        <v>0</v>
      </c>
      <c r="N137" s="251"/>
    </row>
    <row r="138" spans="1:14" s="252" customFormat="1" ht="15" customHeight="1" x14ac:dyDescent="0.15">
      <c r="A138" s="251"/>
      <c r="B138" s="252">
        <v>0</v>
      </c>
      <c r="C138" s="252">
        <v>0</v>
      </c>
      <c r="D138" s="252" t="str">
        <f ca="1">_xlfn.IFS(ISBLANK(H!D138),"",IF(NOT(ISNA('#_H'!D138)),IF(ISNA(H!D138),TRUE,FALSE),FALSE),"StuNAMsg",IF(AND(ISNA('#_H'!D138),ISNA(H!D138)),TRUE,FALSE),"PerfectMsg",IF(NOT(ISERROR('#_H'!D138)),IF(ISERROR(H!D138),TRUE,FALSE),FALSE),"StuErrorMsg",IF(TYPE('#_H'!D138)&lt;&gt;TYPE(H!D138),TRUE,FALSE),"WrongTypeMsg",IF(_xlfn.ISFORMULA('#_H'!D138),IF(NOT(_xlfn.ISFORMULA(H!D138)),TRUE),FALSE),"MissingFormulaMsg",IF(NOT(AND(ISNUMBER(FIND("[",_xlfn.FORMULATEXT('#_H'!D138))),ISNUMBER(FIND("!",_xlfn.FORMULATEXT('#_H'!D138))))),AND(ISNUMBER(FIND("[",_xlfn.FORMULATEXT(H!D138))),ISNUMBER(FIND("!",_xlfn.FORMULATEXT(H!D138)))),FALSE),"ExternalRefsMsg",IF(ISNUMBER('#_H'!D138),IF(ABS('#_H'!D138-H!D138)&gt;0.00001,TRUE,FALSE),IF('#_H'!D138&lt;&gt;H!D138,TRUE,FALSE)),IF(ISNUMBER('#_H'!D138),IF('#_H'!D138&gt;H!D138,"TooLow","TooHigh"),"WrongAnswer"),NOT(_xlfn.ISFORMULA('#_H'!D138)),IF(_xlfn.IFS(ISTEXT('#_H'!D138),FALSE,ISLOGICAL('#_H'!D138),FALSE,SUBSTITUTE(CELL("format",'#_H'!D138),"-","")=SUBSTITUTE(CELL("format",H!D138),"-",""),FALSE,CELL("format",'#_H'!D138)="G",FALSE,AND(CELL("format",'#_H'!D138)="F0",CELL("format",H!D138)="G"),FALSE,TRUE,IFERROR(IF(MATCH(CELL("format",'#_H'!D138)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138),_xlfn.FORMULATEXT(H!D138),H!D138),"9","#"),"8","#"),"7","#"),"6","#"),"5","#"),"4","#"),"3","#"),"2","#"),"1","#"),"0","#"),"$","")," ",""),",","@"),"&gt;","@"),"&lt;","@"),"=","@"),")","@"),"(","@"),"^","@"),"/","@"),"+","@"),"*","@"),"-","@"))-LEN(SUBSTITUTE(SUBSTITUTE(SUBSTITUTE(SUBSTITUTE(SUBSTITUTE(SUBSTITUTE(SUBSTITUTE(SUBSTITUTE(SUBSTITUTE(SUBSTITUTE(SUBSTITUTE(SUBSTITUTE(SUBSTITUTE(SUBSTITUTE(SUBSTITUTE(SUBSTITUTE(SUBSTITUTE(SUBSTITUTE(SUBSTITUTE(SUBSTITUTE(SUBSTITUTE(SUBSTITUTE(SUBSTITUTE(SUBSTITUTE(IF(_xlfn.ISFORMULA(H!D138),_xlfn.FORMULATEXT(H!D138),H!D138),"9","#"),"8","#"),"7","#"),"6","#"),"5","#"),"4","#"),"3","#"),"2","#"),"1","#"),"0","#"),"$","")," ",""),",","@"),"&gt;","@"),"&lt;","@"),"=","@"),")","@"),"(","@"),"^","@"),"/","@"),"+","@"),"*","@"),"-","@"),"@#","")))/2&gt;(LEN(SUBSTITUTE(SUBSTITUTE(SUBSTITUTE(SUBSTITUTE(SUBSTITUTE(SUBSTITUTE(SUBSTITUTE(SUBSTITUTE(SUBSTITUTE(SUBSTITUTE(SUBSTITUTE(SUBSTITUTE(SUBSTITUTE(SUBSTITUTE(SUBSTITUTE(SUBSTITUTE(SUBSTITUTE(SUBSTITUTE(SUBSTITUTE(SUBSTITUTE(SUBSTITUTE(SUBSTITUTE(SUBSTITUTE(IF(_xlfn.ISFORMULA('#_H'!D138),_xlfn.FORMULATEXT('#_H'!D138),'#_H'!D138),"9","#"),"8","#"),"7","#"),"6","#"),"5","#"),"4","#"),"3","#"),"2","#"),"1","#"),"0","#"),"$","")," ",""),",","@"),"&gt;","@"),"&lt;","@"),"=","@"),")","@"),"(","@"),"^","@"),"/","@"),"+","@"),"*","@"),"-","@"))-LEN(SUBSTITUTE(SUBSTITUTE(SUBSTITUTE(SUBSTITUTE(SUBSTITUTE(SUBSTITUTE(SUBSTITUTE(SUBSTITUTE(SUBSTITUTE(SUBSTITUTE(SUBSTITUTE(SUBSTITUTE(SUBSTITUTE(SUBSTITUTE(SUBSTITUTE(SUBSTITUTE(SUBSTITUTE(SUBSTITUTE(SUBSTITUTE(SUBSTITUTE(SUBSTITUTE(SUBSTITUTE(SUBSTITUTE(SUBSTITUTE(IF(_xlfn.ISFORMULA('#_H'!D138),_xlfn.FORMULATEXT('#_H'!D138),'#_H'!D138),"9","#"),"8","#"),"7","#"),"6","#"),"5","#"),"4","#"),"3","#"),"2","#"),"1","#"),"0","#"),"$","")," ",""),",","@"),"&gt;","@"),"&lt;","@"),"=","@"),")","@"),"(","@"),"^","@"),"/","@"),"+","@"),"*","@"),"-","@"),"@#","")))/2,TRUE,FALSE),"HardCodeMsg",IF(LEN(IF(_xlfn.ISFORMULA(H!D138),_xlfn.FORMULATEXT(H!D138),H!D138))-LEN(SUBSTITUTE(IF(_xlfn.ISFORMULA(H!D138),_xlfn.FORMULATEXT(H!D138),H!D138),"""",""))&gt;LEN(IF(_xlfn.ISFORMULA('#_H'!D138),_xlfn.FORMULATEXT('#_H'!D138),'#_H'!D138))-LEN(SUBSTITUTE(IF(_xlfn.ISFORMULA('#_H'!D138),_xlfn.FORMULATEXT('#_H'!D138),'#_H'!D138),"""","")),TRUE,FALSE),"HardQuoteMsg",IF(LEN(IF(_xlfn.ISFORMULA(H!D138),_xlfn.FORMULATEXT(H!D138),H!D138))-LEN(SUBSTITUTE(IF(_xlfn.ISFORMULA(H!D138),_xlfn.FORMULATEXT(H!D138),H!D138),"$",""))&lt;LEN(IF(_xlfn.ISFORMULA('#_H'!D138),_xlfn.FORMULATEXT('#_H'!D138),'#_H'!D138))-LEN(SUBSTITUTE(IF(_xlfn.ISFORMULA('#_H'!D138),_xlfn.FORMULATEXT('#_H'!D138),'#_H'!D138),"$","")),TRUE,FALSE),"MissingAbsMsg",_xlfn.IFS(ISTEXT('#_H'!D138),FALSE,ISLOGICAL('#_H'!D138),FALSE,SUBSTITUTE(CELL("format",'#_H'!D138),"-","")=SUBSTITUTE(CELL("format",H!D138),"-",""),FALSE,CELL("format",'#_H'!D138)="G",FALSE,AND(CELL("format",'#_H'!D138)="F0",CELL("format",H!D138)="G"),FALSE,TRUE,IFERROR(IF(MATCH(CELL("format",'#_H'!D138),FormatCodes_SFX!$A$4:$A$53,0)&gt;0,TRUE),FALSE),TRUE,TRUE),"FormatMsg",TRUE,"PerfectMsg")</f>
        <v>PerfectMsg</v>
      </c>
      <c r="E138" s="257">
        <v>2234418</v>
      </c>
      <c r="F138" s="254">
        <v>0</v>
      </c>
      <c r="G138" s="254">
        <v>0</v>
      </c>
      <c r="H138" s="254"/>
      <c r="I138" s="251"/>
      <c r="J138" s="252">
        <v>0</v>
      </c>
      <c r="K138" s="252">
        <v>0</v>
      </c>
      <c r="N138" s="251"/>
    </row>
    <row r="139" spans="1:14" s="252" customFormat="1" ht="15" customHeight="1" x14ac:dyDescent="0.15">
      <c r="A139" s="251"/>
      <c r="B139" s="252">
        <v>0</v>
      </c>
      <c r="C139" s="252">
        <v>0</v>
      </c>
      <c r="D139" s="252" t="str">
        <f ca="1">_xlfn.IFS(ISBLANK(H!D139),"",IF(NOT(ISNA('#_H'!D139)),IF(ISNA(H!D139),TRUE,FALSE),FALSE),"StuNAMsg",IF(AND(ISNA('#_H'!D139),ISNA(H!D139)),TRUE,FALSE),"PerfectMsg",IF(NOT(ISERROR('#_H'!D139)),IF(ISERROR(H!D139),TRUE,FALSE),FALSE),"StuErrorMsg",IF(TYPE('#_H'!D139)&lt;&gt;TYPE(H!D139),TRUE,FALSE),"WrongTypeMsg",IF(_xlfn.ISFORMULA('#_H'!D139),IF(NOT(_xlfn.ISFORMULA(H!D139)),TRUE),FALSE),"MissingFormulaMsg",IF(NOT(AND(ISNUMBER(FIND("[",_xlfn.FORMULATEXT('#_H'!D139))),ISNUMBER(FIND("!",_xlfn.FORMULATEXT('#_H'!D139))))),AND(ISNUMBER(FIND("[",_xlfn.FORMULATEXT(H!D139))),ISNUMBER(FIND("!",_xlfn.FORMULATEXT(H!D139)))),FALSE),"ExternalRefsMsg",IF(ISNUMBER('#_H'!D139),IF(ABS('#_H'!D139-H!D139)&gt;0.00001,TRUE,FALSE),IF('#_H'!D139&lt;&gt;H!D139,TRUE,FALSE)),IF(ISNUMBER('#_H'!D139),IF('#_H'!D139&gt;H!D139,"TooLow","TooHigh"),"WrongAnswer"),NOT(_xlfn.ISFORMULA('#_H'!D139)),IF(_xlfn.IFS(ISTEXT('#_H'!D139),FALSE,ISLOGICAL('#_H'!D139),FALSE,SUBSTITUTE(CELL("format",'#_H'!D139),"-","")=SUBSTITUTE(CELL("format",H!D139),"-",""),FALSE,CELL("format",'#_H'!D139)="G",FALSE,AND(CELL("format",'#_H'!D139)="F0",CELL("format",H!D139)="G"),FALSE,TRUE,IFERROR(IF(MATCH(CELL("format",'#_H'!D139)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139),_xlfn.FORMULATEXT(H!D139),H!D139),"9","#"),"8","#"),"7","#"),"6","#"),"5","#"),"4","#"),"3","#"),"2","#"),"1","#"),"0","#"),"$","")," ",""),",","@"),"&gt;","@"),"&lt;","@"),"=","@"),")","@"),"(","@"),"^","@"),"/","@"),"+","@"),"*","@"),"-","@"))-LEN(SUBSTITUTE(SUBSTITUTE(SUBSTITUTE(SUBSTITUTE(SUBSTITUTE(SUBSTITUTE(SUBSTITUTE(SUBSTITUTE(SUBSTITUTE(SUBSTITUTE(SUBSTITUTE(SUBSTITUTE(SUBSTITUTE(SUBSTITUTE(SUBSTITUTE(SUBSTITUTE(SUBSTITUTE(SUBSTITUTE(SUBSTITUTE(SUBSTITUTE(SUBSTITUTE(SUBSTITUTE(SUBSTITUTE(SUBSTITUTE(IF(_xlfn.ISFORMULA(H!D139),_xlfn.FORMULATEXT(H!D139),H!D139),"9","#"),"8","#"),"7","#"),"6","#"),"5","#"),"4","#"),"3","#"),"2","#"),"1","#"),"0","#"),"$","")," ",""),",","@"),"&gt;","@"),"&lt;","@"),"=","@"),")","@"),"(","@"),"^","@"),"/","@"),"+","@"),"*","@"),"-","@"),"@#","")))/2&gt;(LEN(SUBSTITUTE(SUBSTITUTE(SUBSTITUTE(SUBSTITUTE(SUBSTITUTE(SUBSTITUTE(SUBSTITUTE(SUBSTITUTE(SUBSTITUTE(SUBSTITUTE(SUBSTITUTE(SUBSTITUTE(SUBSTITUTE(SUBSTITUTE(SUBSTITUTE(SUBSTITUTE(SUBSTITUTE(SUBSTITUTE(SUBSTITUTE(SUBSTITUTE(SUBSTITUTE(SUBSTITUTE(SUBSTITUTE(IF(_xlfn.ISFORMULA('#_H'!D139),_xlfn.FORMULATEXT('#_H'!D139),'#_H'!D139),"9","#"),"8","#"),"7","#"),"6","#"),"5","#"),"4","#"),"3","#"),"2","#"),"1","#"),"0","#"),"$","")," ",""),",","@"),"&gt;","@"),"&lt;","@"),"=","@"),")","@"),"(","@"),"^","@"),"/","@"),"+","@"),"*","@"),"-","@"))-LEN(SUBSTITUTE(SUBSTITUTE(SUBSTITUTE(SUBSTITUTE(SUBSTITUTE(SUBSTITUTE(SUBSTITUTE(SUBSTITUTE(SUBSTITUTE(SUBSTITUTE(SUBSTITUTE(SUBSTITUTE(SUBSTITUTE(SUBSTITUTE(SUBSTITUTE(SUBSTITUTE(SUBSTITUTE(SUBSTITUTE(SUBSTITUTE(SUBSTITUTE(SUBSTITUTE(SUBSTITUTE(SUBSTITUTE(SUBSTITUTE(IF(_xlfn.ISFORMULA('#_H'!D139),_xlfn.FORMULATEXT('#_H'!D139),'#_H'!D139),"9","#"),"8","#"),"7","#"),"6","#"),"5","#"),"4","#"),"3","#"),"2","#"),"1","#"),"0","#"),"$","")," ",""),",","@"),"&gt;","@"),"&lt;","@"),"=","@"),")","@"),"(","@"),"^","@"),"/","@"),"+","@"),"*","@"),"-","@"),"@#","")))/2,TRUE,FALSE),"HardCodeMsg",IF(LEN(IF(_xlfn.ISFORMULA(H!D139),_xlfn.FORMULATEXT(H!D139),H!D139))-LEN(SUBSTITUTE(IF(_xlfn.ISFORMULA(H!D139),_xlfn.FORMULATEXT(H!D139),H!D139),"""",""))&gt;LEN(IF(_xlfn.ISFORMULA('#_H'!D139),_xlfn.FORMULATEXT('#_H'!D139),'#_H'!D139))-LEN(SUBSTITUTE(IF(_xlfn.ISFORMULA('#_H'!D139),_xlfn.FORMULATEXT('#_H'!D139),'#_H'!D139),"""","")),TRUE,FALSE),"HardQuoteMsg",IF(LEN(IF(_xlfn.ISFORMULA(H!D139),_xlfn.FORMULATEXT(H!D139),H!D139))-LEN(SUBSTITUTE(IF(_xlfn.ISFORMULA(H!D139),_xlfn.FORMULATEXT(H!D139),H!D139),"$",""))&lt;LEN(IF(_xlfn.ISFORMULA('#_H'!D139),_xlfn.FORMULATEXT('#_H'!D139),'#_H'!D139))-LEN(SUBSTITUTE(IF(_xlfn.ISFORMULA('#_H'!D139),_xlfn.FORMULATEXT('#_H'!D139),'#_H'!D139),"$","")),TRUE,FALSE),"MissingAbsMsg",_xlfn.IFS(ISTEXT('#_H'!D139),FALSE,ISLOGICAL('#_H'!D139),FALSE,SUBSTITUTE(CELL("format",'#_H'!D139),"-","")=SUBSTITUTE(CELL("format",H!D139),"-",""),FALSE,CELL("format",'#_H'!D139)="G",FALSE,AND(CELL("format",'#_H'!D139)="F0",CELL("format",H!D139)="G"),FALSE,TRUE,IFERROR(IF(MATCH(CELL("format",'#_H'!D139),FormatCodes_SFX!$A$4:$A$53,0)&gt;0,TRUE),FALSE),TRUE,TRUE),"FormatMsg",TRUE,"PerfectMsg")</f>
        <v>PerfectMsg</v>
      </c>
      <c r="E139" s="257">
        <v>1239308</v>
      </c>
      <c r="F139" s="254">
        <v>0</v>
      </c>
      <c r="G139" s="254">
        <v>0</v>
      </c>
      <c r="H139" s="254"/>
      <c r="I139" s="251"/>
      <c r="J139" s="252">
        <v>0</v>
      </c>
      <c r="K139" s="252">
        <v>0</v>
      </c>
      <c r="N139" s="251"/>
    </row>
    <row r="140" spans="1:14" s="252" customFormat="1" x14ac:dyDescent="0.15">
      <c r="A140" s="251"/>
      <c r="B140" s="252">
        <v>0</v>
      </c>
      <c r="C140" s="252">
        <v>0</v>
      </c>
      <c r="D140" s="252" t="str">
        <f ca="1">_xlfn.IFS(ISBLANK(H!D140),"",IF(NOT(ISNA('#_H'!D140)),IF(ISNA(H!D140),TRUE,FALSE),FALSE),"StuNAMsg",IF(AND(ISNA('#_H'!D140),ISNA(H!D140)),TRUE,FALSE),"PerfectMsg",IF(NOT(ISERROR('#_H'!D140)),IF(ISERROR(H!D140),TRUE,FALSE),FALSE),"StuErrorMsg",IF(TYPE('#_H'!D140)&lt;&gt;TYPE(H!D140),TRUE,FALSE),"WrongTypeMsg",IF(_xlfn.ISFORMULA('#_H'!D140),IF(NOT(_xlfn.ISFORMULA(H!D140)),TRUE),FALSE),"MissingFormulaMsg",IF(NOT(AND(ISNUMBER(FIND("[",_xlfn.FORMULATEXT('#_H'!D140))),ISNUMBER(FIND("!",_xlfn.FORMULATEXT('#_H'!D140))))),AND(ISNUMBER(FIND("[",_xlfn.FORMULATEXT(H!D140))),ISNUMBER(FIND("!",_xlfn.FORMULATEXT(H!D140)))),FALSE),"ExternalRefsMsg",IF(ISNUMBER('#_H'!D140),IF(ABS('#_H'!D140-H!D140)&gt;0.00001,TRUE,FALSE),IF('#_H'!D140&lt;&gt;H!D140,TRUE,FALSE)),IF(ISNUMBER('#_H'!D140),IF('#_H'!D140&gt;H!D140,"TooLow","TooHigh"),"WrongAnswer"),NOT(_xlfn.ISFORMULA('#_H'!D140)),IF(_xlfn.IFS(ISTEXT('#_H'!D140),FALSE,ISLOGICAL('#_H'!D140),FALSE,SUBSTITUTE(CELL("format",'#_H'!D140),"-","")=SUBSTITUTE(CELL("format",H!D140),"-",""),FALSE,CELL("format",'#_H'!D140)="G",FALSE,AND(CELL("format",'#_H'!D140)="F0",CELL("format",H!D140)="G"),FALSE,TRUE,IFERROR(IF(MATCH(CELL("format",'#_H'!D140)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140),_xlfn.FORMULATEXT(H!D140),H!D140),"9","#"),"8","#"),"7","#"),"6","#"),"5","#"),"4","#"),"3","#"),"2","#"),"1","#"),"0","#"),"$","")," ",""),",","@"),"&gt;","@"),"&lt;","@"),"=","@"),")","@"),"(","@"),"^","@"),"/","@"),"+","@"),"*","@"),"-","@"))-LEN(SUBSTITUTE(SUBSTITUTE(SUBSTITUTE(SUBSTITUTE(SUBSTITUTE(SUBSTITUTE(SUBSTITUTE(SUBSTITUTE(SUBSTITUTE(SUBSTITUTE(SUBSTITUTE(SUBSTITUTE(SUBSTITUTE(SUBSTITUTE(SUBSTITUTE(SUBSTITUTE(SUBSTITUTE(SUBSTITUTE(SUBSTITUTE(SUBSTITUTE(SUBSTITUTE(SUBSTITUTE(SUBSTITUTE(SUBSTITUTE(IF(_xlfn.ISFORMULA(H!D140),_xlfn.FORMULATEXT(H!D140),H!D140),"9","#"),"8","#"),"7","#"),"6","#"),"5","#"),"4","#"),"3","#"),"2","#"),"1","#"),"0","#"),"$","")," ",""),",","@"),"&gt;","@"),"&lt;","@"),"=","@"),")","@"),"(","@"),"^","@"),"/","@"),"+","@"),"*","@"),"-","@"),"@#","")))/2&gt;(LEN(SUBSTITUTE(SUBSTITUTE(SUBSTITUTE(SUBSTITUTE(SUBSTITUTE(SUBSTITUTE(SUBSTITUTE(SUBSTITUTE(SUBSTITUTE(SUBSTITUTE(SUBSTITUTE(SUBSTITUTE(SUBSTITUTE(SUBSTITUTE(SUBSTITUTE(SUBSTITUTE(SUBSTITUTE(SUBSTITUTE(SUBSTITUTE(SUBSTITUTE(SUBSTITUTE(SUBSTITUTE(SUBSTITUTE(IF(_xlfn.ISFORMULA('#_H'!D140),_xlfn.FORMULATEXT('#_H'!D140),'#_H'!D140),"9","#"),"8","#"),"7","#"),"6","#"),"5","#"),"4","#"),"3","#"),"2","#"),"1","#"),"0","#"),"$","")," ",""),",","@"),"&gt;","@"),"&lt;","@"),"=","@"),")","@"),"(","@"),"^","@"),"/","@"),"+","@"),"*","@"),"-","@"))-LEN(SUBSTITUTE(SUBSTITUTE(SUBSTITUTE(SUBSTITUTE(SUBSTITUTE(SUBSTITUTE(SUBSTITUTE(SUBSTITUTE(SUBSTITUTE(SUBSTITUTE(SUBSTITUTE(SUBSTITUTE(SUBSTITUTE(SUBSTITUTE(SUBSTITUTE(SUBSTITUTE(SUBSTITUTE(SUBSTITUTE(SUBSTITUTE(SUBSTITUTE(SUBSTITUTE(SUBSTITUTE(SUBSTITUTE(SUBSTITUTE(IF(_xlfn.ISFORMULA('#_H'!D140),_xlfn.FORMULATEXT('#_H'!D140),'#_H'!D140),"9","#"),"8","#"),"7","#"),"6","#"),"5","#"),"4","#"),"3","#"),"2","#"),"1","#"),"0","#"),"$","")," ",""),",","@"),"&gt;","@"),"&lt;","@"),"=","@"),")","@"),"(","@"),"^","@"),"/","@"),"+","@"),"*","@"),"-","@"),"@#","")))/2,TRUE,FALSE),"HardCodeMsg",IF(LEN(IF(_xlfn.ISFORMULA(H!D140),_xlfn.FORMULATEXT(H!D140),H!D140))-LEN(SUBSTITUTE(IF(_xlfn.ISFORMULA(H!D140),_xlfn.FORMULATEXT(H!D140),H!D140),"""",""))&gt;LEN(IF(_xlfn.ISFORMULA('#_H'!D140),_xlfn.FORMULATEXT('#_H'!D140),'#_H'!D140))-LEN(SUBSTITUTE(IF(_xlfn.ISFORMULA('#_H'!D140),_xlfn.FORMULATEXT('#_H'!D140),'#_H'!D140),"""","")),TRUE,FALSE),"HardQuoteMsg",IF(LEN(IF(_xlfn.ISFORMULA(H!D140),_xlfn.FORMULATEXT(H!D140),H!D140))-LEN(SUBSTITUTE(IF(_xlfn.ISFORMULA(H!D140),_xlfn.FORMULATEXT(H!D140),H!D140),"$",""))&lt;LEN(IF(_xlfn.ISFORMULA('#_H'!D140),_xlfn.FORMULATEXT('#_H'!D140),'#_H'!D140))-LEN(SUBSTITUTE(IF(_xlfn.ISFORMULA('#_H'!D140),_xlfn.FORMULATEXT('#_H'!D140),'#_H'!D140),"$","")),TRUE,FALSE),"MissingAbsMsg",_xlfn.IFS(ISTEXT('#_H'!D140),FALSE,ISLOGICAL('#_H'!D140),FALSE,SUBSTITUTE(CELL("format",'#_H'!D140),"-","")=SUBSTITUTE(CELL("format",H!D140),"-",""),FALSE,CELL("format",'#_H'!D140)="G",FALSE,AND(CELL("format",'#_H'!D140)="F0",CELL("format",H!D140)="G"),FALSE,TRUE,IFERROR(IF(MATCH(CELL("format",'#_H'!D140),FormatCodes_SFX!$A$4:$A$53,0)&gt;0,TRUE),FALSE),TRUE,TRUE),"FormatMsg",TRUE,"PerfectMsg")</f>
        <v>PerfectMsg</v>
      </c>
      <c r="E140" s="257">
        <v>440017</v>
      </c>
      <c r="F140" s="254">
        <v>0</v>
      </c>
      <c r="G140" s="254">
        <v>0</v>
      </c>
      <c r="H140" s="254"/>
      <c r="I140" s="251"/>
      <c r="J140" s="252">
        <v>0</v>
      </c>
      <c r="K140" s="252">
        <v>0</v>
      </c>
      <c r="N140" s="251"/>
    </row>
    <row r="141" spans="1:14" s="252" customFormat="1" x14ac:dyDescent="0.15">
      <c r="A141" s="251"/>
      <c r="B141" s="252">
        <v>0</v>
      </c>
      <c r="C141" s="252">
        <v>0</v>
      </c>
      <c r="D141" s="252" t="str">
        <f ca="1">_xlfn.IFS(ISBLANK(H!D141),"",IF(NOT(ISNA('#_H'!D141)),IF(ISNA(H!D141),TRUE,FALSE),FALSE),"StuNAMsg",IF(AND(ISNA('#_H'!D141),ISNA(H!D141)),TRUE,FALSE),"PerfectMsg",IF(NOT(ISERROR('#_H'!D141)),IF(ISERROR(H!D141),TRUE,FALSE),FALSE),"StuErrorMsg",IF(TYPE('#_H'!D141)&lt;&gt;TYPE(H!D141),TRUE,FALSE),"WrongTypeMsg",IF(_xlfn.ISFORMULA('#_H'!D141),IF(NOT(_xlfn.ISFORMULA(H!D141)),TRUE),FALSE),"MissingFormulaMsg",IF(NOT(AND(ISNUMBER(FIND("[",_xlfn.FORMULATEXT('#_H'!D141))),ISNUMBER(FIND("!",_xlfn.FORMULATEXT('#_H'!D141))))),AND(ISNUMBER(FIND("[",_xlfn.FORMULATEXT(H!D141))),ISNUMBER(FIND("!",_xlfn.FORMULATEXT(H!D141)))),FALSE),"ExternalRefsMsg",IF(ISNUMBER('#_H'!D141),IF(ABS('#_H'!D141-H!D141)&gt;0.00001,TRUE,FALSE),IF('#_H'!D141&lt;&gt;H!D141,TRUE,FALSE)),IF(ISNUMBER('#_H'!D141),IF('#_H'!D141&gt;H!D141,"TooLow","TooHigh"),"WrongAnswer"),NOT(_xlfn.ISFORMULA('#_H'!D141)),IF(_xlfn.IFS(ISTEXT('#_H'!D141),FALSE,ISLOGICAL('#_H'!D141),FALSE,SUBSTITUTE(CELL("format",'#_H'!D141),"-","")=SUBSTITUTE(CELL("format",H!D141),"-",""),FALSE,CELL("format",'#_H'!D141)="G",FALSE,AND(CELL("format",'#_H'!D141)="F0",CELL("format",H!D141)="G"),FALSE,TRUE,IFERROR(IF(MATCH(CELL("format",'#_H'!D141)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141),_xlfn.FORMULATEXT(H!D141),H!D141),"9","#"),"8","#"),"7","#"),"6","#"),"5","#"),"4","#"),"3","#"),"2","#"),"1","#"),"0","#"),"$","")," ",""),",","@"),"&gt;","@"),"&lt;","@"),"=","@"),")","@"),"(","@"),"^","@"),"/","@"),"+","@"),"*","@"),"-","@"))-LEN(SUBSTITUTE(SUBSTITUTE(SUBSTITUTE(SUBSTITUTE(SUBSTITUTE(SUBSTITUTE(SUBSTITUTE(SUBSTITUTE(SUBSTITUTE(SUBSTITUTE(SUBSTITUTE(SUBSTITUTE(SUBSTITUTE(SUBSTITUTE(SUBSTITUTE(SUBSTITUTE(SUBSTITUTE(SUBSTITUTE(SUBSTITUTE(SUBSTITUTE(SUBSTITUTE(SUBSTITUTE(SUBSTITUTE(SUBSTITUTE(IF(_xlfn.ISFORMULA(H!D141),_xlfn.FORMULATEXT(H!D141),H!D141),"9","#"),"8","#"),"7","#"),"6","#"),"5","#"),"4","#"),"3","#"),"2","#"),"1","#"),"0","#"),"$","")," ",""),",","@"),"&gt;","@"),"&lt;","@"),"=","@"),")","@"),"(","@"),"^","@"),"/","@"),"+","@"),"*","@"),"-","@"),"@#","")))/2&gt;(LEN(SUBSTITUTE(SUBSTITUTE(SUBSTITUTE(SUBSTITUTE(SUBSTITUTE(SUBSTITUTE(SUBSTITUTE(SUBSTITUTE(SUBSTITUTE(SUBSTITUTE(SUBSTITUTE(SUBSTITUTE(SUBSTITUTE(SUBSTITUTE(SUBSTITUTE(SUBSTITUTE(SUBSTITUTE(SUBSTITUTE(SUBSTITUTE(SUBSTITUTE(SUBSTITUTE(SUBSTITUTE(SUBSTITUTE(IF(_xlfn.ISFORMULA('#_H'!D141),_xlfn.FORMULATEXT('#_H'!D141),'#_H'!D141),"9","#"),"8","#"),"7","#"),"6","#"),"5","#"),"4","#"),"3","#"),"2","#"),"1","#"),"0","#"),"$","")," ",""),",","@"),"&gt;","@"),"&lt;","@"),"=","@"),")","@"),"(","@"),"^","@"),"/","@"),"+","@"),"*","@"),"-","@"))-LEN(SUBSTITUTE(SUBSTITUTE(SUBSTITUTE(SUBSTITUTE(SUBSTITUTE(SUBSTITUTE(SUBSTITUTE(SUBSTITUTE(SUBSTITUTE(SUBSTITUTE(SUBSTITUTE(SUBSTITUTE(SUBSTITUTE(SUBSTITUTE(SUBSTITUTE(SUBSTITUTE(SUBSTITUTE(SUBSTITUTE(SUBSTITUTE(SUBSTITUTE(SUBSTITUTE(SUBSTITUTE(SUBSTITUTE(SUBSTITUTE(IF(_xlfn.ISFORMULA('#_H'!D141),_xlfn.FORMULATEXT('#_H'!D141),'#_H'!D141),"9","#"),"8","#"),"7","#"),"6","#"),"5","#"),"4","#"),"3","#"),"2","#"),"1","#"),"0","#"),"$","")," ",""),",","@"),"&gt;","@"),"&lt;","@"),"=","@"),")","@"),"(","@"),"^","@"),"/","@"),"+","@"),"*","@"),"-","@"),"@#","")))/2,TRUE,FALSE),"HardCodeMsg",IF(LEN(IF(_xlfn.ISFORMULA(H!D141),_xlfn.FORMULATEXT(H!D141),H!D141))-LEN(SUBSTITUTE(IF(_xlfn.ISFORMULA(H!D141),_xlfn.FORMULATEXT(H!D141),H!D141),"""",""))&gt;LEN(IF(_xlfn.ISFORMULA('#_H'!D141),_xlfn.FORMULATEXT('#_H'!D141),'#_H'!D141))-LEN(SUBSTITUTE(IF(_xlfn.ISFORMULA('#_H'!D141),_xlfn.FORMULATEXT('#_H'!D141),'#_H'!D141),"""","")),TRUE,FALSE),"HardQuoteMsg",IF(LEN(IF(_xlfn.ISFORMULA(H!D141),_xlfn.FORMULATEXT(H!D141),H!D141))-LEN(SUBSTITUTE(IF(_xlfn.ISFORMULA(H!D141),_xlfn.FORMULATEXT(H!D141),H!D141),"$",""))&lt;LEN(IF(_xlfn.ISFORMULA('#_H'!D141),_xlfn.FORMULATEXT('#_H'!D141),'#_H'!D141))-LEN(SUBSTITUTE(IF(_xlfn.ISFORMULA('#_H'!D141),_xlfn.FORMULATEXT('#_H'!D141),'#_H'!D141),"$","")),TRUE,FALSE),"MissingAbsMsg",_xlfn.IFS(ISTEXT('#_H'!D141),FALSE,ISLOGICAL('#_H'!D141),FALSE,SUBSTITUTE(CELL("format",'#_H'!D141),"-","")=SUBSTITUTE(CELL("format",H!D141),"-",""),FALSE,CELL("format",'#_H'!D141)="G",FALSE,AND(CELL("format",'#_H'!D141)="F0",CELL("format",H!D141)="G"),FALSE,TRUE,IFERROR(IF(MATCH(CELL("format",'#_H'!D141),FormatCodes_SFX!$A$4:$A$53,0)&gt;0,TRUE),FALSE),TRUE,TRUE),"FormatMsg",TRUE,"PerfectMsg")</f>
        <v>PerfectMsg</v>
      </c>
      <c r="E141" s="257">
        <v>938584</v>
      </c>
      <c r="F141" s="254">
        <v>0</v>
      </c>
      <c r="G141" s="254">
        <v>0</v>
      </c>
      <c r="H141" s="254"/>
      <c r="I141" s="251"/>
      <c r="J141" s="252">
        <v>0</v>
      </c>
      <c r="K141" s="252">
        <v>0</v>
      </c>
      <c r="N141" s="251"/>
    </row>
    <row r="142" spans="1:14" s="252" customFormat="1" x14ac:dyDescent="0.15">
      <c r="A142" s="251"/>
      <c r="B142" s="252">
        <v>0</v>
      </c>
      <c r="C142" s="252">
        <v>0</v>
      </c>
      <c r="D142" s="252" t="str">
        <f ca="1">_xlfn.IFS(ISBLANK(H!D142),"",IF(NOT(ISNA('#_H'!D142)),IF(ISNA(H!D142),TRUE,FALSE),FALSE),"StuNAMsg",IF(AND(ISNA('#_H'!D142),ISNA(H!D142)),TRUE,FALSE),"PerfectMsg",IF(NOT(ISERROR('#_H'!D142)),IF(ISERROR(H!D142),TRUE,FALSE),FALSE),"StuErrorMsg",IF(TYPE('#_H'!D142)&lt;&gt;TYPE(H!D142),TRUE,FALSE),"WrongTypeMsg",IF(_xlfn.ISFORMULA('#_H'!D142),IF(NOT(_xlfn.ISFORMULA(H!D142)),TRUE),FALSE),"MissingFormulaMsg",IF(NOT(AND(ISNUMBER(FIND("[",_xlfn.FORMULATEXT('#_H'!D142))),ISNUMBER(FIND("!",_xlfn.FORMULATEXT('#_H'!D142))))),AND(ISNUMBER(FIND("[",_xlfn.FORMULATEXT(H!D142))),ISNUMBER(FIND("!",_xlfn.FORMULATEXT(H!D142)))),FALSE),"ExternalRefsMsg",IF(ISNUMBER('#_H'!D142),IF(ABS('#_H'!D142-H!D142)&gt;0.00001,TRUE,FALSE),IF('#_H'!D142&lt;&gt;H!D142,TRUE,FALSE)),IF(ISNUMBER('#_H'!D142),IF('#_H'!D142&gt;H!D142,"TooLow","TooHigh"),"WrongAnswer"),NOT(_xlfn.ISFORMULA('#_H'!D142)),IF(_xlfn.IFS(ISTEXT('#_H'!D142),FALSE,ISLOGICAL('#_H'!D142),FALSE,SUBSTITUTE(CELL("format",'#_H'!D142),"-","")=SUBSTITUTE(CELL("format",H!D142),"-",""),FALSE,CELL("format",'#_H'!D142)="G",FALSE,AND(CELL("format",'#_H'!D142)="F0",CELL("format",H!D142)="G"),FALSE,TRUE,IFERROR(IF(MATCH(CELL("format",'#_H'!D142)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142),_xlfn.FORMULATEXT(H!D142),H!D142),"9","#"),"8","#"),"7","#"),"6","#"),"5","#"),"4","#"),"3","#"),"2","#"),"1","#"),"0","#"),"$","")," ",""),",","@"),"&gt;","@"),"&lt;","@"),"=","@"),")","@"),"(","@"),"^","@"),"/","@"),"+","@"),"*","@"),"-","@"))-LEN(SUBSTITUTE(SUBSTITUTE(SUBSTITUTE(SUBSTITUTE(SUBSTITUTE(SUBSTITUTE(SUBSTITUTE(SUBSTITUTE(SUBSTITUTE(SUBSTITUTE(SUBSTITUTE(SUBSTITUTE(SUBSTITUTE(SUBSTITUTE(SUBSTITUTE(SUBSTITUTE(SUBSTITUTE(SUBSTITUTE(SUBSTITUTE(SUBSTITUTE(SUBSTITUTE(SUBSTITUTE(SUBSTITUTE(SUBSTITUTE(IF(_xlfn.ISFORMULA(H!D142),_xlfn.FORMULATEXT(H!D142),H!D142),"9","#"),"8","#"),"7","#"),"6","#"),"5","#"),"4","#"),"3","#"),"2","#"),"1","#"),"0","#"),"$","")," ",""),",","@"),"&gt;","@"),"&lt;","@"),"=","@"),")","@"),"(","@"),"^","@"),"/","@"),"+","@"),"*","@"),"-","@"),"@#","")))/2&gt;(LEN(SUBSTITUTE(SUBSTITUTE(SUBSTITUTE(SUBSTITUTE(SUBSTITUTE(SUBSTITUTE(SUBSTITUTE(SUBSTITUTE(SUBSTITUTE(SUBSTITUTE(SUBSTITUTE(SUBSTITUTE(SUBSTITUTE(SUBSTITUTE(SUBSTITUTE(SUBSTITUTE(SUBSTITUTE(SUBSTITUTE(SUBSTITUTE(SUBSTITUTE(SUBSTITUTE(SUBSTITUTE(SUBSTITUTE(IF(_xlfn.ISFORMULA('#_H'!D142),_xlfn.FORMULATEXT('#_H'!D142),'#_H'!D142),"9","#"),"8","#"),"7","#"),"6","#"),"5","#"),"4","#"),"3","#"),"2","#"),"1","#"),"0","#"),"$","")," ",""),",","@"),"&gt;","@"),"&lt;","@"),"=","@"),")","@"),"(","@"),"^","@"),"/","@"),"+","@"),"*","@"),"-","@"))-LEN(SUBSTITUTE(SUBSTITUTE(SUBSTITUTE(SUBSTITUTE(SUBSTITUTE(SUBSTITUTE(SUBSTITUTE(SUBSTITUTE(SUBSTITUTE(SUBSTITUTE(SUBSTITUTE(SUBSTITUTE(SUBSTITUTE(SUBSTITUTE(SUBSTITUTE(SUBSTITUTE(SUBSTITUTE(SUBSTITUTE(SUBSTITUTE(SUBSTITUTE(SUBSTITUTE(SUBSTITUTE(SUBSTITUTE(SUBSTITUTE(IF(_xlfn.ISFORMULA('#_H'!D142),_xlfn.FORMULATEXT('#_H'!D142),'#_H'!D142),"9","#"),"8","#"),"7","#"),"6","#"),"5","#"),"4","#"),"3","#"),"2","#"),"1","#"),"0","#"),"$","")," ",""),",","@"),"&gt;","@"),"&lt;","@"),"=","@"),")","@"),"(","@"),"^","@"),"/","@"),"+","@"),"*","@"),"-","@"),"@#","")))/2,TRUE,FALSE),"HardCodeMsg",IF(LEN(IF(_xlfn.ISFORMULA(H!D142),_xlfn.FORMULATEXT(H!D142),H!D142))-LEN(SUBSTITUTE(IF(_xlfn.ISFORMULA(H!D142),_xlfn.FORMULATEXT(H!D142),H!D142),"""",""))&gt;LEN(IF(_xlfn.ISFORMULA('#_H'!D142),_xlfn.FORMULATEXT('#_H'!D142),'#_H'!D142))-LEN(SUBSTITUTE(IF(_xlfn.ISFORMULA('#_H'!D142),_xlfn.FORMULATEXT('#_H'!D142),'#_H'!D142),"""","")),TRUE,FALSE),"HardQuoteMsg",IF(LEN(IF(_xlfn.ISFORMULA(H!D142),_xlfn.FORMULATEXT(H!D142),H!D142))-LEN(SUBSTITUTE(IF(_xlfn.ISFORMULA(H!D142),_xlfn.FORMULATEXT(H!D142),H!D142),"$",""))&lt;LEN(IF(_xlfn.ISFORMULA('#_H'!D142),_xlfn.FORMULATEXT('#_H'!D142),'#_H'!D142))-LEN(SUBSTITUTE(IF(_xlfn.ISFORMULA('#_H'!D142),_xlfn.FORMULATEXT('#_H'!D142),'#_H'!D142),"$","")),TRUE,FALSE),"MissingAbsMsg",_xlfn.IFS(ISTEXT('#_H'!D142),FALSE,ISLOGICAL('#_H'!D142),FALSE,SUBSTITUTE(CELL("format",'#_H'!D142),"-","")=SUBSTITUTE(CELL("format",H!D142),"-",""),FALSE,CELL("format",'#_H'!D142)="G",FALSE,AND(CELL("format",'#_H'!D142)="F0",CELL("format",H!D142)="G"),FALSE,TRUE,IFERROR(IF(MATCH(CELL("format",'#_H'!D142),FormatCodes_SFX!$A$4:$A$53,0)&gt;0,TRUE),FALSE),TRUE,TRUE),"FormatMsg",TRUE,"PerfectMsg")</f>
        <v>PerfectMsg</v>
      </c>
      <c r="E142" s="257">
        <v>358319</v>
      </c>
      <c r="F142" s="254">
        <v>0</v>
      </c>
      <c r="G142" s="254">
        <v>0</v>
      </c>
      <c r="H142" s="254"/>
      <c r="I142" s="251"/>
      <c r="J142" s="252">
        <v>0</v>
      </c>
      <c r="K142" s="252">
        <v>0</v>
      </c>
      <c r="N142" s="251"/>
    </row>
    <row r="143" spans="1:14" s="252" customFormat="1" x14ac:dyDescent="0.15">
      <c r="A143" s="251"/>
      <c r="B143" s="252">
        <v>0</v>
      </c>
      <c r="C143" s="252">
        <v>0</v>
      </c>
      <c r="D143" s="252" t="str">
        <f ca="1">_xlfn.IFS(ISBLANK(H!D143),"",IF(NOT(ISNA('#_H'!D143)),IF(ISNA(H!D143),TRUE,FALSE),FALSE),"StuNAMsg",IF(AND(ISNA('#_H'!D143),ISNA(H!D143)),TRUE,FALSE),"PerfectMsg",IF(NOT(ISERROR('#_H'!D143)),IF(ISERROR(H!D143),TRUE,FALSE),FALSE),"StuErrorMsg",IF(TYPE('#_H'!D143)&lt;&gt;TYPE(H!D143),TRUE,FALSE),"WrongTypeMsg",IF(_xlfn.ISFORMULA('#_H'!D143),IF(NOT(_xlfn.ISFORMULA(H!D143)),TRUE),FALSE),"MissingFormulaMsg",IF(NOT(AND(ISNUMBER(FIND("[",_xlfn.FORMULATEXT('#_H'!D143))),ISNUMBER(FIND("!",_xlfn.FORMULATEXT('#_H'!D143))))),AND(ISNUMBER(FIND("[",_xlfn.FORMULATEXT(H!D143))),ISNUMBER(FIND("!",_xlfn.FORMULATEXT(H!D143)))),FALSE),"ExternalRefsMsg",IF(ISNUMBER('#_H'!D143),IF(ABS('#_H'!D143-H!D143)&gt;0.00001,TRUE,FALSE),IF('#_H'!D143&lt;&gt;H!D143,TRUE,FALSE)),IF(ISNUMBER('#_H'!D143),IF('#_H'!D143&gt;H!D143,"TooLow","TooHigh"),"WrongAnswer"),NOT(_xlfn.ISFORMULA('#_H'!D143)),IF(_xlfn.IFS(ISTEXT('#_H'!D143),FALSE,ISLOGICAL('#_H'!D143),FALSE,SUBSTITUTE(CELL("format",'#_H'!D143),"-","")=SUBSTITUTE(CELL("format",H!D143),"-",""),FALSE,CELL("format",'#_H'!D143)="G",FALSE,AND(CELL("format",'#_H'!D143)="F0",CELL("format",H!D143)="G"),FALSE,TRUE,IFERROR(IF(MATCH(CELL("format",'#_H'!D143)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143),_xlfn.FORMULATEXT(H!D143),H!D143),"9","#"),"8","#"),"7","#"),"6","#"),"5","#"),"4","#"),"3","#"),"2","#"),"1","#"),"0","#"),"$","")," ",""),",","@"),"&gt;","@"),"&lt;","@"),"=","@"),")","@"),"(","@"),"^","@"),"/","@"),"+","@"),"*","@"),"-","@"))-LEN(SUBSTITUTE(SUBSTITUTE(SUBSTITUTE(SUBSTITUTE(SUBSTITUTE(SUBSTITUTE(SUBSTITUTE(SUBSTITUTE(SUBSTITUTE(SUBSTITUTE(SUBSTITUTE(SUBSTITUTE(SUBSTITUTE(SUBSTITUTE(SUBSTITUTE(SUBSTITUTE(SUBSTITUTE(SUBSTITUTE(SUBSTITUTE(SUBSTITUTE(SUBSTITUTE(SUBSTITUTE(SUBSTITUTE(SUBSTITUTE(IF(_xlfn.ISFORMULA(H!D143),_xlfn.FORMULATEXT(H!D143),H!D143),"9","#"),"8","#"),"7","#"),"6","#"),"5","#"),"4","#"),"3","#"),"2","#"),"1","#"),"0","#"),"$","")," ",""),",","@"),"&gt;","@"),"&lt;","@"),"=","@"),")","@"),"(","@"),"^","@"),"/","@"),"+","@"),"*","@"),"-","@"),"@#","")))/2&gt;(LEN(SUBSTITUTE(SUBSTITUTE(SUBSTITUTE(SUBSTITUTE(SUBSTITUTE(SUBSTITUTE(SUBSTITUTE(SUBSTITUTE(SUBSTITUTE(SUBSTITUTE(SUBSTITUTE(SUBSTITUTE(SUBSTITUTE(SUBSTITUTE(SUBSTITUTE(SUBSTITUTE(SUBSTITUTE(SUBSTITUTE(SUBSTITUTE(SUBSTITUTE(SUBSTITUTE(SUBSTITUTE(SUBSTITUTE(IF(_xlfn.ISFORMULA('#_H'!D143),_xlfn.FORMULATEXT('#_H'!D143),'#_H'!D143),"9","#"),"8","#"),"7","#"),"6","#"),"5","#"),"4","#"),"3","#"),"2","#"),"1","#"),"0","#"),"$","")," ",""),",","@"),"&gt;","@"),"&lt;","@"),"=","@"),")","@"),"(","@"),"^","@"),"/","@"),"+","@"),"*","@"),"-","@"))-LEN(SUBSTITUTE(SUBSTITUTE(SUBSTITUTE(SUBSTITUTE(SUBSTITUTE(SUBSTITUTE(SUBSTITUTE(SUBSTITUTE(SUBSTITUTE(SUBSTITUTE(SUBSTITUTE(SUBSTITUTE(SUBSTITUTE(SUBSTITUTE(SUBSTITUTE(SUBSTITUTE(SUBSTITUTE(SUBSTITUTE(SUBSTITUTE(SUBSTITUTE(SUBSTITUTE(SUBSTITUTE(SUBSTITUTE(SUBSTITUTE(IF(_xlfn.ISFORMULA('#_H'!D143),_xlfn.FORMULATEXT('#_H'!D143),'#_H'!D143),"9","#"),"8","#"),"7","#"),"6","#"),"5","#"),"4","#"),"3","#"),"2","#"),"1","#"),"0","#"),"$","")," ",""),",","@"),"&gt;","@"),"&lt;","@"),"=","@"),")","@"),"(","@"),"^","@"),"/","@"),"+","@"),"*","@"),"-","@"),"@#","")))/2,TRUE,FALSE),"HardCodeMsg",IF(LEN(IF(_xlfn.ISFORMULA(H!D143),_xlfn.FORMULATEXT(H!D143),H!D143))-LEN(SUBSTITUTE(IF(_xlfn.ISFORMULA(H!D143),_xlfn.FORMULATEXT(H!D143),H!D143),"""",""))&gt;LEN(IF(_xlfn.ISFORMULA('#_H'!D143),_xlfn.FORMULATEXT('#_H'!D143),'#_H'!D143))-LEN(SUBSTITUTE(IF(_xlfn.ISFORMULA('#_H'!D143),_xlfn.FORMULATEXT('#_H'!D143),'#_H'!D143),"""","")),TRUE,FALSE),"HardQuoteMsg",IF(LEN(IF(_xlfn.ISFORMULA(H!D143),_xlfn.FORMULATEXT(H!D143),H!D143))-LEN(SUBSTITUTE(IF(_xlfn.ISFORMULA(H!D143),_xlfn.FORMULATEXT(H!D143),H!D143),"$",""))&lt;LEN(IF(_xlfn.ISFORMULA('#_H'!D143),_xlfn.FORMULATEXT('#_H'!D143),'#_H'!D143))-LEN(SUBSTITUTE(IF(_xlfn.ISFORMULA('#_H'!D143),_xlfn.FORMULATEXT('#_H'!D143),'#_H'!D143),"$","")),TRUE,FALSE),"MissingAbsMsg",_xlfn.IFS(ISTEXT('#_H'!D143),FALSE,ISLOGICAL('#_H'!D143),FALSE,SUBSTITUTE(CELL("format",'#_H'!D143),"-","")=SUBSTITUTE(CELL("format",H!D143),"-",""),FALSE,CELL("format",'#_H'!D143)="G",FALSE,AND(CELL("format",'#_H'!D143)="F0",CELL("format",H!D143)="G"),FALSE,TRUE,IFERROR(IF(MATCH(CELL("format",'#_H'!D143),FormatCodes_SFX!$A$4:$A$53,0)&gt;0,TRUE),FALSE),TRUE,TRUE),"FormatMsg",TRUE,"PerfectMsg")</f>
        <v>PerfectMsg</v>
      </c>
      <c r="E143" s="257">
        <v>807657</v>
      </c>
      <c r="F143" s="254">
        <v>0</v>
      </c>
      <c r="G143" s="254">
        <v>0</v>
      </c>
      <c r="H143" s="254"/>
      <c r="I143" s="251"/>
      <c r="J143" s="252">
        <v>0</v>
      </c>
      <c r="K143" s="252">
        <v>0</v>
      </c>
      <c r="N143" s="251"/>
    </row>
    <row r="144" spans="1:14" s="252" customFormat="1" x14ac:dyDescent="0.15">
      <c r="A144" s="251"/>
      <c r="B144" s="252">
        <v>0</v>
      </c>
      <c r="C144" s="252">
        <v>0</v>
      </c>
      <c r="D144" s="252" t="str">
        <f ca="1">_xlfn.IFS(ISBLANK(H!D144),"",IF(NOT(ISNA('#_H'!D144)),IF(ISNA(H!D144),TRUE,FALSE),FALSE),"StuNAMsg",IF(AND(ISNA('#_H'!D144),ISNA(H!D144)),TRUE,FALSE),"PerfectMsg",IF(NOT(ISERROR('#_H'!D144)),IF(ISERROR(H!D144),TRUE,FALSE),FALSE),"StuErrorMsg",IF(TYPE('#_H'!D144)&lt;&gt;TYPE(H!D144),TRUE,FALSE),"WrongTypeMsg",IF(_xlfn.ISFORMULA('#_H'!D144),IF(NOT(_xlfn.ISFORMULA(H!D144)),TRUE),FALSE),"MissingFormulaMsg",IF(NOT(AND(ISNUMBER(FIND("[",_xlfn.FORMULATEXT('#_H'!D144))),ISNUMBER(FIND("!",_xlfn.FORMULATEXT('#_H'!D144))))),AND(ISNUMBER(FIND("[",_xlfn.FORMULATEXT(H!D144))),ISNUMBER(FIND("!",_xlfn.FORMULATEXT(H!D144)))),FALSE),"ExternalRefsMsg",IF(ISNUMBER('#_H'!D144),IF(ABS('#_H'!D144-H!D144)&gt;0.00001,TRUE,FALSE),IF('#_H'!D144&lt;&gt;H!D144,TRUE,FALSE)),IF(ISNUMBER('#_H'!D144),IF('#_H'!D144&gt;H!D144,"TooLow","TooHigh"),"WrongAnswer"),NOT(_xlfn.ISFORMULA('#_H'!D144)),IF(_xlfn.IFS(ISTEXT('#_H'!D144),FALSE,ISLOGICAL('#_H'!D144),FALSE,SUBSTITUTE(CELL("format",'#_H'!D144),"-","")=SUBSTITUTE(CELL("format",H!D144),"-",""),FALSE,CELL("format",'#_H'!D144)="G",FALSE,AND(CELL("format",'#_H'!D144)="F0",CELL("format",H!D144)="G"),FALSE,TRUE,IFERROR(IF(MATCH(CELL("format",'#_H'!D144)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144),_xlfn.FORMULATEXT(H!D144),H!D144),"9","#"),"8","#"),"7","#"),"6","#"),"5","#"),"4","#"),"3","#"),"2","#"),"1","#"),"0","#"),"$","")," ",""),",","@"),"&gt;","@"),"&lt;","@"),"=","@"),")","@"),"(","@"),"^","@"),"/","@"),"+","@"),"*","@"),"-","@"))-LEN(SUBSTITUTE(SUBSTITUTE(SUBSTITUTE(SUBSTITUTE(SUBSTITUTE(SUBSTITUTE(SUBSTITUTE(SUBSTITUTE(SUBSTITUTE(SUBSTITUTE(SUBSTITUTE(SUBSTITUTE(SUBSTITUTE(SUBSTITUTE(SUBSTITUTE(SUBSTITUTE(SUBSTITUTE(SUBSTITUTE(SUBSTITUTE(SUBSTITUTE(SUBSTITUTE(SUBSTITUTE(SUBSTITUTE(SUBSTITUTE(IF(_xlfn.ISFORMULA(H!D144),_xlfn.FORMULATEXT(H!D144),H!D144),"9","#"),"8","#"),"7","#"),"6","#"),"5","#"),"4","#"),"3","#"),"2","#"),"1","#"),"0","#"),"$","")," ",""),",","@"),"&gt;","@"),"&lt;","@"),"=","@"),")","@"),"(","@"),"^","@"),"/","@"),"+","@"),"*","@"),"-","@"),"@#","")))/2&gt;(LEN(SUBSTITUTE(SUBSTITUTE(SUBSTITUTE(SUBSTITUTE(SUBSTITUTE(SUBSTITUTE(SUBSTITUTE(SUBSTITUTE(SUBSTITUTE(SUBSTITUTE(SUBSTITUTE(SUBSTITUTE(SUBSTITUTE(SUBSTITUTE(SUBSTITUTE(SUBSTITUTE(SUBSTITUTE(SUBSTITUTE(SUBSTITUTE(SUBSTITUTE(SUBSTITUTE(SUBSTITUTE(SUBSTITUTE(IF(_xlfn.ISFORMULA('#_H'!D144),_xlfn.FORMULATEXT('#_H'!D144),'#_H'!D144),"9","#"),"8","#"),"7","#"),"6","#"),"5","#"),"4","#"),"3","#"),"2","#"),"1","#"),"0","#"),"$","")," ",""),",","@"),"&gt;","@"),"&lt;","@"),"=","@"),")","@"),"(","@"),"^","@"),"/","@"),"+","@"),"*","@"),"-","@"))-LEN(SUBSTITUTE(SUBSTITUTE(SUBSTITUTE(SUBSTITUTE(SUBSTITUTE(SUBSTITUTE(SUBSTITUTE(SUBSTITUTE(SUBSTITUTE(SUBSTITUTE(SUBSTITUTE(SUBSTITUTE(SUBSTITUTE(SUBSTITUTE(SUBSTITUTE(SUBSTITUTE(SUBSTITUTE(SUBSTITUTE(SUBSTITUTE(SUBSTITUTE(SUBSTITUTE(SUBSTITUTE(SUBSTITUTE(SUBSTITUTE(IF(_xlfn.ISFORMULA('#_H'!D144),_xlfn.FORMULATEXT('#_H'!D144),'#_H'!D144),"9","#"),"8","#"),"7","#"),"6","#"),"5","#"),"4","#"),"3","#"),"2","#"),"1","#"),"0","#"),"$","")," ",""),",","@"),"&gt;","@"),"&lt;","@"),"=","@"),")","@"),"(","@"),"^","@"),"/","@"),"+","@"),"*","@"),"-","@"),"@#","")))/2,TRUE,FALSE),"HardCodeMsg",IF(LEN(IF(_xlfn.ISFORMULA(H!D144),_xlfn.FORMULATEXT(H!D144),H!D144))-LEN(SUBSTITUTE(IF(_xlfn.ISFORMULA(H!D144),_xlfn.FORMULATEXT(H!D144),H!D144),"""",""))&gt;LEN(IF(_xlfn.ISFORMULA('#_H'!D144),_xlfn.FORMULATEXT('#_H'!D144),'#_H'!D144))-LEN(SUBSTITUTE(IF(_xlfn.ISFORMULA('#_H'!D144),_xlfn.FORMULATEXT('#_H'!D144),'#_H'!D144),"""","")),TRUE,FALSE),"HardQuoteMsg",IF(LEN(IF(_xlfn.ISFORMULA(H!D144),_xlfn.FORMULATEXT(H!D144),H!D144))-LEN(SUBSTITUTE(IF(_xlfn.ISFORMULA(H!D144),_xlfn.FORMULATEXT(H!D144),H!D144),"$",""))&lt;LEN(IF(_xlfn.ISFORMULA('#_H'!D144),_xlfn.FORMULATEXT('#_H'!D144),'#_H'!D144))-LEN(SUBSTITUTE(IF(_xlfn.ISFORMULA('#_H'!D144),_xlfn.FORMULATEXT('#_H'!D144),'#_H'!D144),"$","")),TRUE,FALSE),"MissingAbsMsg",_xlfn.IFS(ISTEXT('#_H'!D144),FALSE,ISLOGICAL('#_H'!D144),FALSE,SUBSTITUTE(CELL("format",'#_H'!D144),"-","")=SUBSTITUTE(CELL("format",H!D144),"-",""),FALSE,CELL("format",'#_H'!D144)="G",FALSE,AND(CELL("format",'#_H'!D144)="F0",CELL("format",H!D144)="G"),FALSE,TRUE,IFERROR(IF(MATCH(CELL("format",'#_H'!D144),FormatCodes_SFX!$A$4:$A$53,0)&gt;0,TRUE),FALSE),TRUE,TRUE),"FormatMsg",TRUE,"PerfectMsg")</f>
        <v>PerfectMsg</v>
      </c>
      <c r="E144" s="257">
        <v>556231</v>
      </c>
      <c r="F144" s="254">
        <v>0</v>
      </c>
      <c r="G144" s="254">
        <v>0</v>
      </c>
      <c r="H144" s="254"/>
      <c r="I144" s="251"/>
      <c r="J144" s="252">
        <v>0</v>
      </c>
      <c r="K144" s="252">
        <v>0</v>
      </c>
      <c r="N144" s="251"/>
    </row>
    <row r="145" spans="1:14" s="252" customFormat="1" x14ac:dyDescent="0.15">
      <c r="A145" s="251"/>
      <c r="B145" s="252">
        <v>0</v>
      </c>
      <c r="C145" s="252">
        <v>0</v>
      </c>
      <c r="D145" s="252" t="str">
        <f ca="1">_xlfn.IFS(ISBLANK(H!D145),"",IF(NOT(ISNA('#_H'!D145)),IF(ISNA(H!D145),TRUE,FALSE),FALSE),"StuNAMsg",IF(AND(ISNA('#_H'!D145),ISNA(H!D145)),TRUE,FALSE),"PerfectMsg",IF(NOT(ISERROR('#_H'!D145)),IF(ISERROR(H!D145),TRUE,FALSE),FALSE),"StuErrorMsg",IF(TYPE('#_H'!D145)&lt;&gt;TYPE(H!D145),TRUE,FALSE),"WrongTypeMsg",IF(_xlfn.ISFORMULA('#_H'!D145),IF(NOT(_xlfn.ISFORMULA(H!D145)),TRUE),FALSE),"MissingFormulaMsg",IF(NOT(AND(ISNUMBER(FIND("[",_xlfn.FORMULATEXT('#_H'!D145))),ISNUMBER(FIND("!",_xlfn.FORMULATEXT('#_H'!D145))))),AND(ISNUMBER(FIND("[",_xlfn.FORMULATEXT(H!D145))),ISNUMBER(FIND("!",_xlfn.FORMULATEXT(H!D145)))),FALSE),"ExternalRefsMsg",IF(ISNUMBER('#_H'!D145),IF(ABS('#_H'!D145-H!D145)&gt;0.00001,TRUE,FALSE),IF('#_H'!D145&lt;&gt;H!D145,TRUE,FALSE)),IF(ISNUMBER('#_H'!D145),IF('#_H'!D145&gt;H!D145,"TooLow","TooHigh"),"WrongAnswer"),NOT(_xlfn.ISFORMULA('#_H'!D145)),IF(_xlfn.IFS(ISTEXT('#_H'!D145),FALSE,ISLOGICAL('#_H'!D145),FALSE,SUBSTITUTE(CELL("format",'#_H'!D145),"-","")=SUBSTITUTE(CELL("format",H!D145),"-",""),FALSE,CELL("format",'#_H'!D145)="G",FALSE,AND(CELL("format",'#_H'!D145)="F0",CELL("format",H!D145)="G"),FALSE,TRUE,IFERROR(IF(MATCH(CELL("format",'#_H'!D145)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145),_xlfn.FORMULATEXT(H!D145),H!D145),"9","#"),"8","#"),"7","#"),"6","#"),"5","#"),"4","#"),"3","#"),"2","#"),"1","#"),"0","#"),"$","")," ",""),",","@"),"&gt;","@"),"&lt;","@"),"=","@"),")","@"),"(","@"),"^","@"),"/","@"),"+","@"),"*","@"),"-","@"))-LEN(SUBSTITUTE(SUBSTITUTE(SUBSTITUTE(SUBSTITUTE(SUBSTITUTE(SUBSTITUTE(SUBSTITUTE(SUBSTITUTE(SUBSTITUTE(SUBSTITUTE(SUBSTITUTE(SUBSTITUTE(SUBSTITUTE(SUBSTITUTE(SUBSTITUTE(SUBSTITUTE(SUBSTITUTE(SUBSTITUTE(SUBSTITUTE(SUBSTITUTE(SUBSTITUTE(SUBSTITUTE(SUBSTITUTE(SUBSTITUTE(IF(_xlfn.ISFORMULA(H!D145),_xlfn.FORMULATEXT(H!D145),H!D145),"9","#"),"8","#"),"7","#"),"6","#"),"5","#"),"4","#"),"3","#"),"2","#"),"1","#"),"0","#"),"$","")," ",""),",","@"),"&gt;","@"),"&lt;","@"),"=","@"),")","@"),"(","@"),"^","@"),"/","@"),"+","@"),"*","@"),"-","@"),"@#","")))/2&gt;(LEN(SUBSTITUTE(SUBSTITUTE(SUBSTITUTE(SUBSTITUTE(SUBSTITUTE(SUBSTITUTE(SUBSTITUTE(SUBSTITUTE(SUBSTITUTE(SUBSTITUTE(SUBSTITUTE(SUBSTITUTE(SUBSTITUTE(SUBSTITUTE(SUBSTITUTE(SUBSTITUTE(SUBSTITUTE(SUBSTITUTE(SUBSTITUTE(SUBSTITUTE(SUBSTITUTE(SUBSTITUTE(SUBSTITUTE(IF(_xlfn.ISFORMULA('#_H'!D145),_xlfn.FORMULATEXT('#_H'!D145),'#_H'!D145),"9","#"),"8","#"),"7","#"),"6","#"),"5","#"),"4","#"),"3","#"),"2","#"),"1","#"),"0","#"),"$","")," ",""),",","@"),"&gt;","@"),"&lt;","@"),"=","@"),")","@"),"(","@"),"^","@"),"/","@"),"+","@"),"*","@"),"-","@"))-LEN(SUBSTITUTE(SUBSTITUTE(SUBSTITUTE(SUBSTITUTE(SUBSTITUTE(SUBSTITUTE(SUBSTITUTE(SUBSTITUTE(SUBSTITUTE(SUBSTITUTE(SUBSTITUTE(SUBSTITUTE(SUBSTITUTE(SUBSTITUTE(SUBSTITUTE(SUBSTITUTE(SUBSTITUTE(SUBSTITUTE(SUBSTITUTE(SUBSTITUTE(SUBSTITUTE(SUBSTITUTE(SUBSTITUTE(SUBSTITUTE(IF(_xlfn.ISFORMULA('#_H'!D145),_xlfn.FORMULATEXT('#_H'!D145),'#_H'!D145),"9","#"),"8","#"),"7","#"),"6","#"),"5","#"),"4","#"),"3","#"),"2","#"),"1","#"),"0","#"),"$","")," ",""),",","@"),"&gt;","@"),"&lt;","@"),"=","@"),")","@"),"(","@"),"^","@"),"/","@"),"+","@"),"*","@"),"-","@"),"@#","")))/2,TRUE,FALSE),"HardCodeMsg",IF(LEN(IF(_xlfn.ISFORMULA(H!D145),_xlfn.FORMULATEXT(H!D145),H!D145))-LEN(SUBSTITUTE(IF(_xlfn.ISFORMULA(H!D145),_xlfn.FORMULATEXT(H!D145),H!D145),"""",""))&gt;LEN(IF(_xlfn.ISFORMULA('#_H'!D145),_xlfn.FORMULATEXT('#_H'!D145),'#_H'!D145))-LEN(SUBSTITUTE(IF(_xlfn.ISFORMULA('#_H'!D145),_xlfn.FORMULATEXT('#_H'!D145),'#_H'!D145),"""","")),TRUE,FALSE),"HardQuoteMsg",IF(LEN(IF(_xlfn.ISFORMULA(H!D145),_xlfn.FORMULATEXT(H!D145),H!D145))-LEN(SUBSTITUTE(IF(_xlfn.ISFORMULA(H!D145),_xlfn.FORMULATEXT(H!D145),H!D145),"$",""))&lt;LEN(IF(_xlfn.ISFORMULA('#_H'!D145),_xlfn.FORMULATEXT('#_H'!D145),'#_H'!D145))-LEN(SUBSTITUTE(IF(_xlfn.ISFORMULA('#_H'!D145),_xlfn.FORMULATEXT('#_H'!D145),'#_H'!D145),"$","")),TRUE,FALSE),"MissingAbsMsg",_xlfn.IFS(ISTEXT('#_H'!D145),FALSE,ISLOGICAL('#_H'!D145),FALSE,SUBSTITUTE(CELL("format",'#_H'!D145),"-","")=SUBSTITUTE(CELL("format",H!D145),"-",""),FALSE,CELL("format",'#_H'!D145)="G",FALSE,AND(CELL("format",'#_H'!D145)="F0",CELL("format",H!D145)="G"),FALSE,TRUE,IFERROR(IF(MATCH(CELL("format",'#_H'!D145),FormatCodes_SFX!$A$4:$A$53,0)&gt;0,TRUE),FALSE),TRUE,TRUE),"FormatMsg",TRUE,"PerfectMsg")</f>
        <v>PerfectMsg</v>
      </c>
      <c r="E145" s="257">
        <v>291604</v>
      </c>
      <c r="F145" s="254">
        <v>0</v>
      </c>
      <c r="G145" s="254">
        <v>0</v>
      </c>
      <c r="H145" s="254"/>
      <c r="I145" s="251"/>
      <c r="J145" s="252">
        <v>0</v>
      </c>
      <c r="K145" s="252">
        <v>0</v>
      </c>
      <c r="N145" s="251"/>
    </row>
    <row r="146" spans="1:14" s="252" customFormat="1" x14ac:dyDescent="0.15">
      <c r="A146" s="251"/>
      <c r="B146" s="252">
        <v>0</v>
      </c>
      <c r="C146" s="252">
        <v>0</v>
      </c>
      <c r="D146" s="252" t="str">
        <f ca="1">_xlfn.IFS(ISBLANK(H!D146),"",IF(NOT(ISNA('#_H'!D146)),IF(ISNA(H!D146),TRUE,FALSE),FALSE),"StuNAMsg",IF(AND(ISNA('#_H'!D146),ISNA(H!D146)),TRUE,FALSE),"PerfectMsg",IF(NOT(ISERROR('#_H'!D146)),IF(ISERROR(H!D146),TRUE,FALSE),FALSE),"StuErrorMsg",IF(TYPE('#_H'!D146)&lt;&gt;TYPE(H!D146),TRUE,FALSE),"WrongTypeMsg",IF(_xlfn.ISFORMULA('#_H'!D146),IF(NOT(_xlfn.ISFORMULA(H!D146)),TRUE),FALSE),"MissingFormulaMsg",IF(NOT(AND(ISNUMBER(FIND("[",_xlfn.FORMULATEXT('#_H'!D146))),ISNUMBER(FIND("!",_xlfn.FORMULATEXT('#_H'!D146))))),AND(ISNUMBER(FIND("[",_xlfn.FORMULATEXT(H!D146))),ISNUMBER(FIND("!",_xlfn.FORMULATEXT(H!D146)))),FALSE),"ExternalRefsMsg",IF(ISNUMBER('#_H'!D146),IF(ABS('#_H'!D146-H!D146)&gt;0.00001,TRUE,FALSE),IF('#_H'!D146&lt;&gt;H!D146,TRUE,FALSE)),IF(ISNUMBER('#_H'!D146),IF('#_H'!D146&gt;H!D146,"TooLow","TooHigh"),"WrongAnswer"),NOT(_xlfn.ISFORMULA('#_H'!D146)),IF(_xlfn.IFS(ISTEXT('#_H'!D146),FALSE,ISLOGICAL('#_H'!D146),FALSE,SUBSTITUTE(CELL("format",'#_H'!D146),"-","")=SUBSTITUTE(CELL("format",H!D146),"-",""),FALSE,CELL("format",'#_H'!D146)="G",FALSE,AND(CELL("format",'#_H'!D146)="F0",CELL("format",H!D146)="G"),FALSE,TRUE,IFERROR(IF(MATCH(CELL("format",'#_H'!D146)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146),_xlfn.FORMULATEXT(H!D146),H!D146),"9","#"),"8","#"),"7","#"),"6","#"),"5","#"),"4","#"),"3","#"),"2","#"),"1","#"),"0","#"),"$","")," ",""),",","@"),"&gt;","@"),"&lt;","@"),"=","@"),")","@"),"(","@"),"^","@"),"/","@"),"+","@"),"*","@"),"-","@"))-LEN(SUBSTITUTE(SUBSTITUTE(SUBSTITUTE(SUBSTITUTE(SUBSTITUTE(SUBSTITUTE(SUBSTITUTE(SUBSTITUTE(SUBSTITUTE(SUBSTITUTE(SUBSTITUTE(SUBSTITUTE(SUBSTITUTE(SUBSTITUTE(SUBSTITUTE(SUBSTITUTE(SUBSTITUTE(SUBSTITUTE(SUBSTITUTE(SUBSTITUTE(SUBSTITUTE(SUBSTITUTE(SUBSTITUTE(SUBSTITUTE(IF(_xlfn.ISFORMULA(H!D146),_xlfn.FORMULATEXT(H!D146),H!D146),"9","#"),"8","#"),"7","#"),"6","#"),"5","#"),"4","#"),"3","#"),"2","#"),"1","#"),"0","#"),"$","")," ",""),",","@"),"&gt;","@"),"&lt;","@"),"=","@"),")","@"),"(","@"),"^","@"),"/","@"),"+","@"),"*","@"),"-","@"),"@#","")))/2&gt;(LEN(SUBSTITUTE(SUBSTITUTE(SUBSTITUTE(SUBSTITUTE(SUBSTITUTE(SUBSTITUTE(SUBSTITUTE(SUBSTITUTE(SUBSTITUTE(SUBSTITUTE(SUBSTITUTE(SUBSTITUTE(SUBSTITUTE(SUBSTITUTE(SUBSTITUTE(SUBSTITUTE(SUBSTITUTE(SUBSTITUTE(SUBSTITUTE(SUBSTITUTE(SUBSTITUTE(SUBSTITUTE(SUBSTITUTE(IF(_xlfn.ISFORMULA('#_H'!D146),_xlfn.FORMULATEXT('#_H'!D146),'#_H'!D146),"9","#"),"8","#"),"7","#"),"6","#"),"5","#"),"4","#"),"3","#"),"2","#"),"1","#"),"0","#"),"$","")," ",""),",","@"),"&gt;","@"),"&lt;","@"),"=","@"),")","@"),"(","@"),"^","@"),"/","@"),"+","@"),"*","@"),"-","@"))-LEN(SUBSTITUTE(SUBSTITUTE(SUBSTITUTE(SUBSTITUTE(SUBSTITUTE(SUBSTITUTE(SUBSTITUTE(SUBSTITUTE(SUBSTITUTE(SUBSTITUTE(SUBSTITUTE(SUBSTITUTE(SUBSTITUTE(SUBSTITUTE(SUBSTITUTE(SUBSTITUTE(SUBSTITUTE(SUBSTITUTE(SUBSTITUTE(SUBSTITUTE(SUBSTITUTE(SUBSTITUTE(SUBSTITUTE(SUBSTITUTE(IF(_xlfn.ISFORMULA('#_H'!D146),_xlfn.FORMULATEXT('#_H'!D146),'#_H'!D146),"9","#"),"8","#"),"7","#"),"6","#"),"5","#"),"4","#"),"3","#"),"2","#"),"1","#"),"0","#"),"$","")," ",""),",","@"),"&gt;","@"),"&lt;","@"),"=","@"),")","@"),"(","@"),"^","@"),"/","@"),"+","@"),"*","@"),"-","@"),"@#","")))/2,TRUE,FALSE),"HardCodeMsg",IF(LEN(IF(_xlfn.ISFORMULA(H!D146),_xlfn.FORMULATEXT(H!D146),H!D146))-LEN(SUBSTITUTE(IF(_xlfn.ISFORMULA(H!D146),_xlfn.FORMULATEXT(H!D146),H!D146),"""",""))&gt;LEN(IF(_xlfn.ISFORMULA('#_H'!D146),_xlfn.FORMULATEXT('#_H'!D146),'#_H'!D146))-LEN(SUBSTITUTE(IF(_xlfn.ISFORMULA('#_H'!D146),_xlfn.FORMULATEXT('#_H'!D146),'#_H'!D146),"""","")),TRUE,FALSE),"HardQuoteMsg",IF(LEN(IF(_xlfn.ISFORMULA(H!D146),_xlfn.FORMULATEXT(H!D146),H!D146))-LEN(SUBSTITUTE(IF(_xlfn.ISFORMULA(H!D146),_xlfn.FORMULATEXT(H!D146),H!D146),"$",""))&lt;LEN(IF(_xlfn.ISFORMULA('#_H'!D146),_xlfn.FORMULATEXT('#_H'!D146),'#_H'!D146))-LEN(SUBSTITUTE(IF(_xlfn.ISFORMULA('#_H'!D146),_xlfn.FORMULATEXT('#_H'!D146),'#_H'!D146),"$","")),TRUE,FALSE),"MissingAbsMsg",_xlfn.IFS(ISTEXT('#_H'!D146),FALSE,ISLOGICAL('#_H'!D146),FALSE,SUBSTITUTE(CELL("format",'#_H'!D146),"-","")=SUBSTITUTE(CELL("format",H!D146),"-",""),FALSE,CELL("format",'#_H'!D146)="G",FALSE,AND(CELL("format",'#_H'!D146)="F0",CELL("format",H!D146)="G"),FALSE,TRUE,IFERROR(IF(MATCH(CELL("format",'#_H'!D146),FormatCodes_SFX!$A$4:$A$53,0)&gt;0,TRUE),FALSE),TRUE,TRUE),"FormatMsg",TRUE,"PerfectMsg")</f>
        <v>PerfectMsg</v>
      </c>
      <c r="E146" s="257">
        <v>658286</v>
      </c>
      <c r="F146" s="254">
        <v>0</v>
      </c>
      <c r="G146" s="254">
        <v>0</v>
      </c>
      <c r="H146" s="254"/>
      <c r="I146" s="251"/>
      <c r="J146" s="252">
        <v>0</v>
      </c>
      <c r="K146" s="252">
        <v>0</v>
      </c>
      <c r="N146" s="251"/>
    </row>
    <row r="147" spans="1:14" s="252" customFormat="1" x14ac:dyDescent="0.15">
      <c r="A147" s="251"/>
      <c r="B147" s="252">
        <v>0</v>
      </c>
      <c r="C147" s="252">
        <v>0</v>
      </c>
      <c r="D147" s="252" t="str">
        <f ca="1">_xlfn.IFS(ISBLANK(H!D147),"",IF(NOT(ISNA('#_H'!D147)),IF(ISNA(H!D147),TRUE,FALSE),FALSE),"StuNAMsg",IF(AND(ISNA('#_H'!D147),ISNA(H!D147)),TRUE,FALSE),"PerfectMsg",IF(NOT(ISERROR('#_H'!D147)),IF(ISERROR(H!D147),TRUE,FALSE),FALSE),"StuErrorMsg",IF(TYPE('#_H'!D147)&lt;&gt;TYPE(H!D147),TRUE,FALSE),"WrongTypeMsg",IF(_xlfn.ISFORMULA('#_H'!D147),IF(NOT(_xlfn.ISFORMULA(H!D147)),TRUE),FALSE),"MissingFormulaMsg",IF(NOT(AND(ISNUMBER(FIND("[",_xlfn.FORMULATEXT('#_H'!D147))),ISNUMBER(FIND("!",_xlfn.FORMULATEXT('#_H'!D147))))),AND(ISNUMBER(FIND("[",_xlfn.FORMULATEXT(H!D147))),ISNUMBER(FIND("!",_xlfn.FORMULATEXT(H!D147)))),FALSE),"ExternalRefsMsg",IF(ISNUMBER('#_H'!D147),IF(ABS('#_H'!D147-H!D147)&gt;0.00001,TRUE,FALSE),IF('#_H'!D147&lt;&gt;H!D147,TRUE,FALSE)),IF(ISNUMBER('#_H'!D147),IF('#_H'!D147&gt;H!D147,"TooLow","TooHigh"),"WrongAnswer"),NOT(_xlfn.ISFORMULA('#_H'!D147)),IF(_xlfn.IFS(ISTEXT('#_H'!D147),FALSE,ISLOGICAL('#_H'!D147),FALSE,SUBSTITUTE(CELL("format",'#_H'!D147),"-","")=SUBSTITUTE(CELL("format",H!D147),"-",""),FALSE,CELL("format",'#_H'!D147)="G",FALSE,AND(CELL("format",'#_H'!D147)="F0",CELL("format",H!D147)="G"),FALSE,TRUE,IFERROR(IF(MATCH(CELL("format",'#_H'!D147)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147),_xlfn.FORMULATEXT(H!D147),H!D147),"9","#"),"8","#"),"7","#"),"6","#"),"5","#"),"4","#"),"3","#"),"2","#"),"1","#"),"0","#"),"$","")," ",""),",","@"),"&gt;","@"),"&lt;","@"),"=","@"),")","@"),"(","@"),"^","@"),"/","@"),"+","@"),"*","@"),"-","@"))-LEN(SUBSTITUTE(SUBSTITUTE(SUBSTITUTE(SUBSTITUTE(SUBSTITUTE(SUBSTITUTE(SUBSTITUTE(SUBSTITUTE(SUBSTITUTE(SUBSTITUTE(SUBSTITUTE(SUBSTITUTE(SUBSTITUTE(SUBSTITUTE(SUBSTITUTE(SUBSTITUTE(SUBSTITUTE(SUBSTITUTE(SUBSTITUTE(SUBSTITUTE(SUBSTITUTE(SUBSTITUTE(SUBSTITUTE(SUBSTITUTE(IF(_xlfn.ISFORMULA(H!D147),_xlfn.FORMULATEXT(H!D147),H!D147),"9","#"),"8","#"),"7","#"),"6","#"),"5","#"),"4","#"),"3","#"),"2","#"),"1","#"),"0","#"),"$","")," ",""),",","@"),"&gt;","@"),"&lt;","@"),"=","@"),")","@"),"(","@"),"^","@"),"/","@"),"+","@"),"*","@"),"-","@"),"@#","")))/2&gt;(LEN(SUBSTITUTE(SUBSTITUTE(SUBSTITUTE(SUBSTITUTE(SUBSTITUTE(SUBSTITUTE(SUBSTITUTE(SUBSTITUTE(SUBSTITUTE(SUBSTITUTE(SUBSTITUTE(SUBSTITUTE(SUBSTITUTE(SUBSTITUTE(SUBSTITUTE(SUBSTITUTE(SUBSTITUTE(SUBSTITUTE(SUBSTITUTE(SUBSTITUTE(SUBSTITUTE(SUBSTITUTE(SUBSTITUTE(IF(_xlfn.ISFORMULA('#_H'!D147),_xlfn.FORMULATEXT('#_H'!D147),'#_H'!D147),"9","#"),"8","#"),"7","#"),"6","#"),"5","#"),"4","#"),"3","#"),"2","#"),"1","#"),"0","#"),"$","")," ",""),",","@"),"&gt;","@"),"&lt;","@"),"=","@"),")","@"),"(","@"),"^","@"),"/","@"),"+","@"),"*","@"),"-","@"))-LEN(SUBSTITUTE(SUBSTITUTE(SUBSTITUTE(SUBSTITUTE(SUBSTITUTE(SUBSTITUTE(SUBSTITUTE(SUBSTITUTE(SUBSTITUTE(SUBSTITUTE(SUBSTITUTE(SUBSTITUTE(SUBSTITUTE(SUBSTITUTE(SUBSTITUTE(SUBSTITUTE(SUBSTITUTE(SUBSTITUTE(SUBSTITUTE(SUBSTITUTE(SUBSTITUTE(SUBSTITUTE(SUBSTITUTE(SUBSTITUTE(IF(_xlfn.ISFORMULA('#_H'!D147),_xlfn.FORMULATEXT('#_H'!D147),'#_H'!D147),"9","#"),"8","#"),"7","#"),"6","#"),"5","#"),"4","#"),"3","#"),"2","#"),"1","#"),"0","#"),"$","")," ",""),",","@"),"&gt;","@"),"&lt;","@"),"=","@"),")","@"),"(","@"),"^","@"),"/","@"),"+","@"),"*","@"),"-","@"),"@#","")))/2,TRUE,FALSE),"HardCodeMsg",IF(LEN(IF(_xlfn.ISFORMULA(H!D147),_xlfn.FORMULATEXT(H!D147),H!D147))-LEN(SUBSTITUTE(IF(_xlfn.ISFORMULA(H!D147),_xlfn.FORMULATEXT(H!D147),H!D147),"""",""))&gt;LEN(IF(_xlfn.ISFORMULA('#_H'!D147),_xlfn.FORMULATEXT('#_H'!D147),'#_H'!D147))-LEN(SUBSTITUTE(IF(_xlfn.ISFORMULA('#_H'!D147),_xlfn.FORMULATEXT('#_H'!D147),'#_H'!D147),"""","")),TRUE,FALSE),"HardQuoteMsg",IF(LEN(IF(_xlfn.ISFORMULA(H!D147),_xlfn.FORMULATEXT(H!D147),H!D147))-LEN(SUBSTITUTE(IF(_xlfn.ISFORMULA(H!D147),_xlfn.FORMULATEXT(H!D147),H!D147),"$",""))&lt;LEN(IF(_xlfn.ISFORMULA('#_H'!D147),_xlfn.FORMULATEXT('#_H'!D147),'#_H'!D147))-LEN(SUBSTITUTE(IF(_xlfn.ISFORMULA('#_H'!D147),_xlfn.FORMULATEXT('#_H'!D147),'#_H'!D147),"$","")),TRUE,FALSE),"MissingAbsMsg",_xlfn.IFS(ISTEXT('#_H'!D147),FALSE,ISLOGICAL('#_H'!D147),FALSE,SUBSTITUTE(CELL("format",'#_H'!D147),"-","")=SUBSTITUTE(CELL("format",H!D147),"-",""),FALSE,CELL("format",'#_H'!D147)="G",FALSE,AND(CELL("format",'#_H'!D147)="F0",CELL("format",H!D147)="G"),FALSE,TRUE,IFERROR(IF(MATCH(CELL("format",'#_H'!D147),FormatCodes_SFX!$A$4:$A$53,0)&gt;0,TRUE),FALSE),TRUE,TRUE),"FormatMsg",TRUE,"PerfectMsg")</f>
        <v>PerfectMsg</v>
      </c>
      <c r="E147" s="257">
        <v>301220</v>
      </c>
      <c r="F147" s="254">
        <v>0</v>
      </c>
      <c r="G147" s="254">
        <v>0</v>
      </c>
      <c r="H147" s="254"/>
      <c r="I147" s="251"/>
      <c r="J147" s="252">
        <v>0</v>
      </c>
      <c r="K147" s="252">
        <v>0</v>
      </c>
      <c r="N147" s="251"/>
    </row>
    <row r="148" spans="1:14" s="252" customFormat="1" x14ac:dyDescent="0.15">
      <c r="A148" s="251"/>
      <c r="B148" s="252">
        <v>0</v>
      </c>
      <c r="C148" s="252">
        <v>0</v>
      </c>
      <c r="D148" s="252" t="str">
        <f ca="1">_xlfn.IFS(ISBLANK(H!D148),"",IF(NOT(ISNA('#_H'!D148)),IF(ISNA(H!D148),TRUE,FALSE),FALSE),"StuNAMsg",IF(AND(ISNA('#_H'!D148),ISNA(H!D148)),TRUE,FALSE),"PerfectMsg",IF(NOT(ISERROR('#_H'!D148)),IF(ISERROR(H!D148),TRUE,FALSE),FALSE),"StuErrorMsg",IF(TYPE('#_H'!D148)&lt;&gt;TYPE(H!D148),TRUE,FALSE),"WrongTypeMsg",IF(_xlfn.ISFORMULA('#_H'!D148),IF(NOT(_xlfn.ISFORMULA(H!D148)),TRUE),FALSE),"MissingFormulaMsg",IF(NOT(AND(ISNUMBER(FIND("[",_xlfn.FORMULATEXT('#_H'!D148))),ISNUMBER(FIND("!",_xlfn.FORMULATEXT('#_H'!D148))))),AND(ISNUMBER(FIND("[",_xlfn.FORMULATEXT(H!D148))),ISNUMBER(FIND("!",_xlfn.FORMULATEXT(H!D148)))),FALSE),"ExternalRefsMsg",IF(ISNUMBER('#_H'!D148),IF(ABS('#_H'!D148-H!D148)&gt;0.00001,TRUE,FALSE),IF('#_H'!D148&lt;&gt;H!D148,TRUE,FALSE)),IF(ISNUMBER('#_H'!D148),IF('#_H'!D148&gt;H!D148,"TooLow","TooHigh"),"WrongAnswer"),NOT(_xlfn.ISFORMULA('#_H'!D148)),IF(_xlfn.IFS(ISTEXT('#_H'!D148),FALSE,ISLOGICAL('#_H'!D148),FALSE,SUBSTITUTE(CELL("format",'#_H'!D148),"-","")=SUBSTITUTE(CELL("format",H!D148),"-",""),FALSE,CELL("format",'#_H'!D148)="G",FALSE,AND(CELL("format",'#_H'!D148)="F0",CELL("format",H!D148)="G"),FALSE,TRUE,IFERROR(IF(MATCH(CELL("format",'#_H'!D148)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148),_xlfn.FORMULATEXT(H!D148),H!D148),"9","#"),"8","#"),"7","#"),"6","#"),"5","#"),"4","#"),"3","#"),"2","#"),"1","#"),"0","#"),"$","")," ",""),",","@"),"&gt;","@"),"&lt;","@"),"=","@"),")","@"),"(","@"),"^","@"),"/","@"),"+","@"),"*","@"),"-","@"))-LEN(SUBSTITUTE(SUBSTITUTE(SUBSTITUTE(SUBSTITUTE(SUBSTITUTE(SUBSTITUTE(SUBSTITUTE(SUBSTITUTE(SUBSTITUTE(SUBSTITUTE(SUBSTITUTE(SUBSTITUTE(SUBSTITUTE(SUBSTITUTE(SUBSTITUTE(SUBSTITUTE(SUBSTITUTE(SUBSTITUTE(SUBSTITUTE(SUBSTITUTE(SUBSTITUTE(SUBSTITUTE(SUBSTITUTE(SUBSTITUTE(IF(_xlfn.ISFORMULA(H!D148),_xlfn.FORMULATEXT(H!D148),H!D148),"9","#"),"8","#"),"7","#"),"6","#"),"5","#"),"4","#"),"3","#"),"2","#"),"1","#"),"0","#"),"$","")," ",""),",","@"),"&gt;","@"),"&lt;","@"),"=","@"),")","@"),"(","@"),"^","@"),"/","@"),"+","@"),"*","@"),"-","@"),"@#","")))/2&gt;(LEN(SUBSTITUTE(SUBSTITUTE(SUBSTITUTE(SUBSTITUTE(SUBSTITUTE(SUBSTITUTE(SUBSTITUTE(SUBSTITUTE(SUBSTITUTE(SUBSTITUTE(SUBSTITUTE(SUBSTITUTE(SUBSTITUTE(SUBSTITUTE(SUBSTITUTE(SUBSTITUTE(SUBSTITUTE(SUBSTITUTE(SUBSTITUTE(SUBSTITUTE(SUBSTITUTE(SUBSTITUTE(SUBSTITUTE(IF(_xlfn.ISFORMULA('#_H'!D148),_xlfn.FORMULATEXT('#_H'!D148),'#_H'!D148),"9","#"),"8","#"),"7","#"),"6","#"),"5","#"),"4","#"),"3","#"),"2","#"),"1","#"),"0","#"),"$","")," ",""),",","@"),"&gt;","@"),"&lt;","@"),"=","@"),")","@"),"(","@"),"^","@"),"/","@"),"+","@"),"*","@"),"-","@"))-LEN(SUBSTITUTE(SUBSTITUTE(SUBSTITUTE(SUBSTITUTE(SUBSTITUTE(SUBSTITUTE(SUBSTITUTE(SUBSTITUTE(SUBSTITUTE(SUBSTITUTE(SUBSTITUTE(SUBSTITUTE(SUBSTITUTE(SUBSTITUTE(SUBSTITUTE(SUBSTITUTE(SUBSTITUTE(SUBSTITUTE(SUBSTITUTE(SUBSTITUTE(SUBSTITUTE(SUBSTITUTE(SUBSTITUTE(SUBSTITUTE(IF(_xlfn.ISFORMULA('#_H'!D148),_xlfn.FORMULATEXT('#_H'!D148),'#_H'!D148),"9","#"),"8","#"),"7","#"),"6","#"),"5","#"),"4","#"),"3","#"),"2","#"),"1","#"),"0","#"),"$","")," ",""),",","@"),"&gt;","@"),"&lt;","@"),"=","@"),")","@"),"(","@"),"^","@"),"/","@"),"+","@"),"*","@"),"-","@"),"@#","")))/2,TRUE,FALSE),"HardCodeMsg",IF(LEN(IF(_xlfn.ISFORMULA(H!D148),_xlfn.FORMULATEXT(H!D148),H!D148))-LEN(SUBSTITUTE(IF(_xlfn.ISFORMULA(H!D148),_xlfn.FORMULATEXT(H!D148),H!D148),"""",""))&gt;LEN(IF(_xlfn.ISFORMULA('#_H'!D148),_xlfn.FORMULATEXT('#_H'!D148),'#_H'!D148))-LEN(SUBSTITUTE(IF(_xlfn.ISFORMULA('#_H'!D148),_xlfn.FORMULATEXT('#_H'!D148),'#_H'!D148),"""","")),TRUE,FALSE),"HardQuoteMsg",IF(LEN(IF(_xlfn.ISFORMULA(H!D148),_xlfn.FORMULATEXT(H!D148),H!D148))-LEN(SUBSTITUTE(IF(_xlfn.ISFORMULA(H!D148),_xlfn.FORMULATEXT(H!D148),H!D148),"$",""))&lt;LEN(IF(_xlfn.ISFORMULA('#_H'!D148),_xlfn.FORMULATEXT('#_H'!D148),'#_H'!D148))-LEN(SUBSTITUTE(IF(_xlfn.ISFORMULA('#_H'!D148),_xlfn.FORMULATEXT('#_H'!D148),'#_H'!D148),"$","")),TRUE,FALSE),"MissingAbsMsg",_xlfn.IFS(ISTEXT('#_H'!D148),FALSE,ISLOGICAL('#_H'!D148),FALSE,SUBSTITUTE(CELL("format",'#_H'!D148),"-","")=SUBSTITUTE(CELL("format",H!D148),"-",""),FALSE,CELL("format",'#_H'!D148)="G",FALSE,AND(CELL("format",'#_H'!D148)="F0",CELL("format",H!D148)="G"),FALSE,TRUE,IFERROR(IF(MATCH(CELL("format",'#_H'!D148),FormatCodes_SFX!$A$4:$A$53,0)&gt;0,TRUE),FALSE),TRUE,TRUE),"FormatMsg",TRUE,"PerfectMsg")</f>
        <v>PerfectMsg</v>
      </c>
      <c r="E148" s="257">
        <v>1256246</v>
      </c>
      <c r="F148" s="254">
        <v>0</v>
      </c>
      <c r="G148" s="254">
        <v>0</v>
      </c>
      <c r="H148" s="254"/>
      <c r="I148" s="251"/>
      <c r="J148" s="252">
        <v>0</v>
      </c>
      <c r="K148" s="252">
        <v>0</v>
      </c>
      <c r="N148" s="251"/>
    </row>
    <row r="149" spans="1:14" s="252" customFormat="1" x14ac:dyDescent="0.15">
      <c r="A149" s="251"/>
      <c r="B149" s="252">
        <v>0</v>
      </c>
      <c r="C149" s="252">
        <v>0</v>
      </c>
      <c r="D149" s="252" t="str">
        <f ca="1">_xlfn.IFS(ISBLANK(H!D149),"",IF(NOT(ISNA('#_H'!D149)),IF(ISNA(H!D149),TRUE,FALSE),FALSE),"StuNAMsg",IF(AND(ISNA('#_H'!D149),ISNA(H!D149)),TRUE,FALSE),"PerfectMsg",IF(NOT(ISERROR('#_H'!D149)),IF(ISERROR(H!D149),TRUE,FALSE),FALSE),"StuErrorMsg",IF(TYPE('#_H'!D149)&lt;&gt;TYPE(H!D149),TRUE,FALSE),"WrongTypeMsg",IF(_xlfn.ISFORMULA('#_H'!D149),IF(NOT(_xlfn.ISFORMULA(H!D149)),TRUE),FALSE),"MissingFormulaMsg",IF(NOT(AND(ISNUMBER(FIND("[",_xlfn.FORMULATEXT('#_H'!D149))),ISNUMBER(FIND("!",_xlfn.FORMULATEXT('#_H'!D149))))),AND(ISNUMBER(FIND("[",_xlfn.FORMULATEXT(H!D149))),ISNUMBER(FIND("!",_xlfn.FORMULATEXT(H!D149)))),FALSE),"ExternalRefsMsg",IF(ISNUMBER('#_H'!D149),IF(ABS('#_H'!D149-H!D149)&gt;0.00001,TRUE,FALSE),IF('#_H'!D149&lt;&gt;H!D149,TRUE,FALSE)),IF(ISNUMBER('#_H'!D149),IF('#_H'!D149&gt;H!D149,"TooLow","TooHigh"),"WrongAnswer"),NOT(_xlfn.ISFORMULA('#_H'!D149)),IF(_xlfn.IFS(ISTEXT('#_H'!D149),FALSE,ISLOGICAL('#_H'!D149),FALSE,SUBSTITUTE(CELL("format",'#_H'!D149),"-","")=SUBSTITUTE(CELL("format",H!D149),"-",""),FALSE,CELL("format",'#_H'!D149)="G",FALSE,AND(CELL("format",'#_H'!D149)="F0",CELL("format",H!D149)="G"),FALSE,TRUE,IFERROR(IF(MATCH(CELL("format",'#_H'!D149)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149),_xlfn.FORMULATEXT(H!D149),H!D149),"9","#"),"8","#"),"7","#"),"6","#"),"5","#"),"4","#"),"3","#"),"2","#"),"1","#"),"0","#"),"$","")," ",""),",","@"),"&gt;","@"),"&lt;","@"),"=","@"),")","@"),"(","@"),"^","@"),"/","@"),"+","@"),"*","@"),"-","@"))-LEN(SUBSTITUTE(SUBSTITUTE(SUBSTITUTE(SUBSTITUTE(SUBSTITUTE(SUBSTITUTE(SUBSTITUTE(SUBSTITUTE(SUBSTITUTE(SUBSTITUTE(SUBSTITUTE(SUBSTITUTE(SUBSTITUTE(SUBSTITUTE(SUBSTITUTE(SUBSTITUTE(SUBSTITUTE(SUBSTITUTE(SUBSTITUTE(SUBSTITUTE(SUBSTITUTE(SUBSTITUTE(SUBSTITUTE(SUBSTITUTE(IF(_xlfn.ISFORMULA(H!D149),_xlfn.FORMULATEXT(H!D149),H!D149),"9","#"),"8","#"),"7","#"),"6","#"),"5","#"),"4","#"),"3","#"),"2","#"),"1","#"),"0","#"),"$","")," ",""),",","@"),"&gt;","@"),"&lt;","@"),"=","@"),")","@"),"(","@"),"^","@"),"/","@"),"+","@"),"*","@"),"-","@"),"@#","")))/2&gt;(LEN(SUBSTITUTE(SUBSTITUTE(SUBSTITUTE(SUBSTITUTE(SUBSTITUTE(SUBSTITUTE(SUBSTITUTE(SUBSTITUTE(SUBSTITUTE(SUBSTITUTE(SUBSTITUTE(SUBSTITUTE(SUBSTITUTE(SUBSTITUTE(SUBSTITUTE(SUBSTITUTE(SUBSTITUTE(SUBSTITUTE(SUBSTITUTE(SUBSTITUTE(SUBSTITUTE(SUBSTITUTE(SUBSTITUTE(IF(_xlfn.ISFORMULA('#_H'!D149),_xlfn.FORMULATEXT('#_H'!D149),'#_H'!D149),"9","#"),"8","#"),"7","#"),"6","#"),"5","#"),"4","#"),"3","#"),"2","#"),"1","#"),"0","#"),"$","")," ",""),",","@"),"&gt;","@"),"&lt;","@"),"=","@"),")","@"),"(","@"),"^","@"),"/","@"),"+","@"),"*","@"),"-","@"))-LEN(SUBSTITUTE(SUBSTITUTE(SUBSTITUTE(SUBSTITUTE(SUBSTITUTE(SUBSTITUTE(SUBSTITUTE(SUBSTITUTE(SUBSTITUTE(SUBSTITUTE(SUBSTITUTE(SUBSTITUTE(SUBSTITUTE(SUBSTITUTE(SUBSTITUTE(SUBSTITUTE(SUBSTITUTE(SUBSTITUTE(SUBSTITUTE(SUBSTITUTE(SUBSTITUTE(SUBSTITUTE(SUBSTITUTE(SUBSTITUTE(IF(_xlfn.ISFORMULA('#_H'!D149),_xlfn.FORMULATEXT('#_H'!D149),'#_H'!D149),"9","#"),"8","#"),"7","#"),"6","#"),"5","#"),"4","#"),"3","#"),"2","#"),"1","#"),"0","#"),"$","")," ",""),",","@"),"&gt;","@"),"&lt;","@"),"=","@"),")","@"),"(","@"),"^","@"),"/","@"),"+","@"),"*","@"),"-","@"),"@#","")))/2,TRUE,FALSE),"HardCodeMsg",IF(LEN(IF(_xlfn.ISFORMULA(H!D149),_xlfn.FORMULATEXT(H!D149),H!D149))-LEN(SUBSTITUTE(IF(_xlfn.ISFORMULA(H!D149),_xlfn.FORMULATEXT(H!D149),H!D149),"""",""))&gt;LEN(IF(_xlfn.ISFORMULA('#_H'!D149),_xlfn.FORMULATEXT('#_H'!D149),'#_H'!D149))-LEN(SUBSTITUTE(IF(_xlfn.ISFORMULA('#_H'!D149),_xlfn.FORMULATEXT('#_H'!D149),'#_H'!D149),"""","")),TRUE,FALSE),"HardQuoteMsg",IF(LEN(IF(_xlfn.ISFORMULA(H!D149),_xlfn.FORMULATEXT(H!D149),H!D149))-LEN(SUBSTITUTE(IF(_xlfn.ISFORMULA(H!D149),_xlfn.FORMULATEXT(H!D149),H!D149),"$",""))&lt;LEN(IF(_xlfn.ISFORMULA('#_H'!D149),_xlfn.FORMULATEXT('#_H'!D149),'#_H'!D149))-LEN(SUBSTITUTE(IF(_xlfn.ISFORMULA('#_H'!D149),_xlfn.FORMULATEXT('#_H'!D149),'#_H'!D149),"$","")),TRUE,FALSE),"MissingAbsMsg",_xlfn.IFS(ISTEXT('#_H'!D149),FALSE,ISLOGICAL('#_H'!D149),FALSE,SUBSTITUTE(CELL("format",'#_H'!D149),"-","")=SUBSTITUTE(CELL("format",H!D149),"-",""),FALSE,CELL("format",'#_H'!D149)="G",FALSE,AND(CELL("format",'#_H'!D149)="F0",CELL("format",H!D149)="G"),FALSE,TRUE,IFERROR(IF(MATCH(CELL("format",'#_H'!D149),FormatCodes_SFX!$A$4:$A$53,0)&gt;0,TRUE),FALSE),TRUE,TRUE),"FormatMsg",TRUE,"PerfectMsg")</f>
        <v>PerfectMsg</v>
      </c>
      <c r="E149" s="257">
        <v>558013</v>
      </c>
      <c r="F149" s="254">
        <v>0</v>
      </c>
      <c r="G149" s="254">
        <v>0</v>
      </c>
      <c r="H149" s="254"/>
      <c r="I149" s="251"/>
      <c r="J149" s="252">
        <v>0</v>
      </c>
      <c r="K149" s="252">
        <v>0</v>
      </c>
      <c r="N149" s="251"/>
    </row>
    <row r="150" spans="1:14" s="252" customFormat="1" x14ac:dyDescent="0.15">
      <c r="A150" s="251"/>
      <c r="B150" s="252">
        <v>0</v>
      </c>
      <c r="C150" s="252">
        <v>0</v>
      </c>
      <c r="D150" s="252" t="str">
        <f ca="1">_xlfn.IFS(ISBLANK(H!D150),"",IF(NOT(ISNA('#_H'!D150)),IF(ISNA(H!D150),TRUE,FALSE),FALSE),"StuNAMsg",IF(AND(ISNA('#_H'!D150),ISNA(H!D150)),TRUE,FALSE),"PerfectMsg",IF(NOT(ISERROR('#_H'!D150)),IF(ISERROR(H!D150),TRUE,FALSE),FALSE),"StuErrorMsg",IF(TYPE('#_H'!D150)&lt;&gt;TYPE(H!D150),TRUE,FALSE),"WrongTypeMsg",IF(_xlfn.ISFORMULA('#_H'!D150),IF(NOT(_xlfn.ISFORMULA(H!D150)),TRUE),FALSE),"MissingFormulaMsg",IF(NOT(AND(ISNUMBER(FIND("[",_xlfn.FORMULATEXT('#_H'!D150))),ISNUMBER(FIND("!",_xlfn.FORMULATEXT('#_H'!D150))))),AND(ISNUMBER(FIND("[",_xlfn.FORMULATEXT(H!D150))),ISNUMBER(FIND("!",_xlfn.FORMULATEXT(H!D150)))),FALSE),"ExternalRefsMsg",IF(ISNUMBER('#_H'!D150),IF(ABS('#_H'!D150-H!D150)&gt;0.00001,TRUE,FALSE),IF('#_H'!D150&lt;&gt;H!D150,TRUE,FALSE)),IF(ISNUMBER('#_H'!D150),IF('#_H'!D150&gt;H!D150,"TooLow","TooHigh"),"WrongAnswer"),NOT(_xlfn.ISFORMULA('#_H'!D150)),IF(_xlfn.IFS(ISTEXT('#_H'!D150),FALSE,ISLOGICAL('#_H'!D150),FALSE,SUBSTITUTE(CELL("format",'#_H'!D150),"-","")=SUBSTITUTE(CELL("format",H!D150),"-",""),FALSE,CELL("format",'#_H'!D150)="G",FALSE,AND(CELL("format",'#_H'!D150)="F0",CELL("format",H!D150)="G"),FALSE,TRUE,IFERROR(IF(MATCH(CELL("format",'#_H'!D150)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150),_xlfn.FORMULATEXT(H!D150),H!D150),"9","#"),"8","#"),"7","#"),"6","#"),"5","#"),"4","#"),"3","#"),"2","#"),"1","#"),"0","#"),"$","")," ",""),",","@"),"&gt;","@"),"&lt;","@"),"=","@"),")","@"),"(","@"),"^","@"),"/","@"),"+","@"),"*","@"),"-","@"))-LEN(SUBSTITUTE(SUBSTITUTE(SUBSTITUTE(SUBSTITUTE(SUBSTITUTE(SUBSTITUTE(SUBSTITUTE(SUBSTITUTE(SUBSTITUTE(SUBSTITUTE(SUBSTITUTE(SUBSTITUTE(SUBSTITUTE(SUBSTITUTE(SUBSTITUTE(SUBSTITUTE(SUBSTITUTE(SUBSTITUTE(SUBSTITUTE(SUBSTITUTE(SUBSTITUTE(SUBSTITUTE(SUBSTITUTE(SUBSTITUTE(IF(_xlfn.ISFORMULA(H!D150),_xlfn.FORMULATEXT(H!D150),H!D150),"9","#"),"8","#"),"7","#"),"6","#"),"5","#"),"4","#"),"3","#"),"2","#"),"1","#"),"0","#"),"$","")," ",""),",","@"),"&gt;","@"),"&lt;","@"),"=","@"),")","@"),"(","@"),"^","@"),"/","@"),"+","@"),"*","@"),"-","@"),"@#","")))/2&gt;(LEN(SUBSTITUTE(SUBSTITUTE(SUBSTITUTE(SUBSTITUTE(SUBSTITUTE(SUBSTITUTE(SUBSTITUTE(SUBSTITUTE(SUBSTITUTE(SUBSTITUTE(SUBSTITUTE(SUBSTITUTE(SUBSTITUTE(SUBSTITUTE(SUBSTITUTE(SUBSTITUTE(SUBSTITUTE(SUBSTITUTE(SUBSTITUTE(SUBSTITUTE(SUBSTITUTE(SUBSTITUTE(SUBSTITUTE(IF(_xlfn.ISFORMULA('#_H'!D150),_xlfn.FORMULATEXT('#_H'!D150),'#_H'!D150),"9","#"),"8","#"),"7","#"),"6","#"),"5","#"),"4","#"),"3","#"),"2","#"),"1","#"),"0","#"),"$","")," ",""),",","@"),"&gt;","@"),"&lt;","@"),"=","@"),")","@"),"(","@"),"^","@"),"/","@"),"+","@"),"*","@"),"-","@"))-LEN(SUBSTITUTE(SUBSTITUTE(SUBSTITUTE(SUBSTITUTE(SUBSTITUTE(SUBSTITUTE(SUBSTITUTE(SUBSTITUTE(SUBSTITUTE(SUBSTITUTE(SUBSTITUTE(SUBSTITUTE(SUBSTITUTE(SUBSTITUTE(SUBSTITUTE(SUBSTITUTE(SUBSTITUTE(SUBSTITUTE(SUBSTITUTE(SUBSTITUTE(SUBSTITUTE(SUBSTITUTE(SUBSTITUTE(SUBSTITUTE(IF(_xlfn.ISFORMULA('#_H'!D150),_xlfn.FORMULATEXT('#_H'!D150),'#_H'!D150),"9","#"),"8","#"),"7","#"),"6","#"),"5","#"),"4","#"),"3","#"),"2","#"),"1","#"),"0","#"),"$","")," ",""),",","@"),"&gt;","@"),"&lt;","@"),"=","@"),")","@"),"(","@"),"^","@"),"/","@"),"+","@"),"*","@"),"-","@"),"@#","")))/2,TRUE,FALSE),"HardCodeMsg",IF(LEN(IF(_xlfn.ISFORMULA(H!D150),_xlfn.FORMULATEXT(H!D150),H!D150))-LEN(SUBSTITUTE(IF(_xlfn.ISFORMULA(H!D150),_xlfn.FORMULATEXT(H!D150),H!D150),"""",""))&gt;LEN(IF(_xlfn.ISFORMULA('#_H'!D150),_xlfn.FORMULATEXT('#_H'!D150),'#_H'!D150))-LEN(SUBSTITUTE(IF(_xlfn.ISFORMULA('#_H'!D150),_xlfn.FORMULATEXT('#_H'!D150),'#_H'!D150),"""","")),TRUE,FALSE),"HardQuoteMsg",IF(LEN(IF(_xlfn.ISFORMULA(H!D150),_xlfn.FORMULATEXT(H!D150),H!D150))-LEN(SUBSTITUTE(IF(_xlfn.ISFORMULA(H!D150),_xlfn.FORMULATEXT(H!D150),H!D150),"$",""))&lt;LEN(IF(_xlfn.ISFORMULA('#_H'!D150),_xlfn.FORMULATEXT('#_H'!D150),'#_H'!D150))-LEN(SUBSTITUTE(IF(_xlfn.ISFORMULA('#_H'!D150),_xlfn.FORMULATEXT('#_H'!D150),'#_H'!D150),"$","")),TRUE,FALSE),"MissingAbsMsg",_xlfn.IFS(ISTEXT('#_H'!D150),FALSE,ISLOGICAL('#_H'!D150),FALSE,SUBSTITUTE(CELL("format",'#_H'!D150),"-","")=SUBSTITUTE(CELL("format",H!D150),"-",""),FALSE,CELL("format",'#_H'!D150)="G",FALSE,AND(CELL("format",'#_H'!D150)="F0",CELL("format",H!D150)="G"),FALSE,TRUE,IFERROR(IF(MATCH(CELL("format",'#_H'!D150),FormatCodes_SFX!$A$4:$A$53,0)&gt;0,TRUE),FALSE),TRUE,TRUE),"FormatMsg",TRUE,"PerfectMsg")</f>
        <v>PerfectMsg</v>
      </c>
      <c r="E150" s="257">
        <v>398443</v>
      </c>
      <c r="F150" s="254">
        <v>0</v>
      </c>
      <c r="G150" s="254">
        <v>0</v>
      </c>
      <c r="H150" s="254"/>
      <c r="I150" s="251"/>
      <c r="J150" s="252">
        <v>0</v>
      </c>
      <c r="K150" s="252">
        <v>0</v>
      </c>
      <c r="N150" s="251"/>
    </row>
    <row r="151" spans="1:14" s="252" customFormat="1" x14ac:dyDescent="0.15">
      <c r="A151" s="251"/>
      <c r="B151" s="252">
        <v>0</v>
      </c>
      <c r="C151" s="252">
        <v>0</v>
      </c>
      <c r="D151" s="252" t="str">
        <f ca="1">_xlfn.IFS(ISBLANK(H!D151),"",IF(NOT(ISNA('#_H'!D151)),IF(ISNA(H!D151),TRUE,FALSE),FALSE),"StuNAMsg",IF(AND(ISNA('#_H'!D151),ISNA(H!D151)),TRUE,FALSE),"PerfectMsg",IF(NOT(ISERROR('#_H'!D151)),IF(ISERROR(H!D151),TRUE,FALSE),FALSE),"StuErrorMsg",IF(TYPE('#_H'!D151)&lt;&gt;TYPE(H!D151),TRUE,FALSE),"WrongTypeMsg",IF(_xlfn.ISFORMULA('#_H'!D151),IF(NOT(_xlfn.ISFORMULA(H!D151)),TRUE),FALSE),"MissingFormulaMsg",IF(NOT(AND(ISNUMBER(FIND("[",_xlfn.FORMULATEXT('#_H'!D151))),ISNUMBER(FIND("!",_xlfn.FORMULATEXT('#_H'!D151))))),AND(ISNUMBER(FIND("[",_xlfn.FORMULATEXT(H!D151))),ISNUMBER(FIND("!",_xlfn.FORMULATEXT(H!D151)))),FALSE),"ExternalRefsMsg",IF(ISNUMBER('#_H'!D151),IF(ABS('#_H'!D151-H!D151)&gt;0.00001,TRUE,FALSE),IF('#_H'!D151&lt;&gt;H!D151,TRUE,FALSE)),IF(ISNUMBER('#_H'!D151),IF('#_H'!D151&gt;H!D151,"TooLow","TooHigh"),"WrongAnswer"),NOT(_xlfn.ISFORMULA('#_H'!D151)),IF(_xlfn.IFS(ISTEXT('#_H'!D151),FALSE,ISLOGICAL('#_H'!D151),FALSE,SUBSTITUTE(CELL("format",'#_H'!D151),"-","")=SUBSTITUTE(CELL("format",H!D151),"-",""),FALSE,CELL("format",'#_H'!D151)="G",FALSE,AND(CELL("format",'#_H'!D151)="F0",CELL("format",H!D151)="G"),FALSE,TRUE,IFERROR(IF(MATCH(CELL("format",'#_H'!D151)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151),_xlfn.FORMULATEXT(H!D151),H!D151),"9","#"),"8","#"),"7","#"),"6","#"),"5","#"),"4","#"),"3","#"),"2","#"),"1","#"),"0","#"),"$","")," ",""),",","@"),"&gt;","@"),"&lt;","@"),"=","@"),")","@"),"(","@"),"^","@"),"/","@"),"+","@"),"*","@"),"-","@"))-LEN(SUBSTITUTE(SUBSTITUTE(SUBSTITUTE(SUBSTITUTE(SUBSTITUTE(SUBSTITUTE(SUBSTITUTE(SUBSTITUTE(SUBSTITUTE(SUBSTITUTE(SUBSTITUTE(SUBSTITUTE(SUBSTITUTE(SUBSTITUTE(SUBSTITUTE(SUBSTITUTE(SUBSTITUTE(SUBSTITUTE(SUBSTITUTE(SUBSTITUTE(SUBSTITUTE(SUBSTITUTE(SUBSTITUTE(SUBSTITUTE(IF(_xlfn.ISFORMULA(H!D151),_xlfn.FORMULATEXT(H!D151),H!D151),"9","#"),"8","#"),"7","#"),"6","#"),"5","#"),"4","#"),"3","#"),"2","#"),"1","#"),"0","#"),"$","")," ",""),",","@"),"&gt;","@"),"&lt;","@"),"=","@"),")","@"),"(","@"),"^","@"),"/","@"),"+","@"),"*","@"),"-","@"),"@#","")))/2&gt;(LEN(SUBSTITUTE(SUBSTITUTE(SUBSTITUTE(SUBSTITUTE(SUBSTITUTE(SUBSTITUTE(SUBSTITUTE(SUBSTITUTE(SUBSTITUTE(SUBSTITUTE(SUBSTITUTE(SUBSTITUTE(SUBSTITUTE(SUBSTITUTE(SUBSTITUTE(SUBSTITUTE(SUBSTITUTE(SUBSTITUTE(SUBSTITUTE(SUBSTITUTE(SUBSTITUTE(SUBSTITUTE(SUBSTITUTE(IF(_xlfn.ISFORMULA('#_H'!D151),_xlfn.FORMULATEXT('#_H'!D151),'#_H'!D151),"9","#"),"8","#"),"7","#"),"6","#"),"5","#"),"4","#"),"3","#"),"2","#"),"1","#"),"0","#"),"$","")," ",""),",","@"),"&gt;","@"),"&lt;","@"),"=","@"),")","@"),"(","@"),"^","@"),"/","@"),"+","@"),"*","@"),"-","@"))-LEN(SUBSTITUTE(SUBSTITUTE(SUBSTITUTE(SUBSTITUTE(SUBSTITUTE(SUBSTITUTE(SUBSTITUTE(SUBSTITUTE(SUBSTITUTE(SUBSTITUTE(SUBSTITUTE(SUBSTITUTE(SUBSTITUTE(SUBSTITUTE(SUBSTITUTE(SUBSTITUTE(SUBSTITUTE(SUBSTITUTE(SUBSTITUTE(SUBSTITUTE(SUBSTITUTE(SUBSTITUTE(SUBSTITUTE(SUBSTITUTE(IF(_xlfn.ISFORMULA('#_H'!D151),_xlfn.FORMULATEXT('#_H'!D151),'#_H'!D151),"9","#"),"8","#"),"7","#"),"6","#"),"5","#"),"4","#"),"3","#"),"2","#"),"1","#"),"0","#"),"$","")," ",""),",","@"),"&gt;","@"),"&lt;","@"),"=","@"),")","@"),"(","@"),"^","@"),"/","@"),"+","@"),"*","@"),"-","@"),"@#","")))/2,TRUE,FALSE),"HardCodeMsg",IF(LEN(IF(_xlfn.ISFORMULA(H!D151),_xlfn.FORMULATEXT(H!D151),H!D151))-LEN(SUBSTITUTE(IF(_xlfn.ISFORMULA(H!D151),_xlfn.FORMULATEXT(H!D151),H!D151),"""",""))&gt;LEN(IF(_xlfn.ISFORMULA('#_H'!D151),_xlfn.FORMULATEXT('#_H'!D151),'#_H'!D151))-LEN(SUBSTITUTE(IF(_xlfn.ISFORMULA('#_H'!D151),_xlfn.FORMULATEXT('#_H'!D151),'#_H'!D151),"""","")),TRUE,FALSE),"HardQuoteMsg",IF(LEN(IF(_xlfn.ISFORMULA(H!D151),_xlfn.FORMULATEXT(H!D151),H!D151))-LEN(SUBSTITUTE(IF(_xlfn.ISFORMULA(H!D151),_xlfn.FORMULATEXT(H!D151),H!D151),"$",""))&lt;LEN(IF(_xlfn.ISFORMULA('#_H'!D151),_xlfn.FORMULATEXT('#_H'!D151),'#_H'!D151))-LEN(SUBSTITUTE(IF(_xlfn.ISFORMULA('#_H'!D151),_xlfn.FORMULATEXT('#_H'!D151),'#_H'!D151),"$","")),TRUE,FALSE),"MissingAbsMsg",_xlfn.IFS(ISTEXT('#_H'!D151),FALSE,ISLOGICAL('#_H'!D151),FALSE,SUBSTITUTE(CELL("format",'#_H'!D151),"-","")=SUBSTITUTE(CELL("format",H!D151),"-",""),FALSE,CELL("format",'#_H'!D151)="G",FALSE,AND(CELL("format",'#_H'!D151)="F0",CELL("format",H!D151)="G"),FALSE,TRUE,IFERROR(IF(MATCH(CELL("format",'#_H'!D151),FormatCodes_SFX!$A$4:$A$53,0)&gt;0,TRUE),FALSE),TRUE,TRUE),"FormatMsg",TRUE,"PerfectMsg")</f>
        <v>PerfectMsg</v>
      </c>
      <c r="E151" s="257">
        <v>2203383</v>
      </c>
      <c r="F151" s="254">
        <v>0</v>
      </c>
      <c r="G151" s="254">
        <v>0</v>
      </c>
      <c r="H151" s="254"/>
      <c r="I151" s="251"/>
      <c r="J151" s="252">
        <v>0</v>
      </c>
      <c r="K151" s="252">
        <v>0</v>
      </c>
      <c r="N151" s="251"/>
    </row>
    <row r="152" spans="1:14" s="252" customFormat="1" x14ac:dyDescent="0.15">
      <c r="A152" s="251"/>
      <c r="B152" s="252">
        <v>0</v>
      </c>
      <c r="C152" s="252">
        <v>0</v>
      </c>
      <c r="D152" s="252" t="str">
        <f ca="1">_xlfn.IFS(ISBLANK(H!D152),"",IF(NOT(ISNA('#_H'!D152)),IF(ISNA(H!D152),TRUE,FALSE),FALSE),"StuNAMsg",IF(AND(ISNA('#_H'!D152),ISNA(H!D152)),TRUE,FALSE),"PerfectMsg",IF(NOT(ISERROR('#_H'!D152)),IF(ISERROR(H!D152),TRUE,FALSE),FALSE),"StuErrorMsg",IF(TYPE('#_H'!D152)&lt;&gt;TYPE(H!D152),TRUE,FALSE),"WrongTypeMsg",IF(_xlfn.ISFORMULA('#_H'!D152),IF(NOT(_xlfn.ISFORMULA(H!D152)),TRUE),FALSE),"MissingFormulaMsg",IF(NOT(AND(ISNUMBER(FIND("[",_xlfn.FORMULATEXT('#_H'!D152))),ISNUMBER(FIND("!",_xlfn.FORMULATEXT('#_H'!D152))))),AND(ISNUMBER(FIND("[",_xlfn.FORMULATEXT(H!D152))),ISNUMBER(FIND("!",_xlfn.FORMULATEXT(H!D152)))),FALSE),"ExternalRefsMsg",IF(ISNUMBER('#_H'!D152),IF(ABS('#_H'!D152-H!D152)&gt;0.00001,TRUE,FALSE),IF('#_H'!D152&lt;&gt;H!D152,TRUE,FALSE)),IF(ISNUMBER('#_H'!D152),IF('#_H'!D152&gt;H!D152,"TooLow","TooHigh"),"WrongAnswer"),NOT(_xlfn.ISFORMULA('#_H'!D152)),IF(_xlfn.IFS(ISTEXT('#_H'!D152),FALSE,ISLOGICAL('#_H'!D152),FALSE,SUBSTITUTE(CELL("format",'#_H'!D152),"-","")=SUBSTITUTE(CELL("format",H!D152),"-",""),FALSE,CELL("format",'#_H'!D152)="G",FALSE,AND(CELL("format",'#_H'!D152)="F0",CELL("format",H!D152)="G"),FALSE,TRUE,IFERROR(IF(MATCH(CELL("format",'#_H'!D152)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152),_xlfn.FORMULATEXT(H!D152),H!D152),"9","#"),"8","#"),"7","#"),"6","#"),"5","#"),"4","#"),"3","#"),"2","#"),"1","#"),"0","#"),"$","")," ",""),",","@"),"&gt;","@"),"&lt;","@"),"=","@"),")","@"),"(","@"),"^","@"),"/","@"),"+","@"),"*","@"),"-","@"))-LEN(SUBSTITUTE(SUBSTITUTE(SUBSTITUTE(SUBSTITUTE(SUBSTITUTE(SUBSTITUTE(SUBSTITUTE(SUBSTITUTE(SUBSTITUTE(SUBSTITUTE(SUBSTITUTE(SUBSTITUTE(SUBSTITUTE(SUBSTITUTE(SUBSTITUTE(SUBSTITUTE(SUBSTITUTE(SUBSTITUTE(SUBSTITUTE(SUBSTITUTE(SUBSTITUTE(SUBSTITUTE(SUBSTITUTE(SUBSTITUTE(IF(_xlfn.ISFORMULA(H!D152),_xlfn.FORMULATEXT(H!D152),H!D152),"9","#"),"8","#"),"7","#"),"6","#"),"5","#"),"4","#"),"3","#"),"2","#"),"1","#"),"0","#"),"$","")," ",""),",","@"),"&gt;","@"),"&lt;","@"),"=","@"),")","@"),"(","@"),"^","@"),"/","@"),"+","@"),"*","@"),"-","@"),"@#","")))/2&gt;(LEN(SUBSTITUTE(SUBSTITUTE(SUBSTITUTE(SUBSTITUTE(SUBSTITUTE(SUBSTITUTE(SUBSTITUTE(SUBSTITUTE(SUBSTITUTE(SUBSTITUTE(SUBSTITUTE(SUBSTITUTE(SUBSTITUTE(SUBSTITUTE(SUBSTITUTE(SUBSTITUTE(SUBSTITUTE(SUBSTITUTE(SUBSTITUTE(SUBSTITUTE(SUBSTITUTE(SUBSTITUTE(SUBSTITUTE(IF(_xlfn.ISFORMULA('#_H'!D152),_xlfn.FORMULATEXT('#_H'!D152),'#_H'!D152),"9","#"),"8","#"),"7","#"),"6","#"),"5","#"),"4","#"),"3","#"),"2","#"),"1","#"),"0","#"),"$","")," ",""),",","@"),"&gt;","@"),"&lt;","@"),"=","@"),")","@"),"(","@"),"^","@"),"/","@"),"+","@"),"*","@"),"-","@"))-LEN(SUBSTITUTE(SUBSTITUTE(SUBSTITUTE(SUBSTITUTE(SUBSTITUTE(SUBSTITUTE(SUBSTITUTE(SUBSTITUTE(SUBSTITUTE(SUBSTITUTE(SUBSTITUTE(SUBSTITUTE(SUBSTITUTE(SUBSTITUTE(SUBSTITUTE(SUBSTITUTE(SUBSTITUTE(SUBSTITUTE(SUBSTITUTE(SUBSTITUTE(SUBSTITUTE(SUBSTITUTE(SUBSTITUTE(SUBSTITUTE(IF(_xlfn.ISFORMULA('#_H'!D152),_xlfn.FORMULATEXT('#_H'!D152),'#_H'!D152),"9","#"),"8","#"),"7","#"),"6","#"),"5","#"),"4","#"),"3","#"),"2","#"),"1","#"),"0","#"),"$","")," ",""),",","@"),"&gt;","@"),"&lt;","@"),"=","@"),")","@"),"(","@"),"^","@"),"/","@"),"+","@"),"*","@"),"-","@"),"@#","")))/2,TRUE,FALSE),"HardCodeMsg",IF(LEN(IF(_xlfn.ISFORMULA(H!D152),_xlfn.FORMULATEXT(H!D152),H!D152))-LEN(SUBSTITUTE(IF(_xlfn.ISFORMULA(H!D152),_xlfn.FORMULATEXT(H!D152),H!D152),"""",""))&gt;LEN(IF(_xlfn.ISFORMULA('#_H'!D152),_xlfn.FORMULATEXT('#_H'!D152),'#_H'!D152))-LEN(SUBSTITUTE(IF(_xlfn.ISFORMULA('#_H'!D152),_xlfn.FORMULATEXT('#_H'!D152),'#_H'!D152),"""","")),TRUE,FALSE),"HardQuoteMsg",IF(LEN(IF(_xlfn.ISFORMULA(H!D152),_xlfn.FORMULATEXT(H!D152),H!D152))-LEN(SUBSTITUTE(IF(_xlfn.ISFORMULA(H!D152),_xlfn.FORMULATEXT(H!D152),H!D152),"$",""))&lt;LEN(IF(_xlfn.ISFORMULA('#_H'!D152),_xlfn.FORMULATEXT('#_H'!D152),'#_H'!D152))-LEN(SUBSTITUTE(IF(_xlfn.ISFORMULA('#_H'!D152),_xlfn.FORMULATEXT('#_H'!D152),'#_H'!D152),"$","")),TRUE,FALSE),"MissingAbsMsg",_xlfn.IFS(ISTEXT('#_H'!D152),FALSE,ISLOGICAL('#_H'!D152),FALSE,SUBSTITUTE(CELL("format",'#_H'!D152),"-","")=SUBSTITUTE(CELL("format",H!D152),"-",""),FALSE,CELL("format",'#_H'!D152)="G",FALSE,AND(CELL("format",'#_H'!D152)="F0",CELL("format",H!D152)="G"),FALSE,TRUE,IFERROR(IF(MATCH(CELL("format",'#_H'!D152),FormatCodes_SFX!$A$4:$A$53,0)&gt;0,TRUE),FALSE),TRUE,TRUE),"FormatMsg",TRUE,"PerfectMsg")</f>
        <v>PerfectMsg</v>
      </c>
      <c r="E152" s="257">
        <v>9645035</v>
      </c>
      <c r="F152" s="254">
        <v>0</v>
      </c>
      <c r="G152" s="254">
        <v>0</v>
      </c>
      <c r="H152" s="254"/>
      <c r="I152" s="251"/>
      <c r="J152" s="252">
        <v>0</v>
      </c>
      <c r="K152" s="252">
        <v>0</v>
      </c>
      <c r="N152" s="251"/>
    </row>
    <row r="153" spans="1:14" s="252" customFormat="1" x14ac:dyDescent="0.15">
      <c r="A153" s="251"/>
      <c r="B153" s="252">
        <v>0</v>
      </c>
      <c r="C153" s="252">
        <v>0</v>
      </c>
      <c r="D153" s="252" t="str">
        <f ca="1">_xlfn.IFS(ISBLANK(H!D153),"",IF(NOT(ISNA('#_H'!D153)),IF(ISNA(H!D153),TRUE,FALSE),FALSE),"StuNAMsg",IF(AND(ISNA('#_H'!D153),ISNA(H!D153)),TRUE,FALSE),"PerfectMsg",IF(NOT(ISERROR('#_H'!D153)),IF(ISERROR(H!D153),TRUE,FALSE),FALSE),"StuErrorMsg",IF(TYPE('#_H'!D153)&lt;&gt;TYPE(H!D153),TRUE,FALSE),"WrongTypeMsg",IF(_xlfn.ISFORMULA('#_H'!D153),IF(NOT(_xlfn.ISFORMULA(H!D153)),TRUE),FALSE),"MissingFormulaMsg",IF(NOT(AND(ISNUMBER(FIND("[",_xlfn.FORMULATEXT('#_H'!D153))),ISNUMBER(FIND("!",_xlfn.FORMULATEXT('#_H'!D153))))),AND(ISNUMBER(FIND("[",_xlfn.FORMULATEXT(H!D153))),ISNUMBER(FIND("!",_xlfn.FORMULATEXT(H!D153)))),FALSE),"ExternalRefsMsg",IF(ISNUMBER('#_H'!D153),IF(ABS('#_H'!D153-H!D153)&gt;0.00001,TRUE,FALSE),IF('#_H'!D153&lt;&gt;H!D153,TRUE,FALSE)),IF(ISNUMBER('#_H'!D153),IF('#_H'!D153&gt;H!D153,"TooLow","TooHigh"),"WrongAnswer"),NOT(_xlfn.ISFORMULA('#_H'!D153)),IF(_xlfn.IFS(ISTEXT('#_H'!D153),FALSE,ISLOGICAL('#_H'!D153),FALSE,SUBSTITUTE(CELL("format",'#_H'!D153),"-","")=SUBSTITUTE(CELL("format",H!D153),"-",""),FALSE,CELL("format",'#_H'!D153)="G",FALSE,AND(CELL("format",'#_H'!D153)="F0",CELL("format",H!D153)="G"),FALSE,TRUE,IFERROR(IF(MATCH(CELL("format",'#_H'!D153)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153),_xlfn.FORMULATEXT(H!D153),H!D153),"9","#"),"8","#"),"7","#"),"6","#"),"5","#"),"4","#"),"3","#"),"2","#"),"1","#"),"0","#"),"$","")," ",""),",","@"),"&gt;","@"),"&lt;","@"),"=","@"),")","@"),"(","@"),"^","@"),"/","@"),"+","@"),"*","@"),"-","@"))-LEN(SUBSTITUTE(SUBSTITUTE(SUBSTITUTE(SUBSTITUTE(SUBSTITUTE(SUBSTITUTE(SUBSTITUTE(SUBSTITUTE(SUBSTITUTE(SUBSTITUTE(SUBSTITUTE(SUBSTITUTE(SUBSTITUTE(SUBSTITUTE(SUBSTITUTE(SUBSTITUTE(SUBSTITUTE(SUBSTITUTE(SUBSTITUTE(SUBSTITUTE(SUBSTITUTE(SUBSTITUTE(SUBSTITUTE(SUBSTITUTE(IF(_xlfn.ISFORMULA(H!D153),_xlfn.FORMULATEXT(H!D153),H!D153),"9","#"),"8","#"),"7","#"),"6","#"),"5","#"),"4","#"),"3","#"),"2","#"),"1","#"),"0","#"),"$","")," ",""),",","@"),"&gt;","@"),"&lt;","@"),"=","@"),")","@"),"(","@"),"^","@"),"/","@"),"+","@"),"*","@"),"-","@"),"@#","")))/2&gt;(LEN(SUBSTITUTE(SUBSTITUTE(SUBSTITUTE(SUBSTITUTE(SUBSTITUTE(SUBSTITUTE(SUBSTITUTE(SUBSTITUTE(SUBSTITUTE(SUBSTITUTE(SUBSTITUTE(SUBSTITUTE(SUBSTITUTE(SUBSTITUTE(SUBSTITUTE(SUBSTITUTE(SUBSTITUTE(SUBSTITUTE(SUBSTITUTE(SUBSTITUTE(SUBSTITUTE(SUBSTITUTE(SUBSTITUTE(IF(_xlfn.ISFORMULA('#_H'!D153),_xlfn.FORMULATEXT('#_H'!D153),'#_H'!D153),"9","#"),"8","#"),"7","#"),"6","#"),"5","#"),"4","#"),"3","#"),"2","#"),"1","#"),"0","#"),"$","")," ",""),",","@"),"&gt;","@"),"&lt;","@"),"=","@"),")","@"),"(","@"),"^","@"),"/","@"),"+","@"),"*","@"),"-","@"))-LEN(SUBSTITUTE(SUBSTITUTE(SUBSTITUTE(SUBSTITUTE(SUBSTITUTE(SUBSTITUTE(SUBSTITUTE(SUBSTITUTE(SUBSTITUTE(SUBSTITUTE(SUBSTITUTE(SUBSTITUTE(SUBSTITUTE(SUBSTITUTE(SUBSTITUTE(SUBSTITUTE(SUBSTITUTE(SUBSTITUTE(SUBSTITUTE(SUBSTITUTE(SUBSTITUTE(SUBSTITUTE(SUBSTITUTE(SUBSTITUTE(IF(_xlfn.ISFORMULA('#_H'!D153),_xlfn.FORMULATEXT('#_H'!D153),'#_H'!D153),"9","#"),"8","#"),"7","#"),"6","#"),"5","#"),"4","#"),"3","#"),"2","#"),"1","#"),"0","#"),"$","")," ",""),",","@"),"&gt;","@"),"&lt;","@"),"=","@"),")","@"),"(","@"),"^","@"),"/","@"),"+","@"),"*","@"),"-","@"),"@#","")))/2,TRUE,FALSE),"HardCodeMsg",IF(LEN(IF(_xlfn.ISFORMULA(H!D153),_xlfn.FORMULATEXT(H!D153),H!D153))-LEN(SUBSTITUTE(IF(_xlfn.ISFORMULA(H!D153),_xlfn.FORMULATEXT(H!D153),H!D153),"""",""))&gt;LEN(IF(_xlfn.ISFORMULA('#_H'!D153),_xlfn.FORMULATEXT('#_H'!D153),'#_H'!D153))-LEN(SUBSTITUTE(IF(_xlfn.ISFORMULA('#_H'!D153),_xlfn.FORMULATEXT('#_H'!D153),'#_H'!D153),"""","")),TRUE,FALSE),"HardQuoteMsg",IF(LEN(IF(_xlfn.ISFORMULA(H!D153),_xlfn.FORMULATEXT(H!D153),H!D153))-LEN(SUBSTITUTE(IF(_xlfn.ISFORMULA(H!D153),_xlfn.FORMULATEXT(H!D153),H!D153),"$",""))&lt;LEN(IF(_xlfn.ISFORMULA('#_H'!D153),_xlfn.FORMULATEXT('#_H'!D153),'#_H'!D153))-LEN(SUBSTITUTE(IF(_xlfn.ISFORMULA('#_H'!D153),_xlfn.FORMULATEXT('#_H'!D153),'#_H'!D153),"$","")),TRUE,FALSE),"MissingAbsMsg",_xlfn.IFS(ISTEXT('#_H'!D153),FALSE,ISLOGICAL('#_H'!D153),FALSE,SUBSTITUTE(CELL("format",'#_H'!D153),"-","")=SUBSTITUTE(CELL("format",H!D153),"-",""),FALSE,CELL("format",'#_H'!D153)="G",FALSE,AND(CELL("format",'#_H'!D153)="F0",CELL("format",H!D153)="G"),FALSE,TRUE,IFERROR(IF(MATCH(CELL("format",'#_H'!D153),FormatCodes_SFX!$A$4:$A$53,0)&gt;0,TRUE),FALSE),TRUE,TRUE),"FormatMsg",TRUE,"PerfectMsg")</f>
        <v>PerfectMsg</v>
      </c>
      <c r="E153" s="257">
        <v>880953</v>
      </c>
      <c r="F153" s="254">
        <v>0</v>
      </c>
      <c r="G153" s="254">
        <v>0</v>
      </c>
      <c r="H153" s="254"/>
      <c r="I153" s="251"/>
      <c r="J153" s="252">
        <v>0</v>
      </c>
      <c r="K153" s="252">
        <v>0</v>
      </c>
      <c r="N153" s="251"/>
    </row>
    <row r="154" spans="1:14" s="252" customFormat="1" x14ac:dyDescent="0.15">
      <c r="A154" s="251"/>
      <c r="B154" s="252">
        <v>0</v>
      </c>
      <c r="C154" s="252">
        <v>0</v>
      </c>
      <c r="D154" s="252" t="str">
        <f ca="1">_xlfn.IFS(ISBLANK(H!D154),"",IF(NOT(ISNA('#_H'!D154)),IF(ISNA(H!D154),TRUE,FALSE),FALSE),"StuNAMsg",IF(AND(ISNA('#_H'!D154),ISNA(H!D154)),TRUE,FALSE),"PerfectMsg",IF(NOT(ISERROR('#_H'!D154)),IF(ISERROR(H!D154),TRUE,FALSE),FALSE),"StuErrorMsg",IF(TYPE('#_H'!D154)&lt;&gt;TYPE(H!D154),TRUE,FALSE),"WrongTypeMsg",IF(_xlfn.ISFORMULA('#_H'!D154),IF(NOT(_xlfn.ISFORMULA(H!D154)),TRUE),FALSE),"MissingFormulaMsg",IF(NOT(AND(ISNUMBER(FIND("[",_xlfn.FORMULATEXT('#_H'!D154))),ISNUMBER(FIND("!",_xlfn.FORMULATEXT('#_H'!D154))))),AND(ISNUMBER(FIND("[",_xlfn.FORMULATEXT(H!D154))),ISNUMBER(FIND("!",_xlfn.FORMULATEXT(H!D154)))),FALSE),"ExternalRefsMsg",IF(ISNUMBER('#_H'!D154),IF(ABS('#_H'!D154-H!D154)&gt;0.00001,TRUE,FALSE),IF('#_H'!D154&lt;&gt;H!D154,TRUE,FALSE)),IF(ISNUMBER('#_H'!D154),IF('#_H'!D154&gt;H!D154,"TooLow","TooHigh"),"WrongAnswer"),NOT(_xlfn.ISFORMULA('#_H'!D154)),IF(_xlfn.IFS(ISTEXT('#_H'!D154),FALSE,ISLOGICAL('#_H'!D154),FALSE,SUBSTITUTE(CELL("format",'#_H'!D154),"-","")=SUBSTITUTE(CELL("format",H!D154),"-",""),FALSE,CELL("format",'#_H'!D154)="G",FALSE,AND(CELL("format",'#_H'!D154)="F0",CELL("format",H!D154)="G"),FALSE,TRUE,IFERROR(IF(MATCH(CELL("format",'#_H'!D154)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154),_xlfn.FORMULATEXT(H!D154),H!D154),"9","#"),"8","#"),"7","#"),"6","#"),"5","#"),"4","#"),"3","#"),"2","#"),"1","#"),"0","#"),"$","")," ",""),",","@"),"&gt;","@"),"&lt;","@"),"=","@"),")","@"),"(","@"),"^","@"),"/","@"),"+","@"),"*","@"),"-","@"))-LEN(SUBSTITUTE(SUBSTITUTE(SUBSTITUTE(SUBSTITUTE(SUBSTITUTE(SUBSTITUTE(SUBSTITUTE(SUBSTITUTE(SUBSTITUTE(SUBSTITUTE(SUBSTITUTE(SUBSTITUTE(SUBSTITUTE(SUBSTITUTE(SUBSTITUTE(SUBSTITUTE(SUBSTITUTE(SUBSTITUTE(SUBSTITUTE(SUBSTITUTE(SUBSTITUTE(SUBSTITUTE(SUBSTITUTE(SUBSTITUTE(IF(_xlfn.ISFORMULA(H!D154),_xlfn.FORMULATEXT(H!D154),H!D154),"9","#"),"8","#"),"7","#"),"6","#"),"5","#"),"4","#"),"3","#"),"2","#"),"1","#"),"0","#"),"$","")," ",""),",","@"),"&gt;","@"),"&lt;","@"),"=","@"),")","@"),"(","@"),"^","@"),"/","@"),"+","@"),"*","@"),"-","@"),"@#","")))/2&gt;(LEN(SUBSTITUTE(SUBSTITUTE(SUBSTITUTE(SUBSTITUTE(SUBSTITUTE(SUBSTITUTE(SUBSTITUTE(SUBSTITUTE(SUBSTITUTE(SUBSTITUTE(SUBSTITUTE(SUBSTITUTE(SUBSTITUTE(SUBSTITUTE(SUBSTITUTE(SUBSTITUTE(SUBSTITUTE(SUBSTITUTE(SUBSTITUTE(SUBSTITUTE(SUBSTITUTE(SUBSTITUTE(SUBSTITUTE(IF(_xlfn.ISFORMULA('#_H'!D154),_xlfn.FORMULATEXT('#_H'!D154),'#_H'!D154),"9","#"),"8","#"),"7","#"),"6","#"),"5","#"),"4","#"),"3","#"),"2","#"),"1","#"),"0","#"),"$","")," ",""),",","@"),"&gt;","@"),"&lt;","@"),"=","@"),")","@"),"(","@"),"^","@"),"/","@"),"+","@"),"*","@"),"-","@"))-LEN(SUBSTITUTE(SUBSTITUTE(SUBSTITUTE(SUBSTITUTE(SUBSTITUTE(SUBSTITUTE(SUBSTITUTE(SUBSTITUTE(SUBSTITUTE(SUBSTITUTE(SUBSTITUTE(SUBSTITUTE(SUBSTITUTE(SUBSTITUTE(SUBSTITUTE(SUBSTITUTE(SUBSTITUTE(SUBSTITUTE(SUBSTITUTE(SUBSTITUTE(SUBSTITUTE(SUBSTITUTE(SUBSTITUTE(SUBSTITUTE(IF(_xlfn.ISFORMULA('#_H'!D154),_xlfn.FORMULATEXT('#_H'!D154),'#_H'!D154),"9","#"),"8","#"),"7","#"),"6","#"),"5","#"),"4","#"),"3","#"),"2","#"),"1","#"),"0","#"),"$","")," ",""),",","@"),"&gt;","@"),"&lt;","@"),"=","@"),")","@"),"(","@"),"^","@"),"/","@"),"+","@"),"*","@"),"-","@"),"@#","")))/2,TRUE,FALSE),"HardCodeMsg",IF(LEN(IF(_xlfn.ISFORMULA(H!D154),_xlfn.FORMULATEXT(H!D154),H!D154))-LEN(SUBSTITUTE(IF(_xlfn.ISFORMULA(H!D154),_xlfn.FORMULATEXT(H!D154),H!D154),"""",""))&gt;LEN(IF(_xlfn.ISFORMULA('#_H'!D154),_xlfn.FORMULATEXT('#_H'!D154),'#_H'!D154))-LEN(SUBSTITUTE(IF(_xlfn.ISFORMULA('#_H'!D154),_xlfn.FORMULATEXT('#_H'!D154),'#_H'!D154),"""","")),TRUE,FALSE),"HardQuoteMsg",IF(LEN(IF(_xlfn.ISFORMULA(H!D154),_xlfn.FORMULATEXT(H!D154),H!D154))-LEN(SUBSTITUTE(IF(_xlfn.ISFORMULA(H!D154),_xlfn.FORMULATEXT(H!D154),H!D154),"$",""))&lt;LEN(IF(_xlfn.ISFORMULA('#_H'!D154),_xlfn.FORMULATEXT('#_H'!D154),'#_H'!D154))-LEN(SUBSTITUTE(IF(_xlfn.ISFORMULA('#_H'!D154),_xlfn.FORMULATEXT('#_H'!D154),'#_H'!D154),"$","")),TRUE,FALSE),"MissingAbsMsg",_xlfn.IFS(ISTEXT('#_H'!D154),FALSE,ISLOGICAL('#_H'!D154),FALSE,SUBSTITUTE(CELL("format",'#_H'!D154),"-","")=SUBSTITUTE(CELL("format",H!D154),"-",""),FALSE,CELL("format",'#_H'!D154)="G",FALSE,AND(CELL("format",'#_H'!D154)="F0",CELL("format",H!D154)="G"),FALSE,TRUE,IFERROR(IF(MATCH(CELL("format",'#_H'!D154),FormatCodes_SFX!$A$4:$A$53,0)&gt;0,TRUE),FALSE),TRUE,TRUE),"FormatMsg",TRUE,"PerfectMsg")</f>
        <v>PerfectMsg</v>
      </c>
      <c r="E154" s="257">
        <v>1771692</v>
      </c>
      <c r="F154" s="254">
        <v>0</v>
      </c>
      <c r="G154" s="254">
        <v>0</v>
      </c>
      <c r="H154" s="254"/>
      <c r="I154" s="251"/>
      <c r="J154" s="252">
        <v>0</v>
      </c>
      <c r="K154" s="252">
        <v>0</v>
      </c>
      <c r="N154" s="251"/>
    </row>
    <row r="155" spans="1:14" s="252" customFormat="1" x14ac:dyDescent="0.15">
      <c r="A155" s="251"/>
      <c r="B155" s="252">
        <v>0</v>
      </c>
      <c r="C155" s="252">
        <v>0</v>
      </c>
      <c r="D155" s="252" t="str">
        <f ca="1">_xlfn.IFS(ISBLANK(H!D155),"",IF(NOT(ISNA('#_H'!D155)),IF(ISNA(H!D155),TRUE,FALSE),FALSE),"StuNAMsg",IF(AND(ISNA('#_H'!D155),ISNA(H!D155)),TRUE,FALSE),"PerfectMsg",IF(NOT(ISERROR('#_H'!D155)),IF(ISERROR(H!D155),TRUE,FALSE),FALSE),"StuErrorMsg",IF(TYPE('#_H'!D155)&lt;&gt;TYPE(H!D155),TRUE,FALSE),"WrongTypeMsg",IF(_xlfn.ISFORMULA('#_H'!D155),IF(NOT(_xlfn.ISFORMULA(H!D155)),TRUE),FALSE),"MissingFormulaMsg",IF(NOT(AND(ISNUMBER(FIND("[",_xlfn.FORMULATEXT('#_H'!D155))),ISNUMBER(FIND("!",_xlfn.FORMULATEXT('#_H'!D155))))),AND(ISNUMBER(FIND("[",_xlfn.FORMULATEXT(H!D155))),ISNUMBER(FIND("!",_xlfn.FORMULATEXT(H!D155)))),FALSE),"ExternalRefsMsg",IF(ISNUMBER('#_H'!D155),IF(ABS('#_H'!D155-H!D155)&gt;0.00001,TRUE,FALSE),IF('#_H'!D155&lt;&gt;H!D155,TRUE,FALSE)),IF(ISNUMBER('#_H'!D155),IF('#_H'!D155&gt;H!D155,"TooLow","TooHigh"),"WrongAnswer"),NOT(_xlfn.ISFORMULA('#_H'!D155)),IF(_xlfn.IFS(ISTEXT('#_H'!D155),FALSE,ISLOGICAL('#_H'!D155),FALSE,SUBSTITUTE(CELL("format",'#_H'!D155),"-","")=SUBSTITUTE(CELL("format",H!D155),"-",""),FALSE,CELL("format",'#_H'!D155)="G",FALSE,AND(CELL("format",'#_H'!D155)="F0",CELL("format",H!D155)="G"),FALSE,TRUE,IFERROR(IF(MATCH(CELL("format",'#_H'!D155)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155),_xlfn.FORMULATEXT(H!D155),H!D155),"9","#"),"8","#"),"7","#"),"6","#"),"5","#"),"4","#"),"3","#"),"2","#"),"1","#"),"0","#"),"$","")," ",""),",","@"),"&gt;","@"),"&lt;","@"),"=","@"),")","@"),"(","@"),"^","@"),"/","@"),"+","@"),"*","@"),"-","@"))-LEN(SUBSTITUTE(SUBSTITUTE(SUBSTITUTE(SUBSTITUTE(SUBSTITUTE(SUBSTITUTE(SUBSTITUTE(SUBSTITUTE(SUBSTITUTE(SUBSTITUTE(SUBSTITUTE(SUBSTITUTE(SUBSTITUTE(SUBSTITUTE(SUBSTITUTE(SUBSTITUTE(SUBSTITUTE(SUBSTITUTE(SUBSTITUTE(SUBSTITUTE(SUBSTITUTE(SUBSTITUTE(SUBSTITUTE(SUBSTITUTE(IF(_xlfn.ISFORMULA(H!D155),_xlfn.FORMULATEXT(H!D155),H!D155),"9","#"),"8","#"),"7","#"),"6","#"),"5","#"),"4","#"),"3","#"),"2","#"),"1","#"),"0","#"),"$","")," ",""),",","@"),"&gt;","@"),"&lt;","@"),"=","@"),")","@"),"(","@"),"^","@"),"/","@"),"+","@"),"*","@"),"-","@"),"@#","")))/2&gt;(LEN(SUBSTITUTE(SUBSTITUTE(SUBSTITUTE(SUBSTITUTE(SUBSTITUTE(SUBSTITUTE(SUBSTITUTE(SUBSTITUTE(SUBSTITUTE(SUBSTITUTE(SUBSTITUTE(SUBSTITUTE(SUBSTITUTE(SUBSTITUTE(SUBSTITUTE(SUBSTITUTE(SUBSTITUTE(SUBSTITUTE(SUBSTITUTE(SUBSTITUTE(SUBSTITUTE(SUBSTITUTE(SUBSTITUTE(IF(_xlfn.ISFORMULA('#_H'!D155),_xlfn.FORMULATEXT('#_H'!D155),'#_H'!D155),"9","#"),"8","#"),"7","#"),"6","#"),"5","#"),"4","#"),"3","#"),"2","#"),"1","#"),"0","#"),"$","")," ",""),",","@"),"&gt;","@"),"&lt;","@"),"=","@"),")","@"),"(","@"),"^","@"),"/","@"),"+","@"),"*","@"),"-","@"))-LEN(SUBSTITUTE(SUBSTITUTE(SUBSTITUTE(SUBSTITUTE(SUBSTITUTE(SUBSTITUTE(SUBSTITUTE(SUBSTITUTE(SUBSTITUTE(SUBSTITUTE(SUBSTITUTE(SUBSTITUTE(SUBSTITUTE(SUBSTITUTE(SUBSTITUTE(SUBSTITUTE(SUBSTITUTE(SUBSTITUTE(SUBSTITUTE(SUBSTITUTE(SUBSTITUTE(SUBSTITUTE(SUBSTITUTE(SUBSTITUTE(IF(_xlfn.ISFORMULA('#_H'!D155),_xlfn.FORMULATEXT('#_H'!D155),'#_H'!D155),"9","#"),"8","#"),"7","#"),"6","#"),"5","#"),"4","#"),"3","#"),"2","#"),"1","#"),"0","#"),"$","")," ",""),",","@"),"&gt;","@"),"&lt;","@"),"=","@"),")","@"),"(","@"),"^","@"),"/","@"),"+","@"),"*","@"),"-","@"),"@#","")))/2,TRUE,FALSE),"HardCodeMsg",IF(LEN(IF(_xlfn.ISFORMULA(H!D155),_xlfn.FORMULATEXT(H!D155),H!D155))-LEN(SUBSTITUTE(IF(_xlfn.ISFORMULA(H!D155),_xlfn.FORMULATEXT(H!D155),H!D155),"""",""))&gt;LEN(IF(_xlfn.ISFORMULA('#_H'!D155),_xlfn.FORMULATEXT('#_H'!D155),'#_H'!D155))-LEN(SUBSTITUTE(IF(_xlfn.ISFORMULA('#_H'!D155),_xlfn.FORMULATEXT('#_H'!D155),'#_H'!D155),"""","")),TRUE,FALSE),"HardQuoteMsg",IF(LEN(IF(_xlfn.ISFORMULA(H!D155),_xlfn.FORMULATEXT(H!D155),H!D155))-LEN(SUBSTITUTE(IF(_xlfn.ISFORMULA(H!D155),_xlfn.FORMULATEXT(H!D155),H!D155),"$",""))&lt;LEN(IF(_xlfn.ISFORMULA('#_H'!D155),_xlfn.FORMULATEXT('#_H'!D155),'#_H'!D155))-LEN(SUBSTITUTE(IF(_xlfn.ISFORMULA('#_H'!D155),_xlfn.FORMULATEXT('#_H'!D155),'#_H'!D155),"$","")),TRUE,FALSE),"MissingAbsMsg",_xlfn.IFS(ISTEXT('#_H'!D155),FALSE,ISLOGICAL('#_H'!D155),FALSE,SUBSTITUTE(CELL("format",'#_H'!D155),"-","")=SUBSTITUTE(CELL("format",H!D155),"-",""),FALSE,CELL("format",'#_H'!D155)="G",FALSE,AND(CELL("format",'#_H'!D155)="F0",CELL("format",H!D155)="G"),FALSE,TRUE,IFERROR(IF(MATCH(CELL("format",'#_H'!D155),FormatCodes_SFX!$A$4:$A$53,0)&gt;0,TRUE),FALSE),TRUE,TRUE),"FormatMsg",TRUE,"PerfectMsg")</f>
        <v>PerfectMsg</v>
      </c>
      <c r="E155" s="257">
        <v>855551</v>
      </c>
      <c r="F155" s="254">
        <v>0</v>
      </c>
      <c r="G155" s="254">
        <v>0</v>
      </c>
      <c r="H155" s="254"/>
      <c r="I155" s="251"/>
      <c r="J155" s="252">
        <v>0</v>
      </c>
      <c r="K155" s="252">
        <v>0</v>
      </c>
      <c r="N155" s="251"/>
    </row>
    <row r="156" spans="1:14" s="252" customFormat="1" x14ac:dyDescent="0.15">
      <c r="A156" s="251"/>
      <c r="B156" s="252">
        <v>0</v>
      </c>
      <c r="C156" s="252">
        <v>0</v>
      </c>
      <c r="D156" s="252" t="str">
        <f ca="1">_xlfn.IFS(ISBLANK(H!D156),"",IF(NOT(ISNA('#_H'!D156)),IF(ISNA(H!D156),TRUE,FALSE),FALSE),"StuNAMsg",IF(AND(ISNA('#_H'!D156),ISNA(H!D156)),TRUE,FALSE),"PerfectMsg",IF(NOT(ISERROR('#_H'!D156)),IF(ISERROR(H!D156),TRUE,FALSE),FALSE),"StuErrorMsg",IF(TYPE('#_H'!D156)&lt;&gt;TYPE(H!D156),TRUE,FALSE),"WrongTypeMsg",IF(_xlfn.ISFORMULA('#_H'!D156),IF(NOT(_xlfn.ISFORMULA(H!D156)),TRUE),FALSE),"MissingFormulaMsg",IF(NOT(AND(ISNUMBER(FIND("[",_xlfn.FORMULATEXT('#_H'!D156))),ISNUMBER(FIND("!",_xlfn.FORMULATEXT('#_H'!D156))))),AND(ISNUMBER(FIND("[",_xlfn.FORMULATEXT(H!D156))),ISNUMBER(FIND("!",_xlfn.FORMULATEXT(H!D156)))),FALSE),"ExternalRefsMsg",IF(ISNUMBER('#_H'!D156),IF(ABS('#_H'!D156-H!D156)&gt;0.00001,TRUE,FALSE),IF('#_H'!D156&lt;&gt;H!D156,TRUE,FALSE)),IF(ISNUMBER('#_H'!D156),IF('#_H'!D156&gt;H!D156,"TooLow","TooHigh"),"WrongAnswer"),NOT(_xlfn.ISFORMULA('#_H'!D156)),IF(_xlfn.IFS(ISTEXT('#_H'!D156),FALSE,ISLOGICAL('#_H'!D156),FALSE,SUBSTITUTE(CELL("format",'#_H'!D156),"-","")=SUBSTITUTE(CELL("format",H!D156),"-",""),FALSE,CELL("format",'#_H'!D156)="G",FALSE,AND(CELL("format",'#_H'!D156)="F0",CELL("format",H!D156)="G"),FALSE,TRUE,IFERROR(IF(MATCH(CELL("format",'#_H'!D156)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156),_xlfn.FORMULATEXT(H!D156),H!D156),"9","#"),"8","#"),"7","#"),"6","#"),"5","#"),"4","#"),"3","#"),"2","#"),"1","#"),"0","#"),"$","")," ",""),",","@"),"&gt;","@"),"&lt;","@"),"=","@"),")","@"),"(","@"),"^","@"),"/","@"),"+","@"),"*","@"),"-","@"))-LEN(SUBSTITUTE(SUBSTITUTE(SUBSTITUTE(SUBSTITUTE(SUBSTITUTE(SUBSTITUTE(SUBSTITUTE(SUBSTITUTE(SUBSTITUTE(SUBSTITUTE(SUBSTITUTE(SUBSTITUTE(SUBSTITUTE(SUBSTITUTE(SUBSTITUTE(SUBSTITUTE(SUBSTITUTE(SUBSTITUTE(SUBSTITUTE(SUBSTITUTE(SUBSTITUTE(SUBSTITUTE(SUBSTITUTE(SUBSTITUTE(IF(_xlfn.ISFORMULA(H!D156),_xlfn.FORMULATEXT(H!D156),H!D156),"9","#"),"8","#"),"7","#"),"6","#"),"5","#"),"4","#"),"3","#"),"2","#"),"1","#"),"0","#"),"$","")," ",""),",","@"),"&gt;","@"),"&lt;","@"),"=","@"),")","@"),"(","@"),"^","@"),"/","@"),"+","@"),"*","@"),"-","@"),"@#","")))/2&gt;(LEN(SUBSTITUTE(SUBSTITUTE(SUBSTITUTE(SUBSTITUTE(SUBSTITUTE(SUBSTITUTE(SUBSTITUTE(SUBSTITUTE(SUBSTITUTE(SUBSTITUTE(SUBSTITUTE(SUBSTITUTE(SUBSTITUTE(SUBSTITUTE(SUBSTITUTE(SUBSTITUTE(SUBSTITUTE(SUBSTITUTE(SUBSTITUTE(SUBSTITUTE(SUBSTITUTE(SUBSTITUTE(SUBSTITUTE(IF(_xlfn.ISFORMULA('#_H'!D156),_xlfn.FORMULATEXT('#_H'!D156),'#_H'!D156),"9","#"),"8","#"),"7","#"),"6","#"),"5","#"),"4","#"),"3","#"),"2","#"),"1","#"),"0","#"),"$","")," ",""),",","@"),"&gt;","@"),"&lt;","@"),"=","@"),")","@"),"(","@"),"^","@"),"/","@"),"+","@"),"*","@"),"-","@"))-LEN(SUBSTITUTE(SUBSTITUTE(SUBSTITUTE(SUBSTITUTE(SUBSTITUTE(SUBSTITUTE(SUBSTITUTE(SUBSTITUTE(SUBSTITUTE(SUBSTITUTE(SUBSTITUTE(SUBSTITUTE(SUBSTITUTE(SUBSTITUTE(SUBSTITUTE(SUBSTITUTE(SUBSTITUTE(SUBSTITUTE(SUBSTITUTE(SUBSTITUTE(SUBSTITUTE(SUBSTITUTE(SUBSTITUTE(SUBSTITUTE(IF(_xlfn.ISFORMULA('#_H'!D156),_xlfn.FORMULATEXT('#_H'!D156),'#_H'!D156),"9","#"),"8","#"),"7","#"),"6","#"),"5","#"),"4","#"),"3","#"),"2","#"),"1","#"),"0","#"),"$","")," ",""),",","@"),"&gt;","@"),"&lt;","@"),"=","@"),")","@"),"(","@"),"^","@"),"/","@"),"+","@"),"*","@"),"-","@"),"@#","")))/2,TRUE,FALSE),"HardCodeMsg",IF(LEN(IF(_xlfn.ISFORMULA(H!D156),_xlfn.FORMULATEXT(H!D156),H!D156))-LEN(SUBSTITUTE(IF(_xlfn.ISFORMULA(H!D156),_xlfn.FORMULATEXT(H!D156),H!D156),"""",""))&gt;LEN(IF(_xlfn.ISFORMULA('#_H'!D156),_xlfn.FORMULATEXT('#_H'!D156),'#_H'!D156))-LEN(SUBSTITUTE(IF(_xlfn.ISFORMULA('#_H'!D156),_xlfn.FORMULATEXT('#_H'!D156),'#_H'!D156),"""","")),TRUE,FALSE),"HardQuoteMsg",IF(LEN(IF(_xlfn.ISFORMULA(H!D156),_xlfn.FORMULATEXT(H!D156),H!D156))-LEN(SUBSTITUTE(IF(_xlfn.ISFORMULA(H!D156),_xlfn.FORMULATEXT(H!D156),H!D156),"$",""))&lt;LEN(IF(_xlfn.ISFORMULA('#_H'!D156),_xlfn.FORMULATEXT('#_H'!D156),'#_H'!D156))-LEN(SUBSTITUTE(IF(_xlfn.ISFORMULA('#_H'!D156),_xlfn.FORMULATEXT('#_H'!D156),'#_H'!D156),"$","")),TRUE,FALSE),"MissingAbsMsg",_xlfn.IFS(ISTEXT('#_H'!D156),FALSE,ISLOGICAL('#_H'!D156),FALSE,SUBSTITUTE(CELL("format",'#_H'!D156),"-","")=SUBSTITUTE(CELL("format",H!D156),"-",""),FALSE,CELL("format",'#_H'!D156)="G",FALSE,AND(CELL("format",'#_H'!D156)="F0",CELL("format",H!D156)="G"),FALSE,TRUE,IFERROR(IF(MATCH(CELL("format",'#_H'!D156),FormatCodes_SFX!$A$4:$A$53,0)&gt;0,TRUE),FALSE),TRUE,TRUE),"FormatMsg",TRUE,"PerfectMsg")</f>
        <v>PerfectMsg</v>
      </c>
      <c r="E156" s="257">
        <v>406087</v>
      </c>
      <c r="F156" s="254">
        <v>0</v>
      </c>
      <c r="G156" s="254">
        <v>0</v>
      </c>
      <c r="H156" s="254"/>
      <c r="I156" s="251"/>
      <c r="J156" s="252">
        <v>0</v>
      </c>
      <c r="K156" s="252">
        <v>0</v>
      </c>
      <c r="N156" s="251"/>
    </row>
    <row r="157" spans="1:14" s="252" customFormat="1" x14ac:dyDescent="0.15">
      <c r="A157" s="251"/>
      <c r="B157" s="252">
        <v>0</v>
      </c>
      <c r="C157" s="252">
        <v>0</v>
      </c>
      <c r="D157" s="252" t="str">
        <f ca="1">_xlfn.IFS(ISBLANK(H!D157),"",IF(NOT(ISNA('#_H'!D157)),IF(ISNA(H!D157),TRUE,FALSE),FALSE),"StuNAMsg",IF(AND(ISNA('#_H'!D157),ISNA(H!D157)),TRUE,FALSE),"PerfectMsg",IF(NOT(ISERROR('#_H'!D157)),IF(ISERROR(H!D157),TRUE,FALSE),FALSE),"StuErrorMsg",IF(TYPE('#_H'!D157)&lt;&gt;TYPE(H!D157),TRUE,FALSE),"WrongTypeMsg",IF(_xlfn.ISFORMULA('#_H'!D157),IF(NOT(_xlfn.ISFORMULA(H!D157)),TRUE),FALSE),"MissingFormulaMsg",IF(NOT(AND(ISNUMBER(FIND("[",_xlfn.FORMULATEXT('#_H'!D157))),ISNUMBER(FIND("!",_xlfn.FORMULATEXT('#_H'!D157))))),AND(ISNUMBER(FIND("[",_xlfn.FORMULATEXT(H!D157))),ISNUMBER(FIND("!",_xlfn.FORMULATEXT(H!D157)))),FALSE),"ExternalRefsMsg",IF(ISNUMBER('#_H'!D157),IF(ABS('#_H'!D157-H!D157)&gt;0.00001,TRUE,FALSE),IF('#_H'!D157&lt;&gt;H!D157,TRUE,FALSE)),IF(ISNUMBER('#_H'!D157),IF('#_H'!D157&gt;H!D157,"TooLow","TooHigh"),"WrongAnswer"),NOT(_xlfn.ISFORMULA('#_H'!D157)),IF(_xlfn.IFS(ISTEXT('#_H'!D157),FALSE,ISLOGICAL('#_H'!D157),FALSE,SUBSTITUTE(CELL("format",'#_H'!D157),"-","")=SUBSTITUTE(CELL("format",H!D157),"-",""),FALSE,CELL("format",'#_H'!D157)="G",FALSE,AND(CELL("format",'#_H'!D157)="F0",CELL("format",H!D157)="G"),FALSE,TRUE,IFERROR(IF(MATCH(CELL("format",'#_H'!D157)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157),_xlfn.FORMULATEXT(H!D157),H!D157),"9","#"),"8","#"),"7","#"),"6","#"),"5","#"),"4","#"),"3","#"),"2","#"),"1","#"),"0","#"),"$","")," ",""),",","@"),"&gt;","@"),"&lt;","@"),"=","@"),")","@"),"(","@"),"^","@"),"/","@"),"+","@"),"*","@"),"-","@"))-LEN(SUBSTITUTE(SUBSTITUTE(SUBSTITUTE(SUBSTITUTE(SUBSTITUTE(SUBSTITUTE(SUBSTITUTE(SUBSTITUTE(SUBSTITUTE(SUBSTITUTE(SUBSTITUTE(SUBSTITUTE(SUBSTITUTE(SUBSTITUTE(SUBSTITUTE(SUBSTITUTE(SUBSTITUTE(SUBSTITUTE(SUBSTITUTE(SUBSTITUTE(SUBSTITUTE(SUBSTITUTE(SUBSTITUTE(SUBSTITUTE(IF(_xlfn.ISFORMULA(H!D157),_xlfn.FORMULATEXT(H!D157),H!D157),"9","#"),"8","#"),"7","#"),"6","#"),"5","#"),"4","#"),"3","#"),"2","#"),"1","#"),"0","#"),"$","")," ",""),",","@"),"&gt;","@"),"&lt;","@"),"=","@"),")","@"),"(","@"),"^","@"),"/","@"),"+","@"),"*","@"),"-","@"),"@#","")))/2&gt;(LEN(SUBSTITUTE(SUBSTITUTE(SUBSTITUTE(SUBSTITUTE(SUBSTITUTE(SUBSTITUTE(SUBSTITUTE(SUBSTITUTE(SUBSTITUTE(SUBSTITUTE(SUBSTITUTE(SUBSTITUTE(SUBSTITUTE(SUBSTITUTE(SUBSTITUTE(SUBSTITUTE(SUBSTITUTE(SUBSTITUTE(SUBSTITUTE(SUBSTITUTE(SUBSTITUTE(SUBSTITUTE(SUBSTITUTE(IF(_xlfn.ISFORMULA('#_H'!D157),_xlfn.FORMULATEXT('#_H'!D157),'#_H'!D157),"9","#"),"8","#"),"7","#"),"6","#"),"5","#"),"4","#"),"3","#"),"2","#"),"1","#"),"0","#"),"$","")," ",""),",","@"),"&gt;","@"),"&lt;","@"),"=","@"),")","@"),"(","@"),"^","@"),"/","@"),"+","@"),"*","@"),"-","@"))-LEN(SUBSTITUTE(SUBSTITUTE(SUBSTITUTE(SUBSTITUTE(SUBSTITUTE(SUBSTITUTE(SUBSTITUTE(SUBSTITUTE(SUBSTITUTE(SUBSTITUTE(SUBSTITUTE(SUBSTITUTE(SUBSTITUTE(SUBSTITUTE(SUBSTITUTE(SUBSTITUTE(SUBSTITUTE(SUBSTITUTE(SUBSTITUTE(SUBSTITUTE(SUBSTITUTE(SUBSTITUTE(SUBSTITUTE(SUBSTITUTE(IF(_xlfn.ISFORMULA('#_H'!D157),_xlfn.FORMULATEXT('#_H'!D157),'#_H'!D157),"9","#"),"8","#"),"7","#"),"6","#"),"5","#"),"4","#"),"3","#"),"2","#"),"1","#"),"0","#"),"$","")," ",""),",","@"),"&gt;","@"),"&lt;","@"),"=","@"),")","@"),"(","@"),"^","@"),"/","@"),"+","@"),"*","@"),"-","@"),"@#","")))/2,TRUE,FALSE),"HardCodeMsg",IF(LEN(IF(_xlfn.ISFORMULA(H!D157),_xlfn.FORMULATEXT(H!D157),H!D157))-LEN(SUBSTITUTE(IF(_xlfn.ISFORMULA(H!D157),_xlfn.FORMULATEXT(H!D157),H!D157),"""",""))&gt;LEN(IF(_xlfn.ISFORMULA('#_H'!D157),_xlfn.FORMULATEXT('#_H'!D157),'#_H'!D157))-LEN(SUBSTITUTE(IF(_xlfn.ISFORMULA('#_H'!D157),_xlfn.FORMULATEXT('#_H'!D157),'#_H'!D157),"""","")),TRUE,FALSE),"HardQuoteMsg",IF(LEN(IF(_xlfn.ISFORMULA(H!D157),_xlfn.FORMULATEXT(H!D157),H!D157))-LEN(SUBSTITUTE(IF(_xlfn.ISFORMULA(H!D157),_xlfn.FORMULATEXT(H!D157),H!D157),"$",""))&lt;LEN(IF(_xlfn.ISFORMULA('#_H'!D157),_xlfn.FORMULATEXT('#_H'!D157),'#_H'!D157))-LEN(SUBSTITUTE(IF(_xlfn.ISFORMULA('#_H'!D157),_xlfn.FORMULATEXT('#_H'!D157),'#_H'!D157),"$","")),TRUE,FALSE),"MissingAbsMsg",_xlfn.IFS(ISTEXT('#_H'!D157),FALSE,ISLOGICAL('#_H'!D157),FALSE,SUBSTITUTE(CELL("format",'#_H'!D157),"-","")=SUBSTITUTE(CELL("format",H!D157),"-",""),FALSE,CELL("format",'#_H'!D157)="G",FALSE,AND(CELL("format",'#_H'!D157)="F0",CELL("format",H!D157)="G"),FALSE,TRUE,IFERROR(IF(MATCH(CELL("format",'#_H'!D157),FormatCodes_SFX!$A$4:$A$53,0)&gt;0,TRUE),FALSE),TRUE,TRUE),"FormatMsg",TRUE,"PerfectMsg")</f>
        <v>PerfectMsg</v>
      </c>
      <c r="E157" s="257">
        <v>273372</v>
      </c>
      <c r="F157" s="254">
        <v>0</v>
      </c>
      <c r="G157" s="254">
        <v>0</v>
      </c>
      <c r="H157" s="254"/>
      <c r="I157" s="251"/>
      <c r="J157" s="252">
        <v>0</v>
      </c>
      <c r="K157" s="252">
        <v>0</v>
      </c>
      <c r="N157" s="251"/>
    </row>
    <row r="158" spans="1:14" s="252" customFormat="1" x14ac:dyDescent="0.15">
      <c r="A158" s="251"/>
      <c r="B158" s="252">
        <v>0</v>
      </c>
      <c r="C158" s="252">
        <v>0</v>
      </c>
      <c r="D158" s="252" t="str">
        <f ca="1">_xlfn.IFS(ISBLANK(H!D158),"",IF(NOT(ISNA('#_H'!D158)),IF(ISNA(H!D158),TRUE,FALSE),FALSE),"StuNAMsg",IF(AND(ISNA('#_H'!D158),ISNA(H!D158)),TRUE,FALSE),"PerfectMsg",IF(NOT(ISERROR('#_H'!D158)),IF(ISERROR(H!D158),TRUE,FALSE),FALSE),"StuErrorMsg",IF(TYPE('#_H'!D158)&lt;&gt;TYPE(H!D158),TRUE,FALSE),"WrongTypeMsg",IF(_xlfn.ISFORMULA('#_H'!D158),IF(NOT(_xlfn.ISFORMULA(H!D158)),TRUE),FALSE),"MissingFormulaMsg",IF(NOT(AND(ISNUMBER(FIND("[",_xlfn.FORMULATEXT('#_H'!D158))),ISNUMBER(FIND("!",_xlfn.FORMULATEXT('#_H'!D158))))),AND(ISNUMBER(FIND("[",_xlfn.FORMULATEXT(H!D158))),ISNUMBER(FIND("!",_xlfn.FORMULATEXT(H!D158)))),FALSE),"ExternalRefsMsg",IF(ISNUMBER('#_H'!D158),IF(ABS('#_H'!D158-H!D158)&gt;0.00001,TRUE,FALSE),IF('#_H'!D158&lt;&gt;H!D158,TRUE,FALSE)),IF(ISNUMBER('#_H'!D158),IF('#_H'!D158&gt;H!D158,"TooLow","TooHigh"),"WrongAnswer"),NOT(_xlfn.ISFORMULA('#_H'!D158)),IF(_xlfn.IFS(ISTEXT('#_H'!D158),FALSE,ISLOGICAL('#_H'!D158),FALSE,SUBSTITUTE(CELL("format",'#_H'!D158),"-","")=SUBSTITUTE(CELL("format",H!D158),"-",""),FALSE,CELL("format",'#_H'!D158)="G",FALSE,AND(CELL("format",'#_H'!D158)="F0",CELL("format",H!D158)="G"),FALSE,TRUE,IFERROR(IF(MATCH(CELL("format",'#_H'!D158)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158),_xlfn.FORMULATEXT(H!D158),H!D158),"9","#"),"8","#"),"7","#"),"6","#"),"5","#"),"4","#"),"3","#"),"2","#"),"1","#"),"0","#"),"$","")," ",""),",","@"),"&gt;","@"),"&lt;","@"),"=","@"),")","@"),"(","@"),"^","@"),"/","@"),"+","@"),"*","@"),"-","@"))-LEN(SUBSTITUTE(SUBSTITUTE(SUBSTITUTE(SUBSTITUTE(SUBSTITUTE(SUBSTITUTE(SUBSTITUTE(SUBSTITUTE(SUBSTITUTE(SUBSTITUTE(SUBSTITUTE(SUBSTITUTE(SUBSTITUTE(SUBSTITUTE(SUBSTITUTE(SUBSTITUTE(SUBSTITUTE(SUBSTITUTE(SUBSTITUTE(SUBSTITUTE(SUBSTITUTE(SUBSTITUTE(SUBSTITUTE(SUBSTITUTE(IF(_xlfn.ISFORMULA(H!D158),_xlfn.FORMULATEXT(H!D158),H!D158),"9","#"),"8","#"),"7","#"),"6","#"),"5","#"),"4","#"),"3","#"),"2","#"),"1","#"),"0","#"),"$","")," ",""),",","@"),"&gt;","@"),"&lt;","@"),"=","@"),")","@"),"(","@"),"^","@"),"/","@"),"+","@"),"*","@"),"-","@"),"@#","")))/2&gt;(LEN(SUBSTITUTE(SUBSTITUTE(SUBSTITUTE(SUBSTITUTE(SUBSTITUTE(SUBSTITUTE(SUBSTITUTE(SUBSTITUTE(SUBSTITUTE(SUBSTITUTE(SUBSTITUTE(SUBSTITUTE(SUBSTITUTE(SUBSTITUTE(SUBSTITUTE(SUBSTITUTE(SUBSTITUTE(SUBSTITUTE(SUBSTITUTE(SUBSTITUTE(SUBSTITUTE(SUBSTITUTE(SUBSTITUTE(IF(_xlfn.ISFORMULA('#_H'!D158),_xlfn.FORMULATEXT('#_H'!D158),'#_H'!D158),"9","#"),"8","#"),"7","#"),"6","#"),"5","#"),"4","#"),"3","#"),"2","#"),"1","#"),"0","#"),"$","")," ",""),",","@"),"&gt;","@"),"&lt;","@"),"=","@"),")","@"),"(","@"),"^","@"),"/","@"),"+","@"),"*","@"),"-","@"))-LEN(SUBSTITUTE(SUBSTITUTE(SUBSTITUTE(SUBSTITUTE(SUBSTITUTE(SUBSTITUTE(SUBSTITUTE(SUBSTITUTE(SUBSTITUTE(SUBSTITUTE(SUBSTITUTE(SUBSTITUTE(SUBSTITUTE(SUBSTITUTE(SUBSTITUTE(SUBSTITUTE(SUBSTITUTE(SUBSTITUTE(SUBSTITUTE(SUBSTITUTE(SUBSTITUTE(SUBSTITUTE(SUBSTITUTE(SUBSTITUTE(IF(_xlfn.ISFORMULA('#_H'!D158),_xlfn.FORMULATEXT('#_H'!D158),'#_H'!D158),"9","#"),"8","#"),"7","#"),"6","#"),"5","#"),"4","#"),"3","#"),"2","#"),"1","#"),"0","#"),"$","")," ",""),",","@"),"&gt;","@"),"&lt;","@"),"=","@"),")","@"),"(","@"),"^","@"),"/","@"),"+","@"),"*","@"),"-","@"),"@#","")))/2,TRUE,FALSE),"HardCodeMsg",IF(LEN(IF(_xlfn.ISFORMULA(H!D158),_xlfn.FORMULATEXT(H!D158),H!D158))-LEN(SUBSTITUTE(IF(_xlfn.ISFORMULA(H!D158),_xlfn.FORMULATEXT(H!D158),H!D158),"""",""))&gt;LEN(IF(_xlfn.ISFORMULA('#_H'!D158),_xlfn.FORMULATEXT('#_H'!D158),'#_H'!D158))-LEN(SUBSTITUTE(IF(_xlfn.ISFORMULA('#_H'!D158),_xlfn.FORMULATEXT('#_H'!D158),'#_H'!D158),"""","")),TRUE,FALSE),"HardQuoteMsg",IF(LEN(IF(_xlfn.ISFORMULA(H!D158),_xlfn.FORMULATEXT(H!D158),H!D158))-LEN(SUBSTITUTE(IF(_xlfn.ISFORMULA(H!D158),_xlfn.FORMULATEXT(H!D158),H!D158),"$",""))&lt;LEN(IF(_xlfn.ISFORMULA('#_H'!D158),_xlfn.FORMULATEXT('#_H'!D158),'#_H'!D158))-LEN(SUBSTITUTE(IF(_xlfn.ISFORMULA('#_H'!D158),_xlfn.FORMULATEXT('#_H'!D158),'#_H'!D158),"$","")),TRUE,FALSE),"MissingAbsMsg",_xlfn.IFS(ISTEXT('#_H'!D158),FALSE,ISLOGICAL('#_H'!D158),FALSE,SUBSTITUTE(CELL("format",'#_H'!D158),"-","")=SUBSTITUTE(CELL("format",H!D158),"-",""),FALSE,CELL("format",'#_H'!D158)="G",FALSE,AND(CELL("format",'#_H'!D158)="F0",CELL("format",H!D158)="G"),FALSE,TRUE,IFERROR(IF(MATCH(CELL("format",'#_H'!D158),FormatCodes_SFX!$A$4:$A$53,0)&gt;0,TRUE),FALSE),TRUE,TRUE),"FormatMsg",TRUE,"PerfectMsg")</f>
        <v>PerfectMsg</v>
      </c>
      <c r="E158" s="257">
        <v>438911</v>
      </c>
      <c r="F158" s="254">
        <v>0</v>
      </c>
      <c r="G158" s="254">
        <v>0</v>
      </c>
      <c r="H158" s="254"/>
      <c r="I158" s="251"/>
      <c r="J158" s="252">
        <v>0</v>
      </c>
      <c r="K158" s="252">
        <v>0</v>
      </c>
      <c r="N158" s="251"/>
    </row>
    <row r="159" spans="1:14" s="252" customFormat="1" x14ac:dyDescent="0.15">
      <c r="A159" s="251"/>
      <c r="B159" s="252">
        <v>0</v>
      </c>
      <c r="C159" s="252">
        <v>0</v>
      </c>
      <c r="D159" s="252" t="str">
        <f ca="1">_xlfn.IFS(ISBLANK(H!D159),"",IF(NOT(ISNA('#_H'!D159)),IF(ISNA(H!D159),TRUE,FALSE),FALSE),"StuNAMsg",IF(AND(ISNA('#_H'!D159),ISNA(H!D159)),TRUE,FALSE),"PerfectMsg",IF(NOT(ISERROR('#_H'!D159)),IF(ISERROR(H!D159),TRUE,FALSE),FALSE),"StuErrorMsg",IF(TYPE('#_H'!D159)&lt;&gt;TYPE(H!D159),TRUE,FALSE),"WrongTypeMsg",IF(_xlfn.ISFORMULA('#_H'!D159),IF(NOT(_xlfn.ISFORMULA(H!D159)),TRUE),FALSE),"MissingFormulaMsg",IF(NOT(AND(ISNUMBER(FIND("[",_xlfn.FORMULATEXT('#_H'!D159))),ISNUMBER(FIND("!",_xlfn.FORMULATEXT('#_H'!D159))))),AND(ISNUMBER(FIND("[",_xlfn.FORMULATEXT(H!D159))),ISNUMBER(FIND("!",_xlfn.FORMULATEXT(H!D159)))),FALSE),"ExternalRefsMsg",IF(ISNUMBER('#_H'!D159),IF(ABS('#_H'!D159-H!D159)&gt;0.00001,TRUE,FALSE),IF('#_H'!D159&lt;&gt;H!D159,TRUE,FALSE)),IF(ISNUMBER('#_H'!D159),IF('#_H'!D159&gt;H!D159,"TooLow","TooHigh"),"WrongAnswer"),NOT(_xlfn.ISFORMULA('#_H'!D159)),IF(_xlfn.IFS(ISTEXT('#_H'!D159),FALSE,ISLOGICAL('#_H'!D159),FALSE,SUBSTITUTE(CELL("format",'#_H'!D159),"-","")=SUBSTITUTE(CELL("format",H!D159),"-",""),FALSE,CELL("format",'#_H'!D159)="G",FALSE,AND(CELL("format",'#_H'!D159)="F0",CELL("format",H!D159)="G"),FALSE,TRUE,IFERROR(IF(MATCH(CELL("format",'#_H'!D159)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159),_xlfn.FORMULATEXT(H!D159),H!D159),"9","#"),"8","#"),"7","#"),"6","#"),"5","#"),"4","#"),"3","#"),"2","#"),"1","#"),"0","#"),"$","")," ",""),",","@"),"&gt;","@"),"&lt;","@"),"=","@"),")","@"),"(","@"),"^","@"),"/","@"),"+","@"),"*","@"),"-","@"))-LEN(SUBSTITUTE(SUBSTITUTE(SUBSTITUTE(SUBSTITUTE(SUBSTITUTE(SUBSTITUTE(SUBSTITUTE(SUBSTITUTE(SUBSTITUTE(SUBSTITUTE(SUBSTITUTE(SUBSTITUTE(SUBSTITUTE(SUBSTITUTE(SUBSTITUTE(SUBSTITUTE(SUBSTITUTE(SUBSTITUTE(SUBSTITUTE(SUBSTITUTE(SUBSTITUTE(SUBSTITUTE(SUBSTITUTE(SUBSTITUTE(IF(_xlfn.ISFORMULA(H!D159),_xlfn.FORMULATEXT(H!D159),H!D159),"9","#"),"8","#"),"7","#"),"6","#"),"5","#"),"4","#"),"3","#"),"2","#"),"1","#"),"0","#"),"$","")," ",""),",","@"),"&gt;","@"),"&lt;","@"),"=","@"),")","@"),"(","@"),"^","@"),"/","@"),"+","@"),"*","@"),"-","@"),"@#","")))/2&gt;(LEN(SUBSTITUTE(SUBSTITUTE(SUBSTITUTE(SUBSTITUTE(SUBSTITUTE(SUBSTITUTE(SUBSTITUTE(SUBSTITUTE(SUBSTITUTE(SUBSTITUTE(SUBSTITUTE(SUBSTITUTE(SUBSTITUTE(SUBSTITUTE(SUBSTITUTE(SUBSTITUTE(SUBSTITUTE(SUBSTITUTE(SUBSTITUTE(SUBSTITUTE(SUBSTITUTE(SUBSTITUTE(SUBSTITUTE(IF(_xlfn.ISFORMULA('#_H'!D159),_xlfn.FORMULATEXT('#_H'!D159),'#_H'!D159),"9","#"),"8","#"),"7","#"),"6","#"),"5","#"),"4","#"),"3","#"),"2","#"),"1","#"),"0","#"),"$","")," ",""),",","@"),"&gt;","@"),"&lt;","@"),"=","@"),")","@"),"(","@"),"^","@"),"/","@"),"+","@"),"*","@"),"-","@"))-LEN(SUBSTITUTE(SUBSTITUTE(SUBSTITUTE(SUBSTITUTE(SUBSTITUTE(SUBSTITUTE(SUBSTITUTE(SUBSTITUTE(SUBSTITUTE(SUBSTITUTE(SUBSTITUTE(SUBSTITUTE(SUBSTITUTE(SUBSTITUTE(SUBSTITUTE(SUBSTITUTE(SUBSTITUTE(SUBSTITUTE(SUBSTITUTE(SUBSTITUTE(SUBSTITUTE(SUBSTITUTE(SUBSTITUTE(SUBSTITUTE(IF(_xlfn.ISFORMULA('#_H'!D159),_xlfn.FORMULATEXT('#_H'!D159),'#_H'!D159),"9","#"),"8","#"),"7","#"),"6","#"),"5","#"),"4","#"),"3","#"),"2","#"),"1","#"),"0","#"),"$","")," ",""),",","@"),"&gt;","@"),"&lt;","@"),"=","@"),")","@"),"(","@"),"^","@"),"/","@"),"+","@"),"*","@"),"-","@"),"@#","")))/2,TRUE,FALSE),"HardCodeMsg",IF(LEN(IF(_xlfn.ISFORMULA(H!D159),_xlfn.FORMULATEXT(H!D159),H!D159))-LEN(SUBSTITUTE(IF(_xlfn.ISFORMULA(H!D159),_xlfn.FORMULATEXT(H!D159),H!D159),"""",""))&gt;LEN(IF(_xlfn.ISFORMULA('#_H'!D159),_xlfn.FORMULATEXT('#_H'!D159),'#_H'!D159))-LEN(SUBSTITUTE(IF(_xlfn.ISFORMULA('#_H'!D159),_xlfn.FORMULATEXT('#_H'!D159),'#_H'!D159),"""","")),TRUE,FALSE),"HardQuoteMsg",IF(LEN(IF(_xlfn.ISFORMULA(H!D159),_xlfn.FORMULATEXT(H!D159),H!D159))-LEN(SUBSTITUTE(IF(_xlfn.ISFORMULA(H!D159),_xlfn.FORMULATEXT(H!D159),H!D159),"$",""))&lt;LEN(IF(_xlfn.ISFORMULA('#_H'!D159),_xlfn.FORMULATEXT('#_H'!D159),'#_H'!D159))-LEN(SUBSTITUTE(IF(_xlfn.ISFORMULA('#_H'!D159),_xlfn.FORMULATEXT('#_H'!D159),'#_H'!D159),"$","")),TRUE,FALSE),"MissingAbsMsg",_xlfn.IFS(ISTEXT('#_H'!D159),FALSE,ISLOGICAL('#_H'!D159),FALSE,SUBSTITUTE(CELL("format",'#_H'!D159),"-","")=SUBSTITUTE(CELL("format",H!D159),"-",""),FALSE,CELL("format",'#_H'!D159)="G",FALSE,AND(CELL("format",'#_H'!D159)="F0",CELL("format",H!D159)="G"),FALSE,TRUE,IFERROR(IF(MATCH(CELL("format",'#_H'!D159),FormatCodes_SFX!$A$4:$A$53,0)&gt;0,TRUE),FALSE),TRUE,TRUE),"FormatMsg",TRUE,"PerfectMsg")</f>
        <v>PerfectMsg</v>
      </c>
      <c r="E159" s="257">
        <v>259364</v>
      </c>
      <c r="F159" s="254">
        <v>0</v>
      </c>
      <c r="G159" s="254">
        <v>0</v>
      </c>
      <c r="H159" s="254"/>
      <c r="I159" s="251"/>
      <c r="J159" s="252">
        <v>0</v>
      </c>
      <c r="K159" s="252">
        <v>0</v>
      </c>
      <c r="N159" s="251"/>
    </row>
    <row r="160" spans="1:14" s="252" customFormat="1" x14ac:dyDescent="0.15">
      <c r="A160" s="251"/>
      <c r="B160" s="252">
        <v>0</v>
      </c>
      <c r="C160" s="252">
        <v>0</v>
      </c>
      <c r="D160" s="252" t="str">
        <f ca="1">_xlfn.IFS(ISBLANK(H!D160),"",IF(NOT(ISNA('#_H'!D160)),IF(ISNA(H!D160),TRUE,FALSE),FALSE),"StuNAMsg",IF(AND(ISNA('#_H'!D160),ISNA(H!D160)),TRUE,FALSE),"PerfectMsg",IF(NOT(ISERROR('#_H'!D160)),IF(ISERROR(H!D160),TRUE,FALSE),FALSE),"StuErrorMsg",IF(TYPE('#_H'!D160)&lt;&gt;TYPE(H!D160),TRUE,FALSE),"WrongTypeMsg",IF(_xlfn.ISFORMULA('#_H'!D160),IF(NOT(_xlfn.ISFORMULA(H!D160)),TRUE),FALSE),"MissingFormulaMsg",IF(NOT(AND(ISNUMBER(FIND("[",_xlfn.FORMULATEXT('#_H'!D160))),ISNUMBER(FIND("!",_xlfn.FORMULATEXT('#_H'!D160))))),AND(ISNUMBER(FIND("[",_xlfn.FORMULATEXT(H!D160))),ISNUMBER(FIND("!",_xlfn.FORMULATEXT(H!D160)))),FALSE),"ExternalRefsMsg",IF(ISNUMBER('#_H'!D160),IF(ABS('#_H'!D160-H!D160)&gt;0.00001,TRUE,FALSE),IF('#_H'!D160&lt;&gt;H!D160,TRUE,FALSE)),IF(ISNUMBER('#_H'!D160),IF('#_H'!D160&gt;H!D160,"TooLow","TooHigh"),"WrongAnswer"),NOT(_xlfn.ISFORMULA('#_H'!D160)),IF(_xlfn.IFS(ISTEXT('#_H'!D160),FALSE,ISLOGICAL('#_H'!D160),FALSE,SUBSTITUTE(CELL("format",'#_H'!D160),"-","")=SUBSTITUTE(CELL("format",H!D160),"-",""),FALSE,CELL("format",'#_H'!D160)="G",FALSE,AND(CELL("format",'#_H'!D160)="F0",CELL("format",H!D160)="G"),FALSE,TRUE,IFERROR(IF(MATCH(CELL("format",'#_H'!D160)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160),_xlfn.FORMULATEXT(H!D160),H!D160),"9","#"),"8","#"),"7","#"),"6","#"),"5","#"),"4","#"),"3","#"),"2","#"),"1","#"),"0","#"),"$","")," ",""),",","@"),"&gt;","@"),"&lt;","@"),"=","@"),")","@"),"(","@"),"^","@"),"/","@"),"+","@"),"*","@"),"-","@"))-LEN(SUBSTITUTE(SUBSTITUTE(SUBSTITUTE(SUBSTITUTE(SUBSTITUTE(SUBSTITUTE(SUBSTITUTE(SUBSTITUTE(SUBSTITUTE(SUBSTITUTE(SUBSTITUTE(SUBSTITUTE(SUBSTITUTE(SUBSTITUTE(SUBSTITUTE(SUBSTITUTE(SUBSTITUTE(SUBSTITUTE(SUBSTITUTE(SUBSTITUTE(SUBSTITUTE(SUBSTITUTE(SUBSTITUTE(SUBSTITUTE(IF(_xlfn.ISFORMULA(H!D160),_xlfn.FORMULATEXT(H!D160),H!D160),"9","#"),"8","#"),"7","#"),"6","#"),"5","#"),"4","#"),"3","#"),"2","#"),"1","#"),"0","#"),"$","")," ",""),",","@"),"&gt;","@"),"&lt;","@"),"=","@"),")","@"),"(","@"),"^","@"),"/","@"),"+","@"),"*","@"),"-","@"),"@#","")))/2&gt;(LEN(SUBSTITUTE(SUBSTITUTE(SUBSTITUTE(SUBSTITUTE(SUBSTITUTE(SUBSTITUTE(SUBSTITUTE(SUBSTITUTE(SUBSTITUTE(SUBSTITUTE(SUBSTITUTE(SUBSTITUTE(SUBSTITUTE(SUBSTITUTE(SUBSTITUTE(SUBSTITUTE(SUBSTITUTE(SUBSTITUTE(SUBSTITUTE(SUBSTITUTE(SUBSTITUTE(SUBSTITUTE(SUBSTITUTE(IF(_xlfn.ISFORMULA('#_H'!D160),_xlfn.FORMULATEXT('#_H'!D160),'#_H'!D160),"9","#"),"8","#"),"7","#"),"6","#"),"5","#"),"4","#"),"3","#"),"2","#"),"1","#"),"0","#"),"$","")," ",""),",","@"),"&gt;","@"),"&lt;","@"),"=","@"),")","@"),"(","@"),"^","@"),"/","@"),"+","@"),"*","@"),"-","@"))-LEN(SUBSTITUTE(SUBSTITUTE(SUBSTITUTE(SUBSTITUTE(SUBSTITUTE(SUBSTITUTE(SUBSTITUTE(SUBSTITUTE(SUBSTITUTE(SUBSTITUTE(SUBSTITUTE(SUBSTITUTE(SUBSTITUTE(SUBSTITUTE(SUBSTITUTE(SUBSTITUTE(SUBSTITUTE(SUBSTITUTE(SUBSTITUTE(SUBSTITUTE(SUBSTITUTE(SUBSTITUTE(SUBSTITUTE(SUBSTITUTE(IF(_xlfn.ISFORMULA('#_H'!D160),_xlfn.FORMULATEXT('#_H'!D160),'#_H'!D160),"9","#"),"8","#"),"7","#"),"6","#"),"5","#"),"4","#"),"3","#"),"2","#"),"1","#"),"0","#"),"$","")," ",""),",","@"),"&gt;","@"),"&lt;","@"),"=","@"),")","@"),"(","@"),"^","@"),"/","@"),"+","@"),"*","@"),"-","@"),"@#","")))/2,TRUE,FALSE),"HardCodeMsg",IF(LEN(IF(_xlfn.ISFORMULA(H!D160),_xlfn.FORMULATEXT(H!D160),H!D160))-LEN(SUBSTITUTE(IF(_xlfn.ISFORMULA(H!D160),_xlfn.FORMULATEXT(H!D160),H!D160),"""",""))&gt;LEN(IF(_xlfn.ISFORMULA('#_H'!D160),_xlfn.FORMULATEXT('#_H'!D160),'#_H'!D160))-LEN(SUBSTITUTE(IF(_xlfn.ISFORMULA('#_H'!D160),_xlfn.FORMULATEXT('#_H'!D160),'#_H'!D160),"""","")),TRUE,FALSE),"HardQuoteMsg",IF(LEN(IF(_xlfn.ISFORMULA(H!D160),_xlfn.FORMULATEXT(H!D160),H!D160))-LEN(SUBSTITUTE(IF(_xlfn.ISFORMULA(H!D160),_xlfn.FORMULATEXT(H!D160),H!D160),"$",""))&lt;LEN(IF(_xlfn.ISFORMULA('#_H'!D160),_xlfn.FORMULATEXT('#_H'!D160),'#_H'!D160))-LEN(SUBSTITUTE(IF(_xlfn.ISFORMULA('#_H'!D160),_xlfn.FORMULATEXT('#_H'!D160),'#_H'!D160),"$","")),TRUE,FALSE),"MissingAbsMsg",_xlfn.IFS(ISTEXT('#_H'!D160),FALSE,ISLOGICAL('#_H'!D160),FALSE,SUBSTITUTE(CELL("format",'#_H'!D160),"-","")=SUBSTITUTE(CELL("format",H!D160),"-",""),FALSE,CELL("format",'#_H'!D160)="G",FALSE,AND(CELL("format",'#_H'!D160)="F0",CELL("format",H!D160)="G"),FALSE,TRUE,IFERROR(IF(MATCH(CELL("format",'#_H'!D160),FormatCodes_SFX!$A$4:$A$53,0)&gt;0,TRUE),FALSE),TRUE,TRUE),"FormatMsg",TRUE,"PerfectMsg")</f>
        <v>PerfectMsg</v>
      </c>
      <c r="E160" s="257">
        <v>533159</v>
      </c>
      <c r="F160" s="254">
        <v>0</v>
      </c>
      <c r="G160" s="254">
        <v>0</v>
      </c>
      <c r="H160" s="254"/>
      <c r="I160" s="251"/>
      <c r="J160" s="252">
        <v>0</v>
      </c>
      <c r="K160" s="252">
        <v>0</v>
      </c>
      <c r="N160" s="251"/>
    </row>
    <row r="161" spans="1:14" s="252" customFormat="1" x14ac:dyDescent="0.15">
      <c r="A161" s="251"/>
      <c r="B161" s="252">
        <v>0</v>
      </c>
      <c r="C161" s="252">
        <v>0</v>
      </c>
      <c r="D161" s="252" t="str">
        <f ca="1">_xlfn.IFS(ISBLANK(H!D161),"",IF(NOT(ISNA('#_H'!D161)),IF(ISNA(H!D161),TRUE,FALSE),FALSE),"StuNAMsg",IF(AND(ISNA('#_H'!D161),ISNA(H!D161)),TRUE,FALSE),"PerfectMsg",IF(NOT(ISERROR('#_H'!D161)),IF(ISERROR(H!D161),TRUE,FALSE),FALSE),"StuErrorMsg",IF(TYPE('#_H'!D161)&lt;&gt;TYPE(H!D161),TRUE,FALSE),"WrongTypeMsg",IF(_xlfn.ISFORMULA('#_H'!D161),IF(NOT(_xlfn.ISFORMULA(H!D161)),TRUE),FALSE),"MissingFormulaMsg",IF(NOT(AND(ISNUMBER(FIND("[",_xlfn.FORMULATEXT('#_H'!D161))),ISNUMBER(FIND("!",_xlfn.FORMULATEXT('#_H'!D161))))),AND(ISNUMBER(FIND("[",_xlfn.FORMULATEXT(H!D161))),ISNUMBER(FIND("!",_xlfn.FORMULATEXT(H!D161)))),FALSE),"ExternalRefsMsg",IF(ISNUMBER('#_H'!D161),IF(ABS('#_H'!D161-H!D161)&gt;0.00001,TRUE,FALSE),IF('#_H'!D161&lt;&gt;H!D161,TRUE,FALSE)),IF(ISNUMBER('#_H'!D161),IF('#_H'!D161&gt;H!D161,"TooLow","TooHigh"),"WrongAnswer"),NOT(_xlfn.ISFORMULA('#_H'!D161)),IF(_xlfn.IFS(ISTEXT('#_H'!D161),FALSE,ISLOGICAL('#_H'!D161),FALSE,SUBSTITUTE(CELL("format",'#_H'!D161),"-","")=SUBSTITUTE(CELL("format",H!D161),"-",""),FALSE,CELL("format",'#_H'!D161)="G",FALSE,AND(CELL("format",'#_H'!D161)="F0",CELL("format",H!D161)="G"),FALSE,TRUE,IFERROR(IF(MATCH(CELL("format",'#_H'!D161)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161),_xlfn.FORMULATEXT(H!D161),H!D161),"9","#"),"8","#"),"7","#"),"6","#"),"5","#"),"4","#"),"3","#"),"2","#"),"1","#"),"0","#"),"$","")," ",""),",","@"),"&gt;","@"),"&lt;","@"),"=","@"),")","@"),"(","@"),"^","@"),"/","@"),"+","@"),"*","@"),"-","@"))-LEN(SUBSTITUTE(SUBSTITUTE(SUBSTITUTE(SUBSTITUTE(SUBSTITUTE(SUBSTITUTE(SUBSTITUTE(SUBSTITUTE(SUBSTITUTE(SUBSTITUTE(SUBSTITUTE(SUBSTITUTE(SUBSTITUTE(SUBSTITUTE(SUBSTITUTE(SUBSTITUTE(SUBSTITUTE(SUBSTITUTE(SUBSTITUTE(SUBSTITUTE(SUBSTITUTE(SUBSTITUTE(SUBSTITUTE(SUBSTITUTE(IF(_xlfn.ISFORMULA(H!D161),_xlfn.FORMULATEXT(H!D161),H!D161),"9","#"),"8","#"),"7","#"),"6","#"),"5","#"),"4","#"),"3","#"),"2","#"),"1","#"),"0","#"),"$","")," ",""),",","@"),"&gt;","@"),"&lt;","@"),"=","@"),")","@"),"(","@"),"^","@"),"/","@"),"+","@"),"*","@"),"-","@"),"@#","")))/2&gt;(LEN(SUBSTITUTE(SUBSTITUTE(SUBSTITUTE(SUBSTITUTE(SUBSTITUTE(SUBSTITUTE(SUBSTITUTE(SUBSTITUTE(SUBSTITUTE(SUBSTITUTE(SUBSTITUTE(SUBSTITUTE(SUBSTITUTE(SUBSTITUTE(SUBSTITUTE(SUBSTITUTE(SUBSTITUTE(SUBSTITUTE(SUBSTITUTE(SUBSTITUTE(SUBSTITUTE(SUBSTITUTE(SUBSTITUTE(IF(_xlfn.ISFORMULA('#_H'!D161),_xlfn.FORMULATEXT('#_H'!D161),'#_H'!D161),"9","#"),"8","#"),"7","#"),"6","#"),"5","#"),"4","#"),"3","#"),"2","#"),"1","#"),"0","#"),"$","")," ",""),",","@"),"&gt;","@"),"&lt;","@"),"=","@"),")","@"),"(","@"),"^","@"),"/","@"),"+","@"),"*","@"),"-","@"))-LEN(SUBSTITUTE(SUBSTITUTE(SUBSTITUTE(SUBSTITUTE(SUBSTITUTE(SUBSTITUTE(SUBSTITUTE(SUBSTITUTE(SUBSTITUTE(SUBSTITUTE(SUBSTITUTE(SUBSTITUTE(SUBSTITUTE(SUBSTITUTE(SUBSTITUTE(SUBSTITUTE(SUBSTITUTE(SUBSTITUTE(SUBSTITUTE(SUBSTITUTE(SUBSTITUTE(SUBSTITUTE(SUBSTITUTE(SUBSTITUTE(IF(_xlfn.ISFORMULA('#_H'!D161),_xlfn.FORMULATEXT('#_H'!D161),'#_H'!D161),"9","#"),"8","#"),"7","#"),"6","#"),"5","#"),"4","#"),"3","#"),"2","#"),"1","#"),"0","#"),"$","")," ",""),",","@"),"&gt;","@"),"&lt;","@"),"=","@"),")","@"),"(","@"),"^","@"),"/","@"),"+","@"),"*","@"),"-","@"),"@#","")))/2,TRUE,FALSE),"HardCodeMsg",IF(LEN(IF(_xlfn.ISFORMULA(H!D161),_xlfn.FORMULATEXT(H!D161),H!D161))-LEN(SUBSTITUTE(IF(_xlfn.ISFORMULA(H!D161),_xlfn.FORMULATEXT(H!D161),H!D161),"""",""))&gt;LEN(IF(_xlfn.ISFORMULA('#_H'!D161),_xlfn.FORMULATEXT('#_H'!D161),'#_H'!D161))-LEN(SUBSTITUTE(IF(_xlfn.ISFORMULA('#_H'!D161),_xlfn.FORMULATEXT('#_H'!D161),'#_H'!D161),"""","")),TRUE,FALSE),"HardQuoteMsg",IF(LEN(IF(_xlfn.ISFORMULA(H!D161),_xlfn.FORMULATEXT(H!D161),H!D161))-LEN(SUBSTITUTE(IF(_xlfn.ISFORMULA(H!D161),_xlfn.FORMULATEXT(H!D161),H!D161),"$",""))&lt;LEN(IF(_xlfn.ISFORMULA('#_H'!D161),_xlfn.FORMULATEXT('#_H'!D161),'#_H'!D161))-LEN(SUBSTITUTE(IF(_xlfn.ISFORMULA('#_H'!D161),_xlfn.FORMULATEXT('#_H'!D161),'#_H'!D161),"$","")),TRUE,FALSE),"MissingAbsMsg",_xlfn.IFS(ISTEXT('#_H'!D161),FALSE,ISLOGICAL('#_H'!D161),FALSE,SUBSTITUTE(CELL("format",'#_H'!D161),"-","")=SUBSTITUTE(CELL("format",H!D161),"-",""),FALSE,CELL("format",'#_H'!D161)="G",FALSE,AND(CELL("format",'#_H'!D161)="F0",CELL("format",H!D161)="G"),FALSE,TRUE,IFERROR(IF(MATCH(CELL("format",'#_H'!D161),FormatCodes_SFX!$A$4:$A$53,0)&gt;0,TRUE),FALSE),TRUE,TRUE),"FormatMsg",TRUE,"PerfectMsg")</f>
        <v>PerfectMsg</v>
      </c>
      <c r="E161" s="257">
        <v>279920</v>
      </c>
      <c r="F161" s="254">
        <v>0</v>
      </c>
      <c r="G161" s="254">
        <v>0</v>
      </c>
      <c r="H161" s="254"/>
      <c r="I161" s="251"/>
      <c r="J161" s="252">
        <v>0</v>
      </c>
      <c r="K161" s="252">
        <v>0</v>
      </c>
      <c r="N161" s="251"/>
    </row>
    <row r="162" spans="1:14" s="252" customFormat="1" x14ac:dyDescent="0.15">
      <c r="A162" s="251"/>
      <c r="B162" s="252">
        <v>0</v>
      </c>
      <c r="C162" s="252">
        <v>0</v>
      </c>
      <c r="D162" s="252" t="str">
        <f ca="1">_xlfn.IFS(ISBLANK(H!D162),"",IF(NOT(ISNA('#_H'!D162)),IF(ISNA(H!D162),TRUE,FALSE),FALSE),"StuNAMsg",IF(AND(ISNA('#_H'!D162),ISNA(H!D162)),TRUE,FALSE),"PerfectMsg",IF(NOT(ISERROR('#_H'!D162)),IF(ISERROR(H!D162),TRUE,FALSE),FALSE),"StuErrorMsg",IF(TYPE('#_H'!D162)&lt;&gt;TYPE(H!D162),TRUE,FALSE),"WrongTypeMsg",IF(_xlfn.ISFORMULA('#_H'!D162),IF(NOT(_xlfn.ISFORMULA(H!D162)),TRUE),FALSE),"MissingFormulaMsg",IF(NOT(AND(ISNUMBER(FIND("[",_xlfn.FORMULATEXT('#_H'!D162))),ISNUMBER(FIND("!",_xlfn.FORMULATEXT('#_H'!D162))))),AND(ISNUMBER(FIND("[",_xlfn.FORMULATEXT(H!D162))),ISNUMBER(FIND("!",_xlfn.FORMULATEXT(H!D162)))),FALSE),"ExternalRefsMsg",IF(ISNUMBER('#_H'!D162),IF(ABS('#_H'!D162-H!D162)&gt;0.00001,TRUE,FALSE),IF('#_H'!D162&lt;&gt;H!D162,TRUE,FALSE)),IF(ISNUMBER('#_H'!D162),IF('#_H'!D162&gt;H!D162,"TooLow","TooHigh"),"WrongAnswer"),NOT(_xlfn.ISFORMULA('#_H'!D162)),IF(_xlfn.IFS(ISTEXT('#_H'!D162),FALSE,ISLOGICAL('#_H'!D162),FALSE,SUBSTITUTE(CELL("format",'#_H'!D162),"-","")=SUBSTITUTE(CELL("format",H!D162),"-",""),FALSE,CELL("format",'#_H'!D162)="G",FALSE,AND(CELL("format",'#_H'!D162)="F0",CELL("format",H!D162)="G"),FALSE,TRUE,IFERROR(IF(MATCH(CELL("format",'#_H'!D162)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162),_xlfn.FORMULATEXT(H!D162),H!D162),"9","#"),"8","#"),"7","#"),"6","#"),"5","#"),"4","#"),"3","#"),"2","#"),"1","#"),"0","#"),"$","")," ",""),",","@"),"&gt;","@"),"&lt;","@"),"=","@"),")","@"),"(","@"),"^","@"),"/","@"),"+","@"),"*","@"),"-","@"))-LEN(SUBSTITUTE(SUBSTITUTE(SUBSTITUTE(SUBSTITUTE(SUBSTITUTE(SUBSTITUTE(SUBSTITUTE(SUBSTITUTE(SUBSTITUTE(SUBSTITUTE(SUBSTITUTE(SUBSTITUTE(SUBSTITUTE(SUBSTITUTE(SUBSTITUTE(SUBSTITUTE(SUBSTITUTE(SUBSTITUTE(SUBSTITUTE(SUBSTITUTE(SUBSTITUTE(SUBSTITUTE(SUBSTITUTE(SUBSTITUTE(IF(_xlfn.ISFORMULA(H!D162),_xlfn.FORMULATEXT(H!D162),H!D162),"9","#"),"8","#"),"7","#"),"6","#"),"5","#"),"4","#"),"3","#"),"2","#"),"1","#"),"0","#"),"$","")," ",""),",","@"),"&gt;","@"),"&lt;","@"),"=","@"),")","@"),"(","@"),"^","@"),"/","@"),"+","@"),"*","@"),"-","@"),"@#","")))/2&gt;(LEN(SUBSTITUTE(SUBSTITUTE(SUBSTITUTE(SUBSTITUTE(SUBSTITUTE(SUBSTITUTE(SUBSTITUTE(SUBSTITUTE(SUBSTITUTE(SUBSTITUTE(SUBSTITUTE(SUBSTITUTE(SUBSTITUTE(SUBSTITUTE(SUBSTITUTE(SUBSTITUTE(SUBSTITUTE(SUBSTITUTE(SUBSTITUTE(SUBSTITUTE(SUBSTITUTE(SUBSTITUTE(SUBSTITUTE(IF(_xlfn.ISFORMULA('#_H'!D162),_xlfn.FORMULATEXT('#_H'!D162),'#_H'!D162),"9","#"),"8","#"),"7","#"),"6","#"),"5","#"),"4","#"),"3","#"),"2","#"),"1","#"),"0","#"),"$","")," ",""),",","@"),"&gt;","@"),"&lt;","@"),"=","@"),")","@"),"(","@"),"^","@"),"/","@"),"+","@"),"*","@"),"-","@"))-LEN(SUBSTITUTE(SUBSTITUTE(SUBSTITUTE(SUBSTITUTE(SUBSTITUTE(SUBSTITUTE(SUBSTITUTE(SUBSTITUTE(SUBSTITUTE(SUBSTITUTE(SUBSTITUTE(SUBSTITUTE(SUBSTITUTE(SUBSTITUTE(SUBSTITUTE(SUBSTITUTE(SUBSTITUTE(SUBSTITUTE(SUBSTITUTE(SUBSTITUTE(SUBSTITUTE(SUBSTITUTE(SUBSTITUTE(SUBSTITUTE(IF(_xlfn.ISFORMULA('#_H'!D162),_xlfn.FORMULATEXT('#_H'!D162),'#_H'!D162),"9","#"),"8","#"),"7","#"),"6","#"),"5","#"),"4","#"),"3","#"),"2","#"),"1","#"),"0","#"),"$","")," ",""),",","@"),"&gt;","@"),"&lt;","@"),"=","@"),")","@"),"(","@"),"^","@"),"/","@"),"+","@"),"*","@"),"-","@"),"@#","")))/2,TRUE,FALSE),"HardCodeMsg",IF(LEN(IF(_xlfn.ISFORMULA(H!D162),_xlfn.FORMULATEXT(H!D162),H!D162))-LEN(SUBSTITUTE(IF(_xlfn.ISFORMULA(H!D162),_xlfn.FORMULATEXT(H!D162),H!D162),"""",""))&gt;LEN(IF(_xlfn.ISFORMULA('#_H'!D162),_xlfn.FORMULATEXT('#_H'!D162),'#_H'!D162))-LEN(SUBSTITUTE(IF(_xlfn.ISFORMULA('#_H'!D162),_xlfn.FORMULATEXT('#_H'!D162),'#_H'!D162),"""","")),TRUE,FALSE),"HardQuoteMsg",IF(LEN(IF(_xlfn.ISFORMULA(H!D162),_xlfn.FORMULATEXT(H!D162),H!D162))-LEN(SUBSTITUTE(IF(_xlfn.ISFORMULA(H!D162),_xlfn.FORMULATEXT(H!D162),H!D162),"$",""))&lt;LEN(IF(_xlfn.ISFORMULA('#_H'!D162),_xlfn.FORMULATEXT('#_H'!D162),'#_H'!D162))-LEN(SUBSTITUTE(IF(_xlfn.ISFORMULA('#_H'!D162),_xlfn.FORMULATEXT('#_H'!D162),'#_H'!D162),"$","")),TRUE,FALSE),"MissingAbsMsg",_xlfn.IFS(ISTEXT('#_H'!D162),FALSE,ISLOGICAL('#_H'!D162),FALSE,SUBSTITUTE(CELL("format",'#_H'!D162),"-","")=SUBSTITUTE(CELL("format",H!D162),"-",""),FALSE,CELL("format",'#_H'!D162)="G",FALSE,AND(CELL("format",'#_H'!D162)="F0",CELL("format",H!D162)="G"),FALSE,TRUE,IFERROR(IF(MATCH(CELL("format",'#_H'!D162),FormatCodes_SFX!$A$4:$A$53,0)&gt;0,TRUE),FALSE),TRUE,TRUE),"FormatMsg",TRUE,"PerfectMsg")</f>
        <v>PerfectMsg</v>
      </c>
      <c r="E162" s="257">
        <v>416836</v>
      </c>
      <c r="F162" s="254">
        <v>0</v>
      </c>
      <c r="G162" s="254">
        <v>0</v>
      </c>
      <c r="H162" s="254"/>
      <c r="I162" s="251"/>
      <c r="J162" s="252">
        <v>0</v>
      </c>
      <c r="K162" s="252">
        <v>0</v>
      </c>
      <c r="N162" s="251"/>
    </row>
    <row r="163" spans="1:14" s="252" customFormat="1" x14ac:dyDescent="0.15">
      <c r="A163" s="251"/>
      <c r="B163" s="252">
        <v>0</v>
      </c>
      <c r="C163" s="252">
        <v>0</v>
      </c>
      <c r="D163" s="252" t="str">
        <f ca="1">_xlfn.IFS(ISBLANK(H!D163),"",IF(NOT(ISNA('#_H'!D163)),IF(ISNA(H!D163),TRUE,FALSE),FALSE),"StuNAMsg",IF(AND(ISNA('#_H'!D163),ISNA(H!D163)),TRUE,FALSE),"PerfectMsg",IF(NOT(ISERROR('#_H'!D163)),IF(ISERROR(H!D163),TRUE,FALSE),FALSE),"StuErrorMsg",IF(TYPE('#_H'!D163)&lt;&gt;TYPE(H!D163),TRUE,FALSE),"WrongTypeMsg",IF(_xlfn.ISFORMULA('#_H'!D163),IF(NOT(_xlfn.ISFORMULA(H!D163)),TRUE),FALSE),"MissingFormulaMsg",IF(NOT(AND(ISNUMBER(FIND("[",_xlfn.FORMULATEXT('#_H'!D163))),ISNUMBER(FIND("!",_xlfn.FORMULATEXT('#_H'!D163))))),AND(ISNUMBER(FIND("[",_xlfn.FORMULATEXT(H!D163))),ISNUMBER(FIND("!",_xlfn.FORMULATEXT(H!D163)))),FALSE),"ExternalRefsMsg",IF(ISNUMBER('#_H'!D163),IF(ABS('#_H'!D163-H!D163)&gt;0.00001,TRUE,FALSE),IF('#_H'!D163&lt;&gt;H!D163,TRUE,FALSE)),IF(ISNUMBER('#_H'!D163),IF('#_H'!D163&gt;H!D163,"TooLow","TooHigh"),"WrongAnswer"),NOT(_xlfn.ISFORMULA('#_H'!D163)),IF(_xlfn.IFS(ISTEXT('#_H'!D163),FALSE,ISLOGICAL('#_H'!D163),FALSE,SUBSTITUTE(CELL("format",'#_H'!D163),"-","")=SUBSTITUTE(CELL("format",H!D163),"-",""),FALSE,CELL("format",'#_H'!D163)="G",FALSE,AND(CELL("format",'#_H'!D163)="F0",CELL("format",H!D163)="G"),FALSE,TRUE,IFERROR(IF(MATCH(CELL("format",'#_H'!D163)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163),_xlfn.FORMULATEXT(H!D163),H!D163),"9","#"),"8","#"),"7","#"),"6","#"),"5","#"),"4","#"),"3","#"),"2","#"),"1","#"),"0","#"),"$","")," ",""),",","@"),"&gt;","@"),"&lt;","@"),"=","@"),")","@"),"(","@"),"^","@"),"/","@"),"+","@"),"*","@"),"-","@"))-LEN(SUBSTITUTE(SUBSTITUTE(SUBSTITUTE(SUBSTITUTE(SUBSTITUTE(SUBSTITUTE(SUBSTITUTE(SUBSTITUTE(SUBSTITUTE(SUBSTITUTE(SUBSTITUTE(SUBSTITUTE(SUBSTITUTE(SUBSTITUTE(SUBSTITUTE(SUBSTITUTE(SUBSTITUTE(SUBSTITUTE(SUBSTITUTE(SUBSTITUTE(SUBSTITUTE(SUBSTITUTE(SUBSTITUTE(SUBSTITUTE(IF(_xlfn.ISFORMULA(H!D163),_xlfn.FORMULATEXT(H!D163),H!D163),"9","#"),"8","#"),"7","#"),"6","#"),"5","#"),"4","#"),"3","#"),"2","#"),"1","#"),"0","#"),"$","")," ",""),",","@"),"&gt;","@"),"&lt;","@"),"=","@"),")","@"),"(","@"),"^","@"),"/","@"),"+","@"),"*","@"),"-","@"),"@#","")))/2&gt;(LEN(SUBSTITUTE(SUBSTITUTE(SUBSTITUTE(SUBSTITUTE(SUBSTITUTE(SUBSTITUTE(SUBSTITUTE(SUBSTITUTE(SUBSTITUTE(SUBSTITUTE(SUBSTITUTE(SUBSTITUTE(SUBSTITUTE(SUBSTITUTE(SUBSTITUTE(SUBSTITUTE(SUBSTITUTE(SUBSTITUTE(SUBSTITUTE(SUBSTITUTE(SUBSTITUTE(SUBSTITUTE(SUBSTITUTE(IF(_xlfn.ISFORMULA('#_H'!D163),_xlfn.FORMULATEXT('#_H'!D163),'#_H'!D163),"9","#"),"8","#"),"7","#"),"6","#"),"5","#"),"4","#"),"3","#"),"2","#"),"1","#"),"0","#"),"$","")," ",""),",","@"),"&gt;","@"),"&lt;","@"),"=","@"),")","@"),"(","@"),"^","@"),"/","@"),"+","@"),"*","@"),"-","@"))-LEN(SUBSTITUTE(SUBSTITUTE(SUBSTITUTE(SUBSTITUTE(SUBSTITUTE(SUBSTITUTE(SUBSTITUTE(SUBSTITUTE(SUBSTITUTE(SUBSTITUTE(SUBSTITUTE(SUBSTITUTE(SUBSTITUTE(SUBSTITUTE(SUBSTITUTE(SUBSTITUTE(SUBSTITUTE(SUBSTITUTE(SUBSTITUTE(SUBSTITUTE(SUBSTITUTE(SUBSTITUTE(SUBSTITUTE(SUBSTITUTE(IF(_xlfn.ISFORMULA('#_H'!D163),_xlfn.FORMULATEXT('#_H'!D163),'#_H'!D163),"9","#"),"8","#"),"7","#"),"6","#"),"5","#"),"4","#"),"3","#"),"2","#"),"1","#"),"0","#"),"$","")," ",""),",","@"),"&gt;","@"),"&lt;","@"),"=","@"),")","@"),"(","@"),"^","@"),"/","@"),"+","@"),"*","@"),"-","@"),"@#","")))/2,TRUE,FALSE),"HardCodeMsg",IF(LEN(IF(_xlfn.ISFORMULA(H!D163),_xlfn.FORMULATEXT(H!D163),H!D163))-LEN(SUBSTITUTE(IF(_xlfn.ISFORMULA(H!D163),_xlfn.FORMULATEXT(H!D163),H!D163),"""",""))&gt;LEN(IF(_xlfn.ISFORMULA('#_H'!D163),_xlfn.FORMULATEXT('#_H'!D163),'#_H'!D163))-LEN(SUBSTITUTE(IF(_xlfn.ISFORMULA('#_H'!D163),_xlfn.FORMULATEXT('#_H'!D163),'#_H'!D163),"""","")),TRUE,FALSE),"HardQuoteMsg",IF(LEN(IF(_xlfn.ISFORMULA(H!D163),_xlfn.FORMULATEXT(H!D163),H!D163))-LEN(SUBSTITUTE(IF(_xlfn.ISFORMULA(H!D163),_xlfn.FORMULATEXT(H!D163),H!D163),"$",""))&lt;LEN(IF(_xlfn.ISFORMULA('#_H'!D163),_xlfn.FORMULATEXT('#_H'!D163),'#_H'!D163))-LEN(SUBSTITUTE(IF(_xlfn.ISFORMULA('#_H'!D163),_xlfn.FORMULATEXT('#_H'!D163),'#_H'!D163),"$","")),TRUE,FALSE),"MissingAbsMsg",_xlfn.IFS(ISTEXT('#_H'!D163),FALSE,ISLOGICAL('#_H'!D163),FALSE,SUBSTITUTE(CELL("format",'#_H'!D163),"-","")=SUBSTITUTE(CELL("format",H!D163),"-",""),FALSE,CELL("format",'#_H'!D163)="G",FALSE,AND(CELL("format",'#_H'!D163)="F0",CELL("format",H!D163)="G"),FALSE,TRUE,IFERROR(IF(MATCH(CELL("format",'#_H'!D163),FormatCodes_SFX!$A$4:$A$53,0)&gt;0,TRUE),FALSE),TRUE,TRUE),"FormatMsg",TRUE,"PerfectMsg")</f>
        <v>PerfectMsg</v>
      </c>
      <c r="E163" s="257">
        <v>689960</v>
      </c>
      <c r="F163" s="254">
        <v>0</v>
      </c>
      <c r="G163" s="254">
        <v>0</v>
      </c>
      <c r="H163" s="254"/>
      <c r="I163" s="251"/>
      <c r="J163" s="252">
        <v>0</v>
      </c>
      <c r="K163" s="252">
        <v>0</v>
      </c>
      <c r="N163" s="251"/>
    </row>
    <row r="164" spans="1:14" s="252" customFormat="1" x14ac:dyDescent="0.15">
      <c r="A164" s="251"/>
      <c r="B164" s="252">
        <v>0</v>
      </c>
      <c r="C164" s="252">
        <v>0</v>
      </c>
      <c r="D164" s="252" t="str">
        <f ca="1">_xlfn.IFS(ISBLANK(H!D164),"",IF(NOT(ISNA('#_H'!D164)),IF(ISNA(H!D164),TRUE,FALSE),FALSE),"StuNAMsg",IF(AND(ISNA('#_H'!D164),ISNA(H!D164)),TRUE,FALSE),"PerfectMsg",IF(NOT(ISERROR('#_H'!D164)),IF(ISERROR(H!D164),TRUE,FALSE),FALSE),"StuErrorMsg",IF(TYPE('#_H'!D164)&lt;&gt;TYPE(H!D164),TRUE,FALSE),"WrongTypeMsg",IF(_xlfn.ISFORMULA('#_H'!D164),IF(NOT(_xlfn.ISFORMULA(H!D164)),TRUE),FALSE),"MissingFormulaMsg",IF(NOT(AND(ISNUMBER(FIND("[",_xlfn.FORMULATEXT('#_H'!D164))),ISNUMBER(FIND("!",_xlfn.FORMULATEXT('#_H'!D164))))),AND(ISNUMBER(FIND("[",_xlfn.FORMULATEXT(H!D164))),ISNUMBER(FIND("!",_xlfn.FORMULATEXT(H!D164)))),FALSE),"ExternalRefsMsg",IF(ISNUMBER('#_H'!D164),IF(ABS('#_H'!D164-H!D164)&gt;0.00001,TRUE,FALSE),IF('#_H'!D164&lt;&gt;H!D164,TRUE,FALSE)),IF(ISNUMBER('#_H'!D164),IF('#_H'!D164&gt;H!D164,"TooLow","TooHigh"),"WrongAnswer"),NOT(_xlfn.ISFORMULA('#_H'!D164)),IF(_xlfn.IFS(ISTEXT('#_H'!D164),FALSE,ISLOGICAL('#_H'!D164),FALSE,SUBSTITUTE(CELL("format",'#_H'!D164),"-","")=SUBSTITUTE(CELL("format",H!D164),"-",""),FALSE,CELL("format",'#_H'!D164)="G",FALSE,AND(CELL("format",'#_H'!D164)="F0",CELL("format",H!D164)="G"),FALSE,TRUE,IFERROR(IF(MATCH(CELL("format",'#_H'!D164)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164),_xlfn.FORMULATEXT(H!D164),H!D164),"9","#"),"8","#"),"7","#"),"6","#"),"5","#"),"4","#"),"3","#"),"2","#"),"1","#"),"0","#"),"$","")," ",""),",","@"),"&gt;","@"),"&lt;","@"),"=","@"),")","@"),"(","@"),"^","@"),"/","@"),"+","@"),"*","@"),"-","@"))-LEN(SUBSTITUTE(SUBSTITUTE(SUBSTITUTE(SUBSTITUTE(SUBSTITUTE(SUBSTITUTE(SUBSTITUTE(SUBSTITUTE(SUBSTITUTE(SUBSTITUTE(SUBSTITUTE(SUBSTITUTE(SUBSTITUTE(SUBSTITUTE(SUBSTITUTE(SUBSTITUTE(SUBSTITUTE(SUBSTITUTE(SUBSTITUTE(SUBSTITUTE(SUBSTITUTE(SUBSTITUTE(SUBSTITUTE(SUBSTITUTE(IF(_xlfn.ISFORMULA(H!D164),_xlfn.FORMULATEXT(H!D164),H!D164),"9","#"),"8","#"),"7","#"),"6","#"),"5","#"),"4","#"),"3","#"),"2","#"),"1","#"),"0","#"),"$","")," ",""),",","@"),"&gt;","@"),"&lt;","@"),"=","@"),")","@"),"(","@"),"^","@"),"/","@"),"+","@"),"*","@"),"-","@"),"@#","")))/2&gt;(LEN(SUBSTITUTE(SUBSTITUTE(SUBSTITUTE(SUBSTITUTE(SUBSTITUTE(SUBSTITUTE(SUBSTITUTE(SUBSTITUTE(SUBSTITUTE(SUBSTITUTE(SUBSTITUTE(SUBSTITUTE(SUBSTITUTE(SUBSTITUTE(SUBSTITUTE(SUBSTITUTE(SUBSTITUTE(SUBSTITUTE(SUBSTITUTE(SUBSTITUTE(SUBSTITUTE(SUBSTITUTE(SUBSTITUTE(IF(_xlfn.ISFORMULA('#_H'!D164),_xlfn.FORMULATEXT('#_H'!D164),'#_H'!D164),"9","#"),"8","#"),"7","#"),"6","#"),"5","#"),"4","#"),"3","#"),"2","#"),"1","#"),"0","#"),"$","")," ",""),",","@"),"&gt;","@"),"&lt;","@"),"=","@"),")","@"),"(","@"),"^","@"),"/","@"),"+","@"),"*","@"),"-","@"))-LEN(SUBSTITUTE(SUBSTITUTE(SUBSTITUTE(SUBSTITUTE(SUBSTITUTE(SUBSTITUTE(SUBSTITUTE(SUBSTITUTE(SUBSTITUTE(SUBSTITUTE(SUBSTITUTE(SUBSTITUTE(SUBSTITUTE(SUBSTITUTE(SUBSTITUTE(SUBSTITUTE(SUBSTITUTE(SUBSTITUTE(SUBSTITUTE(SUBSTITUTE(SUBSTITUTE(SUBSTITUTE(SUBSTITUTE(SUBSTITUTE(IF(_xlfn.ISFORMULA('#_H'!D164),_xlfn.FORMULATEXT('#_H'!D164),'#_H'!D164),"9","#"),"8","#"),"7","#"),"6","#"),"5","#"),"4","#"),"3","#"),"2","#"),"1","#"),"0","#"),"$","")," ",""),",","@"),"&gt;","@"),"&lt;","@"),"=","@"),")","@"),"(","@"),"^","@"),"/","@"),"+","@"),"*","@"),"-","@"),"@#","")))/2,TRUE,FALSE),"HardCodeMsg",IF(LEN(IF(_xlfn.ISFORMULA(H!D164),_xlfn.FORMULATEXT(H!D164),H!D164))-LEN(SUBSTITUTE(IF(_xlfn.ISFORMULA(H!D164),_xlfn.FORMULATEXT(H!D164),H!D164),"""",""))&gt;LEN(IF(_xlfn.ISFORMULA('#_H'!D164),_xlfn.FORMULATEXT('#_H'!D164),'#_H'!D164))-LEN(SUBSTITUTE(IF(_xlfn.ISFORMULA('#_H'!D164),_xlfn.FORMULATEXT('#_H'!D164),'#_H'!D164),"""","")),TRUE,FALSE),"HardQuoteMsg",IF(LEN(IF(_xlfn.ISFORMULA(H!D164),_xlfn.FORMULATEXT(H!D164),H!D164))-LEN(SUBSTITUTE(IF(_xlfn.ISFORMULA(H!D164),_xlfn.FORMULATEXT(H!D164),H!D164),"$",""))&lt;LEN(IF(_xlfn.ISFORMULA('#_H'!D164),_xlfn.FORMULATEXT('#_H'!D164),'#_H'!D164))-LEN(SUBSTITUTE(IF(_xlfn.ISFORMULA('#_H'!D164),_xlfn.FORMULATEXT('#_H'!D164),'#_H'!D164),"$","")),TRUE,FALSE),"MissingAbsMsg",_xlfn.IFS(ISTEXT('#_H'!D164),FALSE,ISLOGICAL('#_H'!D164),FALSE,SUBSTITUTE(CELL("format",'#_H'!D164),"-","")=SUBSTITUTE(CELL("format",H!D164),"-",""),FALSE,CELL("format",'#_H'!D164)="G",FALSE,AND(CELL("format",'#_H'!D164)="F0",CELL("format",H!D164)="G"),FALSE,TRUE,IFERROR(IF(MATCH(CELL("format",'#_H'!D164),FormatCodes_SFX!$A$4:$A$53,0)&gt;0,TRUE),FALSE),TRUE,TRUE),"FormatMsg",TRUE,"PerfectMsg")</f>
        <v>PerfectMsg</v>
      </c>
      <c r="E164" s="257">
        <v>447269</v>
      </c>
      <c r="F164" s="254">
        <v>0</v>
      </c>
      <c r="G164" s="254">
        <v>0</v>
      </c>
      <c r="H164" s="254"/>
      <c r="I164" s="251"/>
      <c r="J164" s="252">
        <v>0</v>
      </c>
      <c r="K164" s="252">
        <v>0</v>
      </c>
      <c r="N164" s="251"/>
    </row>
    <row r="165" spans="1:14" s="252" customFormat="1" x14ac:dyDescent="0.15">
      <c r="A165" s="251"/>
      <c r="B165" s="252">
        <v>0</v>
      </c>
      <c r="C165" s="252">
        <v>0</v>
      </c>
      <c r="D165" s="252" t="str">
        <f ca="1">_xlfn.IFS(ISBLANK(H!D165),"",IF(NOT(ISNA('#_H'!D165)),IF(ISNA(H!D165),TRUE,FALSE),FALSE),"StuNAMsg",IF(AND(ISNA('#_H'!D165),ISNA(H!D165)),TRUE,FALSE),"PerfectMsg",IF(NOT(ISERROR('#_H'!D165)),IF(ISERROR(H!D165),TRUE,FALSE),FALSE),"StuErrorMsg",IF(TYPE('#_H'!D165)&lt;&gt;TYPE(H!D165),TRUE,FALSE),"WrongTypeMsg",IF(_xlfn.ISFORMULA('#_H'!D165),IF(NOT(_xlfn.ISFORMULA(H!D165)),TRUE),FALSE),"MissingFormulaMsg",IF(NOT(AND(ISNUMBER(FIND("[",_xlfn.FORMULATEXT('#_H'!D165))),ISNUMBER(FIND("!",_xlfn.FORMULATEXT('#_H'!D165))))),AND(ISNUMBER(FIND("[",_xlfn.FORMULATEXT(H!D165))),ISNUMBER(FIND("!",_xlfn.FORMULATEXT(H!D165)))),FALSE),"ExternalRefsMsg",IF(ISNUMBER('#_H'!D165),IF(ABS('#_H'!D165-H!D165)&gt;0.00001,TRUE,FALSE),IF('#_H'!D165&lt;&gt;H!D165,TRUE,FALSE)),IF(ISNUMBER('#_H'!D165),IF('#_H'!D165&gt;H!D165,"TooLow","TooHigh"),"WrongAnswer"),NOT(_xlfn.ISFORMULA('#_H'!D165)),IF(_xlfn.IFS(ISTEXT('#_H'!D165),FALSE,ISLOGICAL('#_H'!D165),FALSE,SUBSTITUTE(CELL("format",'#_H'!D165),"-","")=SUBSTITUTE(CELL("format",H!D165),"-",""),FALSE,CELL("format",'#_H'!D165)="G",FALSE,AND(CELL("format",'#_H'!D165)="F0",CELL("format",H!D165)="G"),FALSE,TRUE,IFERROR(IF(MATCH(CELL("format",'#_H'!D165)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165),_xlfn.FORMULATEXT(H!D165),H!D165),"9","#"),"8","#"),"7","#"),"6","#"),"5","#"),"4","#"),"3","#"),"2","#"),"1","#"),"0","#"),"$","")," ",""),",","@"),"&gt;","@"),"&lt;","@"),"=","@"),")","@"),"(","@"),"^","@"),"/","@"),"+","@"),"*","@"),"-","@"))-LEN(SUBSTITUTE(SUBSTITUTE(SUBSTITUTE(SUBSTITUTE(SUBSTITUTE(SUBSTITUTE(SUBSTITUTE(SUBSTITUTE(SUBSTITUTE(SUBSTITUTE(SUBSTITUTE(SUBSTITUTE(SUBSTITUTE(SUBSTITUTE(SUBSTITUTE(SUBSTITUTE(SUBSTITUTE(SUBSTITUTE(SUBSTITUTE(SUBSTITUTE(SUBSTITUTE(SUBSTITUTE(SUBSTITUTE(SUBSTITUTE(IF(_xlfn.ISFORMULA(H!D165),_xlfn.FORMULATEXT(H!D165),H!D165),"9","#"),"8","#"),"7","#"),"6","#"),"5","#"),"4","#"),"3","#"),"2","#"),"1","#"),"0","#"),"$","")," ",""),",","@"),"&gt;","@"),"&lt;","@"),"=","@"),")","@"),"(","@"),"^","@"),"/","@"),"+","@"),"*","@"),"-","@"),"@#","")))/2&gt;(LEN(SUBSTITUTE(SUBSTITUTE(SUBSTITUTE(SUBSTITUTE(SUBSTITUTE(SUBSTITUTE(SUBSTITUTE(SUBSTITUTE(SUBSTITUTE(SUBSTITUTE(SUBSTITUTE(SUBSTITUTE(SUBSTITUTE(SUBSTITUTE(SUBSTITUTE(SUBSTITUTE(SUBSTITUTE(SUBSTITUTE(SUBSTITUTE(SUBSTITUTE(SUBSTITUTE(SUBSTITUTE(SUBSTITUTE(IF(_xlfn.ISFORMULA('#_H'!D165),_xlfn.FORMULATEXT('#_H'!D165),'#_H'!D165),"9","#"),"8","#"),"7","#"),"6","#"),"5","#"),"4","#"),"3","#"),"2","#"),"1","#"),"0","#"),"$","")," ",""),",","@"),"&gt;","@"),"&lt;","@"),"=","@"),")","@"),"(","@"),"^","@"),"/","@"),"+","@"),"*","@"),"-","@"))-LEN(SUBSTITUTE(SUBSTITUTE(SUBSTITUTE(SUBSTITUTE(SUBSTITUTE(SUBSTITUTE(SUBSTITUTE(SUBSTITUTE(SUBSTITUTE(SUBSTITUTE(SUBSTITUTE(SUBSTITUTE(SUBSTITUTE(SUBSTITUTE(SUBSTITUTE(SUBSTITUTE(SUBSTITUTE(SUBSTITUTE(SUBSTITUTE(SUBSTITUTE(SUBSTITUTE(SUBSTITUTE(SUBSTITUTE(SUBSTITUTE(IF(_xlfn.ISFORMULA('#_H'!D165),_xlfn.FORMULATEXT('#_H'!D165),'#_H'!D165),"9","#"),"8","#"),"7","#"),"6","#"),"5","#"),"4","#"),"3","#"),"2","#"),"1","#"),"0","#"),"$","")," ",""),",","@"),"&gt;","@"),"&lt;","@"),"=","@"),")","@"),"(","@"),"^","@"),"/","@"),"+","@"),"*","@"),"-","@"),"@#","")))/2,TRUE,FALSE),"HardCodeMsg",IF(LEN(IF(_xlfn.ISFORMULA(H!D165),_xlfn.FORMULATEXT(H!D165),H!D165))-LEN(SUBSTITUTE(IF(_xlfn.ISFORMULA(H!D165),_xlfn.FORMULATEXT(H!D165),H!D165),"""",""))&gt;LEN(IF(_xlfn.ISFORMULA('#_H'!D165),_xlfn.FORMULATEXT('#_H'!D165),'#_H'!D165))-LEN(SUBSTITUTE(IF(_xlfn.ISFORMULA('#_H'!D165),_xlfn.FORMULATEXT('#_H'!D165),'#_H'!D165),"""","")),TRUE,FALSE),"HardQuoteMsg",IF(LEN(IF(_xlfn.ISFORMULA(H!D165),_xlfn.FORMULATEXT(H!D165),H!D165))-LEN(SUBSTITUTE(IF(_xlfn.ISFORMULA(H!D165),_xlfn.FORMULATEXT(H!D165),H!D165),"$",""))&lt;LEN(IF(_xlfn.ISFORMULA('#_H'!D165),_xlfn.FORMULATEXT('#_H'!D165),'#_H'!D165))-LEN(SUBSTITUTE(IF(_xlfn.ISFORMULA('#_H'!D165),_xlfn.FORMULATEXT('#_H'!D165),'#_H'!D165),"$","")),TRUE,FALSE),"MissingAbsMsg",_xlfn.IFS(ISTEXT('#_H'!D165),FALSE,ISLOGICAL('#_H'!D165),FALSE,SUBSTITUTE(CELL("format",'#_H'!D165),"-","")=SUBSTITUTE(CELL("format",H!D165),"-",""),FALSE,CELL("format",'#_H'!D165)="G",FALSE,AND(CELL("format",'#_H'!D165)="F0",CELL("format",H!D165)="G"),FALSE,TRUE,IFERROR(IF(MATCH(CELL("format",'#_H'!D165),FormatCodes_SFX!$A$4:$A$53,0)&gt;0,TRUE),FALSE),TRUE,TRUE),"FormatMsg",TRUE,"PerfectMsg")</f>
        <v>PerfectMsg</v>
      </c>
      <c r="E165" s="257">
        <v>379933</v>
      </c>
      <c r="F165" s="254">
        <v>0</v>
      </c>
      <c r="G165" s="254">
        <v>0</v>
      </c>
      <c r="H165" s="254"/>
      <c r="I165" s="251"/>
      <c r="J165" s="252">
        <v>0</v>
      </c>
      <c r="K165" s="252">
        <v>0</v>
      </c>
      <c r="N165" s="251"/>
    </row>
    <row r="166" spans="1:14" s="252" customFormat="1" x14ac:dyDescent="0.15">
      <c r="A166" s="251"/>
      <c r="B166" s="252">
        <v>0</v>
      </c>
      <c r="C166" s="252">
        <v>0</v>
      </c>
      <c r="D166" s="252" t="str">
        <f ca="1">_xlfn.IFS(ISBLANK(H!D166),"",IF(NOT(ISNA('#_H'!D166)),IF(ISNA(H!D166),TRUE,FALSE),FALSE),"StuNAMsg",IF(AND(ISNA('#_H'!D166),ISNA(H!D166)),TRUE,FALSE),"PerfectMsg",IF(NOT(ISERROR('#_H'!D166)),IF(ISERROR(H!D166),TRUE,FALSE),FALSE),"StuErrorMsg",IF(TYPE('#_H'!D166)&lt;&gt;TYPE(H!D166),TRUE,FALSE),"WrongTypeMsg",IF(_xlfn.ISFORMULA('#_H'!D166),IF(NOT(_xlfn.ISFORMULA(H!D166)),TRUE),FALSE),"MissingFormulaMsg",IF(NOT(AND(ISNUMBER(FIND("[",_xlfn.FORMULATEXT('#_H'!D166))),ISNUMBER(FIND("!",_xlfn.FORMULATEXT('#_H'!D166))))),AND(ISNUMBER(FIND("[",_xlfn.FORMULATEXT(H!D166))),ISNUMBER(FIND("!",_xlfn.FORMULATEXT(H!D166)))),FALSE),"ExternalRefsMsg",IF(ISNUMBER('#_H'!D166),IF(ABS('#_H'!D166-H!D166)&gt;0.00001,TRUE,FALSE),IF('#_H'!D166&lt;&gt;H!D166,TRUE,FALSE)),IF(ISNUMBER('#_H'!D166),IF('#_H'!D166&gt;H!D166,"TooLow","TooHigh"),"WrongAnswer"),NOT(_xlfn.ISFORMULA('#_H'!D166)),IF(_xlfn.IFS(ISTEXT('#_H'!D166),FALSE,ISLOGICAL('#_H'!D166),FALSE,SUBSTITUTE(CELL("format",'#_H'!D166),"-","")=SUBSTITUTE(CELL("format",H!D166),"-",""),FALSE,CELL("format",'#_H'!D166)="G",FALSE,AND(CELL("format",'#_H'!D166)="F0",CELL("format",H!D166)="G"),FALSE,TRUE,IFERROR(IF(MATCH(CELL("format",'#_H'!D166)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166),_xlfn.FORMULATEXT(H!D166),H!D166),"9","#"),"8","#"),"7","#"),"6","#"),"5","#"),"4","#"),"3","#"),"2","#"),"1","#"),"0","#"),"$","")," ",""),",","@"),"&gt;","@"),"&lt;","@"),"=","@"),")","@"),"(","@"),"^","@"),"/","@"),"+","@"),"*","@"),"-","@"))-LEN(SUBSTITUTE(SUBSTITUTE(SUBSTITUTE(SUBSTITUTE(SUBSTITUTE(SUBSTITUTE(SUBSTITUTE(SUBSTITUTE(SUBSTITUTE(SUBSTITUTE(SUBSTITUTE(SUBSTITUTE(SUBSTITUTE(SUBSTITUTE(SUBSTITUTE(SUBSTITUTE(SUBSTITUTE(SUBSTITUTE(SUBSTITUTE(SUBSTITUTE(SUBSTITUTE(SUBSTITUTE(SUBSTITUTE(SUBSTITUTE(IF(_xlfn.ISFORMULA(H!D166),_xlfn.FORMULATEXT(H!D166),H!D166),"9","#"),"8","#"),"7","#"),"6","#"),"5","#"),"4","#"),"3","#"),"2","#"),"1","#"),"0","#"),"$","")," ",""),",","@"),"&gt;","@"),"&lt;","@"),"=","@"),")","@"),"(","@"),"^","@"),"/","@"),"+","@"),"*","@"),"-","@"),"@#","")))/2&gt;(LEN(SUBSTITUTE(SUBSTITUTE(SUBSTITUTE(SUBSTITUTE(SUBSTITUTE(SUBSTITUTE(SUBSTITUTE(SUBSTITUTE(SUBSTITUTE(SUBSTITUTE(SUBSTITUTE(SUBSTITUTE(SUBSTITUTE(SUBSTITUTE(SUBSTITUTE(SUBSTITUTE(SUBSTITUTE(SUBSTITUTE(SUBSTITUTE(SUBSTITUTE(SUBSTITUTE(SUBSTITUTE(SUBSTITUTE(IF(_xlfn.ISFORMULA('#_H'!D166),_xlfn.FORMULATEXT('#_H'!D166),'#_H'!D166),"9","#"),"8","#"),"7","#"),"6","#"),"5","#"),"4","#"),"3","#"),"2","#"),"1","#"),"0","#"),"$","")," ",""),",","@"),"&gt;","@"),"&lt;","@"),"=","@"),")","@"),"(","@"),"^","@"),"/","@"),"+","@"),"*","@"),"-","@"))-LEN(SUBSTITUTE(SUBSTITUTE(SUBSTITUTE(SUBSTITUTE(SUBSTITUTE(SUBSTITUTE(SUBSTITUTE(SUBSTITUTE(SUBSTITUTE(SUBSTITUTE(SUBSTITUTE(SUBSTITUTE(SUBSTITUTE(SUBSTITUTE(SUBSTITUTE(SUBSTITUTE(SUBSTITUTE(SUBSTITUTE(SUBSTITUTE(SUBSTITUTE(SUBSTITUTE(SUBSTITUTE(SUBSTITUTE(SUBSTITUTE(IF(_xlfn.ISFORMULA('#_H'!D166),_xlfn.FORMULATEXT('#_H'!D166),'#_H'!D166),"9","#"),"8","#"),"7","#"),"6","#"),"5","#"),"4","#"),"3","#"),"2","#"),"1","#"),"0","#"),"$","")," ",""),",","@"),"&gt;","@"),"&lt;","@"),"=","@"),")","@"),"(","@"),"^","@"),"/","@"),"+","@"),"*","@"),"-","@"),"@#","")))/2,TRUE,FALSE),"HardCodeMsg",IF(LEN(IF(_xlfn.ISFORMULA(H!D166),_xlfn.FORMULATEXT(H!D166),H!D166))-LEN(SUBSTITUTE(IF(_xlfn.ISFORMULA(H!D166),_xlfn.FORMULATEXT(H!D166),H!D166),"""",""))&gt;LEN(IF(_xlfn.ISFORMULA('#_H'!D166),_xlfn.FORMULATEXT('#_H'!D166),'#_H'!D166))-LEN(SUBSTITUTE(IF(_xlfn.ISFORMULA('#_H'!D166),_xlfn.FORMULATEXT('#_H'!D166),'#_H'!D166),"""","")),TRUE,FALSE),"HardQuoteMsg",IF(LEN(IF(_xlfn.ISFORMULA(H!D166),_xlfn.FORMULATEXT(H!D166),H!D166))-LEN(SUBSTITUTE(IF(_xlfn.ISFORMULA(H!D166),_xlfn.FORMULATEXT(H!D166),H!D166),"$",""))&lt;LEN(IF(_xlfn.ISFORMULA('#_H'!D166),_xlfn.FORMULATEXT('#_H'!D166),'#_H'!D166))-LEN(SUBSTITUTE(IF(_xlfn.ISFORMULA('#_H'!D166),_xlfn.FORMULATEXT('#_H'!D166),'#_H'!D166),"$","")),TRUE,FALSE),"MissingAbsMsg",_xlfn.IFS(ISTEXT('#_H'!D166),FALSE,ISLOGICAL('#_H'!D166),FALSE,SUBSTITUTE(CELL("format",'#_H'!D166),"-","")=SUBSTITUTE(CELL("format",H!D166),"-",""),FALSE,CELL("format",'#_H'!D166)="G",FALSE,AND(CELL("format",'#_H'!D166)="F0",CELL("format",H!D166)="G"),FALSE,TRUE,IFERROR(IF(MATCH(CELL("format",'#_H'!D166),FormatCodes_SFX!$A$4:$A$53,0)&gt;0,TRUE),FALSE),TRUE,TRUE),"FormatMsg",TRUE,"PerfectMsg")</f>
        <v>PerfectMsg</v>
      </c>
      <c r="E166" s="257">
        <v>272522</v>
      </c>
      <c r="F166" s="254">
        <v>0</v>
      </c>
      <c r="G166" s="254">
        <v>0</v>
      </c>
      <c r="H166" s="254"/>
      <c r="I166" s="251"/>
      <c r="J166" s="252">
        <v>0</v>
      </c>
      <c r="K166" s="252">
        <v>0</v>
      </c>
      <c r="N166" s="251"/>
    </row>
    <row r="167" spans="1:14" s="252" customFormat="1" x14ac:dyDescent="0.15">
      <c r="A167" s="251"/>
      <c r="B167" s="252">
        <v>0</v>
      </c>
      <c r="C167" s="252">
        <v>0</v>
      </c>
      <c r="D167" s="252" t="str">
        <f ca="1">_xlfn.IFS(ISBLANK(H!D167),"",IF(NOT(ISNA('#_H'!D167)),IF(ISNA(H!D167),TRUE,FALSE),FALSE),"StuNAMsg",IF(AND(ISNA('#_H'!D167),ISNA(H!D167)),TRUE,FALSE),"PerfectMsg",IF(NOT(ISERROR('#_H'!D167)),IF(ISERROR(H!D167),TRUE,FALSE),FALSE),"StuErrorMsg",IF(TYPE('#_H'!D167)&lt;&gt;TYPE(H!D167),TRUE,FALSE),"WrongTypeMsg",IF(_xlfn.ISFORMULA('#_H'!D167),IF(NOT(_xlfn.ISFORMULA(H!D167)),TRUE),FALSE),"MissingFormulaMsg",IF(NOT(AND(ISNUMBER(FIND("[",_xlfn.FORMULATEXT('#_H'!D167))),ISNUMBER(FIND("!",_xlfn.FORMULATEXT('#_H'!D167))))),AND(ISNUMBER(FIND("[",_xlfn.FORMULATEXT(H!D167))),ISNUMBER(FIND("!",_xlfn.FORMULATEXT(H!D167)))),FALSE),"ExternalRefsMsg",IF(ISNUMBER('#_H'!D167),IF(ABS('#_H'!D167-H!D167)&gt;0.00001,TRUE,FALSE),IF('#_H'!D167&lt;&gt;H!D167,TRUE,FALSE)),IF(ISNUMBER('#_H'!D167),IF('#_H'!D167&gt;H!D167,"TooLow","TooHigh"),"WrongAnswer"),NOT(_xlfn.ISFORMULA('#_H'!D167)),IF(_xlfn.IFS(ISTEXT('#_H'!D167),FALSE,ISLOGICAL('#_H'!D167),FALSE,SUBSTITUTE(CELL("format",'#_H'!D167),"-","")=SUBSTITUTE(CELL("format",H!D167),"-",""),FALSE,CELL("format",'#_H'!D167)="G",FALSE,AND(CELL("format",'#_H'!D167)="F0",CELL("format",H!D167)="G"),FALSE,TRUE,IFERROR(IF(MATCH(CELL("format",'#_H'!D167)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167),_xlfn.FORMULATEXT(H!D167),H!D167),"9","#"),"8","#"),"7","#"),"6","#"),"5","#"),"4","#"),"3","#"),"2","#"),"1","#"),"0","#"),"$","")," ",""),",","@"),"&gt;","@"),"&lt;","@"),"=","@"),")","@"),"(","@"),"^","@"),"/","@"),"+","@"),"*","@"),"-","@"))-LEN(SUBSTITUTE(SUBSTITUTE(SUBSTITUTE(SUBSTITUTE(SUBSTITUTE(SUBSTITUTE(SUBSTITUTE(SUBSTITUTE(SUBSTITUTE(SUBSTITUTE(SUBSTITUTE(SUBSTITUTE(SUBSTITUTE(SUBSTITUTE(SUBSTITUTE(SUBSTITUTE(SUBSTITUTE(SUBSTITUTE(SUBSTITUTE(SUBSTITUTE(SUBSTITUTE(SUBSTITUTE(SUBSTITUTE(SUBSTITUTE(IF(_xlfn.ISFORMULA(H!D167),_xlfn.FORMULATEXT(H!D167),H!D167),"9","#"),"8","#"),"7","#"),"6","#"),"5","#"),"4","#"),"3","#"),"2","#"),"1","#"),"0","#"),"$","")," ",""),",","@"),"&gt;","@"),"&lt;","@"),"=","@"),")","@"),"(","@"),"^","@"),"/","@"),"+","@"),"*","@"),"-","@"),"@#","")))/2&gt;(LEN(SUBSTITUTE(SUBSTITUTE(SUBSTITUTE(SUBSTITUTE(SUBSTITUTE(SUBSTITUTE(SUBSTITUTE(SUBSTITUTE(SUBSTITUTE(SUBSTITUTE(SUBSTITUTE(SUBSTITUTE(SUBSTITUTE(SUBSTITUTE(SUBSTITUTE(SUBSTITUTE(SUBSTITUTE(SUBSTITUTE(SUBSTITUTE(SUBSTITUTE(SUBSTITUTE(SUBSTITUTE(SUBSTITUTE(IF(_xlfn.ISFORMULA('#_H'!D167),_xlfn.FORMULATEXT('#_H'!D167),'#_H'!D167),"9","#"),"8","#"),"7","#"),"6","#"),"5","#"),"4","#"),"3","#"),"2","#"),"1","#"),"0","#"),"$","")," ",""),",","@"),"&gt;","@"),"&lt;","@"),"=","@"),")","@"),"(","@"),"^","@"),"/","@"),"+","@"),"*","@"),"-","@"))-LEN(SUBSTITUTE(SUBSTITUTE(SUBSTITUTE(SUBSTITUTE(SUBSTITUTE(SUBSTITUTE(SUBSTITUTE(SUBSTITUTE(SUBSTITUTE(SUBSTITUTE(SUBSTITUTE(SUBSTITUTE(SUBSTITUTE(SUBSTITUTE(SUBSTITUTE(SUBSTITUTE(SUBSTITUTE(SUBSTITUTE(SUBSTITUTE(SUBSTITUTE(SUBSTITUTE(SUBSTITUTE(SUBSTITUTE(SUBSTITUTE(IF(_xlfn.ISFORMULA('#_H'!D167),_xlfn.FORMULATEXT('#_H'!D167),'#_H'!D167),"9","#"),"8","#"),"7","#"),"6","#"),"5","#"),"4","#"),"3","#"),"2","#"),"1","#"),"0","#"),"$","")," ",""),",","@"),"&gt;","@"),"&lt;","@"),"=","@"),")","@"),"(","@"),"^","@"),"/","@"),"+","@"),"*","@"),"-","@"),"@#","")))/2,TRUE,FALSE),"HardCodeMsg",IF(LEN(IF(_xlfn.ISFORMULA(H!D167),_xlfn.FORMULATEXT(H!D167),H!D167))-LEN(SUBSTITUTE(IF(_xlfn.ISFORMULA(H!D167),_xlfn.FORMULATEXT(H!D167),H!D167),"""",""))&gt;LEN(IF(_xlfn.ISFORMULA('#_H'!D167),_xlfn.FORMULATEXT('#_H'!D167),'#_H'!D167))-LEN(SUBSTITUTE(IF(_xlfn.ISFORMULA('#_H'!D167),_xlfn.FORMULATEXT('#_H'!D167),'#_H'!D167),"""","")),TRUE,FALSE),"HardQuoteMsg",IF(LEN(IF(_xlfn.ISFORMULA(H!D167),_xlfn.FORMULATEXT(H!D167),H!D167))-LEN(SUBSTITUTE(IF(_xlfn.ISFORMULA(H!D167),_xlfn.FORMULATEXT(H!D167),H!D167),"$",""))&lt;LEN(IF(_xlfn.ISFORMULA('#_H'!D167),_xlfn.FORMULATEXT('#_H'!D167),'#_H'!D167))-LEN(SUBSTITUTE(IF(_xlfn.ISFORMULA('#_H'!D167),_xlfn.FORMULATEXT('#_H'!D167),'#_H'!D167),"$","")),TRUE,FALSE),"MissingAbsMsg",_xlfn.IFS(ISTEXT('#_H'!D167),FALSE,ISLOGICAL('#_H'!D167),FALSE,SUBSTITUTE(CELL("format",'#_H'!D167),"-","")=SUBSTITUTE(CELL("format",H!D167),"-",""),FALSE,CELL("format",'#_H'!D167)="G",FALSE,AND(CELL("format",'#_H'!D167)="F0",CELL("format",H!D167)="G"),FALSE,TRUE,IFERROR(IF(MATCH(CELL("format",'#_H'!D167),FormatCodes_SFX!$A$4:$A$53,0)&gt;0,TRUE),FALSE),TRUE,TRUE),"FormatMsg",TRUE,"PerfectMsg")</f>
        <v>PerfectMsg</v>
      </c>
      <c r="E167" s="257">
        <v>454839</v>
      </c>
      <c r="F167" s="254">
        <v>0</v>
      </c>
      <c r="G167" s="254">
        <v>0</v>
      </c>
      <c r="H167" s="254"/>
      <c r="I167" s="251"/>
      <c r="J167" s="252">
        <v>0</v>
      </c>
      <c r="K167" s="252">
        <v>0</v>
      </c>
      <c r="N167" s="251"/>
    </row>
    <row r="168" spans="1:14" s="252" customFormat="1" x14ac:dyDescent="0.15">
      <c r="A168" s="251"/>
      <c r="B168" s="252">
        <v>0</v>
      </c>
      <c r="C168" s="252">
        <v>0</v>
      </c>
      <c r="D168" s="252" t="str">
        <f ca="1">_xlfn.IFS(ISBLANK(H!D168),"",IF(NOT(ISNA('#_H'!D168)),IF(ISNA(H!D168),TRUE,FALSE),FALSE),"StuNAMsg",IF(AND(ISNA('#_H'!D168),ISNA(H!D168)),TRUE,FALSE),"PerfectMsg",IF(NOT(ISERROR('#_H'!D168)),IF(ISERROR(H!D168),TRUE,FALSE),FALSE),"StuErrorMsg",IF(TYPE('#_H'!D168)&lt;&gt;TYPE(H!D168),TRUE,FALSE),"WrongTypeMsg",IF(_xlfn.ISFORMULA('#_H'!D168),IF(NOT(_xlfn.ISFORMULA(H!D168)),TRUE),FALSE),"MissingFormulaMsg",IF(NOT(AND(ISNUMBER(FIND("[",_xlfn.FORMULATEXT('#_H'!D168))),ISNUMBER(FIND("!",_xlfn.FORMULATEXT('#_H'!D168))))),AND(ISNUMBER(FIND("[",_xlfn.FORMULATEXT(H!D168))),ISNUMBER(FIND("!",_xlfn.FORMULATEXT(H!D168)))),FALSE),"ExternalRefsMsg",IF(ISNUMBER('#_H'!D168),IF(ABS('#_H'!D168-H!D168)&gt;0.00001,TRUE,FALSE),IF('#_H'!D168&lt;&gt;H!D168,TRUE,FALSE)),IF(ISNUMBER('#_H'!D168),IF('#_H'!D168&gt;H!D168,"TooLow","TooHigh"),"WrongAnswer"),NOT(_xlfn.ISFORMULA('#_H'!D168)),IF(_xlfn.IFS(ISTEXT('#_H'!D168),FALSE,ISLOGICAL('#_H'!D168),FALSE,SUBSTITUTE(CELL("format",'#_H'!D168),"-","")=SUBSTITUTE(CELL("format",H!D168),"-",""),FALSE,CELL("format",'#_H'!D168)="G",FALSE,AND(CELL("format",'#_H'!D168)="F0",CELL("format",H!D168)="G"),FALSE,TRUE,IFERROR(IF(MATCH(CELL("format",'#_H'!D168)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168),_xlfn.FORMULATEXT(H!D168),H!D168),"9","#"),"8","#"),"7","#"),"6","#"),"5","#"),"4","#"),"3","#"),"2","#"),"1","#"),"0","#"),"$","")," ",""),",","@"),"&gt;","@"),"&lt;","@"),"=","@"),")","@"),"(","@"),"^","@"),"/","@"),"+","@"),"*","@"),"-","@"))-LEN(SUBSTITUTE(SUBSTITUTE(SUBSTITUTE(SUBSTITUTE(SUBSTITUTE(SUBSTITUTE(SUBSTITUTE(SUBSTITUTE(SUBSTITUTE(SUBSTITUTE(SUBSTITUTE(SUBSTITUTE(SUBSTITUTE(SUBSTITUTE(SUBSTITUTE(SUBSTITUTE(SUBSTITUTE(SUBSTITUTE(SUBSTITUTE(SUBSTITUTE(SUBSTITUTE(SUBSTITUTE(SUBSTITUTE(SUBSTITUTE(IF(_xlfn.ISFORMULA(H!D168),_xlfn.FORMULATEXT(H!D168),H!D168),"9","#"),"8","#"),"7","#"),"6","#"),"5","#"),"4","#"),"3","#"),"2","#"),"1","#"),"0","#"),"$","")," ",""),",","@"),"&gt;","@"),"&lt;","@"),"=","@"),")","@"),"(","@"),"^","@"),"/","@"),"+","@"),"*","@"),"-","@"),"@#","")))/2&gt;(LEN(SUBSTITUTE(SUBSTITUTE(SUBSTITUTE(SUBSTITUTE(SUBSTITUTE(SUBSTITUTE(SUBSTITUTE(SUBSTITUTE(SUBSTITUTE(SUBSTITUTE(SUBSTITUTE(SUBSTITUTE(SUBSTITUTE(SUBSTITUTE(SUBSTITUTE(SUBSTITUTE(SUBSTITUTE(SUBSTITUTE(SUBSTITUTE(SUBSTITUTE(SUBSTITUTE(SUBSTITUTE(SUBSTITUTE(IF(_xlfn.ISFORMULA('#_H'!D168),_xlfn.FORMULATEXT('#_H'!D168),'#_H'!D168),"9","#"),"8","#"),"7","#"),"6","#"),"5","#"),"4","#"),"3","#"),"2","#"),"1","#"),"0","#"),"$","")," ",""),",","@"),"&gt;","@"),"&lt;","@"),"=","@"),")","@"),"(","@"),"^","@"),"/","@"),"+","@"),"*","@"),"-","@"))-LEN(SUBSTITUTE(SUBSTITUTE(SUBSTITUTE(SUBSTITUTE(SUBSTITUTE(SUBSTITUTE(SUBSTITUTE(SUBSTITUTE(SUBSTITUTE(SUBSTITUTE(SUBSTITUTE(SUBSTITUTE(SUBSTITUTE(SUBSTITUTE(SUBSTITUTE(SUBSTITUTE(SUBSTITUTE(SUBSTITUTE(SUBSTITUTE(SUBSTITUTE(SUBSTITUTE(SUBSTITUTE(SUBSTITUTE(SUBSTITUTE(IF(_xlfn.ISFORMULA('#_H'!D168),_xlfn.FORMULATEXT('#_H'!D168),'#_H'!D168),"9","#"),"8","#"),"7","#"),"6","#"),"5","#"),"4","#"),"3","#"),"2","#"),"1","#"),"0","#"),"$","")," ",""),",","@"),"&gt;","@"),"&lt;","@"),"=","@"),")","@"),"(","@"),"^","@"),"/","@"),"+","@"),"*","@"),"-","@"),"@#","")))/2,TRUE,FALSE),"HardCodeMsg",IF(LEN(IF(_xlfn.ISFORMULA(H!D168),_xlfn.FORMULATEXT(H!D168),H!D168))-LEN(SUBSTITUTE(IF(_xlfn.ISFORMULA(H!D168),_xlfn.FORMULATEXT(H!D168),H!D168),"""",""))&gt;LEN(IF(_xlfn.ISFORMULA('#_H'!D168),_xlfn.FORMULATEXT('#_H'!D168),'#_H'!D168))-LEN(SUBSTITUTE(IF(_xlfn.ISFORMULA('#_H'!D168),_xlfn.FORMULATEXT('#_H'!D168),'#_H'!D168),"""","")),TRUE,FALSE),"HardQuoteMsg",IF(LEN(IF(_xlfn.ISFORMULA(H!D168),_xlfn.FORMULATEXT(H!D168),H!D168))-LEN(SUBSTITUTE(IF(_xlfn.ISFORMULA(H!D168),_xlfn.FORMULATEXT(H!D168),H!D168),"$",""))&lt;LEN(IF(_xlfn.ISFORMULA('#_H'!D168),_xlfn.FORMULATEXT('#_H'!D168),'#_H'!D168))-LEN(SUBSTITUTE(IF(_xlfn.ISFORMULA('#_H'!D168),_xlfn.FORMULATEXT('#_H'!D168),'#_H'!D168),"$","")),TRUE,FALSE),"MissingAbsMsg",_xlfn.IFS(ISTEXT('#_H'!D168),FALSE,ISLOGICAL('#_H'!D168),FALSE,SUBSTITUTE(CELL("format",'#_H'!D168),"-","")=SUBSTITUTE(CELL("format",H!D168),"-",""),FALSE,CELL("format",'#_H'!D168)="G",FALSE,AND(CELL("format",'#_H'!D168)="F0",CELL("format",H!D168)="G"),FALSE,TRUE,IFERROR(IF(MATCH(CELL("format",'#_H'!D168),FormatCodes_SFX!$A$4:$A$53,0)&gt;0,TRUE),FALSE),TRUE,TRUE),"FormatMsg",TRUE,"PerfectMsg")</f>
        <v>PerfectMsg</v>
      </c>
      <c r="E168" s="257">
        <v>999587</v>
      </c>
      <c r="F168" s="254">
        <v>0</v>
      </c>
      <c r="G168" s="254">
        <v>0</v>
      </c>
      <c r="H168" s="254"/>
      <c r="I168" s="251"/>
      <c r="J168" s="252">
        <v>0</v>
      </c>
      <c r="K168" s="252">
        <v>0</v>
      </c>
      <c r="N168" s="251"/>
    </row>
    <row r="169" spans="1:14" s="252" customFormat="1" x14ac:dyDescent="0.15">
      <c r="A169" s="251"/>
      <c r="B169" s="252">
        <v>0</v>
      </c>
      <c r="C169" s="252">
        <v>0</v>
      </c>
      <c r="D169" s="252" t="str">
        <f ca="1">_xlfn.IFS(ISBLANK(H!D169),"",IF(NOT(ISNA('#_H'!D169)),IF(ISNA(H!D169),TRUE,FALSE),FALSE),"StuNAMsg",IF(AND(ISNA('#_H'!D169),ISNA(H!D169)),TRUE,FALSE),"PerfectMsg",IF(NOT(ISERROR('#_H'!D169)),IF(ISERROR(H!D169),TRUE,FALSE),FALSE),"StuErrorMsg",IF(TYPE('#_H'!D169)&lt;&gt;TYPE(H!D169),TRUE,FALSE),"WrongTypeMsg",IF(_xlfn.ISFORMULA('#_H'!D169),IF(NOT(_xlfn.ISFORMULA(H!D169)),TRUE),FALSE),"MissingFormulaMsg",IF(NOT(AND(ISNUMBER(FIND("[",_xlfn.FORMULATEXT('#_H'!D169))),ISNUMBER(FIND("!",_xlfn.FORMULATEXT('#_H'!D169))))),AND(ISNUMBER(FIND("[",_xlfn.FORMULATEXT(H!D169))),ISNUMBER(FIND("!",_xlfn.FORMULATEXT(H!D169)))),FALSE),"ExternalRefsMsg",IF(ISNUMBER('#_H'!D169),IF(ABS('#_H'!D169-H!D169)&gt;0.00001,TRUE,FALSE),IF('#_H'!D169&lt;&gt;H!D169,TRUE,FALSE)),IF(ISNUMBER('#_H'!D169),IF('#_H'!D169&gt;H!D169,"TooLow","TooHigh"),"WrongAnswer"),NOT(_xlfn.ISFORMULA('#_H'!D169)),IF(_xlfn.IFS(ISTEXT('#_H'!D169),FALSE,ISLOGICAL('#_H'!D169),FALSE,SUBSTITUTE(CELL("format",'#_H'!D169),"-","")=SUBSTITUTE(CELL("format",H!D169),"-",""),FALSE,CELL("format",'#_H'!D169)="G",FALSE,AND(CELL("format",'#_H'!D169)="F0",CELL("format",H!D169)="G"),FALSE,TRUE,IFERROR(IF(MATCH(CELL("format",'#_H'!D169)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169),_xlfn.FORMULATEXT(H!D169),H!D169),"9","#"),"8","#"),"7","#"),"6","#"),"5","#"),"4","#"),"3","#"),"2","#"),"1","#"),"0","#"),"$","")," ",""),",","@"),"&gt;","@"),"&lt;","@"),"=","@"),")","@"),"(","@"),"^","@"),"/","@"),"+","@"),"*","@"),"-","@"))-LEN(SUBSTITUTE(SUBSTITUTE(SUBSTITUTE(SUBSTITUTE(SUBSTITUTE(SUBSTITUTE(SUBSTITUTE(SUBSTITUTE(SUBSTITUTE(SUBSTITUTE(SUBSTITUTE(SUBSTITUTE(SUBSTITUTE(SUBSTITUTE(SUBSTITUTE(SUBSTITUTE(SUBSTITUTE(SUBSTITUTE(SUBSTITUTE(SUBSTITUTE(SUBSTITUTE(SUBSTITUTE(SUBSTITUTE(SUBSTITUTE(IF(_xlfn.ISFORMULA(H!D169),_xlfn.FORMULATEXT(H!D169),H!D169),"9","#"),"8","#"),"7","#"),"6","#"),"5","#"),"4","#"),"3","#"),"2","#"),"1","#"),"0","#"),"$","")," ",""),",","@"),"&gt;","@"),"&lt;","@"),"=","@"),")","@"),"(","@"),"^","@"),"/","@"),"+","@"),"*","@"),"-","@"),"@#","")))/2&gt;(LEN(SUBSTITUTE(SUBSTITUTE(SUBSTITUTE(SUBSTITUTE(SUBSTITUTE(SUBSTITUTE(SUBSTITUTE(SUBSTITUTE(SUBSTITUTE(SUBSTITUTE(SUBSTITUTE(SUBSTITUTE(SUBSTITUTE(SUBSTITUTE(SUBSTITUTE(SUBSTITUTE(SUBSTITUTE(SUBSTITUTE(SUBSTITUTE(SUBSTITUTE(SUBSTITUTE(SUBSTITUTE(SUBSTITUTE(IF(_xlfn.ISFORMULA('#_H'!D169),_xlfn.FORMULATEXT('#_H'!D169),'#_H'!D169),"9","#"),"8","#"),"7","#"),"6","#"),"5","#"),"4","#"),"3","#"),"2","#"),"1","#"),"0","#"),"$","")," ",""),",","@"),"&gt;","@"),"&lt;","@"),"=","@"),")","@"),"(","@"),"^","@"),"/","@"),"+","@"),"*","@"),"-","@"))-LEN(SUBSTITUTE(SUBSTITUTE(SUBSTITUTE(SUBSTITUTE(SUBSTITUTE(SUBSTITUTE(SUBSTITUTE(SUBSTITUTE(SUBSTITUTE(SUBSTITUTE(SUBSTITUTE(SUBSTITUTE(SUBSTITUTE(SUBSTITUTE(SUBSTITUTE(SUBSTITUTE(SUBSTITUTE(SUBSTITUTE(SUBSTITUTE(SUBSTITUTE(SUBSTITUTE(SUBSTITUTE(SUBSTITUTE(SUBSTITUTE(IF(_xlfn.ISFORMULA('#_H'!D169),_xlfn.FORMULATEXT('#_H'!D169),'#_H'!D169),"9","#"),"8","#"),"7","#"),"6","#"),"5","#"),"4","#"),"3","#"),"2","#"),"1","#"),"0","#"),"$","")," ",""),",","@"),"&gt;","@"),"&lt;","@"),"=","@"),")","@"),"(","@"),"^","@"),"/","@"),"+","@"),"*","@"),"-","@"),"@#","")))/2,TRUE,FALSE),"HardCodeMsg",IF(LEN(IF(_xlfn.ISFORMULA(H!D169),_xlfn.FORMULATEXT(H!D169),H!D169))-LEN(SUBSTITUTE(IF(_xlfn.ISFORMULA(H!D169),_xlfn.FORMULATEXT(H!D169),H!D169),"""",""))&gt;LEN(IF(_xlfn.ISFORMULA('#_H'!D169),_xlfn.FORMULATEXT('#_H'!D169),'#_H'!D169))-LEN(SUBSTITUTE(IF(_xlfn.ISFORMULA('#_H'!D169),_xlfn.FORMULATEXT('#_H'!D169),'#_H'!D169),"""","")),TRUE,FALSE),"HardQuoteMsg",IF(LEN(IF(_xlfn.ISFORMULA(H!D169),_xlfn.FORMULATEXT(H!D169),H!D169))-LEN(SUBSTITUTE(IF(_xlfn.ISFORMULA(H!D169),_xlfn.FORMULATEXT(H!D169),H!D169),"$",""))&lt;LEN(IF(_xlfn.ISFORMULA('#_H'!D169),_xlfn.FORMULATEXT('#_H'!D169),'#_H'!D169))-LEN(SUBSTITUTE(IF(_xlfn.ISFORMULA('#_H'!D169),_xlfn.FORMULATEXT('#_H'!D169),'#_H'!D169),"$","")),TRUE,FALSE),"MissingAbsMsg",_xlfn.IFS(ISTEXT('#_H'!D169),FALSE,ISLOGICAL('#_H'!D169),FALSE,SUBSTITUTE(CELL("format",'#_H'!D169),"-","")=SUBSTITUTE(CELL("format",H!D169),"-",""),FALSE,CELL("format",'#_H'!D169)="G",FALSE,AND(CELL("format",'#_H'!D169)="F0",CELL("format",H!D169)="G"),FALSE,TRUE,IFERROR(IF(MATCH(CELL("format",'#_H'!D169),FormatCodes_SFX!$A$4:$A$53,0)&gt;0,TRUE),FALSE),TRUE,TRUE),"FormatMsg",TRUE,"PerfectMsg")</f>
        <v>PerfectMsg</v>
      </c>
      <c r="E169" s="257">
        <v>886006</v>
      </c>
      <c r="F169" s="254">
        <v>0</v>
      </c>
      <c r="G169" s="254">
        <v>0</v>
      </c>
      <c r="H169" s="254"/>
      <c r="I169" s="251"/>
      <c r="J169" s="252">
        <v>0</v>
      </c>
      <c r="K169" s="252">
        <v>0</v>
      </c>
      <c r="N169" s="251"/>
    </row>
    <row r="170" spans="1:14" s="252" customFormat="1" x14ac:dyDescent="0.15">
      <c r="A170" s="251"/>
      <c r="B170" s="252">
        <v>0</v>
      </c>
      <c r="C170" s="252">
        <v>0</v>
      </c>
      <c r="D170" s="252" t="str">
        <f ca="1">_xlfn.IFS(ISBLANK(H!D170),"",IF(NOT(ISNA('#_H'!D170)),IF(ISNA(H!D170),TRUE,FALSE),FALSE),"StuNAMsg",IF(AND(ISNA('#_H'!D170),ISNA(H!D170)),TRUE,FALSE),"PerfectMsg",IF(NOT(ISERROR('#_H'!D170)),IF(ISERROR(H!D170),TRUE,FALSE),FALSE),"StuErrorMsg",IF(TYPE('#_H'!D170)&lt;&gt;TYPE(H!D170),TRUE,FALSE),"WrongTypeMsg",IF(_xlfn.ISFORMULA('#_H'!D170),IF(NOT(_xlfn.ISFORMULA(H!D170)),TRUE),FALSE),"MissingFormulaMsg",IF(NOT(AND(ISNUMBER(FIND("[",_xlfn.FORMULATEXT('#_H'!D170))),ISNUMBER(FIND("!",_xlfn.FORMULATEXT('#_H'!D170))))),AND(ISNUMBER(FIND("[",_xlfn.FORMULATEXT(H!D170))),ISNUMBER(FIND("!",_xlfn.FORMULATEXT(H!D170)))),FALSE),"ExternalRefsMsg",IF(ISNUMBER('#_H'!D170),IF(ABS('#_H'!D170-H!D170)&gt;0.00001,TRUE,FALSE),IF('#_H'!D170&lt;&gt;H!D170,TRUE,FALSE)),IF(ISNUMBER('#_H'!D170),IF('#_H'!D170&gt;H!D170,"TooLow","TooHigh"),"WrongAnswer"),NOT(_xlfn.ISFORMULA('#_H'!D170)),IF(_xlfn.IFS(ISTEXT('#_H'!D170),FALSE,ISLOGICAL('#_H'!D170),FALSE,SUBSTITUTE(CELL("format",'#_H'!D170),"-","")=SUBSTITUTE(CELL("format",H!D170),"-",""),FALSE,CELL("format",'#_H'!D170)="G",FALSE,AND(CELL("format",'#_H'!D170)="F0",CELL("format",H!D170)="G"),FALSE,TRUE,IFERROR(IF(MATCH(CELL("format",'#_H'!D170)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170),_xlfn.FORMULATEXT(H!D170),H!D170),"9","#"),"8","#"),"7","#"),"6","#"),"5","#"),"4","#"),"3","#"),"2","#"),"1","#"),"0","#"),"$","")," ",""),",","@"),"&gt;","@"),"&lt;","@"),"=","@"),")","@"),"(","@"),"^","@"),"/","@"),"+","@"),"*","@"),"-","@"))-LEN(SUBSTITUTE(SUBSTITUTE(SUBSTITUTE(SUBSTITUTE(SUBSTITUTE(SUBSTITUTE(SUBSTITUTE(SUBSTITUTE(SUBSTITUTE(SUBSTITUTE(SUBSTITUTE(SUBSTITUTE(SUBSTITUTE(SUBSTITUTE(SUBSTITUTE(SUBSTITUTE(SUBSTITUTE(SUBSTITUTE(SUBSTITUTE(SUBSTITUTE(SUBSTITUTE(SUBSTITUTE(SUBSTITUTE(SUBSTITUTE(IF(_xlfn.ISFORMULA(H!D170),_xlfn.FORMULATEXT(H!D170),H!D170),"9","#"),"8","#"),"7","#"),"6","#"),"5","#"),"4","#"),"3","#"),"2","#"),"1","#"),"0","#"),"$","")," ",""),",","@"),"&gt;","@"),"&lt;","@"),"=","@"),")","@"),"(","@"),"^","@"),"/","@"),"+","@"),"*","@"),"-","@"),"@#","")))/2&gt;(LEN(SUBSTITUTE(SUBSTITUTE(SUBSTITUTE(SUBSTITUTE(SUBSTITUTE(SUBSTITUTE(SUBSTITUTE(SUBSTITUTE(SUBSTITUTE(SUBSTITUTE(SUBSTITUTE(SUBSTITUTE(SUBSTITUTE(SUBSTITUTE(SUBSTITUTE(SUBSTITUTE(SUBSTITUTE(SUBSTITUTE(SUBSTITUTE(SUBSTITUTE(SUBSTITUTE(SUBSTITUTE(SUBSTITUTE(IF(_xlfn.ISFORMULA('#_H'!D170),_xlfn.FORMULATEXT('#_H'!D170),'#_H'!D170),"9","#"),"8","#"),"7","#"),"6","#"),"5","#"),"4","#"),"3","#"),"2","#"),"1","#"),"0","#"),"$","")," ",""),",","@"),"&gt;","@"),"&lt;","@"),"=","@"),")","@"),"(","@"),"^","@"),"/","@"),"+","@"),"*","@"),"-","@"))-LEN(SUBSTITUTE(SUBSTITUTE(SUBSTITUTE(SUBSTITUTE(SUBSTITUTE(SUBSTITUTE(SUBSTITUTE(SUBSTITUTE(SUBSTITUTE(SUBSTITUTE(SUBSTITUTE(SUBSTITUTE(SUBSTITUTE(SUBSTITUTE(SUBSTITUTE(SUBSTITUTE(SUBSTITUTE(SUBSTITUTE(SUBSTITUTE(SUBSTITUTE(SUBSTITUTE(SUBSTITUTE(SUBSTITUTE(SUBSTITUTE(IF(_xlfn.ISFORMULA('#_H'!D170),_xlfn.FORMULATEXT('#_H'!D170),'#_H'!D170),"9","#"),"8","#"),"7","#"),"6","#"),"5","#"),"4","#"),"3","#"),"2","#"),"1","#"),"0","#"),"$","")," ",""),",","@"),"&gt;","@"),"&lt;","@"),"=","@"),")","@"),"(","@"),"^","@"),"/","@"),"+","@"),"*","@"),"-","@"),"@#","")))/2,TRUE,FALSE),"HardCodeMsg",IF(LEN(IF(_xlfn.ISFORMULA(H!D170),_xlfn.FORMULATEXT(H!D170),H!D170))-LEN(SUBSTITUTE(IF(_xlfn.ISFORMULA(H!D170),_xlfn.FORMULATEXT(H!D170),H!D170),"""",""))&gt;LEN(IF(_xlfn.ISFORMULA('#_H'!D170),_xlfn.FORMULATEXT('#_H'!D170),'#_H'!D170))-LEN(SUBSTITUTE(IF(_xlfn.ISFORMULA('#_H'!D170),_xlfn.FORMULATEXT('#_H'!D170),'#_H'!D170),"""","")),TRUE,FALSE),"HardQuoteMsg",IF(LEN(IF(_xlfn.ISFORMULA(H!D170),_xlfn.FORMULATEXT(H!D170),H!D170))-LEN(SUBSTITUTE(IF(_xlfn.ISFORMULA(H!D170),_xlfn.FORMULATEXT(H!D170),H!D170),"$",""))&lt;LEN(IF(_xlfn.ISFORMULA('#_H'!D170),_xlfn.FORMULATEXT('#_H'!D170),'#_H'!D170))-LEN(SUBSTITUTE(IF(_xlfn.ISFORMULA('#_H'!D170),_xlfn.FORMULATEXT('#_H'!D170),'#_H'!D170),"$","")),TRUE,FALSE),"MissingAbsMsg",_xlfn.IFS(ISTEXT('#_H'!D170),FALSE,ISLOGICAL('#_H'!D170),FALSE,SUBSTITUTE(CELL("format",'#_H'!D170),"-","")=SUBSTITUTE(CELL("format",H!D170),"-",""),FALSE,CELL("format",'#_H'!D170)="G",FALSE,AND(CELL("format",'#_H'!D170)="F0",CELL("format",H!D170)="G"),FALSE,TRUE,IFERROR(IF(MATCH(CELL("format",'#_H'!D170),FormatCodes_SFX!$A$4:$A$53,0)&gt;0,TRUE),FALSE),TRUE,TRUE),"FormatMsg",TRUE,"PerfectMsg")</f>
        <v>PerfectMsg</v>
      </c>
      <c r="E170" s="257">
        <v>413077</v>
      </c>
      <c r="F170" s="254">
        <v>0</v>
      </c>
      <c r="G170" s="254">
        <v>0</v>
      </c>
      <c r="H170" s="254"/>
      <c r="I170" s="251"/>
      <c r="J170" s="252">
        <v>0</v>
      </c>
      <c r="K170" s="252">
        <v>0</v>
      </c>
      <c r="N170" s="251"/>
    </row>
    <row r="171" spans="1:14" s="252" customFormat="1" x14ac:dyDescent="0.15">
      <c r="A171" s="251"/>
      <c r="B171" s="252">
        <v>0</v>
      </c>
      <c r="C171" s="252">
        <v>0</v>
      </c>
      <c r="D171" s="252" t="str">
        <f ca="1">_xlfn.IFS(ISBLANK(H!D171),"",IF(NOT(ISNA('#_H'!D171)),IF(ISNA(H!D171),TRUE,FALSE),FALSE),"StuNAMsg",IF(AND(ISNA('#_H'!D171),ISNA(H!D171)),TRUE,FALSE),"PerfectMsg",IF(NOT(ISERROR('#_H'!D171)),IF(ISERROR(H!D171),TRUE,FALSE),FALSE),"StuErrorMsg",IF(TYPE('#_H'!D171)&lt;&gt;TYPE(H!D171),TRUE,FALSE),"WrongTypeMsg",IF(_xlfn.ISFORMULA('#_H'!D171),IF(NOT(_xlfn.ISFORMULA(H!D171)),TRUE),FALSE),"MissingFormulaMsg",IF(NOT(AND(ISNUMBER(FIND("[",_xlfn.FORMULATEXT('#_H'!D171))),ISNUMBER(FIND("!",_xlfn.FORMULATEXT('#_H'!D171))))),AND(ISNUMBER(FIND("[",_xlfn.FORMULATEXT(H!D171))),ISNUMBER(FIND("!",_xlfn.FORMULATEXT(H!D171)))),FALSE),"ExternalRefsMsg",IF(ISNUMBER('#_H'!D171),IF(ABS('#_H'!D171-H!D171)&gt;0.00001,TRUE,FALSE),IF('#_H'!D171&lt;&gt;H!D171,TRUE,FALSE)),IF(ISNUMBER('#_H'!D171),IF('#_H'!D171&gt;H!D171,"TooLow","TooHigh"),"WrongAnswer"),NOT(_xlfn.ISFORMULA('#_H'!D171)),IF(_xlfn.IFS(ISTEXT('#_H'!D171),FALSE,ISLOGICAL('#_H'!D171),FALSE,SUBSTITUTE(CELL("format",'#_H'!D171),"-","")=SUBSTITUTE(CELL("format",H!D171),"-",""),FALSE,CELL("format",'#_H'!D171)="G",FALSE,AND(CELL("format",'#_H'!D171)="F0",CELL("format",H!D171)="G"),FALSE,TRUE,IFERROR(IF(MATCH(CELL("format",'#_H'!D171)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171),_xlfn.FORMULATEXT(H!D171),H!D171),"9","#"),"8","#"),"7","#"),"6","#"),"5","#"),"4","#"),"3","#"),"2","#"),"1","#"),"0","#"),"$","")," ",""),",","@"),"&gt;","@"),"&lt;","@"),"=","@"),")","@"),"(","@"),"^","@"),"/","@"),"+","@"),"*","@"),"-","@"))-LEN(SUBSTITUTE(SUBSTITUTE(SUBSTITUTE(SUBSTITUTE(SUBSTITUTE(SUBSTITUTE(SUBSTITUTE(SUBSTITUTE(SUBSTITUTE(SUBSTITUTE(SUBSTITUTE(SUBSTITUTE(SUBSTITUTE(SUBSTITUTE(SUBSTITUTE(SUBSTITUTE(SUBSTITUTE(SUBSTITUTE(SUBSTITUTE(SUBSTITUTE(SUBSTITUTE(SUBSTITUTE(SUBSTITUTE(SUBSTITUTE(IF(_xlfn.ISFORMULA(H!D171),_xlfn.FORMULATEXT(H!D171),H!D171),"9","#"),"8","#"),"7","#"),"6","#"),"5","#"),"4","#"),"3","#"),"2","#"),"1","#"),"0","#"),"$","")," ",""),",","@"),"&gt;","@"),"&lt;","@"),"=","@"),")","@"),"(","@"),"^","@"),"/","@"),"+","@"),"*","@"),"-","@"),"@#","")))/2&gt;(LEN(SUBSTITUTE(SUBSTITUTE(SUBSTITUTE(SUBSTITUTE(SUBSTITUTE(SUBSTITUTE(SUBSTITUTE(SUBSTITUTE(SUBSTITUTE(SUBSTITUTE(SUBSTITUTE(SUBSTITUTE(SUBSTITUTE(SUBSTITUTE(SUBSTITUTE(SUBSTITUTE(SUBSTITUTE(SUBSTITUTE(SUBSTITUTE(SUBSTITUTE(SUBSTITUTE(SUBSTITUTE(SUBSTITUTE(IF(_xlfn.ISFORMULA('#_H'!D171),_xlfn.FORMULATEXT('#_H'!D171),'#_H'!D171),"9","#"),"8","#"),"7","#"),"6","#"),"5","#"),"4","#"),"3","#"),"2","#"),"1","#"),"0","#"),"$","")," ",""),",","@"),"&gt;","@"),"&lt;","@"),"=","@"),")","@"),"(","@"),"^","@"),"/","@"),"+","@"),"*","@"),"-","@"))-LEN(SUBSTITUTE(SUBSTITUTE(SUBSTITUTE(SUBSTITUTE(SUBSTITUTE(SUBSTITUTE(SUBSTITUTE(SUBSTITUTE(SUBSTITUTE(SUBSTITUTE(SUBSTITUTE(SUBSTITUTE(SUBSTITUTE(SUBSTITUTE(SUBSTITUTE(SUBSTITUTE(SUBSTITUTE(SUBSTITUTE(SUBSTITUTE(SUBSTITUTE(SUBSTITUTE(SUBSTITUTE(SUBSTITUTE(SUBSTITUTE(IF(_xlfn.ISFORMULA('#_H'!D171),_xlfn.FORMULATEXT('#_H'!D171),'#_H'!D171),"9","#"),"8","#"),"7","#"),"6","#"),"5","#"),"4","#"),"3","#"),"2","#"),"1","#"),"0","#"),"$","")," ",""),",","@"),"&gt;","@"),"&lt;","@"),"=","@"),")","@"),"(","@"),"^","@"),"/","@"),"+","@"),"*","@"),"-","@"),"@#","")))/2,TRUE,FALSE),"HardCodeMsg",IF(LEN(IF(_xlfn.ISFORMULA(H!D171),_xlfn.FORMULATEXT(H!D171),H!D171))-LEN(SUBSTITUTE(IF(_xlfn.ISFORMULA(H!D171),_xlfn.FORMULATEXT(H!D171),H!D171),"""",""))&gt;LEN(IF(_xlfn.ISFORMULA('#_H'!D171),_xlfn.FORMULATEXT('#_H'!D171),'#_H'!D171))-LEN(SUBSTITUTE(IF(_xlfn.ISFORMULA('#_H'!D171),_xlfn.FORMULATEXT('#_H'!D171),'#_H'!D171),"""","")),TRUE,FALSE),"HardQuoteMsg",IF(LEN(IF(_xlfn.ISFORMULA(H!D171),_xlfn.FORMULATEXT(H!D171),H!D171))-LEN(SUBSTITUTE(IF(_xlfn.ISFORMULA(H!D171),_xlfn.FORMULATEXT(H!D171),H!D171),"$",""))&lt;LEN(IF(_xlfn.ISFORMULA('#_H'!D171),_xlfn.FORMULATEXT('#_H'!D171),'#_H'!D171))-LEN(SUBSTITUTE(IF(_xlfn.ISFORMULA('#_H'!D171),_xlfn.FORMULATEXT('#_H'!D171),'#_H'!D171),"$","")),TRUE,FALSE),"MissingAbsMsg",_xlfn.IFS(ISTEXT('#_H'!D171),FALSE,ISLOGICAL('#_H'!D171),FALSE,SUBSTITUTE(CELL("format",'#_H'!D171),"-","")=SUBSTITUTE(CELL("format",H!D171),"-",""),FALSE,CELL("format",'#_H'!D171)="G",FALSE,AND(CELL("format",'#_H'!D171)="F0",CELL("format",H!D171)="G"),FALSE,TRUE,IFERROR(IF(MATCH(CELL("format",'#_H'!D171),FormatCodes_SFX!$A$4:$A$53,0)&gt;0,TRUE),FALSE),TRUE,TRUE),"FormatMsg",TRUE,"PerfectMsg")</f>
        <v>PerfectMsg</v>
      </c>
      <c r="E171" s="257">
        <v>464848</v>
      </c>
      <c r="F171" s="254">
        <v>0</v>
      </c>
      <c r="G171" s="254">
        <v>0</v>
      </c>
      <c r="H171" s="254"/>
      <c r="I171" s="251"/>
      <c r="J171" s="252">
        <v>0</v>
      </c>
      <c r="K171" s="252">
        <v>0</v>
      </c>
      <c r="N171" s="251"/>
    </row>
    <row r="172" spans="1:14" s="252" customFormat="1" x14ac:dyDescent="0.15">
      <c r="A172" s="251"/>
      <c r="B172" s="252">
        <v>0</v>
      </c>
      <c r="C172" s="252">
        <v>0</v>
      </c>
      <c r="D172" s="252" t="str">
        <f ca="1">_xlfn.IFS(ISBLANK(H!D172),"",IF(NOT(ISNA('#_H'!D172)),IF(ISNA(H!D172),TRUE,FALSE),FALSE),"StuNAMsg",IF(AND(ISNA('#_H'!D172),ISNA(H!D172)),TRUE,FALSE),"PerfectMsg",IF(NOT(ISERROR('#_H'!D172)),IF(ISERROR(H!D172),TRUE,FALSE),FALSE),"StuErrorMsg",IF(TYPE('#_H'!D172)&lt;&gt;TYPE(H!D172),TRUE,FALSE),"WrongTypeMsg",IF(_xlfn.ISFORMULA('#_H'!D172),IF(NOT(_xlfn.ISFORMULA(H!D172)),TRUE),FALSE),"MissingFormulaMsg",IF(NOT(AND(ISNUMBER(FIND("[",_xlfn.FORMULATEXT('#_H'!D172))),ISNUMBER(FIND("!",_xlfn.FORMULATEXT('#_H'!D172))))),AND(ISNUMBER(FIND("[",_xlfn.FORMULATEXT(H!D172))),ISNUMBER(FIND("!",_xlfn.FORMULATEXT(H!D172)))),FALSE),"ExternalRefsMsg",IF(ISNUMBER('#_H'!D172),IF(ABS('#_H'!D172-H!D172)&gt;0.00001,TRUE,FALSE),IF('#_H'!D172&lt;&gt;H!D172,TRUE,FALSE)),IF(ISNUMBER('#_H'!D172),IF('#_H'!D172&gt;H!D172,"TooLow","TooHigh"),"WrongAnswer"),NOT(_xlfn.ISFORMULA('#_H'!D172)),IF(_xlfn.IFS(ISTEXT('#_H'!D172),FALSE,ISLOGICAL('#_H'!D172),FALSE,SUBSTITUTE(CELL("format",'#_H'!D172),"-","")=SUBSTITUTE(CELL("format",H!D172),"-",""),FALSE,CELL("format",'#_H'!D172)="G",FALSE,AND(CELL("format",'#_H'!D172)="F0",CELL("format",H!D172)="G"),FALSE,TRUE,IFERROR(IF(MATCH(CELL("format",'#_H'!D172)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172),_xlfn.FORMULATEXT(H!D172),H!D172),"9","#"),"8","#"),"7","#"),"6","#"),"5","#"),"4","#"),"3","#"),"2","#"),"1","#"),"0","#"),"$","")," ",""),",","@"),"&gt;","@"),"&lt;","@"),"=","@"),")","@"),"(","@"),"^","@"),"/","@"),"+","@"),"*","@"),"-","@"))-LEN(SUBSTITUTE(SUBSTITUTE(SUBSTITUTE(SUBSTITUTE(SUBSTITUTE(SUBSTITUTE(SUBSTITUTE(SUBSTITUTE(SUBSTITUTE(SUBSTITUTE(SUBSTITUTE(SUBSTITUTE(SUBSTITUTE(SUBSTITUTE(SUBSTITUTE(SUBSTITUTE(SUBSTITUTE(SUBSTITUTE(SUBSTITUTE(SUBSTITUTE(SUBSTITUTE(SUBSTITUTE(SUBSTITUTE(SUBSTITUTE(IF(_xlfn.ISFORMULA(H!D172),_xlfn.FORMULATEXT(H!D172),H!D172),"9","#"),"8","#"),"7","#"),"6","#"),"5","#"),"4","#"),"3","#"),"2","#"),"1","#"),"0","#"),"$","")," ",""),",","@"),"&gt;","@"),"&lt;","@"),"=","@"),")","@"),"(","@"),"^","@"),"/","@"),"+","@"),"*","@"),"-","@"),"@#","")))/2&gt;(LEN(SUBSTITUTE(SUBSTITUTE(SUBSTITUTE(SUBSTITUTE(SUBSTITUTE(SUBSTITUTE(SUBSTITUTE(SUBSTITUTE(SUBSTITUTE(SUBSTITUTE(SUBSTITUTE(SUBSTITUTE(SUBSTITUTE(SUBSTITUTE(SUBSTITUTE(SUBSTITUTE(SUBSTITUTE(SUBSTITUTE(SUBSTITUTE(SUBSTITUTE(SUBSTITUTE(SUBSTITUTE(SUBSTITUTE(IF(_xlfn.ISFORMULA('#_H'!D172),_xlfn.FORMULATEXT('#_H'!D172),'#_H'!D172),"9","#"),"8","#"),"7","#"),"6","#"),"5","#"),"4","#"),"3","#"),"2","#"),"1","#"),"0","#"),"$","")," ",""),",","@"),"&gt;","@"),"&lt;","@"),"=","@"),")","@"),"(","@"),"^","@"),"/","@"),"+","@"),"*","@"),"-","@"))-LEN(SUBSTITUTE(SUBSTITUTE(SUBSTITUTE(SUBSTITUTE(SUBSTITUTE(SUBSTITUTE(SUBSTITUTE(SUBSTITUTE(SUBSTITUTE(SUBSTITUTE(SUBSTITUTE(SUBSTITUTE(SUBSTITUTE(SUBSTITUTE(SUBSTITUTE(SUBSTITUTE(SUBSTITUTE(SUBSTITUTE(SUBSTITUTE(SUBSTITUTE(SUBSTITUTE(SUBSTITUTE(SUBSTITUTE(SUBSTITUTE(IF(_xlfn.ISFORMULA('#_H'!D172),_xlfn.FORMULATEXT('#_H'!D172),'#_H'!D172),"9","#"),"8","#"),"7","#"),"6","#"),"5","#"),"4","#"),"3","#"),"2","#"),"1","#"),"0","#"),"$","")," ",""),",","@"),"&gt;","@"),"&lt;","@"),"=","@"),")","@"),"(","@"),"^","@"),"/","@"),"+","@"),"*","@"),"-","@"),"@#","")))/2,TRUE,FALSE),"HardCodeMsg",IF(LEN(IF(_xlfn.ISFORMULA(H!D172),_xlfn.FORMULATEXT(H!D172),H!D172))-LEN(SUBSTITUTE(IF(_xlfn.ISFORMULA(H!D172),_xlfn.FORMULATEXT(H!D172),H!D172),"""",""))&gt;LEN(IF(_xlfn.ISFORMULA('#_H'!D172),_xlfn.FORMULATEXT('#_H'!D172),'#_H'!D172))-LEN(SUBSTITUTE(IF(_xlfn.ISFORMULA('#_H'!D172),_xlfn.FORMULATEXT('#_H'!D172),'#_H'!D172),"""","")),TRUE,FALSE),"HardQuoteMsg",IF(LEN(IF(_xlfn.ISFORMULA(H!D172),_xlfn.FORMULATEXT(H!D172),H!D172))-LEN(SUBSTITUTE(IF(_xlfn.ISFORMULA(H!D172),_xlfn.FORMULATEXT(H!D172),H!D172),"$",""))&lt;LEN(IF(_xlfn.ISFORMULA('#_H'!D172),_xlfn.FORMULATEXT('#_H'!D172),'#_H'!D172))-LEN(SUBSTITUTE(IF(_xlfn.ISFORMULA('#_H'!D172),_xlfn.FORMULATEXT('#_H'!D172),'#_H'!D172),"$","")),TRUE,FALSE),"MissingAbsMsg",_xlfn.IFS(ISTEXT('#_H'!D172),FALSE,ISLOGICAL('#_H'!D172),FALSE,SUBSTITUTE(CELL("format",'#_H'!D172),"-","")=SUBSTITUTE(CELL("format",H!D172),"-",""),FALSE,CELL("format",'#_H'!D172)="G",FALSE,AND(CELL("format",'#_H'!D172)="F0",CELL("format",H!D172)="G"),FALSE,TRUE,IFERROR(IF(MATCH(CELL("format",'#_H'!D172),FormatCodes_SFX!$A$4:$A$53,0)&gt;0,TRUE),FALSE),TRUE,TRUE),"FormatMsg",TRUE,"PerfectMsg")</f>
        <v>PerfectMsg</v>
      </c>
      <c r="E172" s="257">
        <v>298109</v>
      </c>
      <c r="F172" s="254">
        <v>0</v>
      </c>
      <c r="G172" s="254">
        <v>0</v>
      </c>
      <c r="H172" s="254"/>
      <c r="I172" s="251"/>
      <c r="J172" s="252">
        <v>0</v>
      </c>
      <c r="K172" s="252">
        <v>0</v>
      </c>
      <c r="N172" s="251"/>
    </row>
    <row r="173" spans="1:14" s="252" customFormat="1" x14ac:dyDescent="0.15">
      <c r="A173" s="251"/>
      <c r="B173" s="252">
        <v>0</v>
      </c>
      <c r="C173" s="252">
        <v>0</v>
      </c>
      <c r="D173" s="252" t="str">
        <f ca="1">_xlfn.IFS(ISBLANK(H!D173),"",IF(NOT(ISNA('#_H'!D173)),IF(ISNA(H!D173),TRUE,FALSE),FALSE),"StuNAMsg",IF(AND(ISNA('#_H'!D173),ISNA(H!D173)),TRUE,FALSE),"PerfectMsg",IF(NOT(ISERROR('#_H'!D173)),IF(ISERROR(H!D173),TRUE,FALSE),FALSE),"StuErrorMsg",IF(TYPE('#_H'!D173)&lt;&gt;TYPE(H!D173),TRUE,FALSE),"WrongTypeMsg",IF(_xlfn.ISFORMULA('#_H'!D173),IF(NOT(_xlfn.ISFORMULA(H!D173)),TRUE),FALSE),"MissingFormulaMsg",IF(NOT(AND(ISNUMBER(FIND("[",_xlfn.FORMULATEXT('#_H'!D173))),ISNUMBER(FIND("!",_xlfn.FORMULATEXT('#_H'!D173))))),AND(ISNUMBER(FIND("[",_xlfn.FORMULATEXT(H!D173))),ISNUMBER(FIND("!",_xlfn.FORMULATEXT(H!D173)))),FALSE),"ExternalRefsMsg",IF(ISNUMBER('#_H'!D173),IF(ABS('#_H'!D173-H!D173)&gt;0.00001,TRUE,FALSE),IF('#_H'!D173&lt;&gt;H!D173,TRUE,FALSE)),IF(ISNUMBER('#_H'!D173),IF('#_H'!D173&gt;H!D173,"TooLow","TooHigh"),"WrongAnswer"),NOT(_xlfn.ISFORMULA('#_H'!D173)),IF(_xlfn.IFS(ISTEXT('#_H'!D173),FALSE,ISLOGICAL('#_H'!D173),FALSE,SUBSTITUTE(CELL("format",'#_H'!D173),"-","")=SUBSTITUTE(CELL("format",H!D173),"-",""),FALSE,CELL("format",'#_H'!D173)="G",FALSE,AND(CELL("format",'#_H'!D173)="F0",CELL("format",H!D173)="G"),FALSE,TRUE,IFERROR(IF(MATCH(CELL("format",'#_H'!D173)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173),_xlfn.FORMULATEXT(H!D173),H!D173),"9","#"),"8","#"),"7","#"),"6","#"),"5","#"),"4","#"),"3","#"),"2","#"),"1","#"),"0","#"),"$","")," ",""),",","@"),"&gt;","@"),"&lt;","@"),"=","@"),")","@"),"(","@"),"^","@"),"/","@"),"+","@"),"*","@"),"-","@"))-LEN(SUBSTITUTE(SUBSTITUTE(SUBSTITUTE(SUBSTITUTE(SUBSTITUTE(SUBSTITUTE(SUBSTITUTE(SUBSTITUTE(SUBSTITUTE(SUBSTITUTE(SUBSTITUTE(SUBSTITUTE(SUBSTITUTE(SUBSTITUTE(SUBSTITUTE(SUBSTITUTE(SUBSTITUTE(SUBSTITUTE(SUBSTITUTE(SUBSTITUTE(SUBSTITUTE(SUBSTITUTE(SUBSTITUTE(SUBSTITUTE(IF(_xlfn.ISFORMULA(H!D173),_xlfn.FORMULATEXT(H!D173),H!D173),"9","#"),"8","#"),"7","#"),"6","#"),"5","#"),"4","#"),"3","#"),"2","#"),"1","#"),"0","#"),"$","")," ",""),",","@"),"&gt;","@"),"&lt;","@"),"=","@"),")","@"),"(","@"),"^","@"),"/","@"),"+","@"),"*","@"),"-","@"),"@#","")))/2&gt;(LEN(SUBSTITUTE(SUBSTITUTE(SUBSTITUTE(SUBSTITUTE(SUBSTITUTE(SUBSTITUTE(SUBSTITUTE(SUBSTITUTE(SUBSTITUTE(SUBSTITUTE(SUBSTITUTE(SUBSTITUTE(SUBSTITUTE(SUBSTITUTE(SUBSTITUTE(SUBSTITUTE(SUBSTITUTE(SUBSTITUTE(SUBSTITUTE(SUBSTITUTE(SUBSTITUTE(SUBSTITUTE(SUBSTITUTE(IF(_xlfn.ISFORMULA('#_H'!D173),_xlfn.FORMULATEXT('#_H'!D173),'#_H'!D173),"9","#"),"8","#"),"7","#"),"6","#"),"5","#"),"4","#"),"3","#"),"2","#"),"1","#"),"0","#"),"$","")," ",""),",","@"),"&gt;","@"),"&lt;","@"),"=","@"),")","@"),"(","@"),"^","@"),"/","@"),"+","@"),"*","@"),"-","@"))-LEN(SUBSTITUTE(SUBSTITUTE(SUBSTITUTE(SUBSTITUTE(SUBSTITUTE(SUBSTITUTE(SUBSTITUTE(SUBSTITUTE(SUBSTITUTE(SUBSTITUTE(SUBSTITUTE(SUBSTITUTE(SUBSTITUTE(SUBSTITUTE(SUBSTITUTE(SUBSTITUTE(SUBSTITUTE(SUBSTITUTE(SUBSTITUTE(SUBSTITUTE(SUBSTITUTE(SUBSTITUTE(SUBSTITUTE(SUBSTITUTE(IF(_xlfn.ISFORMULA('#_H'!D173),_xlfn.FORMULATEXT('#_H'!D173),'#_H'!D173),"9","#"),"8","#"),"7","#"),"6","#"),"5","#"),"4","#"),"3","#"),"2","#"),"1","#"),"0","#"),"$","")," ",""),",","@"),"&gt;","@"),"&lt;","@"),"=","@"),")","@"),"(","@"),"^","@"),"/","@"),"+","@"),"*","@"),"-","@"),"@#","")))/2,TRUE,FALSE),"HardCodeMsg",IF(LEN(IF(_xlfn.ISFORMULA(H!D173),_xlfn.FORMULATEXT(H!D173),H!D173))-LEN(SUBSTITUTE(IF(_xlfn.ISFORMULA(H!D173),_xlfn.FORMULATEXT(H!D173),H!D173),"""",""))&gt;LEN(IF(_xlfn.ISFORMULA('#_H'!D173),_xlfn.FORMULATEXT('#_H'!D173),'#_H'!D173))-LEN(SUBSTITUTE(IF(_xlfn.ISFORMULA('#_H'!D173),_xlfn.FORMULATEXT('#_H'!D173),'#_H'!D173),"""","")),TRUE,FALSE),"HardQuoteMsg",IF(LEN(IF(_xlfn.ISFORMULA(H!D173),_xlfn.FORMULATEXT(H!D173),H!D173))-LEN(SUBSTITUTE(IF(_xlfn.ISFORMULA(H!D173),_xlfn.FORMULATEXT(H!D173),H!D173),"$",""))&lt;LEN(IF(_xlfn.ISFORMULA('#_H'!D173),_xlfn.FORMULATEXT('#_H'!D173),'#_H'!D173))-LEN(SUBSTITUTE(IF(_xlfn.ISFORMULA('#_H'!D173),_xlfn.FORMULATEXT('#_H'!D173),'#_H'!D173),"$","")),TRUE,FALSE),"MissingAbsMsg",_xlfn.IFS(ISTEXT('#_H'!D173),FALSE,ISLOGICAL('#_H'!D173),FALSE,SUBSTITUTE(CELL("format",'#_H'!D173),"-","")=SUBSTITUTE(CELL("format",H!D173),"-",""),FALSE,CELL("format",'#_H'!D173)="G",FALSE,AND(CELL("format",'#_H'!D173)="F0",CELL("format",H!D173)="G"),FALSE,TRUE,IFERROR(IF(MATCH(CELL("format",'#_H'!D173),FormatCodes_SFX!$A$4:$A$53,0)&gt;0,TRUE),FALSE),TRUE,TRUE),"FormatMsg",TRUE,"PerfectMsg")</f>
        <v>PerfectMsg</v>
      </c>
      <c r="E173" s="257">
        <v>318465</v>
      </c>
      <c r="F173" s="254">
        <v>0</v>
      </c>
      <c r="G173" s="254">
        <v>0</v>
      </c>
      <c r="H173" s="254"/>
      <c r="I173" s="251"/>
      <c r="J173" s="252">
        <v>0</v>
      </c>
      <c r="K173" s="252">
        <v>0</v>
      </c>
      <c r="N173" s="251"/>
    </row>
    <row r="174" spans="1:14" s="252" customFormat="1" x14ac:dyDescent="0.15">
      <c r="A174" s="251"/>
      <c r="B174" s="252">
        <v>0</v>
      </c>
      <c r="C174" s="252">
        <v>0</v>
      </c>
      <c r="D174" s="252" t="str">
        <f ca="1">_xlfn.IFS(ISBLANK(H!D174),"",IF(NOT(ISNA('#_H'!D174)),IF(ISNA(H!D174),TRUE,FALSE),FALSE),"StuNAMsg",IF(AND(ISNA('#_H'!D174),ISNA(H!D174)),TRUE,FALSE),"PerfectMsg",IF(NOT(ISERROR('#_H'!D174)),IF(ISERROR(H!D174),TRUE,FALSE),FALSE),"StuErrorMsg",IF(TYPE('#_H'!D174)&lt;&gt;TYPE(H!D174),TRUE,FALSE),"WrongTypeMsg",IF(_xlfn.ISFORMULA('#_H'!D174),IF(NOT(_xlfn.ISFORMULA(H!D174)),TRUE),FALSE),"MissingFormulaMsg",IF(NOT(AND(ISNUMBER(FIND("[",_xlfn.FORMULATEXT('#_H'!D174))),ISNUMBER(FIND("!",_xlfn.FORMULATEXT('#_H'!D174))))),AND(ISNUMBER(FIND("[",_xlfn.FORMULATEXT(H!D174))),ISNUMBER(FIND("!",_xlfn.FORMULATEXT(H!D174)))),FALSE),"ExternalRefsMsg",IF(ISNUMBER('#_H'!D174),IF(ABS('#_H'!D174-H!D174)&gt;0.00001,TRUE,FALSE),IF('#_H'!D174&lt;&gt;H!D174,TRUE,FALSE)),IF(ISNUMBER('#_H'!D174),IF('#_H'!D174&gt;H!D174,"TooLow","TooHigh"),"WrongAnswer"),NOT(_xlfn.ISFORMULA('#_H'!D174)),IF(_xlfn.IFS(ISTEXT('#_H'!D174),FALSE,ISLOGICAL('#_H'!D174),FALSE,SUBSTITUTE(CELL("format",'#_H'!D174),"-","")=SUBSTITUTE(CELL("format",H!D174),"-",""),FALSE,CELL("format",'#_H'!D174)="G",FALSE,AND(CELL("format",'#_H'!D174)="F0",CELL("format",H!D174)="G"),FALSE,TRUE,IFERROR(IF(MATCH(CELL("format",'#_H'!D174)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174),_xlfn.FORMULATEXT(H!D174),H!D174),"9","#"),"8","#"),"7","#"),"6","#"),"5","#"),"4","#"),"3","#"),"2","#"),"1","#"),"0","#"),"$","")," ",""),",","@"),"&gt;","@"),"&lt;","@"),"=","@"),")","@"),"(","@"),"^","@"),"/","@"),"+","@"),"*","@"),"-","@"))-LEN(SUBSTITUTE(SUBSTITUTE(SUBSTITUTE(SUBSTITUTE(SUBSTITUTE(SUBSTITUTE(SUBSTITUTE(SUBSTITUTE(SUBSTITUTE(SUBSTITUTE(SUBSTITUTE(SUBSTITUTE(SUBSTITUTE(SUBSTITUTE(SUBSTITUTE(SUBSTITUTE(SUBSTITUTE(SUBSTITUTE(SUBSTITUTE(SUBSTITUTE(SUBSTITUTE(SUBSTITUTE(SUBSTITUTE(SUBSTITUTE(IF(_xlfn.ISFORMULA(H!D174),_xlfn.FORMULATEXT(H!D174),H!D174),"9","#"),"8","#"),"7","#"),"6","#"),"5","#"),"4","#"),"3","#"),"2","#"),"1","#"),"0","#"),"$","")," ",""),",","@"),"&gt;","@"),"&lt;","@"),"=","@"),")","@"),"(","@"),"^","@"),"/","@"),"+","@"),"*","@"),"-","@"),"@#","")))/2&gt;(LEN(SUBSTITUTE(SUBSTITUTE(SUBSTITUTE(SUBSTITUTE(SUBSTITUTE(SUBSTITUTE(SUBSTITUTE(SUBSTITUTE(SUBSTITUTE(SUBSTITUTE(SUBSTITUTE(SUBSTITUTE(SUBSTITUTE(SUBSTITUTE(SUBSTITUTE(SUBSTITUTE(SUBSTITUTE(SUBSTITUTE(SUBSTITUTE(SUBSTITUTE(SUBSTITUTE(SUBSTITUTE(SUBSTITUTE(IF(_xlfn.ISFORMULA('#_H'!D174),_xlfn.FORMULATEXT('#_H'!D174),'#_H'!D174),"9","#"),"8","#"),"7","#"),"6","#"),"5","#"),"4","#"),"3","#"),"2","#"),"1","#"),"0","#"),"$","")," ",""),",","@"),"&gt;","@"),"&lt;","@"),"=","@"),")","@"),"(","@"),"^","@"),"/","@"),"+","@"),"*","@"),"-","@"))-LEN(SUBSTITUTE(SUBSTITUTE(SUBSTITUTE(SUBSTITUTE(SUBSTITUTE(SUBSTITUTE(SUBSTITUTE(SUBSTITUTE(SUBSTITUTE(SUBSTITUTE(SUBSTITUTE(SUBSTITUTE(SUBSTITUTE(SUBSTITUTE(SUBSTITUTE(SUBSTITUTE(SUBSTITUTE(SUBSTITUTE(SUBSTITUTE(SUBSTITUTE(SUBSTITUTE(SUBSTITUTE(SUBSTITUTE(SUBSTITUTE(IF(_xlfn.ISFORMULA('#_H'!D174),_xlfn.FORMULATEXT('#_H'!D174),'#_H'!D174),"9","#"),"8","#"),"7","#"),"6","#"),"5","#"),"4","#"),"3","#"),"2","#"),"1","#"),"0","#"),"$","")," ",""),",","@"),"&gt;","@"),"&lt;","@"),"=","@"),")","@"),"(","@"),"^","@"),"/","@"),"+","@"),"*","@"),"-","@"),"@#","")))/2,TRUE,FALSE),"HardCodeMsg",IF(LEN(IF(_xlfn.ISFORMULA(H!D174),_xlfn.FORMULATEXT(H!D174),H!D174))-LEN(SUBSTITUTE(IF(_xlfn.ISFORMULA(H!D174),_xlfn.FORMULATEXT(H!D174),H!D174),"""",""))&gt;LEN(IF(_xlfn.ISFORMULA('#_H'!D174),_xlfn.FORMULATEXT('#_H'!D174),'#_H'!D174))-LEN(SUBSTITUTE(IF(_xlfn.ISFORMULA('#_H'!D174),_xlfn.FORMULATEXT('#_H'!D174),'#_H'!D174),"""","")),TRUE,FALSE),"HardQuoteMsg",IF(LEN(IF(_xlfn.ISFORMULA(H!D174),_xlfn.FORMULATEXT(H!D174),H!D174))-LEN(SUBSTITUTE(IF(_xlfn.ISFORMULA(H!D174),_xlfn.FORMULATEXT(H!D174),H!D174),"$",""))&lt;LEN(IF(_xlfn.ISFORMULA('#_H'!D174),_xlfn.FORMULATEXT('#_H'!D174),'#_H'!D174))-LEN(SUBSTITUTE(IF(_xlfn.ISFORMULA('#_H'!D174),_xlfn.FORMULATEXT('#_H'!D174),'#_H'!D174),"$","")),TRUE,FALSE),"MissingAbsMsg",_xlfn.IFS(ISTEXT('#_H'!D174),FALSE,ISLOGICAL('#_H'!D174),FALSE,SUBSTITUTE(CELL("format",'#_H'!D174),"-","")=SUBSTITUTE(CELL("format",H!D174),"-",""),FALSE,CELL("format",'#_H'!D174)="G",FALSE,AND(CELL("format",'#_H'!D174)="F0",CELL("format",H!D174)="G"),FALSE,TRUE,IFERROR(IF(MATCH(CELL("format",'#_H'!D174),FormatCodes_SFX!$A$4:$A$53,0)&gt;0,TRUE),FALSE),TRUE,TRUE),"FormatMsg",TRUE,"PerfectMsg")</f>
        <v>PerfectMsg</v>
      </c>
      <c r="E174" s="257">
        <v>875873</v>
      </c>
      <c r="F174" s="254">
        <v>0</v>
      </c>
      <c r="G174" s="254">
        <v>0</v>
      </c>
      <c r="H174" s="254"/>
      <c r="I174" s="251"/>
      <c r="J174" s="252">
        <v>0</v>
      </c>
      <c r="K174" s="252">
        <v>0</v>
      </c>
      <c r="N174" s="251"/>
    </row>
    <row r="175" spans="1:14" s="252" customFormat="1" x14ac:dyDescent="0.15">
      <c r="A175" s="251"/>
      <c r="B175" s="252">
        <v>0</v>
      </c>
      <c r="C175" s="252">
        <v>0</v>
      </c>
      <c r="D175" s="252" t="str">
        <f ca="1">_xlfn.IFS(ISBLANK(H!D175),"",IF(NOT(ISNA('#_H'!D175)),IF(ISNA(H!D175),TRUE,FALSE),FALSE),"StuNAMsg",IF(AND(ISNA('#_H'!D175),ISNA(H!D175)),TRUE,FALSE),"PerfectMsg",IF(NOT(ISERROR('#_H'!D175)),IF(ISERROR(H!D175),TRUE,FALSE),FALSE),"StuErrorMsg",IF(TYPE('#_H'!D175)&lt;&gt;TYPE(H!D175),TRUE,FALSE),"WrongTypeMsg",IF(_xlfn.ISFORMULA('#_H'!D175),IF(NOT(_xlfn.ISFORMULA(H!D175)),TRUE),FALSE),"MissingFormulaMsg",IF(NOT(AND(ISNUMBER(FIND("[",_xlfn.FORMULATEXT('#_H'!D175))),ISNUMBER(FIND("!",_xlfn.FORMULATEXT('#_H'!D175))))),AND(ISNUMBER(FIND("[",_xlfn.FORMULATEXT(H!D175))),ISNUMBER(FIND("!",_xlfn.FORMULATEXT(H!D175)))),FALSE),"ExternalRefsMsg",IF(ISNUMBER('#_H'!D175),IF(ABS('#_H'!D175-H!D175)&gt;0.00001,TRUE,FALSE),IF('#_H'!D175&lt;&gt;H!D175,TRUE,FALSE)),IF(ISNUMBER('#_H'!D175),IF('#_H'!D175&gt;H!D175,"TooLow","TooHigh"),"WrongAnswer"),NOT(_xlfn.ISFORMULA('#_H'!D175)),IF(_xlfn.IFS(ISTEXT('#_H'!D175),FALSE,ISLOGICAL('#_H'!D175),FALSE,SUBSTITUTE(CELL("format",'#_H'!D175),"-","")=SUBSTITUTE(CELL("format",H!D175),"-",""),FALSE,CELL("format",'#_H'!D175)="G",FALSE,AND(CELL("format",'#_H'!D175)="F0",CELL("format",H!D175)="G"),FALSE,TRUE,IFERROR(IF(MATCH(CELL("format",'#_H'!D175)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175),_xlfn.FORMULATEXT(H!D175),H!D175),"9","#"),"8","#"),"7","#"),"6","#"),"5","#"),"4","#"),"3","#"),"2","#"),"1","#"),"0","#"),"$","")," ",""),",","@"),"&gt;","@"),"&lt;","@"),"=","@"),")","@"),"(","@"),"^","@"),"/","@"),"+","@"),"*","@"),"-","@"))-LEN(SUBSTITUTE(SUBSTITUTE(SUBSTITUTE(SUBSTITUTE(SUBSTITUTE(SUBSTITUTE(SUBSTITUTE(SUBSTITUTE(SUBSTITUTE(SUBSTITUTE(SUBSTITUTE(SUBSTITUTE(SUBSTITUTE(SUBSTITUTE(SUBSTITUTE(SUBSTITUTE(SUBSTITUTE(SUBSTITUTE(SUBSTITUTE(SUBSTITUTE(SUBSTITUTE(SUBSTITUTE(SUBSTITUTE(SUBSTITUTE(IF(_xlfn.ISFORMULA(H!D175),_xlfn.FORMULATEXT(H!D175),H!D175),"9","#"),"8","#"),"7","#"),"6","#"),"5","#"),"4","#"),"3","#"),"2","#"),"1","#"),"0","#"),"$","")," ",""),",","@"),"&gt;","@"),"&lt;","@"),"=","@"),")","@"),"(","@"),"^","@"),"/","@"),"+","@"),"*","@"),"-","@"),"@#","")))/2&gt;(LEN(SUBSTITUTE(SUBSTITUTE(SUBSTITUTE(SUBSTITUTE(SUBSTITUTE(SUBSTITUTE(SUBSTITUTE(SUBSTITUTE(SUBSTITUTE(SUBSTITUTE(SUBSTITUTE(SUBSTITUTE(SUBSTITUTE(SUBSTITUTE(SUBSTITUTE(SUBSTITUTE(SUBSTITUTE(SUBSTITUTE(SUBSTITUTE(SUBSTITUTE(SUBSTITUTE(SUBSTITUTE(SUBSTITUTE(IF(_xlfn.ISFORMULA('#_H'!D175),_xlfn.FORMULATEXT('#_H'!D175),'#_H'!D175),"9","#"),"8","#"),"7","#"),"6","#"),"5","#"),"4","#"),"3","#"),"2","#"),"1","#"),"0","#"),"$","")," ",""),",","@"),"&gt;","@"),"&lt;","@"),"=","@"),")","@"),"(","@"),"^","@"),"/","@"),"+","@"),"*","@"),"-","@"))-LEN(SUBSTITUTE(SUBSTITUTE(SUBSTITUTE(SUBSTITUTE(SUBSTITUTE(SUBSTITUTE(SUBSTITUTE(SUBSTITUTE(SUBSTITUTE(SUBSTITUTE(SUBSTITUTE(SUBSTITUTE(SUBSTITUTE(SUBSTITUTE(SUBSTITUTE(SUBSTITUTE(SUBSTITUTE(SUBSTITUTE(SUBSTITUTE(SUBSTITUTE(SUBSTITUTE(SUBSTITUTE(SUBSTITUTE(SUBSTITUTE(IF(_xlfn.ISFORMULA('#_H'!D175),_xlfn.FORMULATEXT('#_H'!D175),'#_H'!D175),"9","#"),"8","#"),"7","#"),"6","#"),"5","#"),"4","#"),"3","#"),"2","#"),"1","#"),"0","#"),"$","")," ",""),",","@"),"&gt;","@"),"&lt;","@"),"=","@"),")","@"),"(","@"),"^","@"),"/","@"),"+","@"),"*","@"),"-","@"),"@#","")))/2,TRUE,FALSE),"HardCodeMsg",IF(LEN(IF(_xlfn.ISFORMULA(H!D175),_xlfn.FORMULATEXT(H!D175),H!D175))-LEN(SUBSTITUTE(IF(_xlfn.ISFORMULA(H!D175),_xlfn.FORMULATEXT(H!D175),H!D175),"""",""))&gt;LEN(IF(_xlfn.ISFORMULA('#_H'!D175),_xlfn.FORMULATEXT('#_H'!D175),'#_H'!D175))-LEN(SUBSTITUTE(IF(_xlfn.ISFORMULA('#_H'!D175),_xlfn.FORMULATEXT('#_H'!D175),'#_H'!D175),"""","")),TRUE,FALSE),"HardQuoteMsg",IF(LEN(IF(_xlfn.ISFORMULA(H!D175),_xlfn.FORMULATEXT(H!D175),H!D175))-LEN(SUBSTITUTE(IF(_xlfn.ISFORMULA(H!D175),_xlfn.FORMULATEXT(H!D175),H!D175),"$",""))&lt;LEN(IF(_xlfn.ISFORMULA('#_H'!D175),_xlfn.FORMULATEXT('#_H'!D175),'#_H'!D175))-LEN(SUBSTITUTE(IF(_xlfn.ISFORMULA('#_H'!D175),_xlfn.FORMULATEXT('#_H'!D175),'#_H'!D175),"$","")),TRUE,FALSE),"MissingAbsMsg",_xlfn.IFS(ISTEXT('#_H'!D175),FALSE,ISLOGICAL('#_H'!D175),FALSE,SUBSTITUTE(CELL("format",'#_H'!D175),"-","")=SUBSTITUTE(CELL("format",H!D175),"-",""),FALSE,CELL("format",'#_H'!D175)="G",FALSE,AND(CELL("format",'#_H'!D175)="F0",CELL("format",H!D175)="G"),FALSE,TRUE,IFERROR(IF(MATCH(CELL("format",'#_H'!D175),FormatCodes_SFX!$A$4:$A$53,0)&gt;0,TRUE),FALSE),TRUE,TRUE),"FormatMsg",TRUE,"PerfectMsg")</f>
        <v>PerfectMsg</v>
      </c>
      <c r="E175" s="257">
        <v>422464</v>
      </c>
      <c r="F175" s="254">
        <v>0</v>
      </c>
      <c r="G175" s="254">
        <v>0</v>
      </c>
      <c r="H175" s="254"/>
      <c r="I175" s="251"/>
      <c r="J175" s="252">
        <v>0</v>
      </c>
      <c r="K175" s="252">
        <v>0</v>
      </c>
      <c r="N175" s="251"/>
    </row>
    <row r="176" spans="1:14" s="252" customFormat="1" x14ac:dyDescent="0.15">
      <c r="A176" s="251"/>
      <c r="B176" s="252">
        <v>0</v>
      </c>
      <c r="C176" s="252">
        <v>0</v>
      </c>
      <c r="D176" s="252" t="str">
        <f ca="1">_xlfn.IFS(ISBLANK(H!D176),"",IF(NOT(ISNA('#_H'!D176)),IF(ISNA(H!D176),TRUE,FALSE),FALSE),"StuNAMsg",IF(AND(ISNA('#_H'!D176),ISNA(H!D176)),TRUE,FALSE),"PerfectMsg",IF(NOT(ISERROR('#_H'!D176)),IF(ISERROR(H!D176),TRUE,FALSE),FALSE),"StuErrorMsg",IF(TYPE('#_H'!D176)&lt;&gt;TYPE(H!D176),TRUE,FALSE),"WrongTypeMsg",IF(_xlfn.ISFORMULA('#_H'!D176),IF(NOT(_xlfn.ISFORMULA(H!D176)),TRUE),FALSE),"MissingFormulaMsg",IF(NOT(AND(ISNUMBER(FIND("[",_xlfn.FORMULATEXT('#_H'!D176))),ISNUMBER(FIND("!",_xlfn.FORMULATEXT('#_H'!D176))))),AND(ISNUMBER(FIND("[",_xlfn.FORMULATEXT(H!D176))),ISNUMBER(FIND("!",_xlfn.FORMULATEXT(H!D176)))),FALSE),"ExternalRefsMsg",IF(ISNUMBER('#_H'!D176),IF(ABS('#_H'!D176-H!D176)&gt;0.00001,TRUE,FALSE),IF('#_H'!D176&lt;&gt;H!D176,TRUE,FALSE)),IF(ISNUMBER('#_H'!D176),IF('#_H'!D176&gt;H!D176,"TooLow","TooHigh"),"WrongAnswer"),NOT(_xlfn.ISFORMULA('#_H'!D176)),IF(_xlfn.IFS(ISTEXT('#_H'!D176),FALSE,ISLOGICAL('#_H'!D176),FALSE,SUBSTITUTE(CELL("format",'#_H'!D176),"-","")=SUBSTITUTE(CELL("format",H!D176),"-",""),FALSE,CELL("format",'#_H'!D176)="G",FALSE,AND(CELL("format",'#_H'!D176)="F0",CELL("format",H!D176)="G"),FALSE,TRUE,IFERROR(IF(MATCH(CELL("format",'#_H'!D176)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176),_xlfn.FORMULATEXT(H!D176),H!D176),"9","#"),"8","#"),"7","#"),"6","#"),"5","#"),"4","#"),"3","#"),"2","#"),"1","#"),"0","#"),"$","")," ",""),",","@"),"&gt;","@"),"&lt;","@"),"=","@"),")","@"),"(","@"),"^","@"),"/","@"),"+","@"),"*","@"),"-","@"))-LEN(SUBSTITUTE(SUBSTITUTE(SUBSTITUTE(SUBSTITUTE(SUBSTITUTE(SUBSTITUTE(SUBSTITUTE(SUBSTITUTE(SUBSTITUTE(SUBSTITUTE(SUBSTITUTE(SUBSTITUTE(SUBSTITUTE(SUBSTITUTE(SUBSTITUTE(SUBSTITUTE(SUBSTITUTE(SUBSTITUTE(SUBSTITUTE(SUBSTITUTE(SUBSTITUTE(SUBSTITUTE(SUBSTITUTE(SUBSTITUTE(IF(_xlfn.ISFORMULA(H!D176),_xlfn.FORMULATEXT(H!D176),H!D176),"9","#"),"8","#"),"7","#"),"6","#"),"5","#"),"4","#"),"3","#"),"2","#"),"1","#"),"0","#"),"$","")," ",""),",","@"),"&gt;","@"),"&lt;","@"),"=","@"),")","@"),"(","@"),"^","@"),"/","@"),"+","@"),"*","@"),"-","@"),"@#","")))/2&gt;(LEN(SUBSTITUTE(SUBSTITUTE(SUBSTITUTE(SUBSTITUTE(SUBSTITUTE(SUBSTITUTE(SUBSTITUTE(SUBSTITUTE(SUBSTITUTE(SUBSTITUTE(SUBSTITUTE(SUBSTITUTE(SUBSTITUTE(SUBSTITUTE(SUBSTITUTE(SUBSTITUTE(SUBSTITUTE(SUBSTITUTE(SUBSTITUTE(SUBSTITUTE(SUBSTITUTE(SUBSTITUTE(SUBSTITUTE(IF(_xlfn.ISFORMULA('#_H'!D176),_xlfn.FORMULATEXT('#_H'!D176),'#_H'!D176),"9","#"),"8","#"),"7","#"),"6","#"),"5","#"),"4","#"),"3","#"),"2","#"),"1","#"),"0","#"),"$","")," ",""),",","@"),"&gt;","@"),"&lt;","@"),"=","@"),")","@"),"(","@"),"^","@"),"/","@"),"+","@"),"*","@"),"-","@"))-LEN(SUBSTITUTE(SUBSTITUTE(SUBSTITUTE(SUBSTITUTE(SUBSTITUTE(SUBSTITUTE(SUBSTITUTE(SUBSTITUTE(SUBSTITUTE(SUBSTITUTE(SUBSTITUTE(SUBSTITUTE(SUBSTITUTE(SUBSTITUTE(SUBSTITUTE(SUBSTITUTE(SUBSTITUTE(SUBSTITUTE(SUBSTITUTE(SUBSTITUTE(SUBSTITUTE(SUBSTITUTE(SUBSTITUTE(SUBSTITUTE(IF(_xlfn.ISFORMULA('#_H'!D176),_xlfn.FORMULATEXT('#_H'!D176),'#_H'!D176),"9","#"),"8","#"),"7","#"),"6","#"),"5","#"),"4","#"),"3","#"),"2","#"),"1","#"),"0","#"),"$","")," ",""),",","@"),"&gt;","@"),"&lt;","@"),"=","@"),")","@"),"(","@"),"^","@"),"/","@"),"+","@"),"*","@"),"-","@"),"@#","")))/2,TRUE,FALSE),"HardCodeMsg",IF(LEN(IF(_xlfn.ISFORMULA(H!D176),_xlfn.FORMULATEXT(H!D176),H!D176))-LEN(SUBSTITUTE(IF(_xlfn.ISFORMULA(H!D176),_xlfn.FORMULATEXT(H!D176),H!D176),"""",""))&gt;LEN(IF(_xlfn.ISFORMULA('#_H'!D176),_xlfn.FORMULATEXT('#_H'!D176),'#_H'!D176))-LEN(SUBSTITUTE(IF(_xlfn.ISFORMULA('#_H'!D176),_xlfn.FORMULATEXT('#_H'!D176),'#_H'!D176),"""","")),TRUE,FALSE),"HardQuoteMsg",IF(LEN(IF(_xlfn.ISFORMULA(H!D176),_xlfn.FORMULATEXT(H!D176),H!D176))-LEN(SUBSTITUTE(IF(_xlfn.ISFORMULA(H!D176),_xlfn.FORMULATEXT(H!D176),H!D176),"$",""))&lt;LEN(IF(_xlfn.ISFORMULA('#_H'!D176),_xlfn.FORMULATEXT('#_H'!D176),'#_H'!D176))-LEN(SUBSTITUTE(IF(_xlfn.ISFORMULA('#_H'!D176),_xlfn.FORMULATEXT('#_H'!D176),'#_H'!D176),"$","")),TRUE,FALSE),"MissingAbsMsg",_xlfn.IFS(ISTEXT('#_H'!D176),FALSE,ISLOGICAL('#_H'!D176),FALSE,SUBSTITUTE(CELL("format",'#_H'!D176),"-","")=SUBSTITUTE(CELL("format",H!D176),"-",""),FALSE,CELL("format",'#_H'!D176)="G",FALSE,AND(CELL("format",'#_H'!D176)="F0",CELL("format",H!D176)="G"),FALSE,TRUE,IFERROR(IF(MATCH(CELL("format",'#_H'!D176),FormatCodes_SFX!$A$4:$A$53,0)&gt;0,TRUE),FALSE),TRUE,TRUE),"FormatMsg",TRUE,"PerfectMsg")</f>
        <v>PerfectMsg</v>
      </c>
      <c r="E176" s="257">
        <v>328471</v>
      </c>
      <c r="F176" s="254">
        <v>0</v>
      </c>
      <c r="G176" s="254">
        <v>0</v>
      </c>
      <c r="H176" s="254"/>
      <c r="I176" s="251"/>
      <c r="J176" s="252">
        <v>0</v>
      </c>
      <c r="K176" s="252">
        <v>0</v>
      </c>
      <c r="N176" s="251"/>
    </row>
    <row r="177" spans="1:14" s="252" customFormat="1" x14ac:dyDescent="0.15">
      <c r="A177" s="251"/>
      <c r="B177" s="252">
        <v>0</v>
      </c>
      <c r="C177" s="252">
        <v>0</v>
      </c>
      <c r="D177" s="252" t="str">
        <f ca="1">_xlfn.IFS(ISBLANK(H!D177),"",IF(NOT(ISNA('#_H'!D177)),IF(ISNA(H!D177),TRUE,FALSE),FALSE),"StuNAMsg",IF(AND(ISNA('#_H'!D177),ISNA(H!D177)),TRUE,FALSE),"PerfectMsg",IF(NOT(ISERROR('#_H'!D177)),IF(ISERROR(H!D177),TRUE,FALSE),FALSE),"StuErrorMsg",IF(TYPE('#_H'!D177)&lt;&gt;TYPE(H!D177),TRUE,FALSE),"WrongTypeMsg",IF(_xlfn.ISFORMULA('#_H'!D177),IF(NOT(_xlfn.ISFORMULA(H!D177)),TRUE),FALSE),"MissingFormulaMsg",IF(NOT(AND(ISNUMBER(FIND("[",_xlfn.FORMULATEXT('#_H'!D177))),ISNUMBER(FIND("!",_xlfn.FORMULATEXT('#_H'!D177))))),AND(ISNUMBER(FIND("[",_xlfn.FORMULATEXT(H!D177))),ISNUMBER(FIND("!",_xlfn.FORMULATEXT(H!D177)))),FALSE),"ExternalRefsMsg",IF(ISNUMBER('#_H'!D177),IF(ABS('#_H'!D177-H!D177)&gt;0.00001,TRUE,FALSE),IF('#_H'!D177&lt;&gt;H!D177,TRUE,FALSE)),IF(ISNUMBER('#_H'!D177),IF('#_H'!D177&gt;H!D177,"TooLow","TooHigh"),"WrongAnswer"),NOT(_xlfn.ISFORMULA('#_H'!D177)),IF(_xlfn.IFS(ISTEXT('#_H'!D177),FALSE,ISLOGICAL('#_H'!D177),FALSE,SUBSTITUTE(CELL("format",'#_H'!D177),"-","")=SUBSTITUTE(CELL("format",H!D177),"-",""),FALSE,CELL("format",'#_H'!D177)="G",FALSE,AND(CELL("format",'#_H'!D177)="F0",CELL("format",H!D177)="G"),FALSE,TRUE,IFERROR(IF(MATCH(CELL("format",'#_H'!D177)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177),_xlfn.FORMULATEXT(H!D177),H!D177),"9","#"),"8","#"),"7","#"),"6","#"),"5","#"),"4","#"),"3","#"),"2","#"),"1","#"),"0","#"),"$","")," ",""),",","@"),"&gt;","@"),"&lt;","@"),"=","@"),")","@"),"(","@"),"^","@"),"/","@"),"+","@"),"*","@"),"-","@"))-LEN(SUBSTITUTE(SUBSTITUTE(SUBSTITUTE(SUBSTITUTE(SUBSTITUTE(SUBSTITUTE(SUBSTITUTE(SUBSTITUTE(SUBSTITUTE(SUBSTITUTE(SUBSTITUTE(SUBSTITUTE(SUBSTITUTE(SUBSTITUTE(SUBSTITUTE(SUBSTITUTE(SUBSTITUTE(SUBSTITUTE(SUBSTITUTE(SUBSTITUTE(SUBSTITUTE(SUBSTITUTE(SUBSTITUTE(SUBSTITUTE(IF(_xlfn.ISFORMULA(H!D177),_xlfn.FORMULATEXT(H!D177),H!D177),"9","#"),"8","#"),"7","#"),"6","#"),"5","#"),"4","#"),"3","#"),"2","#"),"1","#"),"0","#"),"$","")," ",""),",","@"),"&gt;","@"),"&lt;","@"),"=","@"),")","@"),"(","@"),"^","@"),"/","@"),"+","@"),"*","@"),"-","@"),"@#","")))/2&gt;(LEN(SUBSTITUTE(SUBSTITUTE(SUBSTITUTE(SUBSTITUTE(SUBSTITUTE(SUBSTITUTE(SUBSTITUTE(SUBSTITUTE(SUBSTITUTE(SUBSTITUTE(SUBSTITUTE(SUBSTITUTE(SUBSTITUTE(SUBSTITUTE(SUBSTITUTE(SUBSTITUTE(SUBSTITUTE(SUBSTITUTE(SUBSTITUTE(SUBSTITUTE(SUBSTITUTE(SUBSTITUTE(SUBSTITUTE(IF(_xlfn.ISFORMULA('#_H'!D177),_xlfn.FORMULATEXT('#_H'!D177),'#_H'!D177),"9","#"),"8","#"),"7","#"),"6","#"),"5","#"),"4","#"),"3","#"),"2","#"),"1","#"),"0","#"),"$","")," ",""),",","@"),"&gt;","@"),"&lt;","@"),"=","@"),")","@"),"(","@"),"^","@"),"/","@"),"+","@"),"*","@"),"-","@"))-LEN(SUBSTITUTE(SUBSTITUTE(SUBSTITUTE(SUBSTITUTE(SUBSTITUTE(SUBSTITUTE(SUBSTITUTE(SUBSTITUTE(SUBSTITUTE(SUBSTITUTE(SUBSTITUTE(SUBSTITUTE(SUBSTITUTE(SUBSTITUTE(SUBSTITUTE(SUBSTITUTE(SUBSTITUTE(SUBSTITUTE(SUBSTITUTE(SUBSTITUTE(SUBSTITUTE(SUBSTITUTE(SUBSTITUTE(SUBSTITUTE(IF(_xlfn.ISFORMULA('#_H'!D177),_xlfn.FORMULATEXT('#_H'!D177),'#_H'!D177),"9","#"),"8","#"),"7","#"),"6","#"),"5","#"),"4","#"),"3","#"),"2","#"),"1","#"),"0","#"),"$","")," ",""),",","@"),"&gt;","@"),"&lt;","@"),"=","@"),")","@"),"(","@"),"^","@"),"/","@"),"+","@"),"*","@"),"-","@"),"@#","")))/2,TRUE,FALSE),"HardCodeMsg",IF(LEN(IF(_xlfn.ISFORMULA(H!D177),_xlfn.FORMULATEXT(H!D177),H!D177))-LEN(SUBSTITUTE(IF(_xlfn.ISFORMULA(H!D177),_xlfn.FORMULATEXT(H!D177),H!D177),"""",""))&gt;LEN(IF(_xlfn.ISFORMULA('#_H'!D177),_xlfn.FORMULATEXT('#_H'!D177),'#_H'!D177))-LEN(SUBSTITUTE(IF(_xlfn.ISFORMULA('#_H'!D177),_xlfn.FORMULATEXT('#_H'!D177),'#_H'!D177),"""","")),TRUE,FALSE),"HardQuoteMsg",IF(LEN(IF(_xlfn.ISFORMULA(H!D177),_xlfn.FORMULATEXT(H!D177),H!D177))-LEN(SUBSTITUTE(IF(_xlfn.ISFORMULA(H!D177),_xlfn.FORMULATEXT(H!D177),H!D177),"$",""))&lt;LEN(IF(_xlfn.ISFORMULA('#_H'!D177),_xlfn.FORMULATEXT('#_H'!D177),'#_H'!D177))-LEN(SUBSTITUTE(IF(_xlfn.ISFORMULA('#_H'!D177),_xlfn.FORMULATEXT('#_H'!D177),'#_H'!D177),"$","")),TRUE,FALSE),"MissingAbsMsg",_xlfn.IFS(ISTEXT('#_H'!D177),FALSE,ISLOGICAL('#_H'!D177),FALSE,SUBSTITUTE(CELL("format",'#_H'!D177),"-","")=SUBSTITUTE(CELL("format",H!D177),"-",""),FALSE,CELL("format",'#_H'!D177)="G",FALSE,AND(CELL("format",'#_H'!D177)="F0",CELL("format",H!D177)="G"),FALSE,TRUE,IFERROR(IF(MATCH(CELL("format",'#_H'!D177),FormatCodes_SFX!$A$4:$A$53,0)&gt;0,TRUE),FALSE),TRUE,TRUE),"FormatMsg",TRUE,"PerfectMsg")</f>
        <v>PerfectMsg</v>
      </c>
      <c r="E177" s="257">
        <v>2020658</v>
      </c>
      <c r="F177" s="254">
        <v>0</v>
      </c>
      <c r="G177" s="254">
        <v>0</v>
      </c>
      <c r="H177" s="254"/>
      <c r="I177" s="251"/>
      <c r="J177" s="252">
        <v>0</v>
      </c>
      <c r="K177" s="252">
        <v>0</v>
      </c>
      <c r="N177" s="251"/>
    </row>
    <row r="178" spans="1:14" s="252" customFormat="1" x14ac:dyDescent="0.15">
      <c r="A178" s="251"/>
      <c r="B178" s="252">
        <v>0</v>
      </c>
      <c r="C178" s="252">
        <v>0</v>
      </c>
      <c r="D178" s="252" t="str">
        <f ca="1">_xlfn.IFS(ISBLANK(H!D178),"",IF(NOT(ISNA('#_H'!D178)),IF(ISNA(H!D178),TRUE,FALSE),FALSE),"StuNAMsg",IF(AND(ISNA('#_H'!D178),ISNA(H!D178)),TRUE,FALSE),"PerfectMsg",IF(NOT(ISERROR('#_H'!D178)),IF(ISERROR(H!D178),TRUE,FALSE),FALSE),"StuErrorMsg",IF(TYPE('#_H'!D178)&lt;&gt;TYPE(H!D178),TRUE,FALSE),"WrongTypeMsg",IF(_xlfn.ISFORMULA('#_H'!D178),IF(NOT(_xlfn.ISFORMULA(H!D178)),TRUE),FALSE),"MissingFormulaMsg",IF(NOT(AND(ISNUMBER(FIND("[",_xlfn.FORMULATEXT('#_H'!D178))),ISNUMBER(FIND("!",_xlfn.FORMULATEXT('#_H'!D178))))),AND(ISNUMBER(FIND("[",_xlfn.FORMULATEXT(H!D178))),ISNUMBER(FIND("!",_xlfn.FORMULATEXT(H!D178)))),FALSE),"ExternalRefsMsg",IF(ISNUMBER('#_H'!D178),IF(ABS('#_H'!D178-H!D178)&gt;0.00001,TRUE,FALSE),IF('#_H'!D178&lt;&gt;H!D178,TRUE,FALSE)),IF(ISNUMBER('#_H'!D178),IF('#_H'!D178&gt;H!D178,"TooLow","TooHigh"),"WrongAnswer"),NOT(_xlfn.ISFORMULA('#_H'!D178)),IF(_xlfn.IFS(ISTEXT('#_H'!D178),FALSE,ISLOGICAL('#_H'!D178),FALSE,SUBSTITUTE(CELL("format",'#_H'!D178),"-","")=SUBSTITUTE(CELL("format",H!D178),"-",""),FALSE,CELL("format",'#_H'!D178)="G",FALSE,AND(CELL("format",'#_H'!D178)="F0",CELL("format",H!D178)="G"),FALSE,TRUE,IFERROR(IF(MATCH(CELL("format",'#_H'!D178)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178),_xlfn.FORMULATEXT(H!D178),H!D178),"9","#"),"8","#"),"7","#"),"6","#"),"5","#"),"4","#"),"3","#"),"2","#"),"1","#"),"0","#"),"$","")," ",""),",","@"),"&gt;","@"),"&lt;","@"),"=","@"),")","@"),"(","@"),"^","@"),"/","@"),"+","@"),"*","@"),"-","@"))-LEN(SUBSTITUTE(SUBSTITUTE(SUBSTITUTE(SUBSTITUTE(SUBSTITUTE(SUBSTITUTE(SUBSTITUTE(SUBSTITUTE(SUBSTITUTE(SUBSTITUTE(SUBSTITUTE(SUBSTITUTE(SUBSTITUTE(SUBSTITUTE(SUBSTITUTE(SUBSTITUTE(SUBSTITUTE(SUBSTITUTE(SUBSTITUTE(SUBSTITUTE(SUBSTITUTE(SUBSTITUTE(SUBSTITUTE(SUBSTITUTE(IF(_xlfn.ISFORMULA(H!D178),_xlfn.FORMULATEXT(H!D178),H!D178),"9","#"),"8","#"),"7","#"),"6","#"),"5","#"),"4","#"),"3","#"),"2","#"),"1","#"),"0","#"),"$","")," ",""),",","@"),"&gt;","@"),"&lt;","@"),"=","@"),")","@"),"(","@"),"^","@"),"/","@"),"+","@"),"*","@"),"-","@"),"@#","")))/2&gt;(LEN(SUBSTITUTE(SUBSTITUTE(SUBSTITUTE(SUBSTITUTE(SUBSTITUTE(SUBSTITUTE(SUBSTITUTE(SUBSTITUTE(SUBSTITUTE(SUBSTITUTE(SUBSTITUTE(SUBSTITUTE(SUBSTITUTE(SUBSTITUTE(SUBSTITUTE(SUBSTITUTE(SUBSTITUTE(SUBSTITUTE(SUBSTITUTE(SUBSTITUTE(SUBSTITUTE(SUBSTITUTE(SUBSTITUTE(IF(_xlfn.ISFORMULA('#_H'!D178),_xlfn.FORMULATEXT('#_H'!D178),'#_H'!D178),"9","#"),"8","#"),"7","#"),"6","#"),"5","#"),"4","#"),"3","#"),"2","#"),"1","#"),"0","#"),"$","")," ",""),",","@"),"&gt;","@"),"&lt;","@"),"=","@"),")","@"),"(","@"),"^","@"),"/","@"),"+","@"),"*","@"),"-","@"))-LEN(SUBSTITUTE(SUBSTITUTE(SUBSTITUTE(SUBSTITUTE(SUBSTITUTE(SUBSTITUTE(SUBSTITUTE(SUBSTITUTE(SUBSTITUTE(SUBSTITUTE(SUBSTITUTE(SUBSTITUTE(SUBSTITUTE(SUBSTITUTE(SUBSTITUTE(SUBSTITUTE(SUBSTITUTE(SUBSTITUTE(SUBSTITUTE(SUBSTITUTE(SUBSTITUTE(SUBSTITUTE(SUBSTITUTE(SUBSTITUTE(IF(_xlfn.ISFORMULA('#_H'!D178),_xlfn.FORMULATEXT('#_H'!D178),'#_H'!D178),"9","#"),"8","#"),"7","#"),"6","#"),"5","#"),"4","#"),"3","#"),"2","#"),"1","#"),"0","#"),"$","")," ",""),",","@"),"&gt;","@"),"&lt;","@"),"=","@"),")","@"),"(","@"),"^","@"),"/","@"),"+","@"),"*","@"),"-","@"),"@#","")))/2,TRUE,FALSE),"HardCodeMsg",IF(LEN(IF(_xlfn.ISFORMULA(H!D178),_xlfn.FORMULATEXT(H!D178),H!D178))-LEN(SUBSTITUTE(IF(_xlfn.ISFORMULA(H!D178),_xlfn.FORMULATEXT(H!D178),H!D178),"""",""))&gt;LEN(IF(_xlfn.ISFORMULA('#_H'!D178),_xlfn.FORMULATEXT('#_H'!D178),'#_H'!D178))-LEN(SUBSTITUTE(IF(_xlfn.ISFORMULA('#_H'!D178),_xlfn.FORMULATEXT('#_H'!D178),'#_H'!D178),"""","")),TRUE,FALSE),"HardQuoteMsg",IF(LEN(IF(_xlfn.ISFORMULA(H!D178),_xlfn.FORMULATEXT(H!D178),H!D178))-LEN(SUBSTITUTE(IF(_xlfn.ISFORMULA(H!D178),_xlfn.FORMULATEXT(H!D178),H!D178),"$",""))&lt;LEN(IF(_xlfn.ISFORMULA('#_H'!D178),_xlfn.FORMULATEXT('#_H'!D178),'#_H'!D178))-LEN(SUBSTITUTE(IF(_xlfn.ISFORMULA('#_H'!D178),_xlfn.FORMULATEXT('#_H'!D178),'#_H'!D178),"$","")),TRUE,FALSE),"MissingAbsMsg",_xlfn.IFS(ISTEXT('#_H'!D178),FALSE,ISLOGICAL('#_H'!D178),FALSE,SUBSTITUTE(CELL("format",'#_H'!D178),"-","")=SUBSTITUTE(CELL("format",H!D178),"-",""),FALSE,CELL("format",'#_H'!D178)="G",FALSE,AND(CELL("format",'#_H'!D178)="F0",CELL("format",H!D178)="G"),FALSE,TRUE,IFERROR(IF(MATCH(CELL("format",'#_H'!D178),FormatCodes_SFX!$A$4:$A$53,0)&gt;0,TRUE),FALSE),TRUE,TRUE),"FormatMsg",TRUE,"PerfectMsg")</f>
        <v>PerfectMsg</v>
      </c>
      <c r="E178" s="257">
        <v>306457</v>
      </c>
      <c r="F178" s="254">
        <v>0</v>
      </c>
      <c r="G178" s="254">
        <v>0</v>
      </c>
      <c r="H178" s="254"/>
      <c r="I178" s="251"/>
      <c r="J178" s="252">
        <v>0</v>
      </c>
      <c r="K178" s="252">
        <v>0</v>
      </c>
      <c r="N178" s="251"/>
    </row>
    <row r="179" spans="1:14" s="252" customFormat="1" x14ac:dyDescent="0.15">
      <c r="A179" s="251"/>
      <c r="B179" s="252">
        <v>0</v>
      </c>
      <c r="C179" s="252">
        <v>0</v>
      </c>
      <c r="D179" s="252" t="str">
        <f ca="1">_xlfn.IFS(ISBLANK(H!D179),"",IF(NOT(ISNA('#_H'!D179)),IF(ISNA(H!D179),TRUE,FALSE),FALSE),"StuNAMsg",IF(AND(ISNA('#_H'!D179),ISNA(H!D179)),TRUE,FALSE),"PerfectMsg",IF(NOT(ISERROR('#_H'!D179)),IF(ISERROR(H!D179),TRUE,FALSE),FALSE),"StuErrorMsg",IF(TYPE('#_H'!D179)&lt;&gt;TYPE(H!D179),TRUE,FALSE),"WrongTypeMsg",IF(_xlfn.ISFORMULA('#_H'!D179),IF(NOT(_xlfn.ISFORMULA(H!D179)),TRUE),FALSE),"MissingFormulaMsg",IF(NOT(AND(ISNUMBER(FIND("[",_xlfn.FORMULATEXT('#_H'!D179))),ISNUMBER(FIND("!",_xlfn.FORMULATEXT('#_H'!D179))))),AND(ISNUMBER(FIND("[",_xlfn.FORMULATEXT(H!D179))),ISNUMBER(FIND("!",_xlfn.FORMULATEXT(H!D179)))),FALSE),"ExternalRefsMsg",IF(ISNUMBER('#_H'!D179),IF(ABS('#_H'!D179-H!D179)&gt;0.00001,TRUE,FALSE),IF('#_H'!D179&lt;&gt;H!D179,TRUE,FALSE)),IF(ISNUMBER('#_H'!D179),IF('#_H'!D179&gt;H!D179,"TooLow","TooHigh"),"WrongAnswer"),NOT(_xlfn.ISFORMULA('#_H'!D179)),IF(_xlfn.IFS(ISTEXT('#_H'!D179),FALSE,ISLOGICAL('#_H'!D179),FALSE,SUBSTITUTE(CELL("format",'#_H'!D179),"-","")=SUBSTITUTE(CELL("format",H!D179),"-",""),FALSE,CELL("format",'#_H'!D179)="G",FALSE,AND(CELL("format",'#_H'!D179)="F0",CELL("format",H!D179)="G"),FALSE,TRUE,IFERROR(IF(MATCH(CELL("format",'#_H'!D179)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179),_xlfn.FORMULATEXT(H!D179),H!D179),"9","#"),"8","#"),"7","#"),"6","#"),"5","#"),"4","#"),"3","#"),"2","#"),"1","#"),"0","#"),"$","")," ",""),",","@"),"&gt;","@"),"&lt;","@"),"=","@"),")","@"),"(","@"),"^","@"),"/","@"),"+","@"),"*","@"),"-","@"))-LEN(SUBSTITUTE(SUBSTITUTE(SUBSTITUTE(SUBSTITUTE(SUBSTITUTE(SUBSTITUTE(SUBSTITUTE(SUBSTITUTE(SUBSTITUTE(SUBSTITUTE(SUBSTITUTE(SUBSTITUTE(SUBSTITUTE(SUBSTITUTE(SUBSTITUTE(SUBSTITUTE(SUBSTITUTE(SUBSTITUTE(SUBSTITUTE(SUBSTITUTE(SUBSTITUTE(SUBSTITUTE(SUBSTITUTE(SUBSTITUTE(IF(_xlfn.ISFORMULA(H!D179),_xlfn.FORMULATEXT(H!D179),H!D179),"9","#"),"8","#"),"7","#"),"6","#"),"5","#"),"4","#"),"3","#"),"2","#"),"1","#"),"0","#"),"$","")," ",""),",","@"),"&gt;","@"),"&lt;","@"),"=","@"),")","@"),"(","@"),"^","@"),"/","@"),"+","@"),"*","@"),"-","@"),"@#","")))/2&gt;(LEN(SUBSTITUTE(SUBSTITUTE(SUBSTITUTE(SUBSTITUTE(SUBSTITUTE(SUBSTITUTE(SUBSTITUTE(SUBSTITUTE(SUBSTITUTE(SUBSTITUTE(SUBSTITUTE(SUBSTITUTE(SUBSTITUTE(SUBSTITUTE(SUBSTITUTE(SUBSTITUTE(SUBSTITUTE(SUBSTITUTE(SUBSTITUTE(SUBSTITUTE(SUBSTITUTE(SUBSTITUTE(SUBSTITUTE(IF(_xlfn.ISFORMULA('#_H'!D179),_xlfn.FORMULATEXT('#_H'!D179),'#_H'!D179),"9","#"),"8","#"),"7","#"),"6","#"),"5","#"),"4","#"),"3","#"),"2","#"),"1","#"),"0","#"),"$","")," ",""),",","@"),"&gt;","@"),"&lt;","@"),"=","@"),")","@"),"(","@"),"^","@"),"/","@"),"+","@"),"*","@"),"-","@"))-LEN(SUBSTITUTE(SUBSTITUTE(SUBSTITUTE(SUBSTITUTE(SUBSTITUTE(SUBSTITUTE(SUBSTITUTE(SUBSTITUTE(SUBSTITUTE(SUBSTITUTE(SUBSTITUTE(SUBSTITUTE(SUBSTITUTE(SUBSTITUTE(SUBSTITUTE(SUBSTITUTE(SUBSTITUTE(SUBSTITUTE(SUBSTITUTE(SUBSTITUTE(SUBSTITUTE(SUBSTITUTE(SUBSTITUTE(SUBSTITUTE(IF(_xlfn.ISFORMULA('#_H'!D179),_xlfn.FORMULATEXT('#_H'!D179),'#_H'!D179),"9","#"),"8","#"),"7","#"),"6","#"),"5","#"),"4","#"),"3","#"),"2","#"),"1","#"),"0","#"),"$","")," ",""),",","@"),"&gt;","@"),"&lt;","@"),"=","@"),")","@"),"(","@"),"^","@"),"/","@"),"+","@"),"*","@"),"-","@"),"@#","")))/2,TRUE,FALSE),"HardCodeMsg",IF(LEN(IF(_xlfn.ISFORMULA(H!D179),_xlfn.FORMULATEXT(H!D179),H!D179))-LEN(SUBSTITUTE(IF(_xlfn.ISFORMULA(H!D179),_xlfn.FORMULATEXT(H!D179),H!D179),"""",""))&gt;LEN(IF(_xlfn.ISFORMULA('#_H'!D179),_xlfn.FORMULATEXT('#_H'!D179),'#_H'!D179))-LEN(SUBSTITUTE(IF(_xlfn.ISFORMULA('#_H'!D179),_xlfn.FORMULATEXT('#_H'!D179),'#_H'!D179),"""","")),TRUE,FALSE),"HardQuoteMsg",IF(LEN(IF(_xlfn.ISFORMULA(H!D179),_xlfn.FORMULATEXT(H!D179),H!D179))-LEN(SUBSTITUTE(IF(_xlfn.ISFORMULA(H!D179),_xlfn.FORMULATEXT(H!D179),H!D179),"$",""))&lt;LEN(IF(_xlfn.ISFORMULA('#_H'!D179),_xlfn.FORMULATEXT('#_H'!D179),'#_H'!D179))-LEN(SUBSTITUTE(IF(_xlfn.ISFORMULA('#_H'!D179),_xlfn.FORMULATEXT('#_H'!D179),'#_H'!D179),"$","")),TRUE,FALSE),"MissingAbsMsg",_xlfn.IFS(ISTEXT('#_H'!D179),FALSE,ISLOGICAL('#_H'!D179),FALSE,SUBSTITUTE(CELL("format",'#_H'!D179),"-","")=SUBSTITUTE(CELL("format",H!D179),"-",""),FALSE,CELL("format",'#_H'!D179)="G",FALSE,AND(CELL("format",'#_H'!D179)="F0",CELL("format",H!D179)="G"),FALSE,TRUE,IFERROR(IF(MATCH(CELL("format",'#_H'!D179),FormatCodes_SFX!$A$4:$A$53,0)&gt;0,TRUE),FALSE),TRUE,TRUE),"FormatMsg",TRUE,"PerfectMsg")</f>
        <v>PerfectMsg</v>
      </c>
      <c r="E179" s="257">
        <v>523359</v>
      </c>
      <c r="F179" s="254">
        <v>0</v>
      </c>
      <c r="G179" s="254">
        <v>0</v>
      </c>
      <c r="H179" s="254"/>
      <c r="I179" s="251"/>
      <c r="J179" s="252">
        <v>0</v>
      </c>
      <c r="K179" s="252">
        <v>0</v>
      </c>
      <c r="N179" s="251"/>
    </row>
    <row r="180" spans="1:14" s="252" customFormat="1" x14ac:dyDescent="0.15">
      <c r="A180" s="251"/>
      <c r="B180" s="252">
        <v>0</v>
      </c>
      <c r="C180" s="252">
        <v>0</v>
      </c>
      <c r="D180" s="252" t="str">
        <f ca="1">_xlfn.IFS(ISBLANK(H!D180),"",IF(NOT(ISNA('#_H'!D180)),IF(ISNA(H!D180),TRUE,FALSE),FALSE),"StuNAMsg",IF(AND(ISNA('#_H'!D180),ISNA(H!D180)),TRUE,FALSE),"PerfectMsg",IF(NOT(ISERROR('#_H'!D180)),IF(ISERROR(H!D180),TRUE,FALSE),FALSE),"StuErrorMsg",IF(TYPE('#_H'!D180)&lt;&gt;TYPE(H!D180),TRUE,FALSE),"WrongTypeMsg",IF(_xlfn.ISFORMULA('#_H'!D180),IF(NOT(_xlfn.ISFORMULA(H!D180)),TRUE),FALSE),"MissingFormulaMsg",IF(NOT(AND(ISNUMBER(FIND("[",_xlfn.FORMULATEXT('#_H'!D180))),ISNUMBER(FIND("!",_xlfn.FORMULATEXT('#_H'!D180))))),AND(ISNUMBER(FIND("[",_xlfn.FORMULATEXT(H!D180))),ISNUMBER(FIND("!",_xlfn.FORMULATEXT(H!D180)))),FALSE),"ExternalRefsMsg",IF(ISNUMBER('#_H'!D180),IF(ABS('#_H'!D180-H!D180)&gt;0.00001,TRUE,FALSE),IF('#_H'!D180&lt;&gt;H!D180,TRUE,FALSE)),IF(ISNUMBER('#_H'!D180),IF('#_H'!D180&gt;H!D180,"TooLow","TooHigh"),"WrongAnswer"),NOT(_xlfn.ISFORMULA('#_H'!D180)),IF(_xlfn.IFS(ISTEXT('#_H'!D180),FALSE,ISLOGICAL('#_H'!D180),FALSE,SUBSTITUTE(CELL("format",'#_H'!D180),"-","")=SUBSTITUTE(CELL("format",H!D180),"-",""),FALSE,CELL("format",'#_H'!D180)="G",FALSE,AND(CELL("format",'#_H'!D180)="F0",CELL("format",H!D180)="G"),FALSE,TRUE,IFERROR(IF(MATCH(CELL("format",'#_H'!D180)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180),_xlfn.FORMULATEXT(H!D180),H!D180),"9","#"),"8","#"),"7","#"),"6","#"),"5","#"),"4","#"),"3","#"),"2","#"),"1","#"),"0","#"),"$","")," ",""),",","@"),"&gt;","@"),"&lt;","@"),"=","@"),")","@"),"(","@"),"^","@"),"/","@"),"+","@"),"*","@"),"-","@"))-LEN(SUBSTITUTE(SUBSTITUTE(SUBSTITUTE(SUBSTITUTE(SUBSTITUTE(SUBSTITUTE(SUBSTITUTE(SUBSTITUTE(SUBSTITUTE(SUBSTITUTE(SUBSTITUTE(SUBSTITUTE(SUBSTITUTE(SUBSTITUTE(SUBSTITUTE(SUBSTITUTE(SUBSTITUTE(SUBSTITUTE(SUBSTITUTE(SUBSTITUTE(SUBSTITUTE(SUBSTITUTE(SUBSTITUTE(SUBSTITUTE(IF(_xlfn.ISFORMULA(H!D180),_xlfn.FORMULATEXT(H!D180),H!D180),"9","#"),"8","#"),"7","#"),"6","#"),"5","#"),"4","#"),"3","#"),"2","#"),"1","#"),"0","#"),"$","")," ",""),",","@"),"&gt;","@"),"&lt;","@"),"=","@"),")","@"),"(","@"),"^","@"),"/","@"),"+","@"),"*","@"),"-","@"),"@#","")))/2&gt;(LEN(SUBSTITUTE(SUBSTITUTE(SUBSTITUTE(SUBSTITUTE(SUBSTITUTE(SUBSTITUTE(SUBSTITUTE(SUBSTITUTE(SUBSTITUTE(SUBSTITUTE(SUBSTITUTE(SUBSTITUTE(SUBSTITUTE(SUBSTITUTE(SUBSTITUTE(SUBSTITUTE(SUBSTITUTE(SUBSTITUTE(SUBSTITUTE(SUBSTITUTE(SUBSTITUTE(SUBSTITUTE(SUBSTITUTE(IF(_xlfn.ISFORMULA('#_H'!D180),_xlfn.FORMULATEXT('#_H'!D180),'#_H'!D180),"9","#"),"8","#"),"7","#"),"6","#"),"5","#"),"4","#"),"3","#"),"2","#"),"1","#"),"0","#"),"$","")," ",""),",","@"),"&gt;","@"),"&lt;","@"),"=","@"),")","@"),"(","@"),"^","@"),"/","@"),"+","@"),"*","@"),"-","@"))-LEN(SUBSTITUTE(SUBSTITUTE(SUBSTITUTE(SUBSTITUTE(SUBSTITUTE(SUBSTITUTE(SUBSTITUTE(SUBSTITUTE(SUBSTITUTE(SUBSTITUTE(SUBSTITUTE(SUBSTITUTE(SUBSTITUTE(SUBSTITUTE(SUBSTITUTE(SUBSTITUTE(SUBSTITUTE(SUBSTITUTE(SUBSTITUTE(SUBSTITUTE(SUBSTITUTE(SUBSTITUTE(SUBSTITUTE(SUBSTITUTE(IF(_xlfn.ISFORMULA('#_H'!D180),_xlfn.FORMULATEXT('#_H'!D180),'#_H'!D180),"9","#"),"8","#"),"7","#"),"6","#"),"5","#"),"4","#"),"3","#"),"2","#"),"1","#"),"0","#"),"$","")," ",""),",","@"),"&gt;","@"),"&lt;","@"),"=","@"),")","@"),"(","@"),"^","@"),"/","@"),"+","@"),"*","@"),"-","@"),"@#","")))/2,TRUE,FALSE),"HardCodeMsg",IF(LEN(IF(_xlfn.ISFORMULA(H!D180),_xlfn.FORMULATEXT(H!D180),H!D180))-LEN(SUBSTITUTE(IF(_xlfn.ISFORMULA(H!D180),_xlfn.FORMULATEXT(H!D180),H!D180),"""",""))&gt;LEN(IF(_xlfn.ISFORMULA('#_H'!D180),_xlfn.FORMULATEXT('#_H'!D180),'#_H'!D180))-LEN(SUBSTITUTE(IF(_xlfn.ISFORMULA('#_H'!D180),_xlfn.FORMULATEXT('#_H'!D180),'#_H'!D180),"""","")),TRUE,FALSE),"HardQuoteMsg",IF(LEN(IF(_xlfn.ISFORMULA(H!D180),_xlfn.FORMULATEXT(H!D180),H!D180))-LEN(SUBSTITUTE(IF(_xlfn.ISFORMULA(H!D180),_xlfn.FORMULATEXT(H!D180),H!D180),"$",""))&lt;LEN(IF(_xlfn.ISFORMULA('#_H'!D180),_xlfn.FORMULATEXT('#_H'!D180),'#_H'!D180))-LEN(SUBSTITUTE(IF(_xlfn.ISFORMULA('#_H'!D180),_xlfn.FORMULATEXT('#_H'!D180),'#_H'!D180),"$","")),TRUE,FALSE),"MissingAbsMsg",_xlfn.IFS(ISTEXT('#_H'!D180),FALSE,ISLOGICAL('#_H'!D180),FALSE,SUBSTITUTE(CELL("format",'#_H'!D180),"-","")=SUBSTITUTE(CELL("format",H!D180),"-",""),FALSE,CELL("format",'#_H'!D180)="G",FALSE,AND(CELL("format",'#_H'!D180)="F0",CELL("format",H!D180)="G"),FALSE,TRUE,IFERROR(IF(MATCH(CELL("format",'#_H'!D180),FormatCodes_SFX!$A$4:$A$53,0)&gt;0,TRUE),FALSE),TRUE,TRUE),"FormatMsg",TRUE,"PerfectMsg")</f>
        <v>PerfectMsg</v>
      </c>
      <c r="E180" s="257">
        <v>707143</v>
      </c>
      <c r="F180" s="254">
        <v>0</v>
      </c>
      <c r="G180" s="254">
        <v>0</v>
      </c>
      <c r="H180" s="254"/>
      <c r="I180" s="251"/>
      <c r="J180" s="252">
        <v>0</v>
      </c>
      <c r="K180" s="252">
        <v>0</v>
      </c>
      <c r="N180" s="251"/>
    </row>
    <row r="181" spans="1:14" s="252" customFormat="1" x14ac:dyDescent="0.15">
      <c r="A181" s="251"/>
      <c r="B181" s="252">
        <v>0</v>
      </c>
      <c r="C181" s="252">
        <v>0</v>
      </c>
      <c r="D181" s="252" t="str">
        <f ca="1">_xlfn.IFS(ISBLANK(H!D181),"",IF(NOT(ISNA('#_H'!D181)),IF(ISNA(H!D181),TRUE,FALSE),FALSE),"StuNAMsg",IF(AND(ISNA('#_H'!D181),ISNA(H!D181)),TRUE,FALSE),"PerfectMsg",IF(NOT(ISERROR('#_H'!D181)),IF(ISERROR(H!D181),TRUE,FALSE),FALSE),"StuErrorMsg",IF(TYPE('#_H'!D181)&lt;&gt;TYPE(H!D181),TRUE,FALSE),"WrongTypeMsg",IF(_xlfn.ISFORMULA('#_H'!D181),IF(NOT(_xlfn.ISFORMULA(H!D181)),TRUE),FALSE),"MissingFormulaMsg",IF(NOT(AND(ISNUMBER(FIND("[",_xlfn.FORMULATEXT('#_H'!D181))),ISNUMBER(FIND("!",_xlfn.FORMULATEXT('#_H'!D181))))),AND(ISNUMBER(FIND("[",_xlfn.FORMULATEXT(H!D181))),ISNUMBER(FIND("!",_xlfn.FORMULATEXT(H!D181)))),FALSE),"ExternalRefsMsg",IF(ISNUMBER('#_H'!D181),IF(ABS('#_H'!D181-H!D181)&gt;0.00001,TRUE,FALSE),IF('#_H'!D181&lt;&gt;H!D181,TRUE,FALSE)),IF(ISNUMBER('#_H'!D181),IF('#_H'!D181&gt;H!D181,"TooLow","TooHigh"),"WrongAnswer"),NOT(_xlfn.ISFORMULA('#_H'!D181)),IF(_xlfn.IFS(ISTEXT('#_H'!D181),FALSE,ISLOGICAL('#_H'!D181),FALSE,SUBSTITUTE(CELL("format",'#_H'!D181),"-","")=SUBSTITUTE(CELL("format",H!D181),"-",""),FALSE,CELL("format",'#_H'!D181)="G",FALSE,AND(CELL("format",'#_H'!D181)="F0",CELL("format",H!D181)="G"),FALSE,TRUE,IFERROR(IF(MATCH(CELL("format",'#_H'!D181)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181),_xlfn.FORMULATEXT(H!D181),H!D181),"9","#"),"8","#"),"7","#"),"6","#"),"5","#"),"4","#"),"3","#"),"2","#"),"1","#"),"0","#"),"$","")," ",""),",","@"),"&gt;","@"),"&lt;","@"),"=","@"),")","@"),"(","@"),"^","@"),"/","@"),"+","@"),"*","@"),"-","@"))-LEN(SUBSTITUTE(SUBSTITUTE(SUBSTITUTE(SUBSTITUTE(SUBSTITUTE(SUBSTITUTE(SUBSTITUTE(SUBSTITUTE(SUBSTITUTE(SUBSTITUTE(SUBSTITUTE(SUBSTITUTE(SUBSTITUTE(SUBSTITUTE(SUBSTITUTE(SUBSTITUTE(SUBSTITUTE(SUBSTITUTE(SUBSTITUTE(SUBSTITUTE(SUBSTITUTE(SUBSTITUTE(SUBSTITUTE(SUBSTITUTE(IF(_xlfn.ISFORMULA(H!D181),_xlfn.FORMULATEXT(H!D181),H!D181),"9","#"),"8","#"),"7","#"),"6","#"),"5","#"),"4","#"),"3","#"),"2","#"),"1","#"),"0","#"),"$","")," ",""),",","@"),"&gt;","@"),"&lt;","@"),"=","@"),")","@"),"(","@"),"^","@"),"/","@"),"+","@"),"*","@"),"-","@"),"@#","")))/2&gt;(LEN(SUBSTITUTE(SUBSTITUTE(SUBSTITUTE(SUBSTITUTE(SUBSTITUTE(SUBSTITUTE(SUBSTITUTE(SUBSTITUTE(SUBSTITUTE(SUBSTITUTE(SUBSTITUTE(SUBSTITUTE(SUBSTITUTE(SUBSTITUTE(SUBSTITUTE(SUBSTITUTE(SUBSTITUTE(SUBSTITUTE(SUBSTITUTE(SUBSTITUTE(SUBSTITUTE(SUBSTITUTE(SUBSTITUTE(IF(_xlfn.ISFORMULA('#_H'!D181),_xlfn.FORMULATEXT('#_H'!D181),'#_H'!D181),"9","#"),"8","#"),"7","#"),"6","#"),"5","#"),"4","#"),"3","#"),"2","#"),"1","#"),"0","#"),"$","")," ",""),",","@"),"&gt;","@"),"&lt;","@"),"=","@"),")","@"),"(","@"),"^","@"),"/","@"),"+","@"),"*","@"),"-","@"))-LEN(SUBSTITUTE(SUBSTITUTE(SUBSTITUTE(SUBSTITUTE(SUBSTITUTE(SUBSTITUTE(SUBSTITUTE(SUBSTITUTE(SUBSTITUTE(SUBSTITUTE(SUBSTITUTE(SUBSTITUTE(SUBSTITUTE(SUBSTITUTE(SUBSTITUTE(SUBSTITUTE(SUBSTITUTE(SUBSTITUTE(SUBSTITUTE(SUBSTITUTE(SUBSTITUTE(SUBSTITUTE(SUBSTITUTE(SUBSTITUTE(IF(_xlfn.ISFORMULA('#_H'!D181),_xlfn.FORMULATEXT('#_H'!D181),'#_H'!D181),"9","#"),"8","#"),"7","#"),"6","#"),"5","#"),"4","#"),"3","#"),"2","#"),"1","#"),"0","#"),"$","")," ",""),",","@"),"&gt;","@"),"&lt;","@"),"=","@"),")","@"),"(","@"),"^","@"),"/","@"),"+","@"),"*","@"),"-","@"),"@#","")))/2,TRUE,FALSE),"HardCodeMsg",IF(LEN(IF(_xlfn.ISFORMULA(H!D181),_xlfn.FORMULATEXT(H!D181),H!D181))-LEN(SUBSTITUTE(IF(_xlfn.ISFORMULA(H!D181),_xlfn.FORMULATEXT(H!D181),H!D181),"""",""))&gt;LEN(IF(_xlfn.ISFORMULA('#_H'!D181),_xlfn.FORMULATEXT('#_H'!D181),'#_H'!D181))-LEN(SUBSTITUTE(IF(_xlfn.ISFORMULA('#_H'!D181),_xlfn.FORMULATEXT('#_H'!D181),'#_H'!D181),"""","")),TRUE,FALSE),"HardQuoteMsg",IF(LEN(IF(_xlfn.ISFORMULA(H!D181),_xlfn.FORMULATEXT(H!D181),H!D181))-LEN(SUBSTITUTE(IF(_xlfn.ISFORMULA(H!D181),_xlfn.FORMULATEXT(H!D181),H!D181),"$",""))&lt;LEN(IF(_xlfn.ISFORMULA('#_H'!D181),_xlfn.FORMULATEXT('#_H'!D181),'#_H'!D181))-LEN(SUBSTITUTE(IF(_xlfn.ISFORMULA('#_H'!D181),_xlfn.FORMULATEXT('#_H'!D181),'#_H'!D181),"$","")),TRUE,FALSE),"MissingAbsMsg",_xlfn.IFS(ISTEXT('#_H'!D181),FALSE,ISLOGICAL('#_H'!D181),FALSE,SUBSTITUTE(CELL("format",'#_H'!D181),"-","")=SUBSTITUTE(CELL("format",H!D181),"-",""),FALSE,CELL("format",'#_H'!D181)="G",FALSE,AND(CELL("format",'#_H'!D181)="F0",CELL("format",H!D181)="G"),FALSE,TRUE,IFERROR(IF(MATCH(CELL("format",'#_H'!D181),FormatCodes_SFX!$A$4:$A$53,0)&gt;0,TRUE),FALSE),TRUE,TRUE),"FormatMsg",TRUE,"PerfectMsg")</f>
        <v>PerfectMsg</v>
      </c>
      <c r="E181" s="257">
        <v>641981</v>
      </c>
      <c r="F181" s="254">
        <v>0</v>
      </c>
      <c r="G181" s="254">
        <v>0</v>
      </c>
      <c r="H181" s="254"/>
      <c r="I181" s="251"/>
      <c r="J181" s="252">
        <v>0</v>
      </c>
      <c r="K181" s="252">
        <v>0</v>
      </c>
      <c r="N181" s="251"/>
    </row>
    <row r="182" spans="1:14" s="252" customFormat="1" x14ac:dyDescent="0.15">
      <c r="A182" s="251"/>
      <c r="B182" s="252">
        <v>0</v>
      </c>
      <c r="C182" s="252">
        <v>0</v>
      </c>
      <c r="D182" s="252" t="str">
        <f ca="1">_xlfn.IFS(ISBLANK(H!D182),"",IF(NOT(ISNA('#_H'!D182)),IF(ISNA(H!D182),TRUE,FALSE),FALSE),"StuNAMsg",IF(AND(ISNA('#_H'!D182),ISNA(H!D182)),TRUE,FALSE),"PerfectMsg",IF(NOT(ISERROR('#_H'!D182)),IF(ISERROR(H!D182),TRUE,FALSE),FALSE),"StuErrorMsg",IF(TYPE('#_H'!D182)&lt;&gt;TYPE(H!D182),TRUE,FALSE),"WrongTypeMsg",IF(_xlfn.ISFORMULA('#_H'!D182),IF(NOT(_xlfn.ISFORMULA(H!D182)),TRUE),FALSE),"MissingFormulaMsg",IF(NOT(AND(ISNUMBER(FIND("[",_xlfn.FORMULATEXT('#_H'!D182))),ISNUMBER(FIND("!",_xlfn.FORMULATEXT('#_H'!D182))))),AND(ISNUMBER(FIND("[",_xlfn.FORMULATEXT(H!D182))),ISNUMBER(FIND("!",_xlfn.FORMULATEXT(H!D182)))),FALSE),"ExternalRefsMsg",IF(ISNUMBER('#_H'!D182),IF(ABS('#_H'!D182-H!D182)&gt;0.00001,TRUE,FALSE),IF('#_H'!D182&lt;&gt;H!D182,TRUE,FALSE)),IF(ISNUMBER('#_H'!D182),IF('#_H'!D182&gt;H!D182,"TooLow","TooHigh"),"WrongAnswer"),NOT(_xlfn.ISFORMULA('#_H'!D182)),IF(_xlfn.IFS(ISTEXT('#_H'!D182),FALSE,ISLOGICAL('#_H'!D182),FALSE,SUBSTITUTE(CELL("format",'#_H'!D182),"-","")=SUBSTITUTE(CELL("format",H!D182),"-",""),FALSE,CELL("format",'#_H'!D182)="G",FALSE,AND(CELL("format",'#_H'!D182)="F0",CELL("format",H!D182)="G"),FALSE,TRUE,IFERROR(IF(MATCH(CELL("format",'#_H'!D182)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182),_xlfn.FORMULATEXT(H!D182),H!D182),"9","#"),"8","#"),"7","#"),"6","#"),"5","#"),"4","#"),"3","#"),"2","#"),"1","#"),"0","#"),"$","")," ",""),",","@"),"&gt;","@"),"&lt;","@"),"=","@"),")","@"),"(","@"),"^","@"),"/","@"),"+","@"),"*","@"),"-","@"))-LEN(SUBSTITUTE(SUBSTITUTE(SUBSTITUTE(SUBSTITUTE(SUBSTITUTE(SUBSTITUTE(SUBSTITUTE(SUBSTITUTE(SUBSTITUTE(SUBSTITUTE(SUBSTITUTE(SUBSTITUTE(SUBSTITUTE(SUBSTITUTE(SUBSTITUTE(SUBSTITUTE(SUBSTITUTE(SUBSTITUTE(SUBSTITUTE(SUBSTITUTE(SUBSTITUTE(SUBSTITUTE(SUBSTITUTE(SUBSTITUTE(IF(_xlfn.ISFORMULA(H!D182),_xlfn.FORMULATEXT(H!D182),H!D182),"9","#"),"8","#"),"7","#"),"6","#"),"5","#"),"4","#"),"3","#"),"2","#"),"1","#"),"0","#"),"$","")," ",""),",","@"),"&gt;","@"),"&lt;","@"),"=","@"),")","@"),"(","@"),"^","@"),"/","@"),"+","@"),"*","@"),"-","@"),"@#","")))/2&gt;(LEN(SUBSTITUTE(SUBSTITUTE(SUBSTITUTE(SUBSTITUTE(SUBSTITUTE(SUBSTITUTE(SUBSTITUTE(SUBSTITUTE(SUBSTITUTE(SUBSTITUTE(SUBSTITUTE(SUBSTITUTE(SUBSTITUTE(SUBSTITUTE(SUBSTITUTE(SUBSTITUTE(SUBSTITUTE(SUBSTITUTE(SUBSTITUTE(SUBSTITUTE(SUBSTITUTE(SUBSTITUTE(SUBSTITUTE(IF(_xlfn.ISFORMULA('#_H'!D182),_xlfn.FORMULATEXT('#_H'!D182),'#_H'!D182),"9","#"),"8","#"),"7","#"),"6","#"),"5","#"),"4","#"),"3","#"),"2","#"),"1","#"),"0","#"),"$","")," ",""),",","@"),"&gt;","@"),"&lt;","@"),"=","@"),")","@"),"(","@"),"^","@"),"/","@"),"+","@"),"*","@"),"-","@"))-LEN(SUBSTITUTE(SUBSTITUTE(SUBSTITUTE(SUBSTITUTE(SUBSTITUTE(SUBSTITUTE(SUBSTITUTE(SUBSTITUTE(SUBSTITUTE(SUBSTITUTE(SUBSTITUTE(SUBSTITUTE(SUBSTITUTE(SUBSTITUTE(SUBSTITUTE(SUBSTITUTE(SUBSTITUTE(SUBSTITUTE(SUBSTITUTE(SUBSTITUTE(SUBSTITUTE(SUBSTITUTE(SUBSTITUTE(SUBSTITUTE(IF(_xlfn.ISFORMULA('#_H'!D182),_xlfn.FORMULATEXT('#_H'!D182),'#_H'!D182),"9","#"),"8","#"),"7","#"),"6","#"),"5","#"),"4","#"),"3","#"),"2","#"),"1","#"),"0","#"),"$","")," ",""),",","@"),"&gt;","@"),"&lt;","@"),"=","@"),")","@"),"(","@"),"^","@"),"/","@"),"+","@"),"*","@"),"-","@"),"@#","")))/2,TRUE,FALSE),"HardCodeMsg",IF(LEN(IF(_xlfn.ISFORMULA(H!D182),_xlfn.FORMULATEXT(H!D182),H!D182))-LEN(SUBSTITUTE(IF(_xlfn.ISFORMULA(H!D182),_xlfn.FORMULATEXT(H!D182),H!D182),"""",""))&gt;LEN(IF(_xlfn.ISFORMULA('#_H'!D182),_xlfn.FORMULATEXT('#_H'!D182),'#_H'!D182))-LEN(SUBSTITUTE(IF(_xlfn.ISFORMULA('#_H'!D182),_xlfn.FORMULATEXT('#_H'!D182),'#_H'!D182),"""","")),TRUE,FALSE),"HardQuoteMsg",IF(LEN(IF(_xlfn.ISFORMULA(H!D182),_xlfn.FORMULATEXT(H!D182),H!D182))-LEN(SUBSTITUTE(IF(_xlfn.ISFORMULA(H!D182),_xlfn.FORMULATEXT(H!D182),H!D182),"$",""))&lt;LEN(IF(_xlfn.ISFORMULA('#_H'!D182),_xlfn.FORMULATEXT('#_H'!D182),'#_H'!D182))-LEN(SUBSTITUTE(IF(_xlfn.ISFORMULA('#_H'!D182),_xlfn.FORMULATEXT('#_H'!D182),'#_H'!D182),"$","")),TRUE,FALSE),"MissingAbsMsg",_xlfn.IFS(ISTEXT('#_H'!D182),FALSE,ISLOGICAL('#_H'!D182),FALSE,SUBSTITUTE(CELL("format",'#_H'!D182),"-","")=SUBSTITUTE(CELL("format",H!D182),"-",""),FALSE,CELL("format",'#_H'!D182)="G",FALSE,AND(CELL("format",'#_H'!D182)="F0",CELL("format",H!D182)="G"),FALSE,TRUE,IFERROR(IF(MATCH(CELL("format",'#_H'!D182),FormatCodes_SFX!$A$4:$A$53,0)&gt;0,TRUE),FALSE),TRUE,TRUE),"FormatMsg",TRUE,"PerfectMsg")</f>
        <v>PerfectMsg</v>
      </c>
      <c r="E182" s="257">
        <v>2674019</v>
      </c>
      <c r="F182" s="254">
        <v>0</v>
      </c>
      <c r="G182" s="254">
        <v>0</v>
      </c>
      <c r="H182" s="254"/>
      <c r="I182" s="251"/>
      <c r="J182" s="252">
        <v>0</v>
      </c>
      <c r="K182" s="252">
        <v>0</v>
      </c>
      <c r="N182" s="251"/>
    </row>
    <row r="183" spans="1:14" s="252" customFormat="1" x14ac:dyDescent="0.15">
      <c r="A183" s="251"/>
      <c r="B183" s="252">
        <v>0</v>
      </c>
      <c r="C183" s="252">
        <v>0</v>
      </c>
      <c r="D183" s="252" t="str">
        <f ca="1">_xlfn.IFS(ISBLANK(H!D183),"",IF(NOT(ISNA('#_H'!D183)),IF(ISNA(H!D183),TRUE,FALSE),FALSE),"StuNAMsg",IF(AND(ISNA('#_H'!D183),ISNA(H!D183)),TRUE,FALSE),"PerfectMsg",IF(NOT(ISERROR('#_H'!D183)),IF(ISERROR(H!D183),TRUE,FALSE),FALSE),"StuErrorMsg",IF(TYPE('#_H'!D183)&lt;&gt;TYPE(H!D183),TRUE,FALSE),"WrongTypeMsg",IF(_xlfn.ISFORMULA('#_H'!D183),IF(NOT(_xlfn.ISFORMULA(H!D183)),TRUE),FALSE),"MissingFormulaMsg",IF(NOT(AND(ISNUMBER(FIND("[",_xlfn.FORMULATEXT('#_H'!D183))),ISNUMBER(FIND("!",_xlfn.FORMULATEXT('#_H'!D183))))),AND(ISNUMBER(FIND("[",_xlfn.FORMULATEXT(H!D183))),ISNUMBER(FIND("!",_xlfn.FORMULATEXT(H!D183)))),FALSE),"ExternalRefsMsg",IF(ISNUMBER('#_H'!D183),IF(ABS('#_H'!D183-H!D183)&gt;0.00001,TRUE,FALSE),IF('#_H'!D183&lt;&gt;H!D183,TRUE,FALSE)),IF(ISNUMBER('#_H'!D183),IF('#_H'!D183&gt;H!D183,"TooLow","TooHigh"),"WrongAnswer"),NOT(_xlfn.ISFORMULA('#_H'!D183)),IF(_xlfn.IFS(ISTEXT('#_H'!D183),FALSE,ISLOGICAL('#_H'!D183),FALSE,SUBSTITUTE(CELL("format",'#_H'!D183),"-","")=SUBSTITUTE(CELL("format",H!D183),"-",""),FALSE,CELL("format",'#_H'!D183)="G",FALSE,AND(CELL("format",'#_H'!D183)="F0",CELL("format",H!D183)="G"),FALSE,TRUE,IFERROR(IF(MATCH(CELL("format",'#_H'!D183)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183),_xlfn.FORMULATEXT(H!D183),H!D183),"9","#"),"8","#"),"7","#"),"6","#"),"5","#"),"4","#"),"3","#"),"2","#"),"1","#"),"0","#"),"$","")," ",""),",","@"),"&gt;","@"),"&lt;","@"),"=","@"),")","@"),"(","@"),"^","@"),"/","@"),"+","@"),"*","@"),"-","@"))-LEN(SUBSTITUTE(SUBSTITUTE(SUBSTITUTE(SUBSTITUTE(SUBSTITUTE(SUBSTITUTE(SUBSTITUTE(SUBSTITUTE(SUBSTITUTE(SUBSTITUTE(SUBSTITUTE(SUBSTITUTE(SUBSTITUTE(SUBSTITUTE(SUBSTITUTE(SUBSTITUTE(SUBSTITUTE(SUBSTITUTE(SUBSTITUTE(SUBSTITUTE(SUBSTITUTE(SUBSTITUTE(SUBSTITUTE(SUBSTITUTE(IF(_xlfn.ISFORMULA(H!D183),_xlfn.FORMULATEXT(H!D183),H!D183),"9","#"),"8","#"),"7","#"),"6","#"),"5","#"),"4","#"),"3","#"),"2","#"),"1","#"),"0","#"),"$","")," ",""),",","@"),"&gt;","@"),"&lt;","@"),"=","@"),")","@"),"(","@"),"^","@"),"/","@"),"+","@"),"*","@"),"-","@"),"@#","")))/2&gt;(LEN(SUBSTITUTE(SUBSTITUTE(SUBSTITUTE(SUBSTITUTE(SUBSTITUTE(SUBSTITUTE(SUBSTITUTE(SUBSTITUTE(SUBSTITUTE(SUBSTITUTE(SUBSTITUTE(SUBSTITUTE(SUBSTITUTE(SUBSTITUTE(SUBSTITUTE(SUBSTITUTE(SUBSTITUTE(SUBSTITUTE(SUBSTITUTE(SUBSTITUTE(SUBSTITUTE(SUBSTITUTE(SUBSTITUTE(IF(_xlfn.ISFORMULA('#_H'!D183),_xlfn.FORMULATEXT('#_H'!D183),'#_H'!D183),"9","#"),"8","#"),"7","#"),"6","#"),"5","#"),"4","#"),"3","#"),"2","#"),"1","#"),"0","#"),"$","")," ",""),",","@"),"&gt;","@"),"&lt;","@"),"=","@"),")","@"),"(","@"),"^","@"),"/","@"),"+","@"),"*","@"),"-","@"))-LEN(SUBSTITUTE(SUBSTITUTE(SUBSTITUTE(SUBSTITUTE(SUBSTITUTE(SUBSTITUTE(SUBSTITUTE(SUBSTITUTE(SUBSTITUTE(SUBSTITUTE(SUBSTITUTE(SUBSTITUTE(SUBSTITUTE(SUBSTITUTE(SUBSTITUTE(SUBSTITUTE(SUBSTITUTE(SUBSTITUTE(SUBSTITUTE(SUBSTITUTE(SUBSTITUTE(SUBSTITUTE(SUBSTITUTE(SUBSTITUTE(IF(_xlfn.ISFORMULA('#_H'!D183),_xlfn.FORMULATEXT('#_H'!D183),'#_H'!D183),"9","#"),"8","#"),"7","#"),"6","#"),"5","#"),"4","#"),"3","#"),"2","#"),"1","#"),"0","#"),"$","")," ",""),",","@"),"&gt;","@"),"&lt;","@"),"=","@"),")","@"),"(","@"),"^","@"),"/","@"),"+","@"),"*","@"),"-","@"),"@#","")))/2,TRUE,FALSE),"HardCodeMsg",IF(LEN(IF(_xlfn.ISFORMULA(H!D183),_xlfn.FORMULATEXT(H!D183),H!D183))-LEN(SUBSTITUTE(IF(_xlfn.ISFORMULA(H!D183),_xlfn.FORMULATEXT(H!D183),H!D183),"""",""))&gt;LEN(IF(_xlfn.ISFORMULA('#_H'!D183),_xlfn.FORMULATEXT('#_H'!D183),'#_H'!D183))-LEN(SUBSTITUTE(IF(_xlfn.ISFORMULA('#_H'!D183),_xlfn.FORMULATEXT('#_H'!D183),'#_H'!D183),"""","")),TRUE,FALSE),"HardQuoteMsg",IF(LEN(IF(_xlfn.ISFORMULA(H!D183),_xlfn.FORMULATEXT(H!D183),H!D183))-LEN(SUBSTITUTE(IF(_xlfn.ISFORMULA(H!D183),_xlfn.FORMULATEXT(H!D183),H!D183),"$",""))&lt;LEN(IF(_xlfn.ISFORMULA('#_H'!D183),_xlfn.FORMULATEXT('#_H'!D183),'#_H'!D183))-LEN(SUBSTITUTE(IF(_xlfn.ISFORMULA('#_H'!D183),_xlfn.FORMULATEXT('#_H'!D183),'#_H'!D183),"$","")),TRUE,FALSE),"MissingAbsMsg",_xlfn.IFS(ISTEXT('#_H'!D183),FALSE,ISLOGICAL('#_H'!D183),FALSE,SUBSTITUTE(CELL("format",'#_H'!D183),"-","")=SUBSTITUTE(CELL("format",H!D183),"-",""),FALSE,CELL("format",'#_H'!D183)="G",FALSE,AND(CELL("format",'#_H'!D183)="F0",CELL("format",H!D183)="G"),FALSE,TRUE,IFERROR(IF(MATCH(CELL("format",'#_H'!D183),FormatCodes_SFX!$A$4:$A$53,0)&gt;0,TRUE),FALSE),TRUE,TRUE),"FormatMsg",TRUE,"PerfectMsg")</f>
        <v>PerfectMsg</v>
      </c>
      <c r="E183" s="257">
        <v>548234</v>
      </c>
      <c r="F183" s="254">
        <v>0</v>
      </c>
      <c r="G183" s="254">
        <v>0</v>
      </c>
      <c r="H183" s="254"/>
      <c r="I183" s="251"/>
      <c r="J183" s="252">
        <v>0</v>
      </c>
      <c r="K183" s="252">
        <v>0</v>
      </c>
      <c r="N183" s="251"/>
    </row>
    <row r="184" spans="1:14" s="252" customFormat="1" x14ac:dyDescent="0.15">
      <c r="A184" s="251"/>
      <c r="B184" s="252">
        <v>0</v>
      </c>
      <c r="C184" s="252">
        <v>0</v>
      </c>
      <c r="D184" s="252" t="str">
        <f ca="1">_xlfn.IFS(ISBLANK(H!D184),"",IF(NOT(ISNA('#_H'!D184)),IF(ISNA(H!D184),TRUE,FALSE),FALSE),"StuNAMsg",IF(AND(ISNA('#_H'!D184),ISNA(H!D184)),TRUE,FALSE),"PerfectMsg",IF(NOT(ISERROR('#_H'!D184)),IF(ISERROR(H!D184),TRUE,FALSE),FALSE),"StuErrorMsg",IF(TYPE('#_H'!D184)&lt;&gt;TYPE(H!D184),TRUE,FALSE),"WrongTypeMsg",IF(_xlfn.ISFORMULA('#_H'!D184),IF(NOT(_xlfn.ISFORMULA(H!D184)),TRUE),FALSE),"MissingFormulaMsg",IF(NOT(AND(ISNUMBER(FIND("[",_xlfn.FORMULATEXT('#_H'!D184))),ISNUMBER(FIND("!",_xlfn.FORMULATEXT('#_H'!D184))))),AND(ISNUMBER(FIND("[",_xlfn.FORMULATEXT(H!D184))),ISNUMBER(FIND("!",_xlfn.FORMULATEXT(H!D184)))),FALSE),"ExternalRefsMsg",IF(ISNUMBER('#_H'!D184),IF(ABS('#_H'!D184-H!D184)&gt;0.00001,TRUE,FALSE),IF('#_H'!D184&lt;&gt;H!D184,TRUE,FALSE)),IF(ISNUMBER('#_H'!D184),IF('#_H'!D184&gt;H!D184,"TooLow","TooHigh"),"WrongAnswer"),NOT(_xlfn.ISFORMULA('#_H'!D184)),IF(_xlfn.IFS(ISTEXT('#_H'!D184),FALSE,ISLOGICAL('#_H'!D184),FALSE,SUBSTITUTE(CELL("format",'#_H'!D184),"-","")=SUBSTITUTE(CELL("format",H!D184),"-",""),FALSE,CELL("format",'#_H'!D184)="G",FALSE,AND(CELL("format",'#_H'!D184)="F0",CELL("format",H!D184)="G"),FALSE,TRUE,IFERROR(IF(MATCH(CELL("format",'#_H'!D184)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184),_xlfn.FORMULATEXT(H!D184),H!D184),"9","#"),"8","#"),"7","#"),"6","#"),"5","#"),"4","#"),"3","#"),"2","#"),"1","#"),"0","#"),"$","")," ",""),",","@"),"&gt;","@"),"&lt;","@"),"=","@"),")","@"),"(","@"),"^","@"),"/","@"),"+","@"),"*","@"),"-","@"))-LEN(SUBSTITUTE(SUBSTITUTE(SUBSTITUTE(SUBSTITUTE(SUBSTITUTE(SUBSTITUTE(SUBSTITUTE(SUBSTITUTE(SUBSTITUTE(SUBSTITUTE(SUBSTITUTE(SUBSTITUTE(SUBSTITUTE(SUBSTITUTE(SUBSTITUTE(SUBSTITUTE(SUBSTITUTE(SUBSTITUTE(SUBSTITUTE(SUBSTITUTE(SUBSTITUTE(SUBSTITUTE(SUBSTITUTE(SUBSTITUTE(IF(_xlfn.ISFORMULA(H!D184),_xlfn.FORMULATEXT(H!D184),H!D184),"9","#"),"8","#"),"7","#"),"6","#"),"5","#"),"4","#"),"3","#"),"2","#"),"1","#"),"0","#"),"$","")," ",""),",","@"),"&gt;","@"),"&lt;","@"),"=","@"),")","@"),"(","@"),"^","@"),"/","@"),"+","@"),"*","@"),"-","@"),"@#","")))/2&gt;(LEN(SUBSTITUTE(SUBSTITUTE(SUBSTITUTE(SUBSTITUTE(SUBSTITUTE(SUBSTITUTE(SUBSTITUTE(SUBSTITUTE(SUBSTITUTE(SUBSTITUTE(SUBSTITUTE(SUBSTITUTE(SUBSTITUTE(SUBSTITUTE(SUBSTITUTE(SUBSTITUTE(SUBSTITUTE(SUBSTITUTE(SUBSTITUTE(SUBSTITUTE(SUBSTITUTE(SUBSTITUTE(SUBSTITUTE(IF(_xlfn.ISFORMULA('#_H'!D184),_xlfn.FORMULATEXT('#_H'!D184),'#_H'!D184),"9","#"),"8","#"),"7","#"),"6","#"),"5","#"),"4","#"),"3","#"),"2","#"),"1","#"),"0","#"),"$","")," ",""),",","@"),"&gt;","@"),"&lt;","@"),"=","@"),")","@"),"(","@"),"^","@"),"/","@"),"+","@"),"*","@"),"-","@"))-LEN(SUBSTITUTE(SUBSTITUTE(SUBSTITUTE(SUBSTITUTE(SUBSTITUTE(SUBSTITUTE(SUBSTITUTE(SUBSTITUTE(SUBSTITUTE(SUBSTITUTE(SUBSTITUTE(SUBSTITUTE(SUBSTITUTE(SUBSTITUTE(SUBSTITUTE(SUBSTITUTE(SUBSTITUTE(SUBSTITUTE(SUBSTITUTE(SUBSTITUTE(SUBSTITUTE(SUBSTITUTE(SUBSTITUTE(SUBSTITUTE(IF(_xlfn.ISFORMULA('#_H'!D184),_xlfn.FORMULATEXT('#_H'!D184),'#_H'!D184),"9","#"),"8","#"),"7","#"),"6","#"),"5","#"),"4","#"),"3","#"),"2","#"),"1","#"),"0","#"),"$","")," ",""),",","@"),"&gt;","@"),"&lt;","@"),"=","@"),")","@"),"(","@"),"^","@"),"/","@"),"+","@"),"*","@"),"-","@"),"@#","")))/2,TRUE,FALSE),"HardCodeMsg",IF(LEN(IF(_xlfn.ISFORMULA(H!D184),_xlfn.FORMULATEXT(H!D184),H!D184))-LEN(SUBSTITUTE(IF(_xlfn.ISFORMULA(H!D184),_xlfn.FORMULATEXT(H!D184),H!D184),"""",""))&gt;LEN(IF(_xlfn.ISFORMULA('#_H'!D184),_xlfn.FORMULATEXT('#_H'!D184),'#_H'!D184))-LEN(SUBSTITUTE(IF(_xlfn.ISFORMULA('#_H'!D184),_xlfn.FORMULATEXT('#_H'!D184),'#_H'!D184),"""","")),TRUE,FALSE),"HardQuoteMsg",IF(LEN(IF(_xlfn.ISFORMULA(H!D184),_xlfn.FORMULATEXT(H!D184),H!D184))-LEN(SUBSTITUTE(IF(_xlfn.ISFORMULA(H!D184),_xlfn.FORMULATEXT(H!D184),H!D184),"$",""))&lt;LEN(IF(_xlfn.ISFORMULA('#_H'!D184),_xlfn.FORMULATEXT('#_H'!D184),'#_H'!D184))-LEN(SUBSTITUTE(IF(_xlfn.ISFORMULA('#_H'!D184),_xlfn.FORMULATEXT('#_H'!D184),'#_H'!D184),"$","")),TRUE,FALSE),"MissingAbsMsg",_xlfn.IFS(ISTEXT('#_H'!D184),FALSE,ISLOGICAL('#_H'!D184),FALSE,SUBSTITUTE(CELL("format",'#_H'!D184),"-","")=SUBSTITUTE(CELL("format",H!D184),"-",""),FALSE,CELL("format",'#_H'!D184)="G",FALSE,AND(CELL("format",'#_H'!D184)="F0",CELL("format",H!D184)="G"),FALSE,TRUE,IFERROR(IF(MATCH(CELL("format",'#_H'!D184),FormatCodes_SFX!$A$4:$A$53,0)&gt;0,TRUE),FALSE),TRUE,TRUE),"FormatMsg",TRUE,"PerfectMsg")</f>
        <v>PerfectMsg</v>
      </c>
      <c r="E184" s="257">
        <v>1148279</v>
      </c>
      <c r="F184" s="254">
        <v>0</v>
      </c>
      <c r="G184" s="254">
        <v>0</v>
      </c>
      <c r="H184" s="254"/>
      <c r="I184" s="251"/>
      <c r="J184" s="252">
        <v>0</v>
      </c>
      <c r="K184" s="252">
        <v>0</v>
      </c>
      <c r="N184" s="251"/>
    </row>
    <row r="185" spans="1:14" s="252" customFormat="1" x14ac:dyDescent="0.15">
      <c r="A185" s="251"/>
      <c r="B185" s="252">
        <v>0</v>
      </c>
      <c r="C185" s="252">
        <v>0</v>
      </c>
      <c r="D185" s="252" t="str">
        <f ca="1">_xlfn.IFS(ISBLANK(H!D185),"",IF(NOT(ISNA('#_H'!D185)),IF(ISNA(H!D185),TRUE,FALSE),FALSE),"StuNAMsg",IF(AND(ISNA('#_H'!D185),ISNA(H!D185)),TRUE,FALSE),"PerfectMsg",IF(NOT(ISERROR('#_H'!D185)),IF(ISERROR(H!D185),TRUE,FALSE),FALSE),"StuErrorMsg",IF(TYPE('#_H'!D185)&lt;&gt;TYPE(H!D185),TRUE,FALSE),"WrongTypeMsg",IF(_xlfn.ISFORMULA('#_H'!D185),IF(NOT(_xlfn.ISFORMULA(H!D185)),TRUE),FALSE),"MissingFormulaMsg",IF(NOT(AND(ISNUMBER(FIND("[",_xlfn.FORMULATEXT('#_H'!D185))),ISNUMBER(FIND("!",_xlfn.FORMULATEXT('#_H'!D185))))),AND(ISNUMBER(FIND("[",_xlfn.FORMULATEXT(H!D185))),ISNUMBER(FIND("!",_xlfn.FORMULATEXT(H!D185)))),FALSE),"ExternalRefsMsg",IF(ISNUMBER('#_H'!D185),IF(ABS('#_H'!D185-H!D185)&gt;0.00001,TRUE,FALSE),IF('#_H'!D185&lt;&gt;H!D185,TRUE,FALSE)),IF(ISNUMBER('#_H'!D185),IF('#_H'!D185&gt;H!D185,"TooLow","TooHigh"),"WrongAnswer"),NOT(_xlfn.ISFORMULA('#_H'!D185)),IF(_xlfn.IFS(ISTEXT('#_H'!D185),FALSE,ISLOGICAL('#_H'!D185),FALSE,SUBSTITUTE(CELL("format",'#_H'!D185),"-","")=SUBSTITUTE(CELL("format",H!D185),"-",""),FALSE,CELL("format",'#_H'!D185)="G",FALSE,AND(CELL("format",'#_H'!D185)="F0",CELL("format",H!D185)="G"),FALSE,TRUE,IFERROR(IF(MATCH(CELL("format",'#_H'!D185)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185),_xlfn.FORMULATEXT(H!D185),H!D185),"9","#"),"8","#"),"7","#"),"6","#"),"5","#"),"4","#"),"3","#"),"2","#"),"1","#"),"0","#"),"$","")," ",""),",","@"),"&gt;","@"),"&lt;","@"),"=","@"),")","@"),"(","@"),"^","@"),"/","@"),"+","@"),"*","@"),"-","@"))-LEN(SUBSTITUTE(SUBSTITUTE(SUBSTITUTE(SUBSTITUTE(SUBSTITUTE(SUBSTITUTE(SUBSTITUTE(SUBSTITUTE(SUBSTITUTE(SUBSTITUTE(SUBSTITUTE(SUBSTITUTE(SUBSTITUTE(SUBSTITUTE(SUBSTITUTE(SUBSTITUTE(SUBSTITUTE(SUBSTITUTE(SUBSTITUTE(SUBSTITUTE(SUBSTITUTE(SUBSTITUTE(SUBSTITUTE(SUBSTITUTE(IF(_xlfn.ISFORMULA(H!D185),_xlfn.FORMULATEXT(H!D185),H!D185),"9","#"),"8","#"),"7","#"),"6","#"),"5","#"),"4","#"),"3","#"),"2","#"),"1","#"),"0","#"),"$","")," ",""),",","@"),"&gt;","@"),"&lt;","@"),"=","@"),")","@"),"(","@"),"^","@"),"/","@"),"+","@"),"*","@"),"-","@"),"@#","")))/2&gt;(LEN(SUBSTITUTE(SUBSTITUTE(SUBSTITUTE(SUBSTITUTE(SUBSTITUTE(SUBSTITUTE(SUBSTITUTE(SUBSTITUTE(SUBSTITUTE(SUBSTITUTE(SUBSTITUTE(SUBSTITUTE(SUBSTITUTE(SUBSTITUTE(SUBSTITUTE(SUBSTITUTE(SUBSTITUTE(SUBSTITUTE(SUBSTITUTE(SUBSTITUTE(SUBSTITUTE(SUBSTITUTE(SUBSTITUTE(IF(_xlfn.ISFORMULA('#_H'!D185),_xlfn.FORMULATEXT('#_H'!D185),'#_H'!D185),"9","#"),"8","#"),"7","#"),"6","#"),"5","#"),"4","#"),"3","#"),"2","#"),"1","#"),"0","#"),"$","")," ",""),",","@"),"&gt;","@"),"&lt;","@"),"=","@"),")","@"),"(","@"),"^","@"),"/","@"),"+","@"),"*","@"),"-","@"))-LEN(SUBSTITUTE(SUBSTITUTE(SUBSTITUTE(SUBSTITUTE(SUBSTITUTE(SUBSTITUTE(SUBSTITUTE(SUBSTITUTE(SUBSTITUTE(SUBSTITUTE(SUBSTITUTE(SUBSTITUTE(SUBSTITUTE(SUBSTITUTE(SUBSTITUTE(SUBSTITUTE(SUBSTITUTE(SUBSTITUTE(SUBSTITUTE(SUBSTITUTE(SUBSTITUTE(SUBSTITUTE(SUBSTITUTE(SUBSTITUTE(IF(_xlfn.ISFORMULA('#_H'!D185),_xlfn.FORMULATEXT('#_H'!D185),'#_H'!D185),"9","#"),"8","#"),"7","#"),"6","#"),"5","#"),"4","#"),"3","#"),"2","#"),"1","#"),"0","#"),"$","")," ",""),",","@"),"&gt;","@"),"&lt;","@"),"=","@"),")","@"),"(","@"),"^","@"),"/","@"),"+","@"),"*","@"),"-","@"),"@#","")))/2,TRUE,FALSE),"HardCodeMsg",IF(LEN(IF(_xlfn.ISFORMULA(H!D185),_xlfn.FORMULATEXT(H!D185),H!D185))-LEN(SUBSTITUTE(IF(_xlfn.ISFORMULA(H!D185),_xlfn.FORMULATEXT(H!D185),H!D185),"""",""))&gt;LEN(IF(_xlfn.ISFORMULA('#_H'!D185),_xlfn.FORMULATEXT('#_H'!D185),'#_H'!D185))-LEN(SUBSTITUTE(IF(_xlfn.ISFORMULA('#_H'!D185),_xlfn.FORMULATEXT('#_H'!D185),'#_H'!D185),"""","")),TRUE,FALSE),"HardQuoteMsg",IF(LEN(IF(_xlfn.ISFORMULA(H!D185),_xlfn.FORMULATEXT(H!D185),H!D185))-LEN(SUBSTITUTE(IF(_xlfn.ISFORMULA(H!D185),_xlfn.FORMULATEXT(H!D185),H!D185),"$",""))&lt;LEN(IF(_xlfn.ISFORMULA('#_H'!D185),_xlfn.FORMULATEXT('#_H'!D185),'#_H'!D185))-LEN(SUBSTITUTE(IF(_xlfn.ISFORMULA('#_H'!D185),_xlfn.FORMULATEXT('#_H'!D185),'#_H'!D185),"$","")),TRUE,FALSE),"MissingAbsMsg",_xlfn.IFS(ISTEXT('#_H'!D185),FALSE,ISLOGICAL('#_H'!D185),FALSE,SUBSTITUTE(CELL("format",'#_H'!D185),"-","")=SUBSTITUTE(CELL("format",H!D185),"-",""),FALSE,CELL("format",'#_H'!D185)="G",FALSE,AND(CELL("format",'#_H'!D185)="F0",CELL("format",H!D185)="G"),FALSE,TRUE,IFERROR(IF(MATCH(CELL("format",'#_H'!D185),FormatCodes_SFX!$A$4:$A$53,0)&gt;0,TRUE),FALSE),TRUE,TRUE),"FormatMsg",TRUE,"PerfectMsg")</f>
        <v>PerfectMsg</v>
      </c>
      <c r="E185" s="257">
        <v>390594</v>
      </c>
      <c r="F185" s="254">
        <v>0</v>
      </c>
      <c r="G185" s="254">
        <v>0</v>
      </c>
      <c r="H185" s="254"/>
      <c r="I185" s="251"/>
      <c r="J185" s="252">
        <v>0</v>
      </c>
      <c r="K185" s="252">
        <v>0</v>
      </c>
      <c r="N185" s="251"/>
    </row>
    <row r="186" spans="1:14" s="252" customFormat="1" x14ac:dyDescent="0.15">
      <c r="A186" s="251"/>
      <c r="B186" s="252">
        <v>0</v>
      </c>
      <c r="C186" s="252">
        <v>0</v>
      </c>
      <c r="D186" s="252" t="str">
        <f ca="1">_xlfn.IFS(ISBLANK(H!D186),"",IF(NOT(ISNA('#_H'!D186)),IF(ISNA(H!D186),TRUE,FALSE),FALSE),"StuNAMsg",IF(AND(ISNA('#_H'!D186),ISNA(H!D186)),TRUE,FALSE),"PerfectMsg",IF(NOT(ISERROR('#_H'!D186)),IF(ISERROR(H!D186),TRUE,FALSE),FALSE),"StuErrorMsg",IF(TYPE('#_H'!D186)&lt;&gt;TYPE(H!D186),TRUE,FALSE),"WrongTypeMsg",IF(_xlfn.ISFORMULA('#_H'!D186),IF(NOT(_xlfn.ISFORMULA(H!D186)),TRUE),FALSE),"MissingFormulaMsg",IF(NOT(AND(ISNUMBER(FIND("[",_xlfn.FORMULATEXT('#_H'!D186))),ISNUMBER(FIND("!",_xlfn.FORMULATEXT('#_H'!D186))))),AND(ISNUMBER(FIND("[",_xlfn.FORMULATEXT(H!D186))),ISNUMBER(FIND("!",_xlfn.FORMULATEXT(H!D186)))),FALSE),"ExternalRefsMsg",IF(ISNUMBER('#_H'!D186),IF(ABS('#_H'!D186-H!D186)&gt;0.00001,TRUE,FALSE),IF('#_H'!D186&lt;&gt;H!D186,TRUE,FALSE)),IF(ISNUMBER('#_H'!D186),IF('#_H'!D186&gt;H!D186,"TooLow","TooHigh"),"WrongAnswer"),NOT(_xlfn.ISFORMULA('#_H'!D186)),IF(_xlfn.IFS(ISTEXT('#_H'!D186),FALSE,ISLOGICAL('#_H'!D186),FALSE,SUBSTITUTE(CELL("format",'#_H'!D186),"-","")=SUBSTITUTE(CELL("format",H!D186),"-",""),FALSE,CELL("format",'#_H'!D186)="G",FALSE,AND(CELL("format",'#_H'!D186)="F0",CELL("format",H!D186)="G"),FALSE,TRUE,IFERROR(IF(MATCH(CELL("format",'#_H'!D186)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186),_xlfn.FORMULATEXT(H!D186),H!D186),"9","#"),"8","#"),"7","#"),"6","#"),"5","#"),"4","#"),"3","#"),"2","#"),"1","#"),"0","#"),"$","")," ",""),",","@"),"&gt;","@"),"&lt;","@"),"=","@"),")","@"),"(","@"),"^","@"),"/","@"),"+","@"),"*","@"),"-","@"))-LEN(SUBSTITUTE(SUBSTITUTE(SUBSTITUTE(SUBSTITUTE(SUBSTITUTE(SUBSTITUTE(SUBSTITUTE(SUBSTITUTE(SUBSTITUTE(SUBSTITUTE(SUBSTITUTE(SUBSTITUTE(SUBSTITUTE(SUBSTITUTE(SUBSTITUTE(SUBSTITUTE(SUBSTITUTE(SUBSTITUTE(SUBSTITUTE(SUBSTITUTE(SUBSTITUTE(SUBSTITUTE(SUBSTITUTE(SUBSTITUTE(IF(_xlfn.ISFORMULA(H!D186),_xlfn.FORMULATEXT(H!D186),H!D186),"9","#"),"8","#"),"7","#"),"6","#"),"5","#"),"4","#"),"3","#"),"2","#"),"1","#"),"0","#"),"$","")," ",""),",","@"),"&gt;","@"),"&lt;","@"),"=","@"),")","@"),"(","@"),"^","@"),"/","@"),"+","@"),"*","@"),"-","@"),"@#","")))/2&gt;(LEN(SUBSTITUTE(SUBSTITUTE(SUBSTITUTE(SUBSTITUTE(SUBSTITUTE(SUBSTITUTE(SUBSTITUTE(SUBSTITUTE(SUBSTITUTE(SUBSTITUTE(SUBSTITUTE(SUBSTITUTE(SUBSTITUTE(SUBSTITUTE(SUBSTITUTE(SUBSTITUTE(SUBSTITUTE(SUBSTITUTE(SUBSTITUTE(SUBSTITUTE(SUBSTITUTE(SUBSTITUTE(SUBSTITUTE(IF(_xlfn.ISFORMULA('#_H'!D186),_xlfn.FORMULATEXT('#_H'!D186),'#_H'!D186),"9","#"),"8","#"),"7","#"),"6","#"),"5","#"),"4","#"),"3","#"),"2","#"),"1","#"),"0","#"),"$","")," ",""),",","@"),"&gt;","@"),"&lt;","@"),"=","@"),")","@"),"(","@"),"^","@"),"/","@"),"+","@"),"*","@"),"-","@"))-LEN(SUBSTITUTE(SUBSTITUTE(SUBSTITUTE(SUBSTITUTE(SUBSTITUTE(SUBSTITUTE(SUBSTITUTE(SUBSTITUTE(SUBSTITUTE(SUBSTITUTE(SUBSTITUTE(SUBSTITUTE(SUBSTITUTE(SUBSTITUTE(SUBSTITUTE(SUBSTITUTE(SUBSTITUTE(SUBSTITUTE(SUBSTITUTE(SUBSTITUTE(SUBSTITUTE(SUBSTITUTE(SUBSTITUTE(SUBSTITUTE(IF(_xlfn.ISFORMULA('#_H'!D186),_xlfn.FORMULATEXT('#_H'!D186),'#_H'!D186),"9","#"),"8","#"),"7","#"),"6","#"),"5","#"),"4","#"),"3","#"),"2","#"),"1","#"),"0","#"),"$","")," ",""),",","@"),"&gt;","@"),"&lt;","@"),"=","@"),")","@"),"(","@"),"^","@"),"/","@"),"+","@"),"*","@"),"-","@"),"@#","")))/2,TRUE,FALSE),"HardCodeMsg",IF(LEN(IF(_xlfn.ISFORMULA(H!D186),_xlfn.FORMULATEXT(H!D186),H!D186))-LEN(SUBSTITUTE(IF(_xlfn.ISFORMULA(H!D186),_xlfn.FORMULATEXT(H!D186),H!D186),"""",""))&gt;LEN(IF(_xlfn.ISFORMULA('#_H'!D186),_xlfn.FORMULATEXT('#_H'!D186),'#_H'!D186))-LEN(SUBSTITUTE(IF(_xlfn.ISFORMULA('#_H'!D186),_xlfn.FORMULATEXT('#_H'!D186),'#_H'!D186),"""","")),TRUE,FALSE),"HardQuoteMsg",IF(LEN(IF(_xlfn.ISFORMULA(H!D186),_xlfn.FORMULATEXT(H!D186),H!D186))-LEN(SUBSTITUTE(IF(_xlfn.ISFORMULA(H!D186),_xlfn.FORMULATEXT(H!D186),H!D186),"$",""))&lt;LEN(IF(_xlfn.ISFORMULA('#_H'!D186),_xlfn.FORMULATEXT('#_H'!D186),'#_H'!D186))-LEN(SUBSTITUTE(IF(_xlfn.ISFORMULA('#_H'!D186),_xlfn.FORMULATEXT('#_H'!D186),'#_H'!D186),"$","")),TRUE,FALSE),"MissingAbsMsg",_xlfn.IFS(ISTEXT('#_H'!D186),FALSE,ISLOGICAL('#_H'!D186),FALSE,SUBSTITUTE(CELL("format",'#_H'!D186),"-","")=SUBSTITUTE(CELL("format",H!D186),"-",""),FALSE,CELL("format",'#_H'!D186)="G",FALSE,AND(CELL("format",'#_H'!D186)="F0",CELL("format",H!D186)="G"),FALSE,TRUE,IFERROR(IF(MATCH(CELL("format",'#_H'!D186),FormatCodes_SFX!$A$4:$A$53,0)&gt;0,TRUE),FALSE),TRUE,TRUE),"FormatMsg",TRUE,"PerfectMsg")</f>
        <v>PerfectMsg</v>
      </c>
      <c r="E186" s="257">
        <v>349579</v>
      </c>
      <c r="F186" s="254">
        <v>0</v>
      </c>
      <c r="G186" s="254">
        <v>0</v>
      </c>
      <c r="H186" s="254"/>
      <c r="I186" s="251"/>
      <c r="J186" s="252">
        <v>0</v>
      </c>
      <c r="K186" s="252">
        <v>0</v>
      </c>
      <c r="N186" s="251"/>
    </row>
    <row r="187" spans="1:14" s="252" customFormat="1" x14ac:dyDescent="0.15">
      <c r="A187" s="251"/>
      <c r="B187" s="252">
        <v>0</v>
      </c>
      <c r="C187" s="252">
        <v>0</v>
      </c>
      <c r="D187" s="252" t="str">
        <f ca="1">_xlfn.IFS(ISBLANK(H!D187),"",IF(NOT(ISNA('#_H'!D187)),IF(ISNA(H!D187),TRUE,FALSE),FALSE),"StuNAMsg",IF(AND(ISNA('#_H'!D187),ISNA(H!D187)),TRUE,FALSE),"PerfectMsg",IF(NOT(ISERROR('#_H'!D187)),IF(ISERROR(H!D187),TRUE,FALSE),FALSE),"StuErrorMsg",IF(TYPE('#_H'!D187)&lt;&gt;TYPE(H!D187),TRUE,FALSE),"WrongTypeMsg",IF(_xlfn.ISFORMULA('#_H'!D187),IF(NOT(_xlfn.ISFORMULA(H!D187)),TRUE),FALSE),"MissingFormulaMsg",IF(NOT(AND(ISNUMBER(FIND("[",_xlfn.FORMULATEXT('#_H'!D187))),ISNUMBER(FIND("!",_xlfn.FORMULATEXT('#_H'!D187))))),AND(ISNUMBER(FIND("[",_xlfn.FORMULATEXT(H!D187))),ISNUMBER(FIND("!",_xlfn.FORMULATEXT(H!D187)))),FALSE),"ExternalRefsMsg",IF(ISNUMBER('#_H'!D187),IF(ABS('#_H'!D187-H!D187)&gt;0.00001,TRUE,FALSE),IF('#_H'!D187&lt;&gt;H!D187,TRUE,FALSE)),IF(ISNUMBER('#_H'!D187),IF('#_H'!D187&gt;H!D187,"TooLow","TooHigh"),"WrongAnswer"),NOT(_xlfn.ISFORMULA('#_H'!D187)),IF(_xlfn.IFS(ISTEXT('#_H'!D187),FALSE,ISLOGICAL('#_H'!D187),FALSE,SUBSTITUTE(CELL("format",'#_H'!D187),"-","")=SUBSTITUTE(CELL("format",H!D187),"-",""),FALSE,CELL("format",'#_H'!D187)="G",FALSE,AND(CELL("format",'#_H'!D187)="F0",CELL("format",H!D187)="G"),FALSE,TRUE,IFERROR(IF(MATCH(CELL("format",'#_H'!D187)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187),_xlfn.FORMULATEXT(H!D187),H!D187),"9","#"),"8","#"),"7","#"),"6","#"),"5","#"),"4","#"),"3","#"),"2","#"),"1","#"),"0","#"),"$","")," ",""),",","@"),"&gt;","@"),"&lt;","@"),"=","@"),")","@"),"(","@"),"^","@"),"/","@"),"+","@"),"*","@"),"-","@"))-LEN(SUBSTITUTE(SUBSTITUTE(SUBSTITUTE(SUBSTITUTE(SUBSTITUTE(SUBSTITUTE(SUBSTITUTE(SUBSTITUTE(SUBSTITUTE(SUBSTITUTE(SUBSTITUTE(SUBSTITUTE(SUBSTITUTE(SUBSTITUTE(SUBSTITUTE(SUBSTITUTE(SUBSTITUTE(SUBSTITUTE(SUBSTITUTE(SUBSTITUTE(SUBSTITUTE(SUBSTITUTE(SUBSTITUTE(SUBSTITUTE(IF(_xlfn.ISFORMULA(H!D187),_xlfn.FORMULATEXT(H!D187),H!D187),"9","#"),"8","#"),"7","#"),"6","#"),"5","#"),"4","#"),"3","#"),"2","#"),"1","#"),"0","#"),"$","")," ",""),",","@"),"&gt;","@"),"&lt;","@"),"=","@"),")","@"),"(","@"),"^","@"),"/","@"),"+","@"),"*","@"),"-","@"),"@#","")))/2&gt;(LEN(SUBSTITUTE(SUBSTITUTE(SUBSTITUTE(SUBSTITUTE(SUBSTITUTE(SUBSTITUTE(SUBSTITUTE(SUBSTITUTE(SUBSTITUTE(SUBSTITUTE(SUBSTITUTE(SUBSTITUTE(SUBSTITUTE(SUBSTITUTE(SUBSTITUTE(SUBSTITUTE(SUBSTITUTE(SUBSTITUTE(SUBSTITUTE(SUBSTITUTE(SUBSTITUTE(SUBSTITUTE(SUBSTITUTE(IF(_xlfn.ISFORMULA('#_H'!D187),_xlfn.FORMULATEXT('#_H'!D187),'#_H'!D187),"9","#"),"8","#"),"7","#"),"6","#"),"5","#"),"4","#"),"3","#"),"2","#"),"1","#"),"0","#"),"$","")," ",""),",","@"),"&gt;","@"),"&lt;","@"),"=","@"),")","@"),"(","@"),"^","@"),"/","@"),"+","@"),"*","@"),"-","@"))-LEN(SUBSTITUTE(SUBSTITUTE(SUBSTITUTE(SUBSTITUTE(SUBSTITUTE(SUBSTITUTE(SUBSTITUTE(SUBSTITUTE(SUBSTITUTE(SUBSTITUTE(SUBSTITUTE(SUBSTITUTE(SUBSTITUTE(SUBSTITUTE(SUBSTITUTE(SUBSTITUTE(SUBSTITUTE(SUBSTITUTE(SUBSTITUTE(SUBSTITUTE(SUBSTITUTE(SUBSTITUTE(SUBSTITUTE(SUBSTITUTE(IF(_xlfn.ISFORMULA('#_H'!D187),_xlfn.FORMULATEXT('#_H'!D187),'#_H'!D187),"9","#"),"8","#"),"7","#"),"6","#"),"5","#"),"4","#"),"3","#"),"2","#"),"1","#"),"0","#"),"$","")," ",""),",","@"),"&gt;","@"),"&lt;","@"),"=","@"),")","@"),"(","@"),"^","@"),"/","@"),"+","@"),"*","@"),"-","@"),"@#","")))/2,TRUE,FALSE),"HardCodeMsg",IF(LEN(IF(_xlfn.ISFORMULA(H!D187),_xlfn.FORMULATEXT(H!D187),H!D187))-LEN(SUBSTITUTE(IF(_xlfn.ISFORMULA(H!D187),_xlfn.FORMULATEXT(H!D187),H!D187),"""",""))&gt;LEN(IF(_xlfn.ISFORMULA('#_H'!D187),_xlfn.FORMULATEXT('#_H'!D187),'#_H'!D187))-LEN(SUBSTITUTE(IF(_xlfn.ISFORMULA('#_H'!D187),_xlfn.FORMULATEXT('#_H'!D187),'#_H'!D187),"""","")),TRUE,FALSE),"HardQuoteMsg",IF(LEN(IF(_xlfn.ISFORMULA(H!D187),_xlfn.FORMULATEXT(H!D187),H!D187))-LEN(SUBSTITUTE(IF(_xlfn.ISFORMULA(H!D187),_xlfn.FORMULATEXT(H!D187),H!D187),"$",""))&lt;LEN(IF(_xlfn.ISFORMULA('#_H'!D187),_xlfn.FORMULATEXT('#_H'!D187),'#_H'!D187))-LEN(SUBSTITUTE(IF(_xlfn.ISFORMULA('#_H'!D187),_xlfn.FORMULATEXT('#_H'!D187),'#_H'!D187),"$","")),TRUE,FALSE),"MissingAbsMsg",_xlfn.IFS(ISTEXT('#_H'!D187),FALSE,ISLOGICAL('#_H'!D187),FALSE,SUBSTITUTE(CELL("format",'#_H'!D187),"-","")=SUBSTITUTE(CELL("format",H!D187),"-",""),FALSE,CELL("format",'#_H'!D187)="G",FALSE,AND(CELL("format",'#_H'!D187)="F0",CELL("format",H!D187)="G"),FALSE,TRUE,IFERROR(IF(MATCH(CELL("format",'#_H'!D187),FormatCodes_SFX!$A$4:$A$53,0)&gt;0,TRUE),FALSE),TRUE,TRUE),"FormatMsg",TRUE,"PerfectMsg")</f>
        <v>PerfectMsg</v>
      </c>
      <c r="E187" s="257">
        <v>835492</v>
      </c>
      <c r="F187" s="254">
        <v>0</v>
      </c>
      <c r="G187" s="254">
        <v>0</v>
      </c>
      <c r="H187" s="254"/>
      <c r="I187" s="251"/>
      <c r="J187" s="252">
        <v>0</v>
      </c>
      <c r="K187" s="252">
        <v>0</v>
      </c>
      <c r="N187" s="251"/>
    </row>
    <row r="188" spans="1:14" s="252" customFormat="1" x14ac:dyDescent="0.15">
      <c r="A188" s="251"/>
      <c r="B188" s="252">
        <v>0</v>
      </c>
      <c r="C188" s="252">
        <v>0</v>
      </c>
      <c r="D188" s="252" t="str">
        <f ca="1">_xlfn.IFS(ISBLANK(H!D188),"",IF(NOT(ISNA('#_H'!D188)),IF(ISNA(H!D188),TRUE,FALSE),FALSE),"StuNAMsg",IF(AND(ISNA('#_H'!D188),ISNA(H!D188)),TRUE,FALSE),"PerfectMsg",IF(NOT(ISERROR('#_H'!D188)),IF(ISERROR(H!D188),TRUE,FALSE),FALSE),"StuErrorMsg",IF(TYPE('#_H'!D188)&lt;&gt;TYPE(H!D188),TRUE,FALSE),"WrongTypeMsg",IF(_xlfn.ISFORMULA('#_H'!D188),IF(NOT(_xlfn.ISFORMULA(H!D188)),TRUE),FALSE),"MissingFormulaMsg",IF(NOT(AND(ISNUMBER(FIND("[",_xlfn.FORMULATEXT('#_H'!D188))),ISNUMBER(FIND("!",_xlfn.FORMULATEXT('#_H'!D188))))),AND(ISNUMBER(FIND("[",_xlfn.FORMULATEXT(H!D188))),ISNUMBER(FIND("!",_xlfn.FORMULATEXT(H!D188)))),FALSE),"ExternalRefsMsg",IF(ISNUMBER('#_H'!D188),IF(ABS('#_H'!D188-H!D188)&gt;0.00001,TRUE,FALSE),IF('#_H'!D188&lt;&gt;H!D188,TRUE,FALSE)),IF(ISNUMBER('#_H'!D188),IF('#_H'!D188&gt;H!D188,"TooLow","TooHigh"),"WrongAnswer"),NOT(_xlfn.ISFORMULA('#_H'!D188)),IF(_xlfn.IFS(ISTEXT('#_H'!D188),FALSE,ISLOGICAL('#_H'!D188),FALSE,SUBSTITUTE(CELL("format",'#_H'!D188),"-","")=SUBSTITUTE(CELL("format",H!D188),"-",""),FALSE,CELL("format",'#_H'!D188)="G",FALSE,AND(CELL("format",'#_H'!D188)="F0",CELL("format",H!D188)="G"),FALSE,TRUE,IFERROR(IF(MATCH(CELL("format",'#_H'!D188)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188),_xlfn.FORMULATEXT(H!D188),H!D188),"9","#"),"8","#"),"7","#"),"6","#"),"5","#"),"4","#"),"3","#"),"2","#"),"1","#"),"0","#"),"$","")," ",""),",","@"),"&gt;","@"),"&lt;","@"),"=","@"),")","@"),"(","@"),"^","@"),"/","@"),"+","@"),"*","@"),"-","@"))-LEN(SUBSTITUTE(SUBSTITUTE(SUBSTITUTE(SUBSTITUTE(SUBSTITUTE(SUBSTITUTE(SUBSTITUTE(SUBSTITUTE(SUBSTITUTE(SUBSTITUTE(SUBSTITUTE(SUBSTITUTE(SUBSTITUTE(SUBSTITUTE(SUBSTITUTE(SUBSTITUTE(SUBSTITUTE(SUBSTITUTE(SUBSTITUTE(SUBSTITUTE(SUBSTITUTE(SUBSTITUTE(SUBSTITUTE(SUBSTITUTE(IF(_xlfn.ISFORMULA(H!D188),_xlfn.FORMULATEXT(H!D188),H!D188),"9","#"),"8","#"),"7","#"),"6","#"),"5","#"),"4","#"),"3","#"),"2","#"),"1","#"),"0","#"),"$","")," ",""),",","@"),"&gt;","@"),"&lt;","@"),"=","@"),")","@"),"(","@"),"^","@"),"/","@"),"+","@"),"*","@"),"-","@"),"@#","")))/2&gt;(LEN(SUBSTITUTE(SUBSTITUTE(SUBSTITUTE(SUBSTITUTE(SUBSTITUTE(SUBSTITUTE(SUBSTITUTE(SUBSTITUTE(SUBSTITUTE(SUBSTITUTE(SUBSTITUTE(SUBSTITUTE(SUBSTITUTE(SUBSTITUTE(SUBSTITUTE(SUBSTITUTE(SUBSTITUTE(SUBSTITUTE(SUBSTITUTE(SUBSTITUTE(SUBSTITUTE(SUBSTITUTE(SUBSTITUTE(IF(_xlfn.ISFORMULA('#_H'!D188),_xlfn.FORMULATEXT('#_H'!D188),'#_H'!D188),"9","#"),"8","#"),"7","#"),"6","#"),"5","#"),"4","#"),"3","#"),"2","#"),"1","#"),"0","#"),"$","")," ",""),",","@"),"&gt;","@"),"&lt;","@"),"=","@"),")","@"),"(","@"),"^","@"),"/","@"),"+","@"),"*","@"),"-","@"))-LEN(SUBSTITUTE(SUBSTITUTE(SUBSTITUTE(SUBSTITUTE(SUBSTITUTE(SUBSTITUTE(SUBSTITUTE(SUBSTITUTE(SUBSTITUTE(SUBSTITUTE(SUBSTITUTE(SUBSTITUTE(SUBSTITUTE(SUBSTITUTE(SUBSTITUTE(SUBSTITUTE(SUBSTITUTE(SUBSTITUTE(SUBSTITUTE(SUBSTITUTE(SUBSTITUTE(SUBSTITUTE(SUBSTITUTE(SUBSTITUTE(IF(_xlfn.ISFORMULA('#_H'!D188),_xlfn.FORMULATEXT('#_H'!D188),'#_H'!D188),"9","#"),"8","#"),"7","#"),"6","#"),"5","#"),"4","#"),"3","#"),"2","#"),"1","#"),"0","#"),"$","")," ",""),",","@"),"&gt;","@"),"&lt;","@"),"=","@"),")","@"),"(","@"),"^","@"),"/","@"),"+","@"),"*","@"),"-","@"),"@#","")))/2,TRUE,FALSE),"HardCodeMsg",IF(LEN(IF(_xlfn.ISFORMULA(H!D188),_xlfn.FORMULATEXT(H!D188),H!D188))-LEN(SUBSTITUTE(IF(_xlfn.ISFORMULA(H!D188),_xlfn.FORMULATEXT(H!D188),H!D188),"""",""))&gt;LEN(IF(_xlfn.ISFORMULA('#_H'!D188),_xlfn.FORMULATEXT('#_H'!D188),'#_H'!D188))-LEN(SUBSTITUTE(IF(_xlfn.ISFORMULA('#_H'!D188),_xlfn.FORMULATEXT('#_H'!D188),'#_H'!D188),"""","")),TRUE,FALSE),"HardQuoteMsg",IF(LEN(IF(_xlfn.ISFORMULA(H!D188),_xlfn.FORMULATEXT(H!D188),H!D188))-LEN(SUBSTITUTE(IF(_xlfn.ISFORMULA(H!D188),_xlfn.FORMULATEXT(H!D188),H!D188),"$",""))&lt;LEN(IF(_xlfn.ISFORMULA('#_H'!D188),_xlfn.FORMULATEXT('#_H'!D188),'#_H'!D188))-LEN(SUBSTITUTE(IF(_xlfn.ISFORMULA('#_H'!D188),_xlfn.FORMULATEXT('#_H'!D188),'#_H'!D188),"$","")),TRUE,FALSE),"MissingAbsMsg",_xlfn.IFS(ISTEXT('#_H'!D188),FALSE,ISLOGICAL('#_H'!D188),FALSE,SUBSTITUTE(CELL("format",'#_H'!D188),"-","")=SUBSTITUTE(CELL("format",H!D188),"-",""),FALSE,CELL("format",'#_H'!D188)="G",FALSE,AND(CELL("format",'#_H'!D188)="F0",CELL("format",H!D188)="G"),FALSE,TRUE,IFERROR(IF(MATCH(CELL("format",'#_H'!D188),FormatCodes_SFX!$A$4:$A$53,0)&gt;0,TRUE),FALSE),TRUE,TRUE),"FormatMsg",TRUE,"PerfectMsg")</f>
        <v>PerfectMsg</v>
      </c>
      <c r="E188" s="257">
        <v>325641</v>
      </c>
      <c r="F188" s="254">
        <v>0</v>
      </c>
      <c r="G188" s="254">
        <v>0</v>
      </c>
      <c r="H188" s="254"/>
      <c r="I188" s="251"/>
      <c r="J188" s="252">
        <v>0</v>
      </c>
      <c r="K188" s="252">
        <v>0</v>
      </c>
      <c r="N188" s="251"/>
    </row>
    <row r="189" spans="1:14" s="252" customFormat="1" x14ac:dyDescent="0.15">
      <c r="A189" s="251"/>
      <c r="B189" s="252">
        <v>0</v>
      </c>
      <c r="C189" s="252">
        <v>0</v>
      </c>
      <c r="D189" s="252" t="str">
        <f ca="1">_xlfn.IFS(ISBLANK(H!D189),"",IF(NOT(ISNA('#_H'!D189)),IF(ISNA(H!D189),TRUE,FALSE),FALSE),"StuNAMsg",IF(AND(ISNA('#_H'!D189),ISNA(H!D189)),TRUE,FALSE),"PerfectMsg",IF(NOT(ISERROR('#_H'!D189)),IF(ISERROR(H!D189),TRUE,FALSE),FALSE),"StuErrorMsg",IF(TYPE('#_H'!D189)&lt;&gt;TYPE(H!D189),TRUE,FALSE),"WrongTypeMsg",IF(_xlfn.ISFORMULA('#_H'!D189),IF(NOT(_xlfn.ISFORMULA(H!D189)),TRUE),FALSE),"MissingFormulaMsg",IF(NOT(AND(ISNUMBER(FIND("[",_xlfn.FORMULATEXT('#_H'!D189))),ISNUMBER(FIND("!",_xlfn.FORMULATEXT('#_H'!D189))))),AND(ISNUMBER(FIND("[",_xlfn.FORMULATEXT(H!D189))),ISNUMBER(FIND("!",_xlfn.FORMULATEXT(H!D189)))),FALSE),"ExternalRefsMsg",IF(ISNUMBER('#_H'!D189),IF(ABS('#_H'!D189-H!D189)&gt;0.00001,TRUE,FALSE),IF('#_H'!D189&lt;&gt;H!D189,TRUE,FALSE)),IF(ISNUMBER('#_H'!D189),IF('#_H'!D189&gt;H!D189,"TooLow","TooHigh"),"WrongAnswer"),NOT(_xlfn.ISFORMULA('#_H'!D189)),IF(_xlfn.IFS(ISTEXT('#_H'!D189),FALSE,ISLOGICAL('#_H'!D189),FALSE,SUBSTITUTE(CELL("format",'#_H'!D189),"-","")=SUBSTITUTE(CELL("format",H!D189),"-",""),FALSE,CELL("format",'#_H'!D189)="G",FALSE,AND(CELL("format",'#_H'!D189)="F0",CELL("format",H!D189)="G"),FALSE,TRUE,IFERROR(IF(MATCH(CELL("format",'#_H'!D189)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189),_xlfn.FORMULATEXT(H!D189),H!D189),"9","#"),"8","#"),"7","#"),"6","#"),"5","#"),"4","#"),"3","#"),"2","#"),"1","#"),"0","#"),"$","")," ",""),",","@"),"&gt;","@"),"&lt;","@"),"=","@"),")","@"),"(","@"),"^","@"),"/","@"),"+","@"),"*","@"),"-","@"))-LEN(SUBSTITUTE(SUBSTITUTE(SUBSTITUTE(SUBSTITUTE(SUBSTITUTE(SUBSTITUTE(SUBSTITUTE(SUBSTITUTE(SUBSTITUTE(SUBSTITUTE(SUBSTITUTE(SUBSTITUTE(SUBSTITUTE(SUBSTITUTE(SUBSTITUTE(SUBSTITUTE(SUBSTITUTE(SUBSTITUTE(SUBSTITUTE(SUBSTITUTE(SUBSTITUTE(SUBSTITUTE(SUBSTITUTE(SUBSTITUTE(IF(_xlfn.ISFORMULA(H!D189),_xlfn.FORMULATEXT(H!D189),H!D189),"9","#"),"8","#"),"7","#"),"6","#"),"5","#"),"4","#"),"3","#"),"2","#"),"1","#"),"0","#"),"$","")," ",""),",","@"),"&gt;","@"),"&lt;","@"),"=","@"),")","@"),"(","@"),"^","@"),"/","@"),"+","@"),"*","@"),"-","@"),"@#","")))/2&gt;(LEN(SUBSTITUTE(SUBSTITUTE(SUBSTITUTE(SUBSTITUTE(SUBSTITUTE(SUBSTITUTE(SUBSTITUTE(SUBSTITUTE(SUBSTITUTE(SUBSTITUTE(SUBSTITUTE(SUBSTITUTE(SUBSTITUTE(SUBSTITUTE(SUBSTITUTE(SUBSTITUTE(SUBSTITUTE(SUBSTITUTE(SUBSTITUTE(SUBSTITUTE(SUBSTITUTE(SUBSTITUTE(SUBSTITUTE(IF(_xlfn.ISFORMULA('#_H'!D189),_xlfn.FORMULATEXT('#_H'!D189),'#_H'!D189),"9","#"),"8","#"),"7","#"),"6","#"),"5","#"),"4","#"),"3","#"),"2","#"),"1","#"),"0","#"),"$","")," ",""),",","@"),"&gt;","@"),"&lt;","@"),"=","@"),")","@"),"(","@"),"^","@"),"/","@"),"+","@"),"*","@"),"-","@"))-LEN(SUBSTITUTE(SUBSTITUTE(SUBSTITUTE(SUBSTITUTE(SUBSTITUTE(SUBSTITUTE(SUBSTITUTE(SUBSTITUTE(SUBSTITUTE(SUBSTITUTE(SUBSTITUTE(SUBSTITUTE(SUBSTITUTE(SUBSTITUTE(SUBSTITUTE(SUBSTITUTE(SUBSTITUTE(SUBSTITUTE(SUBSTITUTE(SUBSTITUTE(SUBSTITUTE(SUBSTITUTE(SUBSTITUTE(SUBSTITUTE(IF(_xlfn.ISFORMULA('#_H'!D189),_xlfn.FORMULATEXT('#_H'!D189),'#_H'!D189),"9","#"),"8","#"),"7","#"),"6","#"),"5","#"),"4","#"),"3","#"),"2","#"),"1","#"),"0","#"),"$","")," ",""),",","@"),"&gt;","@"),"&lt;","@"),"=","@"),")","@"),"(","@"),"^","@"),"/","@"),"+","@"),"*","@"),"-","@"),"@#","")))/2,TRUE,FALSE),"HardCodeMsg",IF(LEN(IF(_xlfn.ISFORMULA(H!D189),_xlfn.FORMULATEXT(H!D189),H!D189))-LEN(SUBSTITUTE(IF(_xlfn.ISFORMULA(H!D189),_xlfn.FORMULATEXT(H!D189),H!D189),"""",""))&gt;LEN(IF(_xlfn.ISFORMULA('#_H'!D189),_xlfn.FORMULATEXT('#_H'!D189),'#_H'!D189))-LEN(SUBSTITUTE(IF(_xlfn.ISFORMULA('#_H'!D189),_xlfn.FORMULATEXT('#_H'!D189),'#_H'!D189),"""","")),TRUE,FALSE),"HardQuoteMsg",IF(LEN(IF(_xlfn.ISFORMULA(H!D189),_xlfn.FORMULATEXT(H!D189),H!D189))-LEN(SUBSTITUTE(IF(_xlfn.ISFORMULA(H!D189),_xlfn.FORMULATEXT(H!D189),H!D189),"$",""))&lt;LEN(IF(_xlfn.ISFORMULA('#_H'!D189),_xlfn.FORMULATEXT('#_H'!D189),'#_H'!D189))-LEN(SUBSTITUTE(IF(_xlfn.ISFORMULA('#_H'!D189),_xlfn.FORMULATEXT('#_H'!D189),'#_H'!D189),"$","")),TRUE,FALSE),"MissingAbsMsg",_xlfn.IFS(ISTEXT('#_H'!D189),FALSE,ISLOGICAL('#_H'!D189),FALSE,SUBSTITUTE(CELL("format",'#_H'!D189),"-","")=SUBSTITUTE(CELL("format",H!D189),"-",""),FALSE,CELL("format",'#_H'!D189)="G",FALSE,AND(CELL("format",'#_H'!D189)="F0",CELL("format",H!D189)="G"),FALSE,TRUE,IFERROR(IF(MATCH(CELL("format",'#_H'!D189),FormatCodes_SFX!$A$4:$A$53,0)&gt;0,TRUE),FALSE),TRUE,TRUE),"FormatMsg",TRUE,"PerfectMsg")</f>
        <v>PerfectMsg</v>
      </c>
      <c r="E189" s="257">
        <v>273017</v>
      </c>
      <c r="F189" s="254">
        <v>0</v>
      </c>
      <c r="G189" s="254">
        <v>0</v>
      </c>
      <c r="H189" s="254"/>
      <c r="I189" s="251"/>
      <c r="J189" s="252">
        <v>0</v>
      </c>
      <c r="K189" s="252">
        <v>0</v>
      </c>
      <c r="N189" s="251"/>
    </row>
    <row r="190" spans="1:14" s="252" customFormat="1" x14ac:dyDescent="0.15">
      <c r="A190" s="251"/>
      <c r="B190" s="252">
        <v>0</v>
      </c>
      <c r="C190" s="252">
        <v>0</v>
      </c>
      <c r="D190" s="252" t="str">
        <f ca="1">_xlfn.IFS(ISBLANK(H!D190),"",IF(NOT(ISNA('#_H'!D190)),IF(ISNA(H!D190),TRUE,FALSE),FALSE),"StuNAMsg",IF(AND(ISNA('#_H'!D190),ISNA(H!D190)),TRUE,FALSE),"PerfectMsg",IF(NOT(ISERROR('#_H'!D190)),IF(ISERROR(H!D190),TRUE,FALSE),FALSE),"StuErrorMsg",IF(TYPE('#_H'!D190)&lt;&gt;TYPE(H!D190),TRUE,FALSE),"WrongTypeMsg",IF(_xlfn.ISFORMULA('#_H'!D190),IF(NOT(_xlfn.ISFORMULA(H!D190)),TRUE),FALSE),"MissingFormulaMsg",IF(NOT(AND(ISNUMBER(FIND("[",_xlfn.FORMULATEXT('#_H'!D190))),ISNUMBER(FIND("!",_xlfn.FORMULATEXT('#_H'!D190))))),AND(ISNUMBER(FIND("[",_xlfn.FORMULATEXT(H!D190))),ISNUMBER(FIND("!",_xlfn.FORMULATEXT(H!D190)))),FALSE),"ExternalRefsMsg",IF(ISNUMBER('#_H'!D190),IF(ABS('#_H'!D190-H!D190)&gt;0.00001,TRUE,FALSE),IF('#_H'!D190&lt;&gt;H!D190,TRUE,FALSE)),IF(ISNUMBER('#_H'!D190),IF('#_H'!D190&gt;H!D190,"TooLow","TooHigh"),"WrongAnswer"),NOT(_xlfn.ISFORMULA('#_H'!D190)),IF(_xlfn.IFS(ISTEXT('#_H'!D190),FALSE,ISLOGICAL('#_H'!D190),FALSE,SUBSTITUTE(CELL("format",'#_H'!D190),"-","")=SUBSTITUTE(CELL("format",H!D190),"-",""),FALSE,CELL("format",'#_H'!D190)="G",FALSE,AND(CELL("format",'#_H'!D190)="F0",CELL("format",H!D190)="G"),FALSE,TRUE,IFERROR(IF(MATCH(CELL("format",'#_H'!D190)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190),_xlfn.FORMULATEXT(H!D190),H!D190),"9","#"),"8","#"),"7","#"),"6","#"),"5","#"),"4","#"),"3","#"),"2","#"),"1","#"),"0","#"),"$","")," ",""),",","@"),"&gt;","@"),"&lt;","@"),"=","@"),")","@"),"(","@"),"^","@"),"/","@"),"+","@"),"*","@"),"-","@"))-LEN(SUBSTITUTE(SUBSTITUTE(SUBSTITUTE(SUBSTITUTE(SUBSTITUTE(SUBSTITUTE(SUBSTITUTE(SUBSTITUTE(SUBSTITUTE(SUBSTITUTE(SUBSTITUTE(SUBSTITUTE(SUBSTITUTE(SUBSTITUTE(SUBSTITUTE(SUBSTITUTE(SUBSTITUTE(SUBSTITUTE(SUBSTITUTE(SUBSTITUTE(SUBSTITUTE(SUBSTITUTE(SUBSTITUTE(SUBSTITUTE(IF(_xlfn.ISFORMULA(H!D190),_xlfn.FORMULATEXT(H!D190),H!D190),"9","#"),"8","#"),"7","#"),"6","#"),"5","#"),"4","#"),"3","#"),"2","#"),"1","#"),"0","#"),"$","")," ",""),",","@"),"&gt;","@"),"&lt;","@"),"=","@"),")","@"),"(","@"),"^","@"),"/","@"),"+","@"),"*","@"),"-","@"),"@#","")))/2&gt;(LEN(SUBSTITUTE(SUBSTITUTE(SUBSTITUTE(SUBSTITUTE(SUBSTITUTE(SUBSTITUTE(SUBSTITUTE(SUBSTITUTE(SUBSTITUTE(SUBSTITUTE(SUBSTITUTE(SUBSTITUTE(SUBSTITUTE(SUBSTITUTE(SUBSTITUTE(SUBSTITUTE(SUBSTITUTE(SUBSTITUTE(SUBSTITUTE(SUBSTITUTE(SUBSTITUTE(SUBSTITUTE(SUBSTITUTE(IF(_xlfn.ISFORMULA('#_H'!D190),_xlfn.FORMULATEXT('#_H'!D190),'#_H'!D190),"9","#"),"8","#"),"7","#"),"6","#"),"5","#"),"4","#"),"3","#"),"2","#"),"1","#"),"0","#"),"$","")," ",""),",","@"),"&gt;","@"),"&lt;","@"),"=","@"),")","@"),"(","@"),"^","@"),"/","@"),"+","@"),"*","@"),"-","@"))-LEN(SUBSTITUTE(SUBSTITUTE(SUBSTITUTE(SUBSTITUTE(SUBSTITUTE(SUBSTITUTE(SUBSTITUTE(SUBSTITUTE(SUBSTITUTE(SUBSTITUTE(SUBSTITUTE(SUBSTITUTE(SUBSTITUTE(SUBSTITUTE(SUBSTITUTE(SUBSTITUTE(SUBSTITUTE(SUBSTITUTE(SUBSTITUTE(SUBSTITUTE(SUBSTITUTE(SUBSTITUTE(SUBSTITUTE(SUBSTITUTE(IF(_xlfn.ISFORMULA('#_H'!D190),_xlfn.FORMULATEXT('#_H'!D190),'#_H'!D190),"9","#"),"8","#"),"7","#"),"6","#"),"5","#"),"4","#"),"3","#"),"2","#"),"1","#"),"0","#"),"$","")," ",""),",","@"),"&gt;","@"),"&lt;","@"),"=","@"),")","@"),"(","@"),"^","@"),"/","@"),"+","@"),"*","@"),"-","@"),"@#","")))/2,TRUE,FALSE),"HardCodeMsg",IF(LEN(IF(_xlfn.ISFORMULA(H!D190),_xlfn.FORMULATEXT(H!D190),H!D190))-LEN(SUBSTITUTE(IF(_xlfn.ISFORMULA(H!D190),_xlfn.FORMULATEXT(H!D190),H!D190),"""",""))&gt;LEN(IF(_xlfn.ISFORMULA('#_H'!D190),_xlfn.FORMULATEXT('#_H'!D190),'#_H'!D190))-LEN(SUBSTITUTE(IF(_xlfn.ISFORMULA('#_H'!D190),_xlfn.FORMULATEXT('#_H'!D190),'#_H'!D190),"""","")),TRUE,FALSE),"HardQuoteMsg",IF(LEN(IF(_xlfn.ISFORMULA(H!D190),_xlfn.FORMULATEXT(H!D190),H!D190))-LEN(SUBSTITUTE(IF(_xlfn.ISFORMULA(H!D190),_xlfn.FORMULATEXT(H!D190),H!D190),"$",""))&lt;LEN(IF(_xlfn.ISFORMULA('#_H'!D190),_xlfn.FORMULATEXT('#_H'!D190),'#_H'!D190))-LEN(SUBSTITUTE(IF(_xlfn.ISFORMULA('#_H'!D190),_xlfn.FORMULATEXT('#_H'!D190),'#_H'!D190),"$","")),TRUE,FALSE),"MissingAbsMsg",_xlfn.IFS(ISTEXT('#_H'!D190),FALSE,ISLOGICAL('#_H'!D190),FALSE,SUBSTITUTE(CELL("format",'#_H'!D190),"-","")=SUBSTITUTE(CELL("format",H!D190),"-",""),FALSE,CELL("format",'#_H'!D190)="G",FALSE,AND(CELL("format",'#_H'!D190)="F0",CELL("format",H!D190)="G"),FALSE,TRUE,IFERROR(IF(MATCH(CELL("format",'#_H'!D190),FormatCodes_SFX!$A$4:$A$53,0)&gt;0,TRUE),FALSE),TRUE,TRUE),"FormatMsg",TRUE,"PerfectMsg")</f>
        <v>PerfectMsg</v>
      </c>
      <c r="E190" s="257">
        <v>393133</v>
      </c>
      <c r="F190" s="254">
        <v>0</v>
      </c>
      <c r="G190" s="254">
        <v>0</v>
      </c>
      <c r="H190" s="254"/>
      <c r="I190" s="251"/>
      <c r="J190" s="252">
        <v>0</v>
      </c>
      <c r="K190" s="252">
        <v>0</v>
      </c>
      <c r="N190" s="251"/>
    </row>
    <row r="191" spans="1:14" s="252" customFormat="1" x14ac:dyDescent="0.15">
      <c r="A191" s="251"/>
      <c r="B191" s="252">
        <v>0</v>
      </c>
      <c r="C191" s="252">
        <v>0</v>
      </c>
      <c r="D191" s="252" t="str">
        <f ca="1">_xlfn.IFS(ISBLANK(H!D191),"",IF(NOT(ISNA('#_H'!D191)),IF(ISNA(H!D191),TRUE,FALSE),FALSE),"StuNAMsg",IF(AND(ISNA('#_H'!D191),ISNA(H!D191)),TRUE,FALSE),"PerfectMsg",IF(NOT(ISERROR('#_H'!D191)),IF(ISERROR(H!D191),TRUE,FALSE),FALSE),"StuErrorMsg",IF(TYPE('#_H'!D191)&lt;&gt;TYPE(H!D191),TRUE,FALSE),"WrongTypeMsg",IF(_xlfn.ISFORMULA('#_H'!D191),IF(NOT(_xlfn.ISFORMULA(H!D191)),TRUE),FALSE),"MissingFormulaMsg",IF(NOT(AND(ISNUMBER(FIND("[",_xlfn.FORMULATEXT('#_H'!D191))),ISNUMBER(FIND("!",_xlfn.FORMULATEXT('#_H'!D191))))),AND(ISNUMBER(FIND("[",_xlfn.FORMULATEXT(H!D191))),ISNUMBER(FIND("!",_xlfn.FORMULATEXT(H!D191)))),FALSE),"ExternalRefsMsg",IF(ISNUMBER('#_H'!D191),IF(ABS('#_H'!D191-H!D191)&gt;0.00001,TRUE,FALSE),IF('#_H'!D191&lt;&gt;H!D191,TRUE,FALSE)),IF(ISNUMBER('#_H'!D191),IF('#_H'!D191&gt;H!D191,"TooLow","TooHigh"),"WrongAnswer"),NOT(_xlfn.ISFORMULA('#_H'!D191)),IF(_xlfn.IFS(ISTEXT('#_H'!D191),FALSE,ISLOGICAL('#_H'!D191),FALSE,SUBSTITUTE(CELL("format",'#_H'!D191),"-","")=SUBSTITUTE(CELL("format",H!D191),"-",""),FALSE,CELL("format",'#_H'!D191)="G",FALSE,AND(CELL("format",'#_H'!D191)="F0",CELL("format",H!D191)="G"),FALSE,TRUE,IFERROR(IF(MATCH(CELL("format",'#_H'!D191)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191),_xlfn.FORMULATEXT(H!D191),H!D191),"9","#"),"8","#"),"7","#"),"6","#"),"5","#"),"4","#"),"3","#"),"2","#"),"1","#"),"0","#"),"$","")," ",""),",","@"),"&gt;","@"),"&lt;","@"),"=","@"),")","@"),"(","@"),"^","@"),"/","@"),"+","@"),"*","@"),"-","@"))-LEN(SUBSTITUTE(SUBSTITUTE(SUBSTITUTE(SUBSTITUTE(SUBSTITUTE(SUBSTITUTE(SUBSTITUTE(SUBSTITUTE(SUBSTITUTE(SUBSTITUTE(SUBSTITUTE(SUBSTITUTE(SUBSTITUTE(SUBSTITUTE(SUBSTITUTE(SUBSTITUTE(SUBSTITUTE(SUBSTITUTE(SUBSTITUTE(SUBSTITUTE(SUBSTITUTE(SUBSTITUTE(SUBSTITUTE(SUBSTITUTE(IF(_xlfn.ISFORMULA(H!D191),_xlfn.FORMULATEXT(H!D191),H!D191),"9","#"),"8","#"),"7","#"),"6","#"),"5","#"),"4","#"),"3","#"),"2","#"),"1","#"),"0","#"),"$","")," ",""),",","@"),"&gt;","@"),"&lt;","@"),"=","@"),")","@"),"(","@"),"^","@"),"/","@"),"+","@"),"*","@"),"-","@"),"@#","")))/2&gt;(LEN(SUBSTITUTE(SUBSTITUTE(SUBSTITUTE(SUBSTITUTE(SUBSTITUTE(SUBSTITUTE(SUBSTITUTE(SUBSTITUTE(SUBSTITUTE(SUBSTITUTE(SUBSTITUTE(SUBSTITUTE(SUBSTITUTE(SUBSTITUTE(SUBSTITUTE(SUBSTITUTE(SUBSTITUTE(SUBSTITUTE(SUBSTITUTE(SUBSTITUTE(SUBSTITUTE(SUBSTITUTE(SUBSTITUTE(IF(_xlfn.ISFORMULA('#_H'!D191),_xlfn.FORMULATEXT('#_H'!D191),'#_H'!D191),"9","#"),"8","#"),"7","#"),"6","#"),"5","#"),"4","#"),"3","#"),"2","#"),"1","#"),"0","#"),"$","")," ",""),",","@"),"&gt;","@"),"&lt;","@"),"=","@"),")","@"),"(","@"),"^","@"),"/","@"),"+","@"),"*","@"),"-","@"))-LEN(SUBSTITUTE(SUBSTITUTE(SUBSTITUTE(SUBSTITUTE(SUBSTITUTE(SUBSTITUTE(SUBSTITUTE(SUBSTITUTE(SUBSTITUTE(SUBSTITUTE(SUBSTITUTE(SUBSTITUTE(SUBSTITUTE(SUBSTITUTE(SUBSTITUTE(SUBSTITUTE(SUBSTITUTE(SUBSTITUTE(SUBSTITUTE(SUBSTITUTE(SUBSTITUTE(SUBSTITUTE(SUBSTITUTE(SUBSTITUTE(IF(_xlfn.ISFORMULA('#_H'!D191),_xlfn.FORMULATEXT('#_H'!D191),'#_H'!D191),"9","#"),"8","#"),"7","#"),"6","#"),"5","#"),"4","#"),"3","#"),"2","#"),"1","#"),"0","#"),"$","")," ",""),",","@"),"&gt;","@"),"&lt;","@"),"=","@"),")","@"),"(","@"),"^","@"),"/","@"),"+","@"),"*","@"),"-","@"),"@#","")))/2,TRUE,FALSE),"HardCodeMsg",IF(LEN(IF(_xlfn.ISFORMULA(H!D191),_xlfn.FORMULATEXT(H!D191),H!D191))-LEN(SUBSTITUTE(IF(_xlfn.ISFORMULA(H!D191),_xlfn.FORMULATEXT(H!D191),H!D191),"""",""))&gt;LEN(IF(_xlfn.ISFORMULA('#_H'!D191),_xlfn.FORMULATEXT('#_H'!D191),'#_H'!D191))-LEN(SUBSTITUTE(IF(_xlfn.ISFORMULA('#_H'!D191),_xlfn.FORMULATEXT('#_H'!D191),'#_H'!D191),"""","")),TRUE,FALSE),"HardQuoteMsg",IF(LEN(IF(_xlfn.ISFORMULA(H!D191),_xlfn.FORMULATEXT(H!D191),H!D191))-LEN(SUBSTITUTE(IF(_xlfn.ISFORMULA(H!D191),_xlfn.FORMULATEXT(H!D191),H!D191),"$",""))&lt;LEN(IF(_xlfn.ISFORMULA('#_H'!D191),_xlfn.FORMULATEXT('#_H'!D191),'#_H'!D191))-LEN(SUBSTITUTE(IF(_xlfn.ISFORMULA('#_H'!D191),_xlfn.FORMULATEXT('#_H'!D191),'#_H'!D191),"$","")),TRUE,FALSE),"MissingAbsMsg",_xlfn.IFS(ISTEXT('#_H'!D191),FALSE,ISLOGICAL('#_H'!D191),FALSE,SUBSTITUTE(CELL("format",'#_H'!D191),"-","")=SUBSTITUTE(CELL("format",H!D191),"-",""),FALSE,CELL("format",'#_H'!D191)="G",FALSE,AND(CELL("format",'#_H'!D191)="F0",CELL("format",H!D191)="G"),FALSE,TRUE,IFERROR(IF(MATCH(CELL("format",'#_H'!D191),FormatCodes_SFX!$A$4:$A$53,0)&gt;0,TRUE),FALSE),TRUE,TRUE),"FormatMsg",TRUE,"PerfectMsg")</f>
        <v>PerfectMsg</v>
      </c>
      <c r="E191" s="257">
        <v>263996</v>
      </c>
      <c r="F191" s="254">
        <v>0</v>
      </c>
      <c r="G191" s="254">
        <v>0</v>
      </c>
      <c r="H191" s="254"/>
      <c r="I191" s="251"/>
      <c r="J191" s="252">
        <v>0</v>
      </c>
      <c r="K191" s="252">
        <v>0</v>
      </c>
      <c r="N191" s="251"/>
    </row>
    <row r="192" spans="1:14" s="252" customFormat="1" x14ac:dyDescent="0.15">
      <c r="A192" s="251"/>
      <c r="B192" s="252">
        <v>0</v>
      </c>
      <c r="C192" s="252">
        <v>0</v>
      </c>
      <c r="D192" s="252" t="str">
        <f ca="1">_xlfn.IFS(ISBLANK(H!D192),"",IF(NOT(ISNA('#_H'!D192)),IF(ISNA(H!D192),TRUE,FALSE),FALSE),"StuNAMsg",IF(AND(ISNA('#_H'!D192),ISNA(H!D192)),TRUE,FALSE),"PerfectMsg",IF(NOT(ISERROR('#_H'!D192)),IF(ISERROR(H!D192),TRUE,FALSE),FALSE),"StuErrorMsg",IF(TYPE('#_H'!D192)&lt;&gt;TYPE(H!D192),TRUE,FALSE),"WrongTypeMsg",IF(_xlfn.ISFORMULA('#_H'!D192),IF(NOT(_xlfn.ISFORMULA(H!D192)),TRUE),FALSE),"MissingFormulaMsg",IF(NOT(AND(ISNUMBER(FIND("[",_xlfn.FORMULATEXT('#_H'!D192))),ISNUMBER(FIND("!",_xlfn.FORMULATEXT('#_H'!D192))))),AND(ISNUMBER(FIND("[",_xlfn.FORMULATEXT(H!D192))),ISNUMBER(FIND("!",_xlfn.FORMULATEXT(H!D192)))),FALSE),"ExternalRefsMsg",IF(ISNUMBER('#_H'!D192),IF(ABS('#_H'!D192-H!D192)&gt;0.00001,TRUE,FALSE),IF('#_H'!D192&lt;&gt;H!D192,TRUE,FALSE)),IF(ISNUMBER('#_H'!D192),IF('#_H'!D192&gt;H!D192,"TooLow","TooHigh"),"WrongAnswer"),NOT(_xlfn.ISFORMULA('#_H'!D192)),IF(_xlfn.IFS(ISTEXT('#_H'!D192),FALSE,ISLOGICAL('#_H'!D192),FALSE,SUBSTITUTE(CELL("format",'#_H'!D192),"-","")=SUBSTITUTE(CELL("format",H!D192),"-",""),FALSE,CELL("format",'#_H'!D192)="G",FALSE,AND(CELL("format",'#_H'!D192)="F0",CELL("format",H!D192)="G"),FALSE,TRUE,IFERROR(IF(MATCH(CELL("format",'#_H'!D192)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192),_xlfn.FORMULATEXT(H!D192),H!D192),"9","#"),"8","#"),"7","#"),"6","#"),"5","#"),"4","#"),"3","#"),"2","#"),"1","#"),"0","#"),"$","")," ",""),",","@"),"&gt;","@"),"&lt;","@"),"=","@"),")","@"),"(","@"),"^","@"),"/","@"),"+","@"),"*","@"),"-","@"))-LEN(SUBSTITUTE(SUBSTITUTE(SUBSTITUTE(SUBSTITUTE(SUBSTITUTE(SUBSTITUTE(SUBSTITUTE(SUBSTITUTE(SUBSTITUTE(SUBSTITUTE(SUBSTITUTE(SUBSTITUTE(SUBSTITUTE(SUBSTITUTE(SUBSTITUTE(SUBSTITUTE(SUBSTITUTE(SUBSTITUTE(SUBSTITUTE(SUBSTITUTE(SUBSTITUTE(SUBSTITUTE(SUBSTITUTE(SUBSTITUTE(IF(_xlfn.ISFORMULA(H!D192),_xlfn.FORMULATEXT(H!D192),H!D192),"9","#"),"8","#"),"7","#"),"6","#"),"5","#"),"4","#"),"3","#"),"2","#"),"1","#"),"0","#"),"$","")," ",""),",","@"),"&gt;","@"),"&lt;","@"),"=","@"),")","@"),"(","@"),"^","@"),"/","@"),"+","@"),"*","@"),"-","@"),"@#","")))/2&gt;(LEN(SUBSTITUTE(SUBSTITUTE(SUBSTITUTE(SUBSTITUTE(SUBSTITUTE(SUBSTITUTE(SUBSTITUTE(SUBSTITUTE(SUBSTITUTE(SUBSTITUTE(SUBSTITUTE(SUBSTITUTE(SUBSTITUTE(SUBSTITUTE(SUBSTITUTE(SUBSTITUTE(SUBSTITUTE(SUBSTITUTE(SUBSTITUTE(SUBSTITUTE(SUBSTITUTE(SUBSTITUTE(SUBSTITUTE(IF(_xlfn.ISFORMULA('#_H'!D192),_xlfn.FORMULATEXT('#_H'!D192),'#_H'!D192),"9","#"),"8","#"),"7","#"),"6","#"),"5","#"),"4","#"),"3","#"),"2","#"),"1","#"),"0","#"),"$","")," ",""),",","@"),"&gt;","@"),"&lt;","@"),"=","@"),")","@"),"(","@"),"^","@"),"/","@"),"+","@"),"*","@"),"-","@"))-LEN(SUBSTITUTE(SUBSTITUTE(SUBSTITUTE(SUBSTITUTE(SUBSTITUTE(SUBSTITUTE(SUBSTITUTE(SUBSTITUTE(SUBSTITUTE(SUBSTITUTE(SUBSTITUTE(SUBSTITUTE(SUBSTITUTE(SUBSTITUTE(SUBSTITUTE(SUBSTITUTE(SUBSTITUTE(SUBSTITUTE(SUBSTITUTE(SUBSTITUTE(SUBSTITUTE(SUBSTITUTE(SUBSTITUTE(SUBSTITUTE(IF(_xlfn.ISFORMULA('#_H'!D192),_xlfn.FORMULATEXT('#_H'!D192),'#_H'!D192),"9","#"),"8","#"),"7","#"),"6","#"),"5","#"),"4","#"),"3","#"),"2","#"),"1","#"),"0","#"),"$","")," ",""),",","@"),"&gt;","@"),"&lt;","@"),"=","@"),")","@"),"(","@"),"^","@"),"/","@"),"+","@"),"*","@"),"-","@"),"@#","")))/2,TRUE,FALSE),"HardCodeMsg",IF(LEN(IF(_xlfn.ISFORMULA(H!D192),_xlfn.FORMULATEXT(H!D192),H!D192))-LEN(SUBSTITUTE(IF(_xlfn.ISFORMULA(H!D192),_xlfn.FORMULATEXT(H!D192),H!D192),"""",""))&gt;LEN(IF(_xlfn.ISFORMULA('#_H'!D192),_xlfn.FORMULATEXT('#_H'!D192),'#_H'!D192))-LEN(SUBSTITUTE(IF(_xlfn.ISFORMULA('#_H'!D192),_xlfn.FORMULATEXT('#_H'!D192),'#_H'!D192),"""","")),TRUE,FALSE),"HardQuoteMsg",IF(LEN(IF(_xlfn.ISFORMULA(H!D192),_xlfn.FORMULATEXT(H!D192),H!D192))-LEN(SUBSTITUTE(IF(_xlfn.ISFORMULA(H!D192),_xlfn.FORMULATEXT(H!D192),H!D192),"$",""))&lt;LEN(IF(_xlfn.ISFORMULA('#_H'!D192),_xlfn.FORMULATEXT('#_H'!D192),'#_H'!D192))-LEN(SUBSTITUTE(IF(_xlfn.ISFORMULA('#_H'!D192),_xlfn.FORMULATEXT('#_H'!D192),'#_H'!D192),"$","")),TRUE,FALSE),"MissingAbsMsg",_xlfn.IFS(ISTEXT('#_H'!D192),FALSE,ISLOGICAL('#_H'!D192),FALSE,SUBSTITUTE(CELL("format",'#_H'!D192),"-","")=SUBSTITUTE(CELL("format",H!D192),"-",""),FALSE,CELL("format",'#_H'!D192)="G",FALSE,AND(CELL("format",'#_H'!D192)="F0",CELL("format",H!D192)="G"),FALSE,TRUE,IFERROR(IF(MATCH(CELL("format",'#_H'!D192),FormatCodes_SFX!$A$4:$A$53,0)&gt;0,TRUE),FALSE),TRUE,TRUE),"FormatMsg",TRUE,"PerfectMsg")</f>
        <v>PerfectMsg</v>
      </c>
      <c r="E192" s="257">
        <v>633210</v>
      </c>
      <c r="F192" s="254">
        <v>0</v>
      </c>
      <c r="G192" s="254">
        <v>0</v>
      </c>
      <c r="H192" s="254"/>
      <c r="I192" s="251"/>
      <c r="J192" s="252">
        <v>0</v>
      </c>
      <c r="K192" s="252">
        <v>0</v>
      </c>
      <c r="N192" s="251"/>
    </row>
    <row r="193" spans="1:14" s="252" customFormat="1" x14ac:dyDescent="0.15">
      <c r="A193" s="251"/>
      <c r="B193" s="252">
        <v>0</v>
      </c>
      <c r="C193" s="252">
        <v>0</v>
      </c>
      <c r="D193" s="252" t="str">
        <f ca="1">_xlfn.IFS(ISBLANK(H!D193),"",IF(NOT(ISNA('#_H'!D193)),IF(ISNA(H!D193),TRUE,FALSE),FALSE),"StuNAMsg",IF(AND(ISNA('#_H'!D193),ISNA(H!D193)),TRUE,FALSE),"PerfectMsg",IF(NOT(ISERROR('#_H'!D193)),IF(ISERROR(H!D193),TRUE,FALSE),FALSE),"StuErrorMsg",IF(TYPE('#_H'!D193)&lt;&gt;TYPE(H!D193),TRUE,FALSE),"WrongTypeMsg",IF(_xlfn.ISFORMULA('#_H'!D193),IF(NOT(_xlfn.ISFORMULA(H!D193)),TRUE),FALSE),"MissingFormulaMsg",IF(NOT(AND(ISNUMBER(FIND("[",_xlfn.FORMULATEXT('#_H'!D193))),ISNUMBER(FIND("!",_xlfn.FORMULATEXT('#_H'!D193))))),AND(ISNUMBER(FIND("[",_xlfn.FORMULATEXT(H!D193))),ISNUMBER(FIND("!",_xlfn.FORMULATEXT(H!D193)))),FALSE),"ExternalRefsMsg",IF(ISNUMBER('#_H'!D193),IF(ABS('#_H'!D193-H!D193)&gt;0.00001,TRUE,FALSE),IF('#_H'!D193&lt;&gt;H!D193,TRUE,FALSE)),IF(ISNUMBER('#_H'!D193),IF('#_H'!D193&gt;H!D193,"TooLow","TooHigh"),"WrongAnswer"),NOT(_xlfn.ISFORMULA('#_H'!D193)),IF(_xlfn.IFS(ISTEXT('#_H'!D193),FALSE,ISLOGICAL('#_H'!D193),FALSE,SUBSTITUTE(CELL("format",'#_H'!D193),"-","")=SUBSTITUTE(CELL("format",H!D193),"-",""),FALSE,CELL("format",'#_H'!D193)="G",FALSE,AND(CELL("format",'#_H'!D193)="F0",CELL("format",H!D193)="G"),FALSE,TRUE,IFERROR(IF(MATCH(CELL("format",'#_H'!D193)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193),_xlfn.FORMULATEXT(H!D193),H!D193),"9","#"),"8","#"),"7","#"),"6","#"),"5","#"),"4","#"),"3","#"),"2","#"),"1","#"),"0","#"),"$","")," ",""),",","@"),"&gt;","@"),"&lt;","@"),"=","@"),")","@"),"(","@"),"^","@"),"/","@"),"+","@"),"*","@"),"-","@"))-LEN(SUBSTITUTE(SUBSTITUTE(SUBSTITUTE(SUBSTITUTE(SUBSTITUTE(SUBSTITUTE(SUBSTITUTE(SUBSTITUTE(SUBSTITUTE(SUBSTITUTE(SUBSTITUTE(SUBSTITUTE(SUBSTITUTE(SUBSTITUTE(SUBSTITUTE(SUBSTITUTE(SUBSTITUTE(SUBSTITUTE(SUBSTITUTE(SUBSTITUTE(SUBSTITUTE(SUBSTITUTE(SUBSTITUTE(SUBSTITUTE(IF(_xlfn.ISFORMULA(H!D193),_xlfn.FORMULATEXT(H!D193),H!D193),"9","#"),"8","#"),"7","#"),"6","#"),"5","#"),"4","#"),"3","#"),"2","#"),"1","#"),"0","#"),"$","")," ",""),",","@"),"&gt;","@"),"&lt;","@"),"=","@"),")","@"),"(","@"),"^","@"),"/","@"),"+","@"),"*","@"),"-","@"),"@#","")))/2&gt;(LEN(SUBSTITUTE(SUBSTITUTE(SUBSTITUTE(SUBSTITUTE(SUBSTITUTE(SUBSTITUTE(SUBSTITUTE(SUBSTITUTE(SUBSTITUTE(SUBSTITUTE(SUBSTITUTE(SUBSTITUTE(SUBSTITUTE(SUBSTITUTE(SUBSTITUTE(SUBSTITUTE(SUBSTITUTE(SUBSTITUTE(SUBSTITUTE(SUBSTITUTE(SUBSTITUTE(SUBSTITUTE(SUBSTITUTE(IF(_xlfn.ISFORMULA('#_H'!D193),_xlfn.FORMULATEXT('#_H'!D193),'#_H'!D193),"9","#"),"8","#"),"7","#"),"6","#"),"5","#"),"4","#"),"3","#"),"2","#"),"1","#"),"0","#"),"$","")," ",""),",","@"),"&gt;","@"),"&lt;","@"),"=","@"),")","@"),"(","@"),"^","@"),"/","@"),"+","@"),"*","@"),"-","@"))-LEN(SUBSTITUTE(SUBSTITUTE(SUBSTITUTE(SUBSTITUTE(SUBSTITUTE(SUBSTITUTE(SUBSTITUTE(SUBSTITUTE(SUBSTITUTE(SUBSTITUTE(SUBSTITUTE(SUBSTITUTE(SUBSTITUTE(SUBSTITUTE(SUBSTITUTE(SUBSTITUTE(SUBSTITUTE(SUBSTITUTE(SUBSTITUTE(SUBSTITUTE(SUBSTITUTE(SUBSTITUTE(SUBSTITUTE(SUBSTITUTE(IF(_xlfn.ISFORMULA('#_H'!D193),_xlfn.FORMULATEXT('#_H'!D193),'#_H'!D193),"9","#"),"8","#"),"7","#"),"6","#"),"5","#"),"4","#"),"3","#"),"2","#"),"1","#"),"0","#"),"$","")," ",""),",","@"),"&gt;","@"),"&lt;","@"),"=","@"),")","@"),"(","@"),"^","@"),"/","@"),"+","@"),"*","@"),"-","@"),"@#","")))/2,TRUE,FALSE),"HardCodeMsg",IF(LEN(IF(_xlfn.ISFORMULA(H!D193),_xlfn.FORMULATEXT(H!D193),H!D193))-LEN(SUBSTITUTE(IF(_xlfn.ISFORMULA(H!D193),_xlfn.FORMULATEXT(H!D193),H!D193),"""",""))&gt;LEN(IF(_xlfn.ISFORMULA('#_H'!D193),_xlfn.FORMULATEXT('#_H'!D193),'#_H'!D193))-LEN(SUBSTITUTE(IF(_xlfn.ISFORMULA('#_H'!D193),_xlfn.FORMULATEXT('#_H'!D193),'#_H'!D193),"""","")),TRUE,FALSE),"HardQuoteMsg",IF(LEN(IF(_xlfn.ISFORMULA(H!D193),_xlfn.FORMULATEXT(H!D193),H!D193))-LEN(SUBSTITUTE(IF(_xlfn.ISFORMULA(H!D193),_xlfn.FORMULATEXT(H!D193),H!D193),"$",""))&lt;LEN(IF(_xlfn.ISFORMULA('#_H'!D193),_xlfn.FORMULATEXT('#_H'!D193),'#_H'!D193))-LEN(SUBSTITUTE(IF(_xlfn.ISFORMULA('#_H'!D193),_xlfn.FORMULATEXT('#_H'!D193),'#_H'!D193),"$","")),TRUE,FALSE),"MissingAbsMsg",_xlfn.IFS(ISTEXT('#_H'!D193),FALSE,ISLOGICAL('#_H'!D193),FALSE,SUBSTITUTE(CELL("format",'#_H'!D193),"-","")=SUBSTITUTE(CELL("format",H!D193),"-",""),FALSE,CELL("format",'#_H'!D193)="G",FALSE,AND(CELL("format",'#_H'!D193)="F0",CELL("format",H!D193)="G"),FALSE,TRUE,IFERROR(IF(MATCH(CELL("format",'#_H'!D193),FormatCodes_SFX!$A$4:$A$53,0)&gt;0,TRUE),FALSE),TRUE,TRUE),"FormatMsg",TRUE,"PerfectMsg")</f>
        <v>PerfectMsg</v>
      </c>
      <c r="E193" s="257">
        <v>406440</v>
      </c>
      <c r="F193" s="254">
        <v>0</v>
      </c>
      <c r="G193" s="254">
        <v>0</v>
      </c>
      <c r="H193" s="254"/>
      <c r="I193" s="251"/>
      <c r="J193" s="252">
        <v>0</v>
      </c>
      <c r="K193" s="252">
        <v>0</v>
      </c>
      <c r="N193" s="251"/>
    </row>
    <row r="194" spans="1:14" s="252" customFormat="1" x14ac:dyDescent="0.15">
      <c r="A194" s="251"/>
      <c r="B194" s="252">
        <v>0</v>
      </c>
      <c r="C194" s="252">
        <v>0</v>
      </c>
      <c r="D194" s="252" t="str">
        <f ca="1">_xlfn.IFS(ISBLANK(H!D194),"",IF(NOT(ISNA('#_H'!D194)),IF(ISNA(H!D194),TRUE,FALSE),FALSE),"StuNAMsg",IF(AND(ISNA('#_H'!D194),ISNA(H!D194)),TRUE,FALSE),"PerfectMsg",IF(NOT(ISERROR('#_H'!D194)),IF(ISERROR(H!D194),TRUE,FALSE),FALSE),"StuErrorMsg",IF(TYPE('#_H'!D194)&lt;&gt;TYPE(H!D194),TRUE,FALSE),"WrongTypeMsg",IF(_xlfn.ISFORMULA('#_H'!D194),IF(NOT(_xlfn.ISFORMULA(H!D194)),TRUE),FALSE),"MissingFormulaMsg",IF(NOT(AND(ISNUMBER(FIND("[",_xlfn.FORMULATEXT('#_H'!D194))),ISNUMBER(FIND("!",_xlfn.FORMULATEXT('#_H'!D194))))),AND(ISNUMBER(FIND("[",_xlfn.FORMULATEXT(H!D194))),ISNUMBER(FIND("!",_xlfn.FORMULATEXT(H!D194)))),FALSE),"ExternalRefsMsg",IF(ISNUMBER('#_H'!D194),IF(ABS('#_H'!D194-H!D194)&gt;0.00001,TRUE,FALSE),IF('#_H'!D194&lt;&gt;H!D194,TRUE,FALSE)),IF(ISNUMBER('#_H'!D194),IF('#_H'!D194&gt;H!D194,"TooLow","TooHigh"),"WrongAnswer"),NOT(_xlfn.ISFORMULA('#_H'!D194)),IF(_xlfn.IFS(ISTEXT('#_H'!D194),FALSE,ISLOGICAL('#_H'!D194),FALSE,SUBSTITUTE(CELL("format",'#_H'!D194),"-","")=SUBSTITUTE(CELL("format",H!D194),"-",""),FALSE,CELL("format",'#_H'!D194)="G",FALSE,AND(CELL("format",'#_H'!D194)="F0",CELL("format",H!D194)="G"),FALSE,TRUE,IFERROR(IF(MATCH(CELL("format",'#_H'!D194)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194),_xlfn.FORMULATEXT(H!D194),H!D194),"9","#"),"8","#"),"7","#"),"6","#"),"5","#"),"4","#"),"3","#"),"2","#"),"1","#"),"0","#"),"$","")," ",""),",","@"),"&gt;","@"),"&lt;","@"),"=","@"),")","@"),"(","@"),"^","@"),"/","@"),"+","@"),"*","@"),"-","@"))-LEN(SUBSTITUTE(SUBSTITUTE(SUBSTITUTE(SUBSTITUTE(SUBSTITUTE(SUBSTITUTE(SUBSTITUTE(SUBSTITUTE(SUBSTITUTE(SUBSTITUTE(SUBSTITUTE(SUBSTITUTE(SUBSTITUTE(SUBSTITUTE(SUBSTITUTE(SUBSTITUTE(SUBSTITUTE(SUBSTITUTE(SUBSTITUTE(SUBSTITUTE(SUBSTITUTE(SUBSTITUTE(SUBSTITUTE(SUBSTITUTE(IF(_xlfn.ISFORMULA(H!D194),_xlfn.FORMULATEXT(H!D194),H!D194),"9","#"),"8","#"),"7","#"),"6","#"),"5","#"),"4","#"),"3","#"),"2","#"),"1","#"),"0","#"),"$","")," ",""),",","@"),"&gt;","@"),"&lt;","@"),"=","@"),")","@"),"(","@"),"^","@"),"/","@"),"+","@"),"*","@"),"-","@"),"@#","")))/2&gt;(LEN(SUBSTITUTE(SUBSTITUTE(SUBSTITUTE(SUBSTITUTE(SUBSTITUTE(SUBSTITUTE(SUBSTITUTE(SUBSTITUTE(SUBSTITUTE(SUBSTITUTE(SUBSTITUTE(SUBSTITUTE(SUBSTITUTE(SUBSTITUTE(SUBSTITUTE(SUBSTITUTE(SUBSTITUTE(SUBSTITUTE(SUBSTITUTE(SUBSTITUTE(SUBSTITUTE(SUBSTITUTE(SUBSTITUTE(IF(_xlfn.ISFORMULA('#_H'!D194),_xlfn.FORMULATEXT('#_H'!D194),'#_H'!D194),"9","#"),"8","#"),"7","#"),"6","#"),"5","#"),"4","#"),"3","#"),"2","#"),"1","#"),"0","#"),"$","")," ",""),",","@"),"&gt;","@"),"&lt;","@"),"=","@"),")","@"),"(","@"),"^","@"),"/","@"),"+","@"),"*","@"),"-","@"))-LEN(SUBSTITUTE(SUBSTITUTE(SUBSTITUTE(SUBSTITUTE(SUBSTITUTE(SUBSTITUTE(SUBSTITUTE(SUBSTITUTE(SUBSTITUTE(SUBSTITUTE(SUBSTITUTE(SUBSTITUTE(SUBSTITUTE(SUBSTITUTE(SUBSTITUTE(SUBSTITUTE(SUBSTITUTE(SUBSTITUTE(SUBSTITUTE(SUBSTITUTE(SUBSTITUTE(SUBSTITUTE(SUBSTITUTE(SUBSTITUTE(IF(_xlfn.ISFORMULA('#_H'!D194),_xlfn.FORMULATEXT('#_H'!D194),'#_H'!D194),"9","#"),"8","#"),"7","#"),"6","#"),"5","#"),"4","#"),"3","#"),"2","#"),"1","#"),"0","#"),"$","")," ",""),",","@"),"&gt;","@"),"&lt;","@"),"=","@"),")","@"),"(","@"),"^","@"),"/","@"),"+","@"),"*","@"),"-","@"),"@#","")))/2,TRUE,FALSE),"HardCodeMsg",IF(LEN(IF(_xlfn.ISFORMULA(H!D194),_xlfn.FORMULATEXT(H!D194),H!D194))-LEN(SUBSTITUTE(IF(_xlfn.ISFORMULA(H!D194),_xlfn.FORMULATEXT(H!D194),H!D194),"""",""))&gt;LEN(IF(_xlfn.ISFORMULA('#_H'!D194),_xlfn.FORMULATEXT('#_H'!D194),'#_H'!D194))-LEN(SUBSTITUTE(IF(_xlfn.ISFORMULA('#_H'!D194),_xlfn.FORMULATEXT('#_H'!D194),'#_H'!D194),"""","")),TRUE,FALSE),"HardQuoteMsg",IF(LEN(IF(_xlfn.ISFORMULA(H!D194),_xlfn.FORMULATEXT(H!D194),H!D194))-LEN(SUBSTITUTE(IF(_xlfn.ISFORMULA(H!D194),_xlfn.FORMULATEXT(H!D194),H!D194),"$",""))&lt;LEN(IF(_xlfn.ISFORMULA('#_H'!D194),_xlfn.FORMULATEXT('#_H'!D194),'#_H'!D194))-LEN(SUBSTITUTE(IF(_xlfn.ISFORMULA('#_H'!D194),_xlfn.FORMULATEXT('#_H'!D194),'#_H'!D194),"$","")),TRUE,FALSE),"MissingAbsMsg",_xlfn.IFS(ISTEXT('#_H'!D194),FALSE,ISLOGICAL('#_H'!D194),FALSE,SUBSTITUTE(CELL("format",'#_H'!D194),"-","")=SUBSTITUTE(CELL("format",H!D194),"-",""),FALSE,CELL("format",'#_H'!D194)="G",FALSE,AND(CELL("format",'#_H'!D194)="F0",CELL("format",H!D194)="G"),FALSE,TRUE,IFERROR(IF(MATCH(CELL("format",'#_H'!D194),FormatCodes_SFX!$A$4:$A$53,0)&gt;0,TRUE),FALSE),TRUE,TRUE),"FormatMsg",TRUE,"PerfectMsg")</f>
        <v>PerfectMsg</v>
      </c>
      <c r="E194" s="257">
        <v>0</v>
      </c>
      <c r="F194" s="254">
        <v>0</v>
      </c>
      <c r="G194" s="254">
        <v>0</v>
      </c>
      <c r="H194" s="254"/>
      <c r="I194" s="251"/>
      <c r="J194" s="252">
        <v>0</v>
      </c>
      <c r="K194" s="252">
        <v>0</v>
      </c>
      <c r="N194" s="251"/>
    </row>
    <row r="195" spans="1:14" s="252" customFormat="1" x14ac:dyDescent="0.15">
      <c r="A195" s="251"/>
      <c r="B195" s="252">
        <v>0</v>
      </c>
      <c r="C195" s="252">
        <v>0</v>
      </c>
      <c r="D195" s="252" t="str">
        <f ca="1">_xlfn.IFS(ISBLANK(H!D195),"",IF(NOT(ISNA('#_H'!D195)),IF(ISNA(H!D195),TRUE,FALSE),FALSE),"StuNAMsg",IF(AND(ISNA('#_H'!D195),ISNA(H!D195)),TRUE,FALSE),"PerfectMsg",IF(NOT(ISERROR('#_H'!D195)),IF(ISERROR(H!D195),TRUE,FALSE),FALSE),"StuErrorMsg",IF(TYPE('#_H'!D195)&lt;&gt;TYPE(H!D195),TRUE,FALSE),"WrongTypeMsg",IF(_xlfn.ISFORMULA('#_H'!D195),IF(NOT(_xlfn.ISFORMULA(H!D195)),TRUE),FALSE),"MissingFormulaMsg",IF(NOT(AND(ISNUMBER(FIND("[",_xlfn.FORMULATEXT('#_H'!D195))),ISNUMBER(FIND("!",_xlfn.FORMULATEXT('#_H'!D195))))),AND(ISNUMBER(FIND("[",_xlfn.FORMULATEXT(H!D195))),ISNUMBER(FIND("!",_xlfn.FORMULATEXT(H!D195)))),FALSE),"ExternalRefsMsg",IF(ISNUMBER('#_H'!D195),IF(ABS('#_H'!D195-H!D195)&gt;0.00001,TRUE,FALSE),IF('#_H'!D195&lt;&gt;H!D195,TRUE,FALSE)),IF(ISNUMBER('#_H'!D195),IF('#_H'!D195&gt;H!D195,"TooLow","TooHigh"),"WrongAnswer"),NOT(_xlfn.ISFORMULA('#_H'!D195)),IF(_xlfn.IFS(ISTEXT('#_H'!D195),FALSE,ISLOGICAL('#_H'!D195),FALSE,SUBSTITUTE(CELL("format",'#_H'!D195),"-","")=SUBSTITUTE(CELL("format",H!D195),"-",""),FALSE,CELL("format",'#_H'!D195)="G",FALSE,AND(CELL("format",'#_H'!D195)="F0",CELL("format",H!D195)="G"),FALSE,TRUE,IFERROR(IF(MATCH(CELL("format",'#_H'!D195)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195),_xlfn.FORMULATEXT(H!D195),H!D195),"9","#"),"8","#"),"7","#"),"6","#"),"5","#"),"4","#"),"3","#"),"2","#"),"1","#"),"0","#"),"$","")," ",""),",","@"),"&gt;","@"),"&lt;","@"),"=","@"),")","@"),"(","@"),"^","@"),"/","@"),"+","@"),"*","@"),"-","@"))-LEN(SUBSTITUTE(SUBSTITUTE(SUBSTITUTE(SUBSTITUTE(SUBSTITUTE(SUBSTITUTE(SUBSTITUTE(SUBSTITUTE(SUBSTITUTE(SUBSTITUTE(SUBSTITUTE(SUBSTITUTE(SUBSTITUTE(SUBSTITUTE(SUBSTITUTE(SUBSTITUTE(SUBSTITUTE(SUBSTITUTE(SUBSTITUTE(SUBSTITUTE(SUBSTITUTE(SUBSTITUTE(SUBSTITUTE(SUBSTITUTE(IF(_xlfn.ISFORMULA(H!D195),_xlfn.FORMULATEXT(H!D195),H!D195),"9","#"),"8","#"),"7","#"),"6","#"),"5","#"),"4","#"),"3","#"),"2","#"),"1","#"),"0","#"),"$","")," ",""),",","@"),"&gt;","@"),"&lt;","@"),"=","@"),")","@"),"(","@"),"^","@"),"/","@"),"+","@"),"*","@"),"-","@"),"@#","")))/2&gt;(LEN(SUBSTITUTE(SUBSTITUTE(SUBSTITUTE(SUBSTITUTE(SUBSTITUTE(SUBSTITUTE(SUBSTITUTE(SUBSTITUTE(SUBSTITUTE(SUBSTITUTE(SUBSTITUTE(SUBSTITUTE(SUBSTITUTE(SUBSTITUTE(SUBSTITUTE(SUBSTITUTE(SUBSTITUTE(SUBSTITUTE(SUBSTITUTE(SUBSTITUTE(SUBSTITUTE(SUBSTITUTE(SUBSTITUTE(IF(_xlfn.ISFORMULA('#_H'!D195),_xlfn.FORMULATEXT('#_H'!D195),'#_H'!D195),"9","#"),"8","#"),"7","#"),"6","#"),"5","#"),"4","#"),"3","#"),"2","#"),"1","#"),"0","#"),"$","")," ",""),",","@"),"&gt;","@"),"&lt;","@"),"=","@"),")","@"),"(","@"),"^","@"),"/","@"),"+","@"),"*","@"),"-","@"))-LEN(SUBSTITUTE(SUBSTITUTE(SUBSTITUTE(SUBSTITUTE(SUBSTITUTE(SUBSTITUTE(SUBSTITUTE(SUBSTITUTE(SUBSTITUTE(SUBSTITUTE(SUBSTITUTE(SUBSTITUTE(SUBSTITUTE(SUBSTITUTE(SUBSTITUTE(SUBSTITUTE(SUBSTITUTE(SUBSTITUTE(SUBSTITUTE(SUBSTITUTE(SUBSTITUTE(SUBSTITUTE(SUBSTITUTE(SUBSTITUTE(IF(_xlfn.ISFORMULA('#_H'!D195),_xlfn.FORMULATEXT('#_H'!D195),'#_H'!D195),"9","#"),"8","#"),"7","#"),"6","#"),"5","#"),"4","#"),"3","#"),"2","#"),"1","#"),"0","#"),"$","")," ",""),",","@"),"&gt;","@"),"&lt;","@"),"=","@"),")","@"),"(","@"),"^","@"),"/","@"),"+","@"),"*","@"),"-","@"),"@#","")))/2,TRUE,FALSE),"HardCodeMsg",IF(LEN(IF(_xlfn.ISFORMULA(H!D195),_xlfn.FORMULATEXT(H!D195),H!D195))-LEN(SUBSTITUTE(IF(_xlfn.ISFORMULA(H!D195),_xlfn.FORMULATEXT(H!D195),H!D195),"""",""))&gt;LEN(IF(_xlfn.ISFORMULA('#_H'!D195),_xlfn.FORMULATEXT('#_H'!D195),'#_H'!D195))-LEN(SUBSTITUTE(IF(_xlfn.ISFORMULA('#_H'!D195),_xlfn.FORMULATEXT('#_H'!D195),'#_H'!D195),"""","")),TRUE,FALSE),"HardQuoteMsg",IF(LEN(IF(_xlfn.ISFORMULA(H!D195),_xlfn.FORMULATEXT(H!D195),H!D195))-LEN(SUBSTITUTE(IF(_xlfn.ISFORMULA(H!D195),_xlfn.FORMULATEXT(H!D195),H!D195),"$",""))&lt;LEN(IF(_xlfn.ISFORMULA('#_H'!D195),_xlfn.FORMULATEXT('#_H'!D195),'#_H'!D195))-LEN(SUBSTITUTE(IF(_xlfn.ISFORMULA('#_H'!D195),_xlfn.FORMULATEXT('#_H'!D195),'#_H'!D195),"$","")),TRUE,FALSE),"MissingAbsMsg",_xlfn.IFS(ISTEXT('#_H'!D195),FALSE,ISLOGICAL('#_H'!D195),FALSE,SUBSTITUTE(CELL("format",'#_H'!D195),"-","")=SUBSTITUTE(CELL("format",H!D195),"-",""),FALSE,CELL("format",'#_H'!D195)="G",FALSE,AND(CELL("format",'#_H'!D195)="F0",CELL("format",H!D195)="G"),FALSE,TRUE,IFERROR(IF(MATCH(CELL("format",'#_H'!D195),FormatCodes_SFX!$A$4:$A$53,0)&gt;0,TRUE),FALSE),TRUE,TRUE),"FormatMsg",TRUE,"PerfectMsg")</f>
        <v>PerfectMsg</v>
      </c>
      <c r="E195" s="257">
        <v>0</v>
      </c>
      <c r="F195" s="254">
        <v>0</v>
      </c>
      <c r="G195" s="254">
        <v>0</v>
      </c>
      <c r="H195" s="254"/>
      <c r="I195" s="251"/>
      <c r="J195" s="252">
        <v>0</v>
      </c>
      <c r="K195" s="252">
        <v>0</v>
      </c>
      <c r="N195" s="251"/>
    </row>
    <row r="196" spans="1:14" s="252" customFormat="1" x14ac:dyDescent="0.15">
      <c r="A196" s="251"/>
      <c r="B196" s="252">
        <v>0</v>
      </c>
      <c r="C196" s="252">
        <v>0</v>
      </c>
      <c r="D196" s="252" t="str">
        <f ca="1">_xlfn.IFS(ISBLANK(H!D196),"",IF(NOT(ISNA('#_H'!D196)),IF(ISNA(H!D196),TRUE,FALSE),FALSE),"StuNAMsg",IF(AND(ISNA('#_H'!D196),ISNA(H!D196)),TRUE,FALSE),"PerfectMsg",IF(NOT(ISERROR('#_H'!D196)),IF(ISERROR(H!D196),TRUE,FALSE),FALSE),"StuErrorMsg",IF(TYPE('#_H'!D196)&lt;&gt;TYPE(H!D196),TRUE,FALSE),"WrongTypeMsg",IF(_xlfn.ISFORMULA('#_H'!D196),IF(NOT(_xlfn.ISFORMULA(H!D196)),TRUE),FALSE),"MissingFormulaMsg",IF(NOT(AND(ISNUMBER(FIND("[",_xlfn.FORMULATEXT('#_H'!D196))),ISNUMBER(FIND("!",_xlfn.FORMULATEXT('#_H'!D196))))),AND(ISNUMBER(FIND("[",_xlfn.FORMULATEXT(H!D196))),ISNUMBER(FIND("!",_xlfn.FORMULATEXT(H!D196)))),FALSE),"ExternalRefsMsg",IF(ISNUMBER('#_H'!D196),IF(ABS('#_H'!D196-H!D196)&gt;0.00001,TRUE,FALSE),IF('#_H'!D196&lt;&gt;H!D196,TRUE,FALSE)),IF(ISNUMBER('#_H'!D196),IF('#_H'!D196&gt;H!D196,"TooLow","TooHigh"),"WrongAnswer"),NOT(_xlfn.ISFORMULA('#_H'!D196)),IF(_xlfn.IFS(ISTEXT('#_H'!D196),FALSE,ISLOGICAL('#_H'!D196),FALSE,SUBSTITUTE(CELL("format",'#_H'!D196),"-","")=SUBSTITUTE(CELL("format",H!D196),"-",""),FALSE,CELL("format",'#_H'!D196)="G",FALSE,AND(CELL("format",'#_H'!D196)="F0",CELL("format",H!D196)="G"),FALSE,TRUE,IFERROR(IF(MATCH(CELL("format",'#_H'!D196)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196),_xlfn.FORMULATEXT(H!D196),H!D196),"9","#"),"8","#"),"7","#"),"6","#"),"5","#"),"4","#"),"3","#"),"2","#"),"1","#"),"0","#"),"$","")," ",""),",","@"),"&gt;","@"),"&lt;","@"),"=","@"),")","@"),"(","@"),"^","@"),"/","@"),"+","@"),"*","@"),"-","@"))-LEN(SUBSTITUTE(SUBSTITUTE(SUBSTITUTE(SUBSTITUTE(SUBSTITUTE(SUBSTITUTE(SUBSTITUTE(SUBSTITUTE(SUBSTITUTE(SUBSTITUTE(SUBSTITUTE(SUBSTITUTE(SUBSTITUTE(SUBSTITUTE(SUBSTITUTE(SUBSTITUTE(SUBSTITUTE(SUBSTITUTE(SUBSTITUTE(SUBSTITUTE(SUBSTITUTE(SUBSTITUTE(SUBSTITUTE(SUBSTITUTE(IF(_xlfn.ISFORMULA(H!D196),_xlfn.FORMULATEXT(H!D196),H!D196),"9","#"),"8","#"),"7","#"),"6","#"),"5","#"),"4","#"),"3","#"),"2","#"),"1","#"),"0","#"),"$","")," ",""),",","@"),"&gt;","@"),"&lt;","@"),"=","@"),")","@"),"(","@"),"^","@"),"/","@"),"+","@"),"*","@"),"-","@"),"@#","")))/2&gt;(LEN(SUBSTITUTE(SUBSTITUTE(SUBSTITUTE(SUBSTITUTE(SUBSTITUTE(SUBSTITUTE(SUBSTITUTE(SUBSTITUTE(SUBSTITUTE(SUBSTITUTE(SUBSTITUTE(SUBSTITUTE(SUBSTITUTE(SUBSTITUTE(SUBSTITUTE(SUBSTITUTE(SUBSTITUTE(SUBSTITUTE(SUBSTITUTE(SUBSTITUTE(SUBSTITUTE(SUBSTITUTE(SUBSTITUTE(IF(_xlfn.ISFORMULA('#_H'!D196),_xlfn.FORMULATEXT('#_H'!D196),'#_H'!D196),"9","#"),"8","#"),"7","#"),"6","#"),"5","#"),"4","#"),"3","#"),"2","#"),"1","#"),"0","#"),"$","")," ",""),",","@"),"&gt;","@"),"&lt;","@"),"=","@"),")","@"),"(","@"),"^","@"),"/","@"),"+","@"),"*","@"),"-","@"))-LEN(SUBSTITUTE(SUBSTITUTE(SUBSTITUTE(SUBSTITUTE(SUBSTITUTE(SUBSTITUTE(SUBSTITUTE(SUBSTITUTE(SUBSTITUTE(SUBSTITUTE(SUBSTITUTE(SUBSTITUTE(SUBSTITUTE(SUBSTITUTE(SUBSTITUTE(SUBSTITUTE(SUBSTITUTE(SUBSTITUTE(SUBSTITUTE(SUBSTITUTE(SUBSTITUTE(SUBSTITUTE(SUBSTITUTE(SUBSTITUTE(IF(_xlfn.ISFORMULA('#_H'!D196),_xlfn.FORMULATEXT('#_H'!D196),'#_H'!D196),"9","#"),"8","#"),"7","#"),"6","#"),"5","#"),"4","#"),"3","#"),"2","#"),"1","#"),"0","#"),"$","")," ",""),",","@"),"&gt;","@"),"&lt;","@"),"=","@"),")","@"),"(","@"),"^","@"),"/","@"),"+","@"),"*","@"),"-","@"),"@#","")))/2,TRUE,FALSE),"HardCodeMsg",IF(LEN(IF(_xlfn.ISFORMULA(H!D196),_xlfn.FORMULATEXT(H!D196),H!D196))-LEN(SUBSTITUTE(IF(_xlfn.ISFORMULA(H!D196),_xlfn.FORMULATEXT(H!D196),H!D196),"""",""))&gt;LEN(IF(_xlfn.ISFORMULA('#_H'!D196),_xlfn.FORMULATEXT('#_H'!D196),'#_H'!D196))-LEN(SUBSTITUTE(IF(_xlfn.ISFORMULA('#_H'!D196),_xlfn.FORMULATEXT('#_H'!D196),'#_H'!D196),"""","")),TRUE,FALSE),"HardQuoteMsg",IF(LEN(IF(_xlfn.ISFORMULA(H!D196),_xlfn.FORMULATEXT(H!D196),H!D196))-LEN(SUBSTITUTE(IF(_xlfn.ISFORMULA(H!D196),_xlfn.FORMULATEXT(H!D196),H!D196),"$",""))&lt;LEN(IF(_xlfn.ISFORMULA('#_H'!D196),_xlfn.FORMULATEXT('#_H'!D196),'#_H'!D196))-LEN(SUBSTITUTE(IF(_xlfn.ISFORMULA('#_H'!D196),_xlfn.FORMULATEXT('#_H'!D196),'#_H'!D196),"$","")),TRUE,FALSE),"MissingAbsMsg",_xlfn.IFS(ISTEXT('#_H'!D196),FALSE,ISLOGICAL('#_H'!D196),FALSE,SUBSTITUTE(CELL("format",'#_H'!D196),"-","")=SUBSTITUTE(CELL("format",H!D196),"-",""),FALSE,CELL("format",'#_H'!D196)="G",FALSE,AND(CELL("format",'#_H'!D196)="F0",CELL("format",H!D196)="G"),FALSE,TRUE,IFERROR(IF(MATCH(CELL("format",'#_H'!D196),FormatCodes_SFX!$A$4:$A$53,0)&gt;0,TRUE),FALSE),TRUE,TRUE),"FormatMsg",TRUE,"PerfectMsg")</f>
        <v>PerfectMsg</v>
      </c>
      <c r="E196" s="257">
        <v>0</v>
      </c>
      <c r="F196" s="254">
        <v>0</v>
      </c>
      <c r="G196" s="254">
        <v>0</v>
      </c>
      <c r="H196" s="254"/>
      <c r="I196" s="251"/>
      <c r="J196" s="252">
        <v>0</v>
      </c>
      <c r="K196" s="252">
        <v>0</v>
      </c>
      <c r="N196" s="251"/>
    </row>
    <row r="197" spans="1:14" s="252" customFormat="1" x14ac:dyDescent="0.15">
      <c r="A197" s="251"/>
      <c r="B197" s="252">
        <v>0</v>
      </c>
      <c r="C197" s="252">
        <v>0</v>
      </c>
      <c r="D197" s="252" t="str">
        <f ca="1">_xlfn.IFS(ISBLANK(H!D197),"",IF(NOT(ISNA('#_H'!D197)),IF(ISNA(H!D197),TRUE,FALSE),FALSE),"StuNAMsg",IF(AND(ISNA('#_H'!D197),ISNA(H!D197)),TRUE,FALSE),"PerfectMsg",IF(NOT(ISERROR('#_H'!D197)),IF(ISERROR(H!D197),TRUE,FALSE),FALSE),"StuErrorMsg",IF(TYPE('#_H'!D197)&lt;&gt;TYPE(H!D197),TRUE,FALSE),"WrongTypeMsg",IF(_xlfn.ISFORMULA('#_H'!D197),IF(NOT(_xlfn.ISFORMULA(H!D197)),TRUE),FALSE),"MissingFormulaMsg",IF(NOT(AND(ISNUMBER(FIND("[",_xlfn.FORMULATEXT('#_H'!D197))),ISNUMBER(FIND("!",_xlfn.FORMULATEXT('#_H'!D197))))),AND(ISNUMBER(FIND("[",_xlfn.FORMULATEXT(H!D197))),ISNUMBER(FIND("!",_xlfn.FORMULATEXT(H!D197)))),FALSE),"ExternalRefsMsg",IF(ISNUMBER('#_H'!D197),IF(ABS('#_H'!D197-H!D197)&gt;0.00001,TRUE,FALSE),IF('#_H'!D197&lt;&gt;H!D197,TRUE,FALSE)),IF(ISNUMBER('#_H'!D197),IF('#_H'!D197&gt;H!D197,"TooLow","TooHigh"),"WrongAnswer"),NOT(_xlfn.ISFORMULA('#_H'!D197)),IF(_xlfn.IFS(ISTEXT('#_H'!D197),FALSE,ISLOGICAL('#_H'!D197),FALSE,SUBSTITUTE(CELL("format",'#_H'!D197),"-","")=SUBSTITUTE(CELL("format",H!D197),"-",""),FALSE,CELL("format",'#_H'!D197)="G",FALSE,AND(CELL("format",'#_H'!D197)="F0",CELL("format",H!D197)="G"),FALSE,TRUE,IFERROR(IF(MATCH(CELL("format",'#_H'!D197)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197),_xlfn.FORMULATEXT(H!D197),H!D197),"9","#"),"8","#"),"7","#"),"6","#"),"5","#"),"4","#"),"3","#"),"2","#"),"1","#"),"0","#"),"$","")," ",""),",","@"),"&gt;","@"),"&lt;","@"),"=","@"),")","@"),"(","@"),"^","@"),"/","@"),"+","@"),"*","@"),"-","@"))-LEN(SUBSTITUTE(SUBSTITUTE(SUBSTITUTE(SUBSTITUTE(SUBSTITUTE(SUBSTITUTE(SUBSTITUTE(SUBSTITUTE(SUBSTITUTE(SUBSTITUTE(SUBSTITUTE(SUBSTITUTE(SUBSTITUTE(SUBSTITUTE(SUBSTITUTE(SUBSTITUTE(SUBSTITUTE(SUBSTITUTE(SUBSTITUTE(SUBSTITUTE(SUBSTITUTE(SUBSTITUTE(SUBSTITUTE(SUBSTITUTE(IF(_xlfn.ISFORMULA(H!D197),_xlfn.FORMULATEXT(H!D197),H!D197),"9","#"),"8","#"),"7","#"),"6","#"),"5","#"),"4","#"),"3","#"),"2","#"),"1","#"),"0","#"),"$","")," ",""),",","@"),"&gt;","@"),"&lt;","@"),"=","@"),")","@"),"(","@"),"^","@"),"/","@"),"+","@"),"*","@"),"-","@"),"@#","")))/2&gt;(LEN(SUBSTITUTE(SUBSTITUTE(SUBSTITUTE(SUBSTITUTE(SUBSTITUTE(SUBSTITUTE(SUBSTITUTE(SUBSTITUTE(SUBSTITUTE(SUBSTITUTE(SUBSTITUTE(SUBSTITUTE(SUBSTITUTE(SUBSTITUTE(SUBSTITUTE(SUBSTITUTE(SUBSTITUTE(SUBSTITUTE(SUBSTITUTE(SUBSTITUTE(SUBSTITUTE(SUBSTITUTE(SUBSTITUTE(IF(_xlfn.ISFORMULA('#_H'!D197),_xlfn.FORMULATEXT('#_H'!D197),'#_H'!D197),"9","#"),"8","#"),"7","#"),"6","#"),"5","#"),"4","#"),"3","#"),"2","#"),"1","#"),"0","#"),"$","")," ",""),",","@"),"&gt;","@"),"&lt;","@"),"=","@"),")","@"),"(","@"),"^","@"),"/","@"),"+","@"),"*","@"),"-","@"))-LEN(SUBSTITUTE(SUBSTITUTE(SUBSTITUTE(SUBSTITUTE(SUBSTITUTE(SUBSTITUTE(SUBSTITUTE(SUBSTITUTE(SUBSTITUTE(SUBSTITUTE(SUBSTITUTE(SUBSTITUTE(SUBSTITUTE(SUBSTITUTE(SUBSTITUTE(SUBSTITUTE(SUBSTITUTE(SUBSTITUTE(SUBSTITUTE(SUBSTITUTE(SUBSTITUTE(SUBSTITUTE(SUBSTITUTE(SUBSTITUTE(IF(_xlfn.ISFORMULA('#_H'!D197),_xlfn.FORMULATEXT('#_H'!D197),'#_H'!D197),"9","#"),"8","#"),"7","#"),"6","#"),"5","#"),"4","#"),"3","#"),"2","#"),"1","#"),"0","#"),"$","")," ",""),",","@"),"&gt;","@"),"&lt;","@"),"=","@"),")","@"),"(","@"),"^","@"),"/","@"),"+","@"),"*","@"),"-","@"),"@#","")))/2,TRUE,FALSE),"HardCodeMsg",IF(LEN(IF(_xlfn.ISFORMULA(H!D197),_xlfn.FORMULATEXT(H!D197),H!D197))-LEN(SUBSTITUTE(IF(_xlfn.ISFORMULA(H!D197),_xlfn.FORMULATEXT(H!D197),H!D197),"""",""))&gt;LEN(IF(_xlfn.ISFORMULA('#_H'!D197),_xlfn.FORMULATEXT('#_H'!D197),'#_H'!D197))-LEN(SUBSTITUTE(IF(_xlfn.ISFORMULA('#_H'!D197),_xlfn.FORMULATEXT('#_H'!D197),'#_H'!D197),"""","")),TRUE,FALSE),"HardQuoteMsg",IF(LEN(IF(_xlfn.ISFORMULA(H!D197),_xlfn.FORMULATEXT(H!D197),H!D197))-LEN(SUBSTITUTE(IF(_xlfn.ISFORMULA(H!D197),_xlfn.FORMULATEXT(H!D197),H!D197),"$",""))&lt;LEN(IF(_xlfn.ISFORMULA('#_H'!D197),_xlfn.FORMULATEXT('#_H'!D197),'#_H'!D197))-LEN(SUBSTITUTE(IF(_xlfn.ISFORMULA('#_H'!D197),_xlfn.FORMULATEXT('#_H'!D197),'#_H'!D197),"$","")),TRUE,FALSE),"MissingAbsMsg",_xlfn.IFS(ISTEXT('#_H'!D197),FALSE,ISLOGICAL('#_H'!D197),FALSE,SUBSTITUTE(CELL("format",'#_H'!D197),"-","")=SUBSTITUTE(CELL("format",H!D197),"-",""),FALSE,CELL("format",'#_H'!D197)="G",FALSE,AND(CELL("format",'#_H'!D197)="F0",CELL("format",H!D197)="G"),FALSE,TRUE,IFERROR(IF(MATCH(CELL("format",'#_H'!D197),FormatCodes_SFX!$A$4:$A$53,0)&gt;0,TRUE),FALSE),TRUE,TRUE),"FormatMsg",TRUE,"PerfectMsg")</f>
        <v>PerfectMsg</v>
      </c>
      <c r="E197" s="257">
        <v>0</v>
      </c>
      <c r="F197" s="254">
        <v>0</v>
      </c>
      <c r="G197" s="254">
        <v>0</v>
      </c>
      <c r="H197" s="254"/>
      <c r="I197" s="251"/>
      <c r="J197" s="252">
        <v>0</v>
      </c>
      <c r="K197" s="252">
        <v>0</v>
      </c>
      <c r="N197" s="251"/>
    </row>
    <row r="198" spans="1:14" s="252" customFormat="1" x14ac:dyDescent="0.15">
      <c r="A198" s="251"/>
      <c r="B198" s="252">
        <v>0</v>
      </c>
      <c r="C198" s="252">
        <v>0</v>
      </c>
      <c r="D198" s="252" t="str">
        <f ca="1">_xlfn.IFS(ISBLANK(H!D198),"",IF(NOT(ISNA('#_H'!D198)),IF(ISNA(H!D198),TRUE,FALSE),FALSE),"StuNAMsg",IF(AND(ISNA('#_H'!D198),ISNA(H!D198)),TRUE,FALSE),"PerfectMsg",IF(NOT(ISERROR('#_H'!D198)),IF(ISERROR(H!D198),TRUE,FALSE),FALSE),"StuErrorMsg",IF(TYPE('#_H'!D198)&lt;&gt;TYPE(H!D198),TRUE,FALSE),"WrongTypeMsg",IF(_xlfn.ISFORMULA('#_H'!D198),IF(NOT(_xlfn.ISFORMULA(H!D198)),TRUE),FALSE),"MissingFormulaMsg",IF(NOT(AND(ISNUMBER(FIND("[",_xlfn.FORMULATEXT('#_H'!D198))),ISNUMBER(FIND("!",_xlfn.FORMULATEXT('#_H'!D198))))),AND(ISNUMBER(FIND("[",_xlfn.FORMULATEXT(H!D198))),ISNUMBER(FIND("!",_xlfn.FORMULATEXT(H!D198)))),FALSE),"ExternalRefsMsg",IF(ISNUMBER('#_H'!D198),IF(ABS('#_H'!D198-H!D198)&gt;0.00001,TRUE,FALSE),IF('#_H'!D198&lt;&gt;H!D198,TRUE,FALSE)),IF(ISNUMBER('#_H'!D198),IF('#_H'!D198&gt;H!D198,"TooLow","TooHigh"),"WrongAnswer"),NOT(_xlfn.ISFORMULA('#_H'!D198)),IF(_xlfn.IFS(ISTEXT('#_H'!D198),FALSE,ISLOGICAL('#_H'!D198),FALSE,SUBSTITUTE(CELL("format",'#_H'!D198),"-","")=SUBSTITUTE(CELL("format",H!D198),"-",""),FALSE,CELL("format",'#_H'!D198)="G",FALSE,AND(CELL("format",'#_H'!D198)="F0",CELL("format",H!D198)="G"),FALSE,TRUE,IFERROR(IF(MATCH(CELL("format",'#_H'!D198)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198),_xlfn.FORMULATEXT(H!D198),H!D198),"9","#"),"8","#"),"7","#"),"6","#"),"5","#"),"4","#"),"3","#"),"2","#"),"1","#"),"0","#"),"$","")," ",""),",","@"),"&gt;","@"),"&lt;","@"),"=","@"),")","@"),"(","@"),"^","@"),"/","@"),"+","@"),"*","@"),"-","@"))-LEN(SUBSTITUTE(SUBSTITUTE(SUBSTITUTE(SUBSTITUTE(SUBSTITUTE(SUBSTITUTE(SUBSTITUTE(SUBSTITUTE(SUBSTITUTE(SUBSTITUTE(SUBSTITUTE(SUBSTITUTE(SUBSTITUTE(SUBSTITUTE(SUBSTITUTE(SUBSTITUTE(SUBSTITUTE(SUBSTITUTE(SUBSTITUTE(SUBSTITUTE(SUBSTITUTE(SUBSTITUTE(SUBSTITUTE(SUBSTITUTE(IF(_xlfn.ISFORMULA(H!D198),_xlfn.FORMULATEXT(H!D198),H!D198),"9","#"),"8","#"),"7","#"),"6","#"),"5","#"),"4","#"),"3","#"),"2","#"),"1","#"),"0","#"),"$","")," ",""),",","@"),"&gt;","@"),"&lt;","@"),"=","@"),")","@"),"(","@"),"^","@"),"/","@"),"+","@"),"*","@"),"-","@"),"@#","")))/2&gt;(LEN(SUBSTITUTE(SUBSTITUTE(SUBSTITUTE(SUBSTITUTE(SUBSTITUTE(SUBSTITUTE(SUBSTITUTE(SUBSTITUTE(SUBSTITUTE(SUBSTITUTE(SUBSTITUTE(SUBSTITUTE(SUBSTITUTE(SUBSTITUTE(SUBSTITUTE(SUBSTITUTE(SUBSTITUTE(SUBSTITUTE(SUBSTITUTE(SUBSTITUTE(SUBSTITUTE(SUBSTITUTE(SUBSTITUTE(IF(_xlfn.ISFORMULA('#_H'!D198),_xlfn.FORMULATEXT('#_H'!D198),'#_H'!D198),"9","#"),"8","#"),"7","#"),"6","#"),"5","#"),"4","#"),"3","#"),"2","#"),"1","#"),"0","#"),"$","")," ",""),",","@"),"&gt;","@"),"&lt;","@"),"=","@"),")","@"),"(","@"),"^","@"),"/","@"),"+","@"),"*","@"),"-","@"))-LEN(SUBSTITUTE(SUBSTITUTE(SUBSTITUTE(SUBSTITUTE(SUBSTITUTE(SUBSTITUTE(SUBSTITUTE(SUBSTITUTE(SUBSTITUTE(SUBSTITUTE(SUBSTITUTE(SUBSTITUTE(SUBSTITUTE(SUBSTITUTE(SUBSTITUTE(SUBSTITUTE(SUBSTITUTE(SUBSTITUTE(SUBSTITUTE(SUBSTITUTE(SUBSTITUTE(SUBSTITUTE(SUBSTITUTE(SUBSTITUTE(IF(_xlfn.ISFORMULA('#_H'!D198),_xlfn.FORMULATEXT('#_H'!D198),'#_H'!D198),"9","#"),"8","#"),"7","#"),"6","#"),"5","#"),"4","#"),"3","#"),"2","#"),"1","#"),"0","#"),"$","")," ",""),",","@"),"&gt;","@"),"&lt;","@"),"=","@"),")","@"),"(","@"),"^","@"),"/","@"),"+","@"),"*","@"),"-","@"),"@#","")))/2,TRUE,FALSE),"HardCodeMsg",IF(LEN(IF(_xlfn.ISFORMULA(H!D198),_xlfn.FORMULATEXT(H!D198),H!D198))-LEN(SUBSTITUTE(IF(_xlfn.ISFORMULA(H!D198),_xlfn.FORMULATEXT(H!D198),H!D198),"""",""))&gt;LEN(IF(_xlfn.ISFORMULA('#_H'!D198),_xlfn.FORMULATEXT('#_H'!D198),'#_H'!D198))-LEN(SUBSTITUTE(IF(_xlfn.ISFORMULA('#_H'!D198),_xlfn.FORMULATEXT('#_H'!D198),'#_H'!D198),"""","")),TRUE,FALSE),"HardQuoteMsg",IF(LEN(IF(_xlfn.ISFORMULA(H!D198),_xlfn.FORMULATEXT(H!D198),H!D198))-LEN(SUBSTITUTE(IF(_xlfn.ISFORMULA(H!D198),_xlfn.FORMULATEXT(H!D198),H!D198),"$",""))&lt;LEN(IF(_xlfn.ISFORMULA('#_H'!D198),_xlfn.FORMULATEXT('#_H'!D198),'#_H'!D198))-LEN(SUBSTITUTE(IF(_xlfn.ISFORMULA('#_H'!D198),_xlfn.FORMULATEXT('#_H'!D198),'#_H'!D198),"$","")),TRUE,FALSE),"MissingAbsMsg",_xlfn.IFS(ISTEXT('#_H'!D198),FALSE,ISLOGICAL('#_H'!D198),FALSE,SUBSTITUTE(CELL("format",'#_H'!D198),"-","")=SUBSTITUTE(CELL("format",H!D198),"-",""),FALSE,CELL("format",'#_H'!D198)="G",FALSE,AND(CELL("format",'#_H'!D198)="F0",CELL("format",H!D198)="G"),FALSE,TRUE,IFERROR(IF(MATCH(CELL("format",'#_H'!D198),FormatCodes_SFX!$A$4:$A$53,0)&gt;0,TRUE),FALSE),TRUE,TRUE),"FormatMsg",TRUE,"PerfectMsg")</f>
        <v>PerfectMsg</v>
      </c>
      <c r="E198" s="257">
        <v>0</v>
      </c>
      <c r="F198" s="254">
        <v>0</v>
      </c>
      <c r="G198" s="254">
        <v>0</v>
      </c>
      <c r="H198" s="254"/>
      <c r="I198" s="251"/>
      <c r="J198" s="252">
        <v>0</v>
      </c>
      <c r="K198" s="252">
        <v>0</v>
      </c>
      <c r="N198" s="251"/>
    </row>
    <row r="199" spans="1:14" s="252" customFormat="1" x14ac:dyDescent="0.15">
      <c r="A199" s="251"/>
      <c r="B199" s="252">
        <v>0</v>
      </c>
      <c r="C199" s="252">
        <v>0</v>
      </c>
      <c r="D199" s="252" t="str">
        <f ca="1">_xlfn.IFS(ISBLANK(H!D199),"",IF(NOT(ISNA('#_H'!D199)),IF(ISNA(H!D199),TRUE,FALSE),FALSE),"StuNAMsg",IF(AND(ISNA('#_H'!D199),ISNA(H!D199)),TRUE,FALSE),"PerfectMsg",IF(NOT(ISERROR('#_H'!D199)),IF(ISERROR(H!D199),TRUE,FALSE),FALSE),"StuErrorMsg",IF(TYPE('#_H'!D199)&lt;&gt;TYPE(H!D199),TRUE,FALSE),"WrongTypeMsg",IF(_xlfn.ISFORMULA('#_H'!D199),IF(NOT(_xlfn.ISFORMULA(H!D199)),TRUE),FALSE),"MissingFormulaMsg",IF(NOT(AND(ISNUMBER(FIND("[",_xlfn.FORMULATEXT('#_H'!D199))),ISNUMBER(FIND("!",_xlfn.FORMULATEXT('#_H'!D199))))),AND(ISNUMBER(FIND("[",_xlfn.FORMULATEXT(H!D199))),ISNUMBER(FIND("!",_xlfn.FORMULATEXT(H!D199)))),FALSE),"ExternalRefsMsg",IF(ISNUMBER('#_H'!D199),IF(ABS('#_H'!D199-H!D199)&gt;0.00001,TRUE,FALSE),IF('#_H'!D199&lt;&gt;H!D199,TRUE,FALSE)),IF(ISNUMBER('#_H'!D199),IF('#_H'!D199&gt;H!D199,"TooLow","TooHigh"),"WrongAnswer"),NOT(_xlfn.ISFORMULA('#_H'!D199)),IF(_xlfn.IFS(ISTEXT('#_H'!D199),FALSE,ISLOGICAL('#_H'!D199),FALSE,SUBSTITUTE(CELL("format",'#_H'!D199),"-","")=SUBSTITUTE(CELL("format",H!D199),"-",""),FALSE,CELL("format",'#_H'!D199)="G",FALSE,AND(CELL("format",'#_H'!D199)="F0",CELL("format",H!D199)="G"),FALSE,TRUE,IFERROR(IF(MATCH(CELL("format",'#_H'!D199)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199),_xlfn.FORMULATEXT(H!D199),H!D199),"9","#"),"8","#"),"7","#"),"6","#"),"5","#"),"4","#"),"3","#"),"2","#"),"1","#"),"0","#"),"$","")," ",""),",","@"),"&gt;","@"),"&lt;","@"),"=","@"),")","@"),"(","@"),"^","@"),"/","@"),"+","@"),"*","@"),"-","@"))-LEN(SUBSTITUTE(SUBSTITUTE(SUBSTITUTE(SUBSTITUTE(SUBSTITUTE(SUBSTITUTE(SUBSTITUTE(SUBSTITUTE(SUBSTITUTE(SUBSTITUTE(SUBSTITUTE(SUBSTITUTE(SUBSTITUTE(SUBSTITUTE(SUBSTITUTE(SUBSTITUTE(SUBSTITUTE(SUBSTITUTE(SUBSTITUTE(SUBSTITUTE(SUBSTITUTE(SUBSTITUTE(SUBSTITUTE(SUBSTITUTE(IF(_xlfn.ISFORMULA(H!D199),_xlfn.FORMULATEXT(H!D199),H!D199),"9","#"),"8","#"),"7","#"),"6","#"),"5","#"),"4","#"),"3","#"),"2","#"),"1","#"),"0","#"),"$","")," ",""),",","@"),"&gt;","@"),"&lt;","@"),"=","@"),")","@"),"(","@"),"^","@"),"/","@"),"+","@"),"*","@"),"-","@"),"@#","")))/2&gt;(LEN(SUBSTITUTE(SUBSTITUTE(SUBSTITUTE(SUBSTITUTE(SUBSTITUTE(SUBSTITUTE(SUBSTITUTE(SUBSTITUTE(SUBSTITUTE(SUBSTITUTE(SUBSTITUTE(SUBSTITUTE(SUBSTITUTE(SUBSTITUTE(SUBSTITUTE(SUBSTITUTE(SUBSTITUTE(SUBSTITUTE(SUBSTITUTE(SUBSTITUTE(SUBSTITUTE(SUBSTITUTE(SUBSTITUTE(IF(_xlfn.ISFORMULA('#_H'!D199),_xlfn.FORMULATEXT('#_H'!D199),'#_H'!D199),"9","#"),"8","#"),"7","#"),"6","#"),"5","#"),"4","#"),"3","#"),"2","#"),"1","#"),"0","#"),"$","")," ",""),",","@"),"&gt;","@"),"&lt;","@"),"=","@"),")","@"),"(","@"),"^","@"),"/","@"),"+","@"),"*","@"),"-","@"))-LEN(SUBSTITUTE(SUBSTITUTE(SUBSTITUTE(SUBSTITUTE(SUBSTITUTE(SUBSTITUTE(SUBSTITUTE(SUBSTITUTE(SUBSTITUTE(SUBSTITUTE(SUBSTITUTE(SUBSTITUTE(SUBSTITUTE(SUBSTITUTE(SUBSTITUTE(SUBSTITUTE(SUBSTITUTE(SUBSTITUTE(SUBSTITUTE(SUBSTITUTE(SUBSTITUTE(SUBSTITUTE(SUBSTITUTE(SUBSTITUTE(IF(_xlfn.ISFORMULA('#_H'!D199),_xlfn.FORMULATEXT('#_H'!D199),'#_H'!D199),"9","#"),"8","#"),"7","#"),"6","#"),"5","#"),"4","#"),"3","#"),"2","#"),"1","#"),"0","#"),"$","")," ",""),",","@"),"&gt;","@"),"&lt;","@"),"=","@"),")","@"),"(","@"),"^","@"),"/","@"),"+","@"),"*","@"),"-","@"),"@#","")))/2,TRUE,FALSE),"HardCodeMsg",IF(LEN(IF(_xlfn.ISFORMULA(H!D199),_xlfn.FORMULATEXT(H!D199),H!D199))-LEN(SUBSTITUTE(IF(_xlfn.ISFORMULA(H!D199),_xlfn.FORMULATEXT(H!D199),H!D199),"""",""))&gt;LEN(IF(_xlfn.ISFORMULA('#_H'!D199),_xlfn.FORMULATEXT('#_H'!D199),'#_H'!D199))-LEN(SUBSTITUTE(IF(_xlfn.ISFORMULA('#_H'!D199),_xlfn.FORMULATEXT('#_H'!D199),'#_H'!D199),"""","")),TRUE,FALSE),"HardQuoteMsg",IF(LEN(IF(_xlfn.ISFORMULA(H!D199),_xlfn.FORMULATEXT(H!D199),H!D199))-LEN(SUBSTITUTE(IF(_xlfn.ISFORMULA(H!D199),_xlfn.FORMULATEXT(H!D199),H!D199),"$",""))&lt;LEN(IF(_xlfn.ISFORMULA('#_H'!D199),_xlfn.FORMULATEXT('#_H'!D199),'#_H'!D199))-LEN(SUBSTITUTE(IF(_xlfn.ISFORMULA('#_H'!D199),_xlfn.FORMULATEXT('#_H'!D199),'#_H'!D199),"$","")),TRUE,FALSE),"MissingAbsMsg",_xlfn.IFS(ISTEXT('#_H'!D199),FALSE,ISLOGICAL('#_H'!D199),FALSE,SUBSTITUTE(CELL("format",'#_H'!D199),"-","")=SUBSTITUTE(CELL("format",H!D199),"-",""),FALSE,CELL("format",'#_H'!D199)="G",FALSE,AND(CELL("format",'#_H'!D199)="F0",CELL("format",H!D199)="G"),FALSE,TRUE,IFERROR(IF(MATCH(CELL("format",'#_H'!D199),FormatCodes_SFX!$A$4:$A$53,0)&gt;0,TRUE),FALSE),TRUE,TRUE),"FormatMsg",TRUE,"PerfectMsg")</f>
        <v>PerfectMsg</v>
      </c>
      <c r="E199" s="257">
        <v>0</v>
      </c>
      <c r="F199" s="254">
        <v>0</v>
      </c>
      <c r="G199" s="254">
        <v>0</v>
      </c>
      <c r="H199" s="254"/>
      <c r="I199" s="251"/>
      <c r="J199" s="252">
        <v>0</v>
      </c>
      <c r="K199" s="252">
        <v>0</v>
      </c>
      <c r="N199" s="251"/>
    </row>
    <row r="200" spans="1:14" s="252" customFormat="1" x14ac:dyDescent="0.15">
      <c r="A200" s="251"/>
      <c r="B200" s="252">
        <v>0</v>
      </c>
      <c r="C200" s="252">
        <v>0</v>
      </c>
      <c r="D200" s="252" t="str">
        <f ca="1">_xlfn.IFS(ISBLANK(H!D200),"",IF(NOT(ISNA('#_H'!D200)),IF(ISNA(H!D200),TRUE,FALSE),FALSE),"StuNAMsg",IF(AND(ISNA('#_H'!D200),ISNA(H!D200)),TRUE,FALSE),"PerfectMsg",IF(NOT(ISERROR('#_H'!D200)),IF(ISERROR(H!D200),TRUE,FALSE),FALSE),"StuErrorMsg",IF(TYPE('#_H'!D200)&lt;&gt;TYPE(H!D200),TRUE,FALSE),"WrongTypeMsg",IF(_xlfn.ISFORMULA('#_H'!D200),IF(NOT(_xlfn.ISFORMULA(H!D200)),TRUE),FALSE),"MissingFormulaMsg",IF(NOT(AND(ISNUMBER(FIND("[",_xlfn.FORMULATEXT('#_H'!D200))),ISNUMBER(FIND("!",_xlfn.FORMULATEXT('#_H'!D200))))),AND(ISNUMBER(FIND("[",_xlfn.FORMULATEXT(H!D200))),ISNUMBER(FIND("!",_xlfn.FORMULATEXT(H!D200)))),FALSE),"ExternalRefsMsg",IF(ISNUMBER('#_H'!D200),IF(ABS('#_H'!D200-H!D200)&gt;0.00001,TRUE,FALSE),IF('#_H'!D200&lt;&gt;H!D200,TRUE,FALSE)),IF(ISNUMBER('#_H'!D200),IF('#_H'!D200&gt;H!D200,"TooLow","TooHigh"),"WrongAnswer"),NOT(_xlfn.ISFORMULA('#_H'!D200)),IF(_xlfn.IFS(ISTEXT('#_H'!D200),FALSE,ISLOGICAL('#_H'!D200),FALSE,SUBSTITUTE(CELL("format",'#_H'!D200),"-","")=SUBSTITUTE(CELL("format",H!D200),"-",""),FALSE,CELL("format",'#_H'!D200)="G",FALSE,AND(CELL("format",'#_H'!D200)="F0",CELL("format",H!D200)="G"),FALSE,TRUE,IFERROR(IF(MATCH(CELL("format",'#_H'!D200)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H!D200),_xlfn.FORMULATEXT(H!D200),H!D200),"9","#"),"8","#"),"7","#"),"6","#"),"5","#"),"4","#"),"3","#"),"2","#"),"1","#"),"0","#"),"$","")," ",""),",","@"),"&gt;","@"),"&lt;","@"),"=","@"),")","@"),"(","@"),"^","@"),"/","@"),"+","@"),"*","@"),"-","@"))-LEN(SUBSTITUTE(SUBSTITUTE(SUBSTITUTE(SUBSTITUTE(SUBSTITUTE(SUBSTITUTE(SUBSTITUTE(SUBSTITUTE(SUBSTITUTE(SUBSTITUTE(SUBSTITUTE(SUBSTITUTE(SUBSTITUTE(SUBSTITUTE(SUBSTITUTE(SUBSTITUTE(SUBSTITUTE(SUBSTITUTE(SUBSTITUTE(SUBSTITUTE(SUBSTITUTE(SUBSTITUTE(SUBSTITUTE(SUBSTITUTE(IF(_xlfn.ISFORMULA(H!D200),_xlfn.FORMULATEXT(H!D200),H!D200),"9","#"),"8","#"),"7","#"),"6","#"),"5","#"),"4","#"),"3","#"),"2","#"),"1","#"),"0","#"),"$","")," ",""),",","@"),"&gt;","@"),"&lt;","@"),"=","@"),")","@"),"(","@"),"^","@"),"/","@"),"+","@"),"*","@"),"-","@"),"@#","")))/2&gt;(LEN(SUBSTITUTE(SUBSTITUTE(SUBSTITUTE(SUBSTITUTE(SUBSTITUTE(SUBSTITUTE(SUBSTITUTE(SUBSTITUTE(SUBSTITUTE(SUBSTITUTE(SUBSTITUTE(SUBSTITUTE(SUBSTITUTE(SUBSTITUTE(SUBSTITUTE(SUBSTITUTE(SUBSTITUTE(SUBSTITUTE(SUBSTITUTE(SUBSTITUTE(SUBSTITUTE(SUBSTITUTE(SUBSTITUTE(IF(_xlfn.ISFORMULA('#_H'!D200),_xlfn.FORMULATEXT('#_H'!D200),'#_H'!D200),"9","#"),"8","#"),"7","#"),"6","#"),"5","#"),"4","#"),"3","#"),"2","#"),"1","#"),"0","#"),"$","")," ",""),",","@"),"&gt;","@"),"&lt;","@"),"=","@"),")","@"),"(","@"),"^","@"),"/","@"),"+","@"),"*","@"),"-","@"))-LEN(SUBSTITUTE(SUBSTITUTE(SUBSTITUTE(SUBSTITUTE(SUBSTITUTE(SUBSTITUTE(SUBSTITUTE(SUBSTITUTE(SUBSTITUTE(SUBSTITUTE(SUBSTITUTE(SUBSTITUTE(SUBSTITUTE(SUBSTITUTE(SUBSTITUTE(SUBSTITUTE(SUBSTITUTE(SUBSTITUTE(SUBSTITUTE(SUBSTITUTE(SUBSTITUTE(SUBSTITUTE(SUBSTITUTE(SUBSTITUTE(IF(_xlfn.ISFORMULA('#_H'!D200),_xlfn.FORMULATEXT('#_H'!D200),'#_H'!D200),"9","#"),"8","#"),"7","#"),"6","#"),"5","#"),"4","#"),"3","#"),"2","#"),"1","#"),"0","#"),"$","")," ",""),",","@"),"&gt;","@"),"&lt;","@"),"=","@"),")","@"),"(","@"),"^","@"),"/","@"),"+","@"),"*","@"),"-","@"),"@#","")))/2,TRUE,FALSE),"HardCodeMsg",IF(LEN(IF(_xlfn.ISFORMULA(H!D200),_xlfn.FORMULATEXT(H!D200),H!D200))-LEN(SUBSTITUTE(IF(_xlfn.ISFORMULA(H!D200),_xlfn.FORMULATEXT(H!D200),H!D200),"""",""))&gt;LEN(IF(_xlfn.ISFORMULA('#_H'!D200),_xlfn.FORMULATEXT('#_H'!D200),'#_H'!D200))-LEN(SUBSTITUTE(IF(_xlfn.ISFORMULA('#_H'!D200),_xlfn.FORMULATEXT('#_H'!D200),'#_H'!D200),"""","")),TRUE,FALSE),"HardQuoteMsg",IF(LEN(IF(_xlfn.ISFORMULA(H!D200),_xlfn.FORMULATEXT(H!D200),H!D200))-LEN(SUBSTITUTE(IF(_xlfn.ISFORMULA(H!D200),_xlfn.FORMULATEXT(H!D200),H!D200),"$",""))&lt;LEN(IF(_xlfn.ISFORMULA('#_H'!D200),_xlfn.FORMULATEXT('#_H'!D200),'#_H'!D200))-LEN(SUBSTITUTE(IF(_xlfn.ISFORMULA('#_H'!D200),_xlfn.FORMULATEXT('#_H'!D200),'#_H'!D200),"$","")),TRUE,FALSE),"MissingAbsMsg",_xlfn.IFS(ISTEXT('#_H'!D200),FALSE,ISLOGICAL('#_H'!D200),FALSE,SUBSTITUTE(CELL("format",'#_H'!D200),"-","")=SUBSTITUTE(CELL("format",H!D200),"-",""),FALSE,CELL("format",'#_H'!D200)="G",FALSE,AND(CELL("format",'#_H'!D200)="F0",CELL("format",H!D200)="G"),FALSE,TRUE,IFERROR(IF(MATCH(CELL("format",'#_H'!D200),FormatCodes_SFX!$A$4:$A$53,0)&gt;0,TRUE),FALSE),TRUE,TRUE),"FormatMsg",TRUE,"PerfectMsg")</f>
        <v>PerfectMsg</v>
      </c>
      <c r="E200" s="257">
        <v>0</v>
      </c>
      <c r="F200" s="254">
        <v>0</v>
      </c>
      <c r="G200" s="254">
        <v>0</v>
      </c>
      <c r="H200" s="254"/>
      <c r="I200" s="251"/>
      <c r="J200" s="252">
        <v>0</v>
      </c>
      <c r="K200" s="252">
        <v>0</v>
      </c>
      <c r="N200" s="251"/>
    </row>
    <row r="201" spans="1:14" s="252" customFormat="1" x14ac:dyDescent="0.15">
      <c r="A201" s="251"/>
      <c r="E201" s="257"/>
      <c r="F201" s="254"/>
      <c r="G201" s="254"/>
      <c r="H201" s="254"/>
      <c r="I201" s="251"/>
      <c r="N201" s="251"/>
    </row>
    <row r="202" spans="1:14" s="252" customFormat="1" x14ac:dyDescent="0.15">
      <c r="A202" s="251"/>
      <c r="E202" s="257"/>
      <c r="F202" s="254"/>
      <c r="G202" s="254"/>
      <c r="H202" s="254"/>
      <c r="I202" s="251"/>
      <c r="N202" s="251"/>
    </row>
    <row r="203" spans="1:14" s="252" customFormat="1" x14ac:dyDescent="0.15">
      <c r="A203" s="251"/>
      <c r="E203" s="257"/>
      <c r="F203" s="254"/>
      <c r="G203" s="254"/>
      <c r="H203" s="254"/>
      <c r="I203" s="251"/>
      <c r="N203" s="251"/>
    </row>
    <row r="204" spans="1:14" s="252" customFormat="1" x14ac:dyDescent="0.15">
      <c r="A204" s="251"/>
      <c r="E204" s="257"/>
      <c r="F204" s="254"/>
      <c r="G204" s="254"/>
      <c r="H204" s="254"/>
      <c r="I204" s="251"/>
      <c r="N204" s="251"/>
    </row>
    <row r="205" spans="1:14" s="252" customFormat="1" x14ac:dyDescent="0.15">
      <c r="A205" s="251"/>
      <c r="E205" s="257"/>
      <c r="F205" s="254"/>
      <c r="G205" s="254"/>
      <c r="H205" s="254"/>
      <c r="I205" s="251"/>
      <c r="N205" s="251"/>
    </row>
    <row r="206" spans="1:14" s="252" customFormat="1" x14ac:dyDescent="0.15">
      <c r="A206" s="251"/>
      <c r="E206" s="257"/>
      <c r="F206" s="254"/>
      <c r="G206" s="254"/>
      <c r="H206" s="254"/>
      <c r="I206" s="251"/>
      <c r="N206" s="251"/>
    </row>
    <row r="207" spans="1:14" s="252" customFormat="1" x14ac:dyDescent="0.15">
      <c r="A207" s="251"/>
      <c r="E207" s="257"/>
      <c r="F207" s="254"/>
      <c r="G207" s="254"/>
      <c r="H207" s="254"/>
      <c r="I207" s="251"/>
      <c r="N207" s="251"/>
    </row>
    <row r="208" spans="1:14" s="252" customFormat="1" x14ac:dyDescent="0.15">
      <c r="A208" s="251"/>
      <c r="E208" s="257"/>
      <c r="F208" s="254"/>
      <c r="G208" s="254"/>
      <c r="H208" s="254"/>
      <c r="I208" s="251"/>
      <c r="N208" s="251"/>
    </row>
    <row r="209" spans="1:14" s="252" customFormat="1" x14ac:dyDescent="0.15">
      <c r="A209" s="251"/>
      <c r="E209" s="257"/>
      <c r="F209" s="254"/>
      <c r="G209" s="254"/>
      <c r="H209" s="254"/>
      <c r="I209" s="251"/>
      <c r="N209" s="251"/>
    </row>
    <row r="210" spans="1:14" s="252" customFormat="1" x14ac:dyDescent="0.15">
      <c r="A210" s="251"/>
      <c r="E210" s="257"/>
      <c r="F210" s="254"/>
      <c r="G210" s="254"/>
      <c r="H210" s="254"/>
      <c r="I210" s="251"/>
      <c r="N210" s="251"/>
    </row>
    <row r="211" spans="1:14" s="252" customFormat="1" x14ac:dyDescent="0.15">
      <c r="A211" s="251"/>
      <c r="E211" s="257"/>
      <c r="F211" s="254"/>
      <c r="G211" s="254"/>
      <c r="H211" s="254"/>
      <c r="I211" s="251"/>
      <c r="N211" s="251"/>
    </row>
    <row r="212" spans="1:14" s="252" customFormat="1" x14ac:dyDescent="0.15">
      <c r="A212" s="251"/>
      <c r="E212" s="257"/>
      <c r="F212" s="254"/>
      <c r="G212" s="254"/>
      <c r="H212" s="254"/>
      <c r="I212" s="251"/>
      <c r="N212" s="251"/>
    </row>
    <row r="213" spans="1:14" s="252" customFormat="1" x14ac:dyDescent="0.15">
      <c r="A213" s="251"/>
      <c r="E213" s="257"/>
      <c r="F213" s="254"/>
      <c r="G213" s="254"/>
      <c r="H213" s="254"/>
      <c r="I213" s="251"/>
      <c r="N213" s="251"/>
    </row>
    <row r="214" spans="1:14" s="252" customFormat="1" x14ac:dyDescent="0.15">
      <c r="A214" s="251"/>
      <c r="E214" s="257"/>
      <c r="F214" s="254"/>
      <c r="G214" s="254"/>
      <c r="H214" s="254"/>
      <c r="I214" s="251"/>
      <c r="N214" s="251"/>
    </row>
    <row r="215" spans="1:14" s="252" customFormat="1" x14ac:dyDescent="0.15">
      <c r="A215" s="251"/>
      <c r="E215" s="257"/>
      <c r="F215" s="254"/>
      <c r="G215" s="254"/>
      <c r="H215" s="254"/>
      <c r="I215" s="251"/>
      <c r="N215" s="251"/>
    </row>
    <row r="216" spans="1:14" s="252" customFormat="1" x14ac:dyDescent="0.15">
      <c r="A216" s="251"/>
      <c r="E216" s="257"/>
      <c r="F216" s="254"/>
      <c r="G216" s="254"/>
      <c r="H216" s="254"/>
      <c r="I216" s="251"/>
      <c r="N216" s="251"/>
    </row>
    <row r="217" spans="1:14" s="252" customFormat="1" x14ac:dyDescent="0.15">
      <c r="A217" s="251"/>
      <c r="E217" s="257"/>
      <c r="F217" s="254"/>
      <c r="G217" s="254"/>
      <c r="H217" s="254"/>
      <c r="I217" s="251"/>
      <c r="N217" s="251"/>
    </row>
  </sheetData>
  <sheetProtection selectLockedCells="1"/>
  <mergeCells count="3">
    <mergeCell ref="B6:K8"/>
    <mergeCell ref="B16:G16"/>
    <mergeCell ref="J16:K16"/>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D3D8F-7E82-4C41-AD41-89AA9C18FF57}">
  <dimension ref="A1:AP217"/>
  <sheetViews>
    <sheetView showGridLines="0" tabSelected="1" zoomScaleNormal="100" workbookViewId="0">
      <pane ySplit="2" topLeftCell="A20" activePane="bottomLeft" state="frozen"/>
      <selection pane="bottomLeft" activeCell="D20" sqref="D19:D217"/>
    </sheetView>
  </sheetViews>
  <sheetFormatPr defaultColWidth="7.28515625" defaultRowHeight="15.75" x14ac:dyDescent="0.25"/>
  <cols>
    <col min="1" max="1" width="0.85546875" style="108" customWidth="1"/>
    <col min="2" max="2" width="18.140625" style="107" bestFit="1" customWidth="1"/>
    <col min="3" max="3" width="22.7109375" style="107" bestFit="1" customWidth="1"/>
    <col min="4" max="4" width="15.7109375" style="107" customWidth="1"/>
    <col min="5" max="5" width="14.28515625" style="107" bestFit="1" customWidth="1"/>
    <col min="6" max="6" width="15.7109375" style="107" bestFit="1" customWidth="1"/>
    <col min="7" max="7" width="16.7109375" style="107" customWidth="1"/>
    <col min="8" max="8" width="10.140625" style="107" customWidth="1"/>
    <col min="9" max="9" width="10.140625" style="108" customWidth="1"/>
    <col min="10" max="10" width="12.140625" style="107" bestFit="1" customWidth="1"/>
    <col min="11" max="11" width="22.28515625" style="107" bestFit="1" customWidth="1"/>
    <col min="12" max="12" width="16.7109375" style="107" customWidth="1"/>
    <col min="13" max="13" width="14.140625" style="107" bestFit="1" customWidth="1"/>
    <col min="14" max="14" width="19.28515625" style="108" customWidth="1"/>
    <col min="15" max="16384" width="7.28515625" style="108"/>
  </cols>
  <sheetData>
    <row r="1" spans="2:42" ht="22.15" customHeight="1" x14ac:dyDescent="0.25">
      <c r="B1" s="150" t="s">
        <v>1932</v>
      </c>
      <c r="C1" s="150" t="s">
        <v>1933</v>
      </c>
      <c r="D1" s="150" t="s">
        <v>1934</v>
      </c>
      <c r="E1" s="151" t="str" cm="1">
        <f t="array" aca="1" ref="E1" ca="1">IFERROR(
    _xlfn.LET(
        _xlpm.FileName, MID(CELL("filename", B1), FIND("]", CELL("filename", B1)) + 1, 255),
        _xlpm.DynamicRef, INDIRECT("'#_" &amp; _xlpm.FileName &amp; "'!" &amp; D2),
        IF(
            TYPE(_xlpm.DynamicRef) = 1,
            VLOOKUP(
                CELL("format", _xlpm.DynamicRef),
                FormatCodes_SFX!$A$4:$B$53,
                2,
                FALSE
            ),
            _xlfn.SWITCH(
                TYPE(_xlpm.DynamicRef),
                2, "short text",
                4, "logical",
                16, "error",
                64, "long text",
                "Other"
            )
        )
    ),
    "Error in formula"
)</f>
        <v>short text</v>
      </c>
      <c r="F1" s="150"/>
      <c r="G1" s="150"/>
      <c r="H1" s="150"/>
      <c r="I1" s="150"/>
      <c r="J1" s="151" t="str" cm="1">
        <f t="array" ref="J1">_xlfn.IFS(ROW(A100)&lt;100,"Undo deleted row or quit without saving",COLUMN(AZ1)&lt;52,"Undo deleted column or quit without saving",ROW(A100)&gt;100,"Undo inserted row or quit without saving",COLUMN(AZ1)&gt;52,"Undo inserted column or quit without saving",Scoreboard!$F$28&lt;&gt;"","Security compromised: Undo last action or quit without saving",TRUE=TRUE,"Connor Guarino")</f>
        <v>Connor Guarino</v>
      </c>
      <c r="K1" s="151"/>
      <c r="L1" s="151"/>
      <c r="M1" s="151" t="s">
        <v>1935</v>
      </c>
      <c r="N1" s="151"/>
      <c r="O1" s="151"/>
      <c r="P1" s="151"/>
      <c r="Q1" s="152" t="s">
        <v>1936</v>
      </c>
      <c r="R1" s="151"/>
      <c r="S1" s="151"/>
      <c r="T1" s="190" t="s">
        <v>1938</v>
      </c>
      <c r="U1" s="154"/>
      <c r="V1" s="153"/>
      <c r="W1" s="154"/>
      <c r="X1" s="153"/>
      <c r="Y1" s="150" t="str">
        <f t="shared" ref="Y1:AB2" si="0">B1</f>
        <v>earned</v>
      </c>
      <c r="Z1" s="150" t="str">
        <f t="shared" si="0"/>
        <v>possible</v>
      </c>
      <c r="AA1" s="150" t="str">
        <f t="shared" si="0"/>
        <v>cell</v>
      </c>
      <c r="AB1" s="151" t="str">
        <f t="shared" ca="1" si="0"/>
        <v>short text</v>
      </c>
      <c r="AC1" s="150"/>
      <c r="AD1" s="150"/>
      <c r="AE1" s="155"/>
      <c r="AF1" s="155"/>
      <c r="AG1" s="151" t="str">
        <f>J1</f>
        <v>Connor Guarino</v>
      </c>
      <c r="AH1" s="151"/>
      <c r="AI1" s="155"/>
      <c r="AJ1" s="155"/>
      <c r="AK1" s="155"/>
      <c r="AL1" s="155"/>
      <c r="AM1" s="151" t="s">
        <v>1935</v>
      </c>
      <c r="AN1" s="155"/>
      <c r="AO1" s="155"/>
      <c r="AP1" s="155"/>
    </row>
    <row r="2" spans="2:42" ht="22.9" customHeight="1" thickBot="1" x14ac:dyDescent="0.55000000000000004">
      <c r="B2" s="156">
        <f ca="1">HSC!$B$2</f>
        <v>2</v>
      </c>
      <c r="C2" s="157">
        <f>HSC!$C$2</f>
        <v>2</v>
      </c>
      <c r="D2" s="156" t="str" cm="1">
        <f t="array" aca="1" ref="D2" ca="1">SUBSTITUTE(IF(LEN(CELL("address"))&lt;15,CELL("address"),""),"$","")</f>
        <v>D19</v>
      </c>
      <c r="E2" s="158" t="str">
        <f ca="1">IF(ISNUMBER(SEARCH("#REF!",_xlfn.FORMULATEXT(INDIRECT("'HSC'!"&amp;D2)))),"DRAGGING CELLS IS NOT PERMITTED. PLEASE UNDO LAST ACTION!!",IF($Q$1&lt;&gt;"Feedback OFF",IFERROR(HLOOKUP(INDIRECT("'HSC'!"&amp;D2),Feedback_SFX!$B$2:$N$10,IF($Q$1="Feedback ON", 2, Feedback_SFX!B1), FALSE), ""),""))</f>
        <v>PERFECT!</v>
      </c>
      <c r="F2" s="159"/>
      <c r="G2" s="159"/>
      <c r="H2" s="159"/>
      <c r="I2" s="159"/>
      <c r="J2" s="160"/>
      <c r="K2" s="159"/>
      <c r="L2" s="159"/>
      <c r="M2" s="159"/>
      <c r="N2" s="159"/>
      <c r="O2" s="159"/>
      <c r="P2" s="159"/>
      <c r="Q2" s="166" t="str">
        <f ca="1">IF(Scoreboard!$E$4="Excel version: Invalid","****ERROR: Scoreboard requires Excel 365 or 2021 to run****", "")</f>
        <v/>
      </c>
      <c r="R2" s="159"/>
      <c r="S2" s="159"/>
      <c r="T2" s="161"/>
      <c r="U2" s="162"/>
      <c r="V2" s="163"/>
      <c r="W2" s="162"/>
      <c r="X2" s="163"/>
      <c r="Y2" s="164">
        <f t="shared" ca="1" si="0"/>
        <v>2</v>
      </c>
      <c r="Z2" s="164">
        <f t="shared" si="0"/>
        <v>2</v>
      </c>
      <c r="AA2" s="164" t="str">
        <f t="shared" ca="1" si="0"/>
        <v>D19</v>
      </c>
      <c r="AB2" s="158" t="str">
        <f t="shared" ca="1" si="0"/>
        <v>PERFECT!</v>
      </c>
      <c r="AC2" s="159"/>
      <c r="AD2" s="159"/>
      <c r="AE2" s="165"/>
      <c r="AF2" s="165"/>
      <c r="AG2" s="165"/>
      <c r="AH2" s="165"/>
      <c r="AI2" s="165"/>
      <c r="AJ2" s="165"/>
      <c r="AK2" s="165"/>
      <c r="AL2" s="165"/>
      <c r="AM2" s="165"/>
      <c r="AN2" s="165"/>
      <c r="AO2" s="165"/>
      <c r="AP2" s="165"/>
    </row>
    <row r="3" spans="2:42" ht="4.9000000000000004" customHeight="1" x14ac:dyDescent="0.25"/>
    <row r="4" spans="2:42" ht="4.9000000000000004" customHeight="1" x14ac:dyDescent="0.25"/>
    <row r="5" spans="2:42" ht="18.75" x14ac:dyDescent="0.3">
      <c r="B5" s="2" t="s">
        <v>1480</v>
      </c>
      <c r="C5" s="104"/>
      <c r="D5" s="104"/>
      <c r="E5" s="104"/>
      <c r="F5" s="104"/>
      <c r="G5" s="104"/>
      <c r="H5" s="104"/>
      <c r="I5" s="105"/>
      <c r="J5" s="104"/>
      <c r="K5" s="106"/>
    </row>
    <row r="6" spans="2:42" x14ac:dyDescent="0.25">
      <c r="B6" s="331" t="s">
        <v>1481</v>
      </c>
      <c r="C6" s="332"/>
      <c r="D6" s="332"/>
      <c r="E6" s="332"/>
      <c r="F6" s="332"/>
      <c r="G6" s="332"/>
      <c r="H6" s="332"/>
      <c r="I6" s="332"/>
      <c r="J6" s="332"/>
      <c r="K6" s="336"/>
    </row>
    <row r="7" spans="2:42" x14ac:dyDescent="0.25">
      <c r="B7" s="331"/>
      <c r="C7" s="332"/>
      <c r="D7" s="332"/>
      <c r="E7" s="332"/>
      <c r="F7" s="332"/>
      <c r="G7" s="332"/>
      <c r="H7" s="332"/>
      <c r="I7" s="332"/>
      <c r="J7" s="332"/>
      <c r="K7" s="336"/>
    </row>
    <row r="8" spans="2:42" x14ac:dyDescent="0.25">
      <c r="B8" s="331"/>
      <c r="C8" s="332"/>
      <c r="D8" s="332"/>
      <c r="E8" s="332"/>
      <c r="F8" s="332"/>
      <c r="G8" s="332"/>
      <c r="H8" s="332"/>
      <c r="I8" s="332"/>
      <c r="J8" s="332"/>
      <c r="K8" s="336"/>
    </row>
    <row r="9" spans="2:42" x14ac:dyDescent="0.25">
      <c r="B9" s="12" t="s">
        <v>3</v>
      </c>
      <c r="C9" s="109"/>
      <c r="D9" s="109"/>
      <c r="E9" s="109"/>
      <c r="F9" s="109"/>
      <c r="G9" s="109"/>
      <c r="H9" s="109"/>
      <c r="I9" s="110"/>
      <c r="J9" s="109"/>
      <c r="K9" s="111"/>
    </row>
    <row r="10" spans="2:42" ht="16.149999999999999" customHeight="1" x14ac:dyDescent="0.25">
      <c r="B10" s="15" t="s">
        <v>1482</v>
      </c>
      <c r="C10" s="14"/>
      <c r="D10" s="14"/>
      <c r="E10" s="14"/>
      <c r="F10" s="14"/>
      <c r="G10" s="14"/>
      <c r="H10" s="14"/>
      <c r="I10" s="14"/>
      <c r="J10" s="14"/>
      <c r="K10" s="112"/>
    </row>
    <row r="11" spans="2:42" ht="16.149999999999999" customHeight="1" x14ac:dyDescent="0.25">
      <c r="B11" s="113" t="s">
        <v>1483</v>
      </c>
      <c r="C11" s="114"/>
      <c r="D11" s="114"/>
      <c r="E11" s="114"/>
      <c r="F11" s="114"/>
      <c r="G11" s="114"/>
      <c r="H11" s="114"/>
      <c r="I11" s="114"/>
      <c r="J11" s="114"/>
      <c r="K11" s="115"/>
    </row>
    <row r="12" spans="2:42" x14ac:dyDescent="0.25">
      <c r="B12" s="116"/>
      <c r="C12" s="117"/>
      <c r="D12" s="117"/>
      <c r="E12" s="117"/>
      <c r="F12" s="117"/>
      <c r="G12" s="117"/>
      <c r="H12" s="117"/>
      <c r="I12" s="117"/>
      <c r="J12" s="117"/>
      <c r="K12" s="118"/>
    </row>
    <row r="13" spans="2:42" ht="16.149999999999999" customHeight="1" x14ac:dyDescent="0.25">
      <c r="B13" s="119"/>
      <c r="C13" s="119"/>
      <c r="D13" s="119"/>
      <c r="E13" s="119"/>
      <c r="F13" s="119"/>
      <c r="G13" s="119"/>
      <c r="H13" s="119"/>
      <c r="I13" s="119"/>
      <c r="J13" s="119"/>
      <c r="K13" s="119"/>
    </row>
    <row r="14" spans="2:42" ht="15" customHeight="1" x14ac:dyDescent="0.25"/>
    <row r="15" spans="2:42" ht="15" customHeight="1" x14ac:dyDescent="0.25"/>
    <row r="16" spans="2:42" ht="15" customHeight="1" x14ac:dyDescent="0.25">
      <c r="B16" s="337" t="s">
        <v>1480</v>
      </c>
      <c r="C16" s="338"/>
      <c r="D16" s="338"/>
      <c r="E16" s="338"/>
      <c r="F16" s="338"/>
      <c r="G16" s="338"/>
      <c r="J16" s="337" t="s">
        <v>1484</v>
      </c>
      <c r="K16" s="338"/>
    </row>
    <row r="17" spans="2:14" ht="15" customHeight="1" x14ac:dyDescent="0.25">
      <c r="B17" s="73" t="s">
        <v>1485</v>
      </c>
      <c r="C17" s="73" t="s">
        <v>1486</v>
      </c>
      <c r="D17" s="73" t="s">
        <v>1487</v>
      </c>
      <c r="E17" s="73" t="s">
        <v>1488</v>
      </c>
      <c r="F17" s="73" t="s">
        <v>1489</v>
      </c>
      <c r="G17" s="73" t="s">
        <v>1490</v>
      </c>
      <c r="J17" s="73" t="s">
        <v>1487</v>
      </c>
      <c r="K17" s="73" t="s">
        <v>1486</v>
      </c>
    </row>
    <row r="18" spans="2:14" ht="15" customHeight="1" x14ac:dyDescent="0.25">
      <c r="B18" s="120">
        <v>1</v>
      </c>
      <c r="C18" s="120" t="s">
        <v>1491</v>
      </c>
      <c r="D18" s="249" t="str">
        <f>INDEX($J$18:$J$217,MATCH($C18,$K$18:$K$217,0),MATCH($D$17,$J$17:$K$17,0))</f>
        <v>Midwest</v>
      </c>
      <c r="E18" s="250">
        <v>571278</v>
      </c>
      <c r="F18" s="121">
        <v>35</v>
      </c>
      <c r="G18" s="121">
        <v>34</v>
      </c>
      <c r="J18" s="120" t="s">
        <v>1492</v>
      </c>
      <c r="K18" s="120" t="s">
        <v>1493</v>
      </c>
    </row>
    <row r="19" spans="2:14" ht="15" customHeight="1" x14ac:dyDescent="0.25">
      <c r="B19" s="120">
        <v>2</v>
      </c>
      <c r="C19" s="120" t="s">
        <v>1494</v>
      </c>
      <c r="D19" s="249" t="str">
        <f>INDEX($J$18:$J$217,MATCH($C19,$K$18:$K$217,0),MATCH($D$17,$J$17:$K$17,0))</f>
        <v>West</v>
      </c>
      <c r="E19" s="250">
        <v>568471</v>
      </c>
      <c r="F19" s="121">
        <v>31</v>
      </c>
      <c r="G19" s="121">
        <v>40</v>
      </c>
      <c r="J19" s="120" t="s">
        <v>1495</v>
      </c>
      <c r="K19" s="120" t="s">
        <v>1496</v>
      </c>
      <c r="N19" s="122"/>
    </row>
    <row r="20" spans="2:14" ht="15" customHeight="1" x14ac:dyDescent="0.25">
      <c r="B20" s="120">
        <v>3</v>
      </c>
      <c r="C20" s="120" t="s">
        <v>1497</v>
      </c>
      <c r="D20" s="249" t="str">
        <f t="shared" ref="D20:D83" si="1">INDEX($J$18:$J$217,MATCH($C20,$K$18:$K$217,0),MATCH($D$17,$J$17:$K$17,0))</f>
        <v>South</v>
      </c>
      <c r="E20" s="250">
        <v>1210662</v>
      </c>
      <c r="F20" s="121">
        <v>29</v>
      </c>
      <c r="G20" s="121">
        <v>13</v>
      </c>
      <c r="H20" s="123"/>
      <c r="J20" s="120" t="s">
        <v>1498</v>
      </c>
      <c r="K20" s="120" t="s">
        <v>1499</v>
      </c>
      <c r="N20" s="124"/>
    </row>
    <row r="21" spans="2:14" ht="15" customHeight="1" x14ac:dyDescent="0.25">
      <c r="B21" s="120">
        <v>4</v>
      </c>
      <c r="C21" s="120" t="s">
        <v>1500</v>
      </c>
      <c r="D21" s="249" t="str">
        <f t="shared" si="1"/>
        <v>Midwest</v>
      </c>
      <c r="E21" s="250">
        <v>314848</v>
      </c>
      <c r="F21" s="121">
        <v>24</v>
      </c>
      <c r="G21" s="121">
        <v>31</v>
      </c>
      <c r="H21" s="123"/>
      <c r="J21" s="120" t="s">
        <v>1495</v>
      </c>
      <c r="K21" s="120" t="s">
        <v>1501</v>
      </c>
      <c r="N21" s="124"/>
    </row>
    <row r="22" spans="2:14" ht="15" customHeight="1" x14ac:dyDescent="0.25">
      <c r="B22" s="120">
        <v>5</v>
      </c>
      <c r="C22" s="120" t="s">
        <v>1502</v>
      </c>
      <c r="D22" s="249" t="str">
        <f t="shared" si="1"/>
        <v>South</v>
      </c>
      <c r="E22" s="250">
        <v>1703490</v>
      </c>
      <c r="F22" s="121">
        <v>16</v>
      </c>
      <c r="G22" s="121">
        <v>71</v>
      </c>
      <c r="H22" s="123"/>
      <c r="J22" s="120" t="s">
        <v>1498</v>
      </c>
      <c r="K22" s="120" t="s">
        <v>1503</v>
      </c>
      <c r="N22" s="124"/>
    </row>
    <row r="23" spans="2:14" ht="15" customHeight="1" x14ac:dyDescent="0.25">
      <c r="B23" s="120">
        <v>6</v>
      </c>
      <c r="C23" s="120" t="s">
        <v>1504</v>
      </c>
      <c r="D23" s="249" t="str">
        <f t="shared" si="1"/>
        <v>West</v>
      </c>
      <c r="E23" s="250">
        <v>2743539</v>
      </c>
      <c r="F23" s="121">
        <v>44</v>
      </c>
      <c r="G23" s="121">
        <v>20</v>
      </c>
      <c r="H23" s="123"/>
      <c r="J23" s="120" t="s">
        <v>1492</v>
      </c>
      <c r="K23" s="120" t="s">
        <v>1505</v>
      </c>
      <c r="N23" s="124"/>
    </row>
    <row r="24" spans="2:14" ht="15" customHeight="1" x14ac:dyDescent="0.25">
      <c r="B24" s="120">
        <v>7</v>
      </c>
      <c r="C24" s="120" t="s">
        <v>1506</v>
      </c>
      <c r="D24" s="249" t="str">
        <f t="shared" si="1"/>
        <v>West</v>
      </c>
      <c r="E24" s="250">
        <v>304948</v>
      </c>
      <c r="F24" s="121">
        <v>19</v>
      </c>
      <c r="G24" s="121">
        <v>9</v>
      </c>
      <c r="H24" s="123"/>
      <c r="J24" s="120" t="s">
        <v>1507</v>
      </c>
      <c r="K24" s="120" t="s">
        <v>1508</v>
      </c>
      <c r="N24" s="124"/>
    </row>
    <row r="25" spans="2:14" ht="15" customHeight="1" x14ac:dyDescent="0.25">
      <c r="B25" s="120">
        <v>8</v>
      </c>
      <c r="C25" s="120" t="s">
        <v>1509</v>
      </c>
      <c r="D25" s="249" t="str">
        <f t="shared" si="1"/>
        <v>South</v>
      </c>
      <c r="E25" s="250">
        <v>1334511</v>
      </c>
      <c r="F25" s="121">
        <v>18</v>
      </c>
      <c r="G25" s="121">
        <v>102</v>
      </c>
      <c r="H25" s="123"/>
      <c r="J25" s="120" t="s">
        <v>1507</v>
      </c>
      <c r="K25" s="120" t="s">
        <v>1510</v>
      </c>
      <c r="N25" s="124"/>
    </row>
    <row r="26" spans="2:14" ht="15" customHeight="1" x14ac:dyDescent="0.25">
      <c r="B26" s="120">
        <v>9</v>
      </c>
      <c r="C26" s="120" t="s">
        <v>1511</v>
      </c>
      <c r="D26" s="249" t="str">
        <f t="shared" si="1"/>
        <v>West</v>
      </c>
      <c r="E26" s="250">
        <v>2698021</v>
      </c>
      <c r="F26" s="121">
        <v>68</v>
      </c>
      <c r="G26" s="121">
        <v>14</v>
      </c>
      <c r="H26" s="123"/>
      <c r="J26" s="120" t="s">
        <v>1495</v>
      </c>
      <c r="K26" s="120" t="s">
        <v>1512</v>
      </c>
      <c r="N26" s="124"/>
    </row>
    <row r="27" spans="2:14" ht="15" customHeight="1" x14ac:dyDescent="0.25">
      <c r="B27" s="120">
        <v>10</v>
      </c>
      <c r="C27" s="120" t="s">
        <v>1513</v>
      </c>
      <c r="D27" s="249" t="str">
        <f t="shared" si="1"/>
        <v>South</v>
      </c>
      <c r="E27" s="250">
        <v>528519</v>
      </c>
      <c r="F27" s="121">
        <v>46</v>
      </c>
      <c r="G27" s="121">
        <v>11</v>
      </c>
      <c r="H27" s="123"/>
      <c r="J27" s="120" t="s">
        <v>1507</v>
      </c>
      <c r="K27" s="120" t="s">
        <v>1514</v>
      </c>
      <c r="N27" s="124"/>
    </row>
    <row r="28" spans="2:14" ht="15" customHeight="1" x14ac:dyDescent="0.25">
      <c r="B28" s="120">
        <v>11</v>
      </c>
      <c r="C28" s="120" t="s">
        <v>1515</v>
      </c>
      <c r="D28" s="249" t="str">
        <f t="shared" si="1"/>
        <v>South</v>
      </c>
      <c r="E28" s="250">
        <v>2160070</v>
      </c>
      <c r="F28" s="121">
        <v>9</v>
      </c>
      <c r="G28" s="121">
        <v>129</v>
      </c>
      <c r="H28" s="123"/>
      <c r="J28" s="120" t="s">
        <v>1507</v>
      </c>
      <c r="K28" s="120" t="s">
        <v>1516</v>
      </c>
      <c r="N28" s="124"/>
    </row>
    <row r="29" spans="2:14" ht="15" customHeight="1" x14ac:dyDescent="0.25">
      <c r="B29" s="120">
        <v>12</v>
      </c>
      <c r="C29" s="120" t="s">
        <v>1517</v>
      </c>
      <c r="D29" s="249" t="str">
        <f t="shared" si="1"/>
        <v>West</v>
      </c>
      <c r="E29" s="250">
        <v>1177480</v>
      </c>
      <c r="F29" s="121">
        <v>43</v>
      </c>
      <c r="G29" s="121">
        <v>66</v>
      </c>
      <c r="H29" s="123"/>
      <c r="J29" s="120" t="s">
        <v>1498</v>
      </c>
      <c r="K29" s="120" t="s">
        <v>1518</v>
      </c>
      <c r="N29" s="124"/>
    </row>
    <row r="30" spans="2:14" ht="15" customHeight="1" x14ac:dyDescent="0.25">
      <c r="B30" s="120">
        <v>13</v>
      </c>
      <c r="C30" s="120" t="s">
        <v>1519</v>
      </c>
      <c r="D30" s="249" t="str">
        <f t="shared" si="1"/>
        <v>South</v>
      </c>
      <c r="E30" s="250">
        <v>4530146</v>
      </c>
      <c r="F30" s="121">
        <v>21</v>
      </c>
      <c r="G30" s="121">
        <v>47</v>
      </c>
      <c r="H30" s="123"/>
      <c r="J30" s="120" t="s">
        <v>1507</v>
      </c>
      <c r="K30" s="120" t="s">
        <v>1520</v>
      </c>
      <c r="N30" s="124"/>
    </row>
    <row r="31" spans="2:14" ht="15" customHeight="1" x14ac:dyDescent="0.25">
      <c r="B31" s="120">
        <v>14</v>
      </c>
      <c r="C31" s="120" t="s">
        <v>1516</v>
      </c>
      <c r="D31" s="249" t="str">
        <f t="shared" si="1"/>
        <v>South</v>
      </c>
      <c r="E31" s="250">
        <v>1892990</v>
      </c>
      <c r="F31" s="121">
        <v>2</v>
      </c>
      <c r="G31" s="121">
        <v>15</v>
      </c>
      <c r="H31" s="123"/>
      <c r="J31" s="120" t="s">
        <v>1507</v>
      </c>
      <c r="K31" s="120" t="s">
        <v>1521</v>
      </c>
      <c r="N31" s="124"/>
    </row>
    <row r="32" spans="2:14" ht="15" customHeight="1" x14ac:dyDescent="0.25">
      <c r="B32" s="120">
        <v>15</v>
      </c>
      <c r="C32" s="120" t="s">
        <v>1522</v>
      </c>
      <c r="D32" s="249" t="str">
        <f t="shared" si="1"/>
        <v>South</v>
      </c>
      <c r="E32" s="250">
        <v>2156432</v>
      </c>
      <c r="F32" s="121">
        <v>13</v>
      </c>
      <c r="G32" s="121">
        <v>113</v>
      </c>
      <c r="H32" s="123"/>
      <c r="J32" s="120" t="s">
        <v>1507</v>
      </c>
      <c r="K32" s="120" t="s">
        <v>1523</v>
      </c>
      <c r="N32" s="124"/>
    </row>
    <row r="33" spans="1:14" ht="15" customHeight="1" x14ac:dyDescent="0.25">
      <c r="B33" s="120">
        <v>16</v>
      </c>
      <c r="C33" s="120" t="s">
        <v>1524</v>
      </c>
      <c r="D33" s="249" t="str">
        <f t="shared" si="1"/>
        <v>West</v>
      </c>
      <c r="E33" s="250">
        <v>582004</v>
      </c>
      <c r="F33" s="121">
        <v>57</v>
      </c>
      <c r="G33" s="121">
        <v>94</v>
      </c>
      <c r="H33" s="123"/>
      <c r="J33" s="120" t="s">
        <v>1507</v>
      </c>
      <c r="K33" s="120" t="s">
        <v>1525</v>
      </c>
      <c r="N33" s="124"/>
    </row>
    <row r="34" spans="1:14" ht="15" customHeight="1" x14ac:dyDescent="0.25">
      <c r="B34" s="120">
        <v>17</v>
      </c>
      <c r="C34" s="120" t="s">
        <v>1526</v>
      </c>
      <c r="D34" s="249" t="str">
        <f t="shared" si="1"/>
        <v>Midwest</v>
      </c>
      <c r="E34" s="250">
        <v>885017</v>
      </c>
      <c r="F34" s="121">
        <v>40</v>
      </c>
      <c r="G34" s="121">
        <v>60</v>
      </c>
      <c r="H34" s="123"/>
      <c r="J34" s="120" t="s">
        <v>1507</v>
      </c>
      <c r="K34" s="120" t="s">
        <v>1527</v>
      </c>
    </row>
    <row r="35" spans="1:14" x14ac:dyDescent="0.25">
      <c r="B35" s="120">
        <v>18</v>
      </c>
      <c r="C35" s="120" t="s">
        <v>1503</v>
      </c>
      <c r="D35" s="249" t="str">
        <f t="shared" si="1"/>
        <v>West</v>
      </c>
      <c r="E35" s="250">
        <v>391205</v>
      </c>
      <c r="F35" s="121">
        <v>5</v>
      </c>
      <c r="G35" s="121">
        <v>104</v>
      </c>
      <c r="H35" s="123"/>
      <c r="J35" s="120" t="s">
        <v>1498</v>
      </c>
      <c r="K35" s="120" t="s">
        <v>1528</v>
      </c>
    </row>
    <row r="36" spans="1:14" ht="15" customHeight="1" x14ac:dyDescent="0.25">
      <c r="B36" s="120">
        <v>19</v>
      </c>
      <c r="C36" s="120" t="s">
        <v>1529</v>
      </c>
      <c r="D36" s="249" t="str">
        <f t="shared" si="1"/>
        <v>South</v>
      </c>
      <c r="E36" s="250">
        <v>1891859</v>
      </c>
      <c r="F36" s="121">
        <v>61</v>
      </c>
      <c r="G36" s="121">
        <v>49</v>
      </c>
      <c r="H36" s="123"/>
      <c r="J36" s="120" t="s">
        <v>1495</v>
      </c>
      <c r="K36" s="120" t="s">
        <v>1530</v>
      </c>
    </row>
    <row r="37" spans="1:14" s="107" customFormat="1" ht="15" customHeight="1" x14ac:dyDescent="0.25">
      <c r="A37" s="108"/>
      <c r="B37" s="120">
        <v>20</v>
      </c>
      <c r="C37" s="120" t="s">
        <v>1531</v>
      </c>
      <c r="D37" s="249" t="str">
        <f t="shared" si="1"/>
        <v>Midwest</v>
      </c>
      <c r="E37" s="250">
        <v>1886056</v>
      </c>
      <c r="F37" s="121">
        <v>39</v>
      </c>
      <c r="G37" s="121">
        <v>50</v>
      </c>
      <c r="H37" s="123"/>
      <c r="I37" s="108"/>
      <c r="J37" s="120" t="s">
        <v>1498</v>
      </c>
      <c r="K37" s="120" t="s">
        <v>1532</v>
      </c>
      <c r="N37" s="108"/>
    </row>
    <row r="38" spans="1:14" s="107" customFormat="1" ht="15" customHeight="1" x14ac:dyDescent="0.25">
      <c r="A38" s="108"/>
      <c r="B38" s="120">
        <v>21</v>
      </c>
      <c r="C38" s="120" t="s">
        <v>1533</v>
      </c>
      <c r="D38" s="249" t="str">
        <f t="shared" si="1"/>
        <v>West</v>
      </c>
      <c r="E38" s="250">
        <v>1855204</v>
      </c>
      <c r="F38" s="121">
        <v>36</v>
      </c>
      <c r="G38" s="121">
        <v>5</v>
      </c>
      <c r="H38" s="123"/>
      <c r="I38" s="108"/>
      <c r="J38" s="120" t="s">
        <v>1498</v>
      </c>
      <c r="K38" s="120" t="s">
        <v>1534</v>
      </c>
      <c r="N38" s="108"/>
    </row>
    <row r="39" spans="1:14" s="107" customFormat="1" ht="15" customHeight="1" x14ac:dyDescent="0.25">
      <c r="A39" s="108"/>
      <c r="B39" s="120">
        <v>22</v>
      </c>
      <c r="C39" s="120" t="s">
        <v>1510</v>
      </c>
      <c r="D39" s="249" t="str">
        <f t="shared" si="1"/>
        <v>South</v>
      </c>
      <c r="E39" s="250">
        <v>5478550</v>
      </c>
      <c r="F39" s="121">
        <v>128</v>
      </c>
      <c r="G39" s="121">
        <v>41</v>
      </c>
      <c r="H39" s="123"/>
      <c r="I39" s="108"/>
      <c r="J39" s="120" t="s">
        <v>1507</v>
      </c>
      <c r="K39" s="120" t="s">
        <v>1535</v>
      </c>
      <c r="N39" s="108"/>
    </row>
    <row r="40" spans="1:14" s="107" customFormat="1" ht="15" customHeight="1" x14ac:dyDescent="0.25">
      <c r="A40" s="108"/>
      <c r="B40" s="120">
        <v>23</v>
      </c>
      <c r="C40" s="120" t="s">
        <v>1536</v>
      </c>
      <c r="D40" s="249" t="str">
        <f t="shared" si="1"/>
        <v>Midwest</v>
      </c>
      <c r="E40" s="250">
        <v>3396768</v>
      </c>
      <c r="F40" s="121">
        <v>74</v>
      </c>
      <c r="G40" s="121">
        <v>19</v>
      </c>
      <c r="H40" s="123"/>
      <c r="I40" s="108"/>
      <c r="J40" s="120" t="s">
        <v>1495</v>
      </c>
      <c r="K40" s="120" t="s">
        <v>1537</v>
      </c>
      <c r="N40" s="108"/>
    </row>
    <row r="41" spans="1:14" s="107" customFormat="1" ht="15" customHeight="1" x14ac:dyDescent="0.25">
      <c r="A41" s="108"/>
      <c r="B41" s="120">
        <v>24</v>
      </c>
      <c r="C41" s="120" t="s">
        <v>1538</v>
      </c>
      <c r="D41" s="249" t="str">
        <f t="shared" si="1"/>
        <v>Midwest</v>
      </c>
      <c r="E41" s="250">
        <v>1860978</v>
      </c>
      <c r="F41" s="121">
        <v>51</v>
      </c>
      <c r="G41" s="121">
        <v>65</v>
      </c>
      <c r="H41" s="123"/>
      <c r="I41" s="108"/>
      <c r="J41" s="120" t="s">
        <v>1495</v>
      </c>
      <c r="K41" s="120" t="s">
        <v>1539</v>
      </c>
      <c r="N41" s="108"/>
    </row>
    <row r="42" spans="1:14" s="107" customFormat="1" ht="15" customHeight="1" x14ac:dyDescent="0.25">
      <c r="A42" s="108"/>
      <c r="B42" s="120">
        <v>25</v>
      </c>
      <c r="C42" s="120" t="s">
        <v>1540</v>
      </c>
      <c r="D42" s="249" t="str">
        <f t="shared" si="1"/>
        <v>South</v>
      </c>
      <c r="E42" s="250">
        <v>6422505</v>
      </c>
      <c r="F42" s="121">
        <v>7</v>
      </c>
      <c r="G42" s="121">
        <v>93</v>
      </c>
      <c r="H42" s="123"/>
      <c r="I42" s="108"/>
      <c r="J42" s="120" t="s">
        <v>1495</v>
      </c>
      <c r="K42" s="120" t="s">
        <v>1541</v>
      </c>
      <c r="N42" s="108"/>
    </row>
    <row r="43" spans="1:14" s="107" customFormat="1" ht="15" customHeight="1" x14ac:dyDescent="0.25">
      <c r="A43" s="108"/>
      <c r="B43" s="120">
        <v>26</v>
      </c>
      <c r="C43" s="120" t="s">
        <v>1532</v>
      </c>
      <c r="D43" s="249" t="str">
        <f t="shared" si="1"/>
        <v>West</v>
      </c>
      <c r="E43" s="250">
        <v>315884</v>
      </c>
      <c r="F43" s="121">
        <v>26</v>
      </c>
      <c r="G43" s="121">
        <v>1</v>
      </c>
      <c r="H43" s="123"/>
      <c r="I43" s="108"/>
      <c r="J43" s="120" t="s">
        <v>1492</v>
      </c>
      <c r="K43" s="120" t="s">
        <v>1542</v>
      </c>
      <c r="N43" s="108"/>
    </row>
    <row r="44" spans="1:14" s="107" customFormat="1" ht="15" customHeight="1" x14ac:dyDescent="0.25">
      <c r="A44" s="108"/>
      <c r="B44" s="120">
        <v>27</v>
      </c>
      <c r="C44" s="120" t="s">
        <v>1543</v>
      </c>
      <c r="D44" s="249" t="str">
        <f t="shared" si="1"/>
        <v>South</v>
      </c>
      <c r="E44" s="250">
        <v>499992</v>
      </c>
      <c r="F44" s="121">
        <v>67</v>
      </c>
      <c r="G44" s="121">
        <v>39</v>
      </c>
      <c r="H44" s="123"/>
      <c r="I44" s="108"/>
      <c r="J44" s="120" t="s">
        <v>1507</v>
      </c>
      <c r="K44" s="120" t="s">
        <v>1544</v>
      </c>
      <c r="N44" s="108"/>
    </row>
    <row r="45" spans="1:14" s="107" customFormat="1" ht="15" customHeight="1" x14ac:dyDescent="0.25">
      <c r="A45" s="108"/>
      <c r="B45" s="120">
        <v>28</v>
      </c>
      <c r="C45" s="120" t="s">
        <v>1545</v>
      </c>
      <c r="D45" s="249" t="str">
        <f t="shared" si="1"/>
        <v>South</v>
      </c>
      <c r="E45" s="250">
        <v>480426</v>
      </c>
      <c r="F45" s="121">
        <v>34</v>
      </c>
      <c r="G45" s="121">
        <v>109</v>
      </c>
      <c r="H45" s="123"/>
      <c r="I45" s="108"/>
      <c r="J45" s="120" t="s">
        <v>1492</v>
      </c>
      <c r="K45" s="120" t="s">
        <v>1546</v>
      </c>
      <c r="N45" s="108"/>
    </row>
    <row r="46" spans="1:14" s="107" customFormat="1" ht="15" customHeight="1" x14ac:dyDescent="0.25">
      <c r="A46" s="108"/>
      <c r="B46" s="120">
        <v>29</v>
      </c>
      <c r="C46" s="120" t="s">
        <v>1508</v>
      </c>
      <c r="D46" s="249" t="str">
        <f t="shared" si="1"/>
        <v>South</v>
      </c>
      <c r="E46" s="250">
        <v>420774</v>
      </c>
      <c r="F46" s="121">
        <v>107</v>
      </c>
      <c r="G46" s="121">
        <v>78</v>
      </c>
      <c r="H46" s="123"/>
      <c r="I46" s="108"/>
      <c r="J46" s="120" t="s">
        <v>1507</v>
      </c>
      <c r="K46" s="120" t="s">
        <v>1547</v>
      </c>
      <c r="N46" s="108"/>
    </row>
    <row r="47" spans="1:14" s="107" customFormat="1" ht="15" customHeight="1" x14ac:dyDescent="0.25">
      <c r="A47" s="108"/>
      <c r="B47" s="120">
        <v>30</v>
      </c>
      <c r="C47" s="120" t="s">
        <v>1539</v>
      </c>
      <c r="D47" s="249" t="str">
        <f t="shared" si="1"/>
        <v>Northeast</v>
      </c>
      <c r="E47" s="250">
        <v>1592031</v>
      </c>
      <c r="F47" s="121">
        <v>38</v>
      </c>
      <c r="G47" s="121">
        <v>4</v>
      </c>
      <c r="H47" s="123"/>
      <c r="I47" s="108"/>
      <c r="J47" s="120" t="s">
        <v>1507</v>
      </c>
      <c r="K47" s="120" t="s">
        <v>1548</v>
      </c>
      <c r="N47" s="108"/>
    </row>
    <row r="48" spans="1:14" s="107" customFormat="1" ht="15" customHeight="1" x14ac:dyDescent="0.25">
      <c r="A48" s="108"/>
      <c r="B48" s="120">
        <v>31</v>
      </c>
      <c r="C48" s="120" t="s">
        <v>1520</v>
      </c>
      <c r="D48" s="249" t="str">
        <f t="shared" si="1"/>
        <v>South</v>
      </c>
      <c r="E48" s="250">
        <v>2767956</v>
      </c>
      <c r="F48" s="121">
        <v>49</v>
      </c>
      <c r="G48" s="121">
        <v>32</v>
      </c>
      <c r="H48" s="123"/>
      <c r="I48" s="108"/>
      <c r="J48" s="120" t="s">
        <v>1507</v>
      </c>
      <c r="K48" s="120" t="s">
        <v>1529</v>
      </c>
      <c r="N48" s="108"/>
    </row>
    <row r="49" spans="1:14" s="107" customFormat="1" ht="15" customHeight="1" x14ac:dyDescent="0.25">
      <c r="A49" s="108"/>
      <c r="B49" s="120">
        <v>32</v>
      </c>
      <c r="C49" s="120" t="s">
        <v>1549</v>
      </c>
      <c r="D49" s="249" t="str">
        <f t="shared" si="1"/>
        <v>South</v>
      </c>
      <c r="E49" s="250">
        <v>710057</v>
      </c>
      <c r="F49" s="121">
        <v>65</v>
      </c>
      <c r="G49" s="121">
        <v>105</v>
      </c>
      <c r="H49" s="123"/>
      <c r="I49" s="108"/>
      <c r="J49" s="120" t="s">
        <v>1507</v>
      </c>
      <c r="K49" s="120" t="s">
        <v>1550</v>
      </c>
      <c r="N49" s="108"/>
    </row>
    <row r="50" spans="1:14" s="107" customFormat="1" ht="15" customHeight="1" x14ac:dyDescent="0.25">
      <c r="A50" s="108"/>
      <c r="B50" s="120">
        <v>33</v>
      </c>
      <c r="C50" s="120" t="s">
        <v>1551</v>
      </c>
      <c r="D50" s="249" t="str">
        <f t="shared" si="1"/>
        <v>West</v>
      </c>
      <c r="E50" s="250">
        <v>2370052</v>
      </c>
      <c r="F50" s="121">
        <v>99</v>
      </c>
      <c r="G50" s="121">
        <v>44</v>
      </c>
      <c r="H50" s="123"/>
      <c r="I50" s="108"/>
      <c r="J50" s="120" t="s">
        <v>1492</v>
      </c>
      <c r="K50" s="120" t="s">
        <v>1552</v>
      </c>
      <c r="N50" s="108"/>
    </row>
    <row r="51" spans="1:14" s="107" customFormat="1" x14ac:dyDescent="0.25">
      <c r="A51" s="108"/>
      <c r="B51" s="120">
        <v>34</v>
      </c>
      <c r="C51" s="120" t="s">
        <v>1546</v>
      </c>
      <c r="D51" s="249" t="str">
        <f t="shared" si="1"/>
        <v>Midwest</v>
      </c>
      <c r="E51" s="250">
        <v>253244</v>
      </c>
      <c r="F51" s="121">
        <v>23</v>
      </c>
      <c r="G51" s="121">
        <v>97</v>
      </c>
      <c r="H51" s="123"/>
      <c r="I51" s="108"/>
      <c r="J51" s="120" t="s">
        <v>1492</v>
      </c>
      <c r="K51" s="120" t="s">
        <v>1553</v>
      </c>
      <c r="N51" s="108"/>
    </row>
    <row r="52" spans="1:14" s="107" customFormat="1" ht="15" customHeight="1" x14ac:dyDescent="0.25">
      <c r="A52" s="108"/>
      <c r="B52" s="120">
        <v>35</v>
      </c>
      <c r="C52" s="120" t="s">
        <v>1554</v>
      </c>
      <c r="D52" s="249" t="str">
        <f t="shared" si="1"/>
        <v>South</v>
      </c>
      <c r="E52" s="250">
        <v>1349364</v>
      </c>
      <c r="F52" s="121">
        <v>84</v>
      </c>
      <c r="G52" s="121">
        <v>133</v>
      </c>
      <c r="H52" s="123"/>
      <c r="I52" s="108"/>
      <c r="J52" s="120" t="s">
        <v>1507</v>
      </c>
      <c r="K52" s="120" t="s">
        <v>1555</v>
      </c>
      <c r="N52" s="108"/>
    </row>
    <row r="53" spans="1:14" s="107" customFormat="1" ht="15" customHeight="1" x14ac:dyDescent="0.25">
      <c r="A53" s="108"/>
      <c r="B53" s="120">
        <v>36</v>
      </c>
      <c r="C53" s="120" t="s">
        <v>1528</v>
      </c>
      <c r="D53" s="249" t="str">
        <f t="shared" si="1"/>
        <v>West</v>
      </c>
      <c r="E53" s="250">
        <v>648441</v>
      </c>
      <c r="F53" s="121">
        <v>122</v>
      </c>
      <c r="G53" s="121">
        <v>86</v>
      </c>
      <c r="H53" s="123"/>
      <c r="I53" s="108"/>
      <c r="J53" s="120" t="s">
        <v>1492</v>
      </c>
      <c r="K53" s="120" t="s">
        <v>1556</v>
      </c>
      <c r="N53" s="108"/>
    </row>
    <row r="54" spans="1:14" s="107" customFormat="1" ht="15" customHeight="1" x14ac:dyDescent="0.25">
      <c r="A54" s="108"/>
      <c r="B54" s="120">
        <v>37</v>
      </c>
      <c r="C54" s="120" t="s">
        <v>1557</v>
      </c>
      <c r="D54" s="249" t="str">
        <f t="shared" si="1"/>
        <v>South</v>
      </c>
      <c r="E54" s="250">
        <v>4476369</v>
      </c>
      <c r="F54" s="121">
        <v>20</v>
      </c>
      <c r="G54" s="121">
        <v>6</v>
      </c>
      <c r="H54" s="123"/>
      <c r="I54" s="108"/>
      <c r="J54" s="120" t="s">
        <v>1498</v>
      </c>
      <c r="K54" s="120" t="s">
        <v>1558</v>
      </c>
      <c r="N54" s="108"/>
    </row>
    <row r="55" spans="1:14" s="107" customFormat="1" ht="15" customHeight="1" x14ac:dyDescent="0.25">
      <c r="A55" s="108"/>
      <c r="B55" s="120">
        <v>38</v>
      </c>
      <c r="C55" s="120" t="s">
        <v>1530</v>
      </c>
      <c r="D55" s="249" t="str">
        <f t="shared" si="1"/>
        <v>Northeast</v>
      </c>
      <c r="E55" s="250">
        <v>1918897</v>
      </c>
      <c r="F55" s="121">
        <v>53</v>
      </c>
      <c r="G55" s="121">
        <v>12</v>
      </c>
      <c r="H55" s="123"/>
      <c r="I55" s="108"/>
      <c r="J55" s="120" t="s">
        <v>1507</v>
      </c>
      <c r="K55" s="120" t="s">
        <v>1559</v>
      </c>
      <c r="N55" s="108"/>
    </row>
    <row r="56" spans="1:14" s="107" customFormat="1" ht="15" customHeight="1" x14ac:dyDescent="0.25">
      <c r="A56" s="108"/>
      <c r="B56" s="120">
        <v>39</v>
      </c>
      <c r="C56" s="120" t="s">
        <v>1560</v>
      </c>
      <c r="D56" s="249" t="str">
        <f t="shared" si="1"/>
        <v>West</v>
      </c>
      <c r="E56" s="250">
        <v>256015</v>
      </c>
      <c r="F56" s="121">
        <v>113</v>
      </c>
      <c r="G56" s="121">
        <v>27</v>
      </c>
      <c r="H56" s="123"/>
      <c r="I56" s="108"/>
      <c r="J56" s="120" t="s">
        <v>1507</v>
      </c>
      <c r="K56" s="120" t="s">
        <v>1561</v>
      </c>
      <c r="N56" s="108"/>
    </row>
    <row r="57" spans="1:14" s="107" customFormat="1" ht="15" customHeight="1" x14ac:dyDescent="0.25">
      <c r="A57" s="108"/>
      <c r="B57" s="120">
        <v>40</v>
      </c>
      <c r="C57" s="120" t="s">
        <v>1562</v>
      </c>
      <c r="D57" s="249" t="str">
        <f t="shared" si="1"/>
        <v>Midwest</v>
      </c>
      <c r="E57" s="250">
        <v>1998852</v>
      </c>
      <c r="F57" s="121">
        <v>81</v>
      </c>
      <c r="G57" s="121">
        <v>50</v>
      </c>
      <c r="H57" s="123"/>
      <c r="I57" s="108"/>
      <c r="J57" s="120" t="s">
        <v>1492</v>
      </c>
      <c r="K57" s="120" t="s">
        <v>1531</v>
      </c>
      <c r="N57" s="108"/>
    </row>
    <row r="58" spans="1:14" s="107" customFormat="1" ht="15" customHeight="1" x14ac:dyDescent="0.25">
      <c r="A58" s="108"/>
      <c r="B58" s="120">
        <v>41</v>
      </c>
      <c r="C58" s="120" t="s">
        <v>1563</v>
      </c>
      <c r="D58" s="249" t="str">
        <f t="shared" si="1"/>
        <v>West</v>
      </c>
      <c r="E58" s="250">
        <v>1845120</v>
      </c>
      <c r="F58" s="121">
        <v>60</v>
      </c>
      <c r="G58" s="121">
        <v>7</v>
      </c>
      <c r="H58" s="123"/>
      <c r="I58" s="108"/>
      <c r="J58" s="120" t="s">
        <v>1507</v>
      </c>
      <c r="K58" s="120" t="s">
        <v>1564</v>
      </c>
      <c r="N58" s="108"/>
    </row>
    <row r="59" spans="1:14" s="107" customFormat="1" ht="15" customHeight="1" x14ac:dyDescent="0.25">
      <c r="A59" s="108"/>
      <c r="B59" s="120">
        <v>42</v>
      </c>
      <c r="C59" s="120" t="s">
        <v>1565</v>
      </c>
      <c r="D59" s="249" t="str">
        <f t="shared" si="1"/>
        <v>South</v>
      </c>
      <c r="E59" s="250">
        <v>691016</v>
      </c>
      <c r="F59" s="121">
        <v>79</v>
      </c>
      <c r="G59" s="121">
        <v>97</v>
      </c>
      <c r="H59" s="123"/>
      <c r="I59" s="108"/>
      <c r="J59" s="120" t="s">
        <v>1507</v>
      </c>
      <c r="K59" s="120" t="s">
        <v>1519</v>
      </c>
      <c r="N59" s="108"/>
    </row>
    <row r="60" spans="1:14" s="107" customFormat="1" ht="15" customHeight="1" x14ac:dyDescent="0.25">
      <c r="A60" s="108"/>
      <c r="B60" s="120">
        <v>43</v>
      </c>
      <c r="C60" s="120" t="s">
        <v>1566</v>
      </c>
      <c r="D60" s="249" t="str">
        <f t="shared" si="1"/>
        <v>Northeast</v>
      </c>
      <c r="E60" s="250">
        <v>2328256</v>
      </c>
      <c r="F60" s="121">
        <v>33</v>
      </c>
      <c r="G60" s="121">
        <v>84</v>
      </c>
      <c r="H60" s="123"/>
      <c r="I60" s="108"/>
      <c r="J60" s="120" t="s">
        <v>1492</v>
      </c>
      <c r="K60" s="120" t="s">
        <v>1567</v>
      </c>
      <c r="N60" s="108"/>
    </row>
    <row r="61" spans="1:14" s="107" customFormat="1" ht="15" customHeight="1" x14ac:dyDescent="0.25">
      <c r="A61" s="108"/>
      <c r="B61" s="120">
        <v>44</v>
      </c>
      <c r="C61" s="120" t="s">
        <v>1558</v>
      </c>
      <c r="D61" s="249" t="str">
        <f t="shared" si="1"/>
        <v>West</v>
      </c>
      <c r="E61" s="250">
        <v>668372</v>
      </c>
      <c r="F61" s="121">
        <v>115</v>
      </c>
      <c r="G61" s="121">
        <v>35</v>
      </c>
      <c r="H61" s="123"/>
      <c r="I61" s="108"/>
      <c r="J61" s="120" t="s">
        <v>1492</v>
      </c>
      <c r="K61" s="120" t="s">
        <v>1568</v>
      </c>
      <c r="N61" s="108"/>
    </row>
    <row r="62" spans="1:14" s="107" customFormat="1" ht="15" customHeight="1" x14ac:dyDescent="0.25">
      <c r="A62" s="108"/>
      <c r="B62" s="120">
        <v>45</v>
      </c>
      <c r="C62" s="120" t="s">
        <v>1569</v>
      </c>
      <c r="D62" s="249" t="str">
        <f t="shared" si="1"/>
        <v>Northeast</v>
      </c>
      <c r="E62" s="250">
        <v>1032963</v>
      </c>
      <c r="F62" s="121">
        <v>56</v>
      </c>
      <c r="G62" s="121">
        <v>63</v>
      </c>
      <c r="H62" s="123"/>
      <c r="I62" s="108"/>
      <c r="J62" s="120" t="s">
        <v>1507</v>
      </c>
      <c r="K62" s="120" t="s">
        <v>1570</v>
      </c>
      <c r="N62" s="108"/>
    </row>
    <row r="63" spans="1:14" s="107" customFormat="1" ht="15" customHeight="1" x14ac:dyDescent="0.25">
      <c r="A63" s="108"/>
      <c r="B63" s="120">
        <v>46</v>
      </c>
      <c r="C63" s="120" t="s">
        <v>1525</v>
      </c>
      <c r="D63" s="249" t="str">
        <f t="shared" si="1"/>
        <v>South</v>
      </c>
      <c r="E63" s="250">
        <v>1214697</v>
      </c>
      <c r="F63" s="121">
        <v>71</v>
      </c>
      <c r="G63" s="121">
        <v>2</v>
      </c>
      <c r="H63" s="123"/>
      <c r="I63" s="108"/>
      <c r="J63" s="120" t="s">
        <v>1498</v>
      </c>
      <c r="K63" s="120" t="s">
        <v>1504</v>
      </c>
      <c r="N63" s="108"/>
    </row>
    <row r="64" spans="1:14" s="107" customFormat="1" ht="15" customHeight="1" x14ac:dyDescent="0.25">
      <c r="A64" s="108"/>
      <c r="B64" s="120">
        <v>47</v>
      </c>
      <c r="C64" s="120" t="s">
        <v>1571</v>
      </c>
      <c r="D64" s="249" t="str">
        <f t="shared" si="1"/>
        <v>South</v>
      </c>
      <c r="E64" s="250">
        <v>978888</v>
      </c>
      <c r="F64" s="121">
        <v>98</v>
      </c>
      <c r="G64" s="121">
        <v>128</v>
      </c>
      <c r="H64" s="123"/>
      <c r="I64" s="108"/>
      <c r="J64" s="120" t="s">
        <v>1492</v>
      </c>
      <c r="K64" s="120" t="s">
        <v>1491</v>
      </c>
      <c r="N64" s="108"/>
    </row>
    <row r="65" spans="1:14" s="107" customFormat="1" ht="15" customHeight="1" x14ac:dyDescent="0.25">
      <c r="A65" s="108"/>
      <c r="B65" s="120">
        <v>48</v>
      </c>
      <c r="C65" s="120" t="s">
        <v>1572</v>
      </c>
      <c r="D65" s="249" t="str">
        <f t="shared" si="1"/>
        <v>West</v>
      </c>
      <c r="E65" s="250">
        <v>2543611</v>
      </c>
      <c r="F65" s="121">
        <v>164</v>
      </c>
      <c r="G65" s="121">
        <v>16</v>
      </c>
      <c r="H65" s="123"/>
      <c r="I65" s="108"/>
      <c r="J65" s="120" t="s">
        <v>1492</v>
      </c>
      <c r="K65" s="120" t="s">
        <v>1573</v>
      </c>
      <c r="N65" s="108"/>
    </row>
    <row r="66" spans="1:14" s="107" customFormat="1" ht="15" customHeight="1" x14ac:dyDescent="0.25">
      <c r="A66" s="108"/>
      <c r="B66" s="120">
        <v>49</v>
      </c>
      <c r="C66" s="120" t="s">
        <v>1574</v>
      </c>
      <c r="D66" s="249" t="str">
        <f t="shared" si="1"/>
        <v>South</v>
      </c>
      <c r="E66" s="250">
        <v>261272</v>
      </c>
      <c r="F66" s="121">
        <v>120</v>
      </c>
      <c r="G66" s="121">
        <v>21</v>
      </c>
      <c r="H66" s="123"/>
      <c r="I66" s="108"/>
      <c r="J66" s="120" t="s">
        <v>1492</v>
      </c>
      <c r="K66" s="120" t="s">
        <v>1575</v>
      </c>
      <c r="N66" s="108"/>
    </row>
    <row r="67" spans="1:14" s="107" customFormat="1" ht="15" customHeight="1" x14ac:dyDescent="0.25">
      <c r="A67" s="108"/>
      <c r="B67" s="120">
        <v>50</v>
      </c>
      <c r="C67" s="120" t="s">
        <v>1576</v>
      </c>
      <c r="D67" s="249" t="str">
        <f t="shared" si="1"/>
        <v>Northeast</v>
      </c>
      <c r="E67" s="250">
        <v>12067149</v>
      </c>
      <c r="F67" s="121">
        <v>25</v>
      </c>
      <c r="G67" s="121">
        <v>32</v>
      </c>
      <c r="H67" s="123"/>
      <c r="I67" s="108"/>
      <c r="J67" s="120" t="s">
        <v>1507</v>
      </c>
      <c r="K67" s="120" t="s">
        <v>1513</v>
      </c>
      <c r="N67" s="108"/>
    </row>
    <row r="68" spans="1:14" s="107" customFormat="1" ht="15" customHeight="1" x14ac:dyDescent="0.25">
      <c r="A68" s="108"/>
      <c r="B68" s="120">
        <v>51</v>
      </c>
      <c r="C68" s="120" t="s">
        <v>1577</v>
      </c>
      <c r="D68" s="249" t="str">
        <f t="shared" si="1"/>
        <v>West</v>
      </c>
      <c r="E68" s="250">
        <v>265356</v>
      </c>
      <c r="F68" s="121">
        <v>15</v>
      </c>
      <c r="G68" s="121">
        <v>141</v>
      </c>
      <c r="H68" s="123"/>
      <c r="I68" s="108"/>
      <c r="J68" s="120" t="s">
        <v>1495</v>
      </c>
      <c r="K68" s="120" t="s">
        <v>1578</v>
      </c>
      <c r="N68" s="108"/>
    </row>
    <row r="69" spans="1:14" s="107" customFormat="1" ht="15" customHeight="1" x14ac:dyDescent="0.25">
      <c r="A69" s="108"/>
      <c r="B69" s="120">
        <v>52</v>
      </c>
      <c r="C69" s="120" t="s">
        <v>1579</v>
      </c>
      <c r="D69" s="249" t="str">
        <f t="shared" si="1"/>
        <v>Midwest</v>
      </c>
      <c r="E69" s="250">
        <v>2777838</v>
      </c>
      <c r="F69" s="121">
        <v>132</v>
      </c>
      <c r="G69" s="121">
        <v>68</v>
      </c>
      <c r="H69" s="123"/>
      <c r="I69" s="108"/>
      <c r="J69" s="120" t="s">
        <v>1507</v>
      </c>
      <c r="K69" s="120" t="s">
        <v>1580</v>
      </c>
      <c r="N69" s="108"/>
    </row>
    <row r="70" spans="1:14" s="107" customFormat="1" ht="15" customHeight="1" x14ac:dyDescent="0.25">
      <c r="A70" s="108"/>
      <c r="B70" s="120">
        <v>53</v>
      </c>
      <c r="C70" s="120" t="s">
        <v>1580</v>
      </c>
      <c r="D70" s="249" t="str">
        <f t="shared" si="1"/>
        <v>South</v>
      </c>
      <c r="E70" s="250">
        <v>817968</v>
      </c>
      <c r="F70" s="121">
        <v>11</v>
      </c>
      <c r="G70" s="121">
        <v>170</v>
      </c>
      <c r="H70" s="123"/>
      <c r="I70" s="108"/>
      <c r="J70" s="120" t="s">
        <v>1495</v>
      </c>
      <c r="K70" s="120" t="s">
        <v>1581</v>
      </c>
      <c r="N70" s="108"/>
    </row>
    <row r="71" spans="1:14" s="107" customFormat="1" ht="15" customHeight="1" x14ac:dyDescent="0.25">
      <c r="A71" s="108"/>
      <c r="B71" s="120">
        <v>54</v>
      </c>
      <c r="C71" s="120" t="s">
        <v>1505</v>
      </c>
      <c r="D71" s="249" t="str">
        <f t="shared" si="1"/>
        <v>Midwest</v>
      </c>
      <c r="E71" s="250">
        <v>357339</v>
      </c>
      <c r="F71" s="121">
        <v>45</v>
      </c>
      <c r="G71" s="121">
        <v>3</v>
      </c>
      <c r="H71" s="123"/>
      <c r="I71" s="108"/>
      <c r="J71" s="120" t="s">
        <v>1498</v>
      </c>
      <c r="K71" s="120" t="s">
        <v>1582</v>
      </c>
      <c r="N71" s="108"/>
    </row>
    <row r="72" spans="1:14" s="107" customFormat="1" ht="15" customHeight="1" x14ac:dyDescent="0.25">
      <c r="A72" s="108"/>
      <c r="B72" s="120">
        <v>55</v>
      </c>
      <c r="C72" s="120" t="s">
        <v>1583</v>
      </c>
      <c r="D72" s="249" t="str">
        <f t="shared" si="1"/>
        <v>Midwest</v>
      </c>
      <c r="E72" s="250">
        <v>802435</v>
      </c>
      <c r="F72" s="121">
        <v>52</v>
      </c>
      <c r="G72" s="121">
        <v>109</v>
      </c>
      <c r="H72" s="123"/>
      <c r="I72" s="108"/>
      <c r="J72" s="120" t="s">
        <v>1492</v>
      </c>
      <c r="K72" s="120" t="s">
        <v>1584</v>
      </c>
      <c r="N72" s="108"/>
    </row>
    <row r="73" spans="1:14" s="107" customFormat="1" ht="15" customHeight="1" x14ac:dyDescent="0.25">
      <c r="A73" s="108"/>
      <c r="B73" s="120">
        <v>56</v>
      </c>
      <c r="C73" s="120" t="s">
        <v>1585</v>
      </c>
      <c r="D73" s="249" t="str">
        <f t="shared" si="1"/>
        <v>South</v>
      </c>
      <c r="E73" s="250">
        <v>1305241</v>
      </c>
      <c r="F73" s="121">
        <v>75</v>
      </c>
      <c r="G73" s="121">
        <v>60</v>
      </c>
      <c r="H73" s="123"/>
      <c r="I73" s="108"/>
      <c r="J73" s="120" t="s">
        <v>1495</v>
      </c>
      <c r="K73" s="120" t="s">
        <v>1586</v>
      </c>
      <c r="N73" s="108"/>
    </row>
    <row r="74" spans="1:14" s="107" customFormat="1" ht="15" customHeight="1" x14ac:dyDescent="0.25">
      <c r="A74" s="108"/>
      <c r="B74" s="120">
        <v>57</v>
      </c>
      <c r="C74" s="120" t="s">
        <v>1587</v>
      </c>
      <c r="D74" s="249" t="str">
        <f t="shared" si="1"/>
        <v>West</v>
      </c>
      <c r="E74" s="250">
        <v>460939</v>
      </c>
      <c r="F74" s="121">
        <v>138</v>
      </c>
      <c r="G74" s="121">
        <v>73</v>
      </c>
      <c r="H74" s="123"/>
      <c r="I74" s="108"/>
      <c r="J74" s="120" t="s">
        <v>1507</v>
      </c>
      <c r="K74" s="120" t="s">
        <v>1545</v>
      </c>
      <c r="N74" s="108"/>
    </row>
    <row r="75" spans="1:14" s="107" customFormat="1" ht="15" customHeight="1" x14ac:dyDescent="0.25">
      <c r="A75" s="108"/>
      <c r="B75" s="120">
        <v>58</v>
      </c>
      <c r="C75" s="120" t="s">
        <v>1588</v>
      </c>
      <c r="D75" s="249" t="str">
        <f t="shared" si="1"/>
        <v>South</v>
      </c>
      <c r="E75" s="250">
        <v>1367085</v>
      </c>
      <c r="F75" s="121">
        <v>148</v>
      </c>
      <c r="G75" s="121">
        <v>119</v>
      </c>
      <c r="H75" s="123"/>
      <c r="I75" s="108"/>
      <c r="J75" s="120" t="s">
        <v>1507</v>
      </c>
      <c r="K75" s="120" t="s">
        <v>1589</v>
      </c>
      <c r="N75" s="108"/>
    </row>
    <row r="76" spans="1:14" s="107" customFormat="1" ht="15" customHeight="1" x14ac:dyDescent="0.25">
      <c r="A76" s="108"/>
      <c r="B76" s="120">
        <v>59</v>
      </c>
      <c r="C76" s="120" t="s">
        <v>1590</v>
      </c>
      <c r="D76" s="249" t="str">
        <f t="shared" si="1"/>
        <v>South</v>
      </c>
      <c r="E76" s="250">
        <v>714943</v>
      </c>
      <c r="F76" s="121">
        <v>143</v>
      </c>
      <c r="G76" s="121">
        <v>75</v>
      </c>
      <c r="H76" s="123"/>
      <c r="I76" s="108"/>
      <c r="J76" s="120" t="s">
        <v>1492</v>
      </c>
      <c r="K76" s="120" t="s">
        <v>1591</v>
      </c>
      <c r="N76" s="108"/>
    </row>
    <row r="77" spans="1:14" s="107" customFormat="1" ht="15" customHeight="1" x14ac:dyDescent="0.25">
      <c r="A77" s="108"/>
      <c r="B77" s="120">
        <v>60</v>
      </c>
      <c r="C77" s="120" t="s">
        <v>1496</v>
      </c>
      <c r="D77" s="249" t="str">
        <f t="shared" si="1"/>
        <v>Northeast</v>
      </c>
      <c r="E77" s="250">
        <v>901792</v>
      </c>
      <c r="F77" s="121">
        <v>62</v>
      </c>
      <c r="G77" s="121">
        <v>43</v>
      </c>
      <c r="H77" s="123"/>
      <c r="I77" s="108"/>
      <c r="J77" s="120" t="s">
        <v>1498</v>
      </c>
      <c r="K77" s="120" t="s">
        <v>1506</v>
      </c>
      <c r="N77" s="108"/>
    </row>
    <row r="78" spans="1:14" s="107" customFormat="1" ht="15" customHeight="1" x14ac:dyDescent="0.25">
      <c r="A78" s="108"/>
      <c r="B78" s="120">
        <v>61</v>
      </c>
      <c r="C78" s="120" t="s">
        <v>1547</v>
      </c>
      <c r="D78" s="249" t="str">
        <f t="shared" si="1"/>
        <v>South</v>
      </c>
      <c r="E78" s="250">
        <v>701926</v>
      </c>
      <c r="F78" s="121">
        <v>28</v>
      </c>
      <c r="G78" s="121">
        <v>79</v>
      </c>
      <c r="H78" s="123"/>
      <c r="I78" s="108"/>
      <c r="J78" s="120" t="s">
        <v>1507</v>
      </c>
      <c r="K78" s="120" t="s">
        <v>1592</v>
      </c>
      <c r="N78" s="108"/>
    </row>
    <row r="79" spans="1:14" s="107" customFormat="1" ht="15" customHeight="1" x14ac:dyDescent="0.25">
      <c r="A79" s="108"/>
      <c r="B79" s="120">
        <v>62</v>
      </c>
      <c r="C79" s="120" t="s">
        <v>1593</v>
      </c>
      <c r="D79" s="249" t="str">
        <f t="shared" si="1"/>
        <v>South</v>
      </c>
      <c r="E79" s="250">
        <v>437802</v>
      </c>
      <c r="F79" s="121">
        <v>54</v>
      </c>
      <c r="G79" s="121">
        <v>52</v>
      </c>
      <c r="H79" s="123"/>
      <c r="I79" s="108"/>
      <c r="J79" s="120" t="s">
        <v>1507</v>
      </c>
      <c r="K79" s="120" t="s">
        <v>1594</v>
      </c>
      <c r="N79" s="108"/>
    </row>
    <row r="80" spans="1:14" s="107" customFormat="1" ht="15" customHeight="1" x14ac:dyDescent="0.25">
      <c r="A80" s="108"/>
      <c r="B80" s="120">
        <v>63</v>
      </c>
      <c r="C80" s="120" t="s">
        <v>1595</v>
      </c>
      <c r="D80" s="249" t="str">
        <f t="shared" si="1"/>
        <v>South</v>
      </c>
      <c r="E80" s="250">
        <v>2767822</v>
      </c>
      <c r="F80" s="121">
        <v>162</v>
      </c>
      <c r="G80" s="121">
        <v>138</v>
      </c>
      <c r="H80" s="123"/>
      <c r="I80" s="108"/>
      <c r="J80" s="120" t="s">
        <v>1492</v>
      </c>
      <c r="K80" s="120" t="s">
        <v>1596</v>
      </c>
      <c r="N80" s="108"/>
    </row>
    <row r="81" spans="1:14" s="107" customFormat="1" ht="15" customHeight="1" x14ac:dyDescent="0.25">
      <c r="A81" s="108"/>
      <c r="B81" s="120">
        <v>64</v>
      </c>
      <c r="C81" s="120" t="s">
        <v>1597</v>
      </c>
      <c r="D81" s="249" t="str">
        <f t="shared" si="1"/>
        <v>West</v>
      </c>
      <c r="E81" s="250">
        <v>4396054</v>
      </c>
      <c r="F81" s="121">
        <v>182</v>
      </c>
      <c r="G81" s="121">
        <v>97</v>
      </c>
      <c r="H81" s="123"/>
      <c r="I81" s="108"/>
      <c r="J81" s="120" t="s">
        <v>1507</v>
      </c>
      <c r="K81" s="120" t="s">
        <v>1522</v>
      </c>
      <c r="N81" s="108"/>
    </row>
    <row r="82" spans="1:14" s="107" customFormat="1" ht="15" customHeight="1" x14ac:dyDescent="0.25">
      <c r="A82" s="108"/>
      <c r="B82" s="120">
        <v>65</v>
      </c>
      <c r="C82" s="120" t="s">
        <v>1598</v>
      </c>
      <c r="D82" s="249" t="str">
        <f t="shared" si="1"/>
        <v>West</v>
      </c>
      <c r="E82" s="250">
        <v>836974</v>
      </c>
      <c r="F82" s="121">
        <v>133</v>
      </c>
      <c r="G82" s="121">
        <v>153</v>
      </c>
      <c r="H82" s="123"/>
      <c r="I82" s="108"/>
      <c r="J82" s="120" t="s">
        <v>1498</v>
      </c>
      <c r="K82" s="120" t="s">
        <v>1599</v>
      </c>
      <c r="N82" s="108"/>
    </row>
    <row r="83" spans="1:14" s="107" customFormat="1" ht="15" customHeight="1" x14ac:dyDescent="0.25">
      <c r="A83" s="108"/>
      <c r="B83" s="120">
        <v>66</v>
      </c>
      <c r="C83" s="120" t="s">
        <v>1600</v>
      </c>
      <c r="D83" s="249" t="str">
        <f t="shared" si="1"/>
        <v>Northeast</v>
      </c>
      <c r="E83" s="250">
        <v>2778798</v>
      </c>
      <c r="F83" s="121">
        <v>55</v>
      </c>
      <c r="G83" s="121">
        <v>25</v>
      </c>
      <c r="H83" s="123"/>
      <c r="I83" s="108"/>
      <c r="J83" s="120" t="s">
        <v>1507</v>
      </c>
      <c r="K83" s="120" t="s">
        <v>1574</v>
      </c>
      <c r="N83" s="108"/>
    </row>
    <row r="84" spans="1:14" s="107" customFormat="1" ht="15" customHeight="1" x14ac:dyDescent="0.25">
      <c r="A84" s="108"/>
      <c r="B84" s="120">
        <v>67</v>
      </c>
      <c r="C84" s="120" t="s">
        <v>1601</v>
      </c>
      <c r="D84" s="249" t="str">
        <f t="shared" ref="D84:D147" si="2">INDEX($J$18:$J$217,MATCH($C84,$K$18:$K$217,0),MATCH($D$17,$J$17:$K$17,0))</f>
        <v>South</v>
      </c>
      <c r="E84" s="250">
        <v>377983</v>
      </c>
      <c r="F84" s="121">
        <v>154</v>
      </c>
      <c r="G84" s="121">
        <v>94</v>
      </c>
      <c r="H84" s="123"/>
      <c r="I84" s="108"/>
      <c r="J84" s="120" t="s">
        <v>1492</v>
      </c>
      <c r="K84" s="120" t="s">
        <v>1602</v>
      </c>
      <c r="N84" s="108"/>
    </row>
    <row r="85" spans="1:14" s="107" customFormat="1" ht="15" customHeight="1" x14ac:dyDescent="0.25">
      <c r="A85" s="108"/>
      <c r="B85" s="120">
        <v>68</v>
      </c>
      <c r="C85" s="120" t="s">
        <v>1603</v>
      </c>
      <c r="D85" s="249" t="str">
        <f t="shared" si="2"/>
        <v>Northeast</v>
      </c>
      <c r="E85" s="250">
        <v>740361</v>
      </c>
      <c r="F85" s="121">
        <v>30</v>
      </c>
      <c r="G85" s="121">
        <v>29</v>
      </c>
      <c r="H85" s="123"/>
      <c r="I85" s="108"/>
      <c r="J85" s="120" t="s">
        <v>1492</v>
      </c>
      <c r="K85" s="120" t="s">
        <v>1583</v>
      </c>
      <c r="N85" s="108"/>
    </row>
    <row r="86" spans="1:14" s="107" customFormat="1" ht="15" customHeight="1" x14ac:dyDescent="0.25">
      <c r="A86" s="108"/>
      <c r="B86" s="120">
        <v>69</v>
      </c>
      <c r="C86" s="120" t="s">
        <v>1578</v>
      </c>
      <c r="D86" s="249" t="str">
        <f t="shared" si="2"/>
        <v>Northeast</v>
      </c>
      <c r="E86" s="250">
        <v>2312428</v>
      </c>
      <c r="F86" s="121">
        <v>116</v>
      </c>
      <c r="G86" s="121">
        <v>22</v>
      </c>
      <c r="H86" s="123"/>
      <c r="I86" s="108"/>
      <c r="J86" s="120" t="s">
        <v>1498</v>
      </c>
      <c r="K86" s="120" t="s">
        <v>1577</v>
      </c>
      <c r="N86" s="108"/>
    </row>
    <row r="87" spans="1:14" s="107" customFormat="1" ht="15" customHeight="1" x14ac:dyDescent="0.25">
      <c r="A87" s="108"/>
      <c r="B87" s="120">
        <v>70</v>
      </c>
      <c r="C87" s="120" t="s">
        <v>1604</v>
      </c>
      <c r="D87" s="249" t="str">
        <f t="shared" si="2"/>
        <v>South</v>
      </c>
      <c r="E87" s="250">
        <v>499080</v>
      </c>
      <c r="F87" s="121">
        <v>142</v>
      </c>
      <c r="G87" s="121">
        <v>119</v>
      </c>
      <c r="H87" s="123"/>
      <c r="I87" s="108"/>
      <c r="J87" s="120" t="s">
        <v>1492</v>
      </c>
      <c r="K87" s="120" t="s">
        <v>1605</v>
      </c>
      <c r="N87" s="108"/>
    </row>
    <row r="88" spans="1:14" s="107" customFormat="1" ht="15" customHeight="1" x14ac:dyDescent="0.25">
      <c r="A88" s="108"/>
      <c r="B88" s="120">
        <v>71</v>
      </c>
      <c r="C88" s="120" t="s">
        <v>1606</v>
      </c>
      <c r="D88" s="249" t="str">
        <f t="shared" si="2"/>
        <v>South</v>
      </c>
      <c r="E88" s="250">
        <v>746560</v>
      </c>
      <c r="F88" s="121">
        <v>177</v>
      </c>
      <c r="G88" s="121">
        <v>117</v>
      </c>
      <c r="H88" s="123"/>
      <c r="I88" s="108"/>
      <c r="J88" s="120" t="s">
        <v>1507</v>
      </c>
      <c r="K88" s="120" t="s">
        <v>1606</v>
      </c>
      <c r="N88" s="108"/>
    </row>
    <row r="89" spans="1:14" s="107" customFormat="1" ht="15" customHeight="1" x14ac:dyDescent="0.25">
      <c r="A89" s="108"/>
      <c r="B89" s="120">
        <v>72</v>
      </c>
      <c r="C89" s="120" t="s">
        <v>1607</v>
      </c>
      <c r="D89" s="249" t="str">
        <f t="shared" si="2"/>
        <v>Midwest</v>
      </c>
      <c r="E89" s="250">
        <v>456772</v>
      </c>
      <c r="F89" s="121">
        <v>87</v>
      </c>
      <c r="G89" s="121">
        <v>136</v>
      </c>
      <c r="H89" s="123"/>
      <c r="I89" s="108"/>
      <c r="J89" s="120" t="s">
        <v>1507</v>
      </c>
      <c r="K89" s="120" t="s">
        <v>1608</v>
      </c>
      <c r="N89" s="108"/>
    </row>
    <row r="90" spans="1:14" s="107" customFormat="1" ht="15" customHeight="1" x14ac:dyDescent="0.25">
      <c r="A90" s="108"/>
      <c r="B90" s="120">
        <v>73</v>
      </c>
      <c r="C90" s="120" t="s">
        <v>1609</v>
      </c>
      <c r="D90" s="249" t="str">
        <f t="shared" si="2"/>
        <v>South</v>
      </c>
      <c r="E90" s="250">
        <v>286056</v>
      </c>
      <c r="F90" s="121">
        <v>14</v>
      </c>
      <c r="G90" s="121">
        <v>114</v>
      </c>
      <c r="H90" s="123"/>
      <c r="I90" s="108"/>
      <c r="J90" s="120" t="s">
        <v>1507</v>
      </c>
      <c r="K90" s="120" t="s">
        <v>1610</v>
      </c>
      <c r="N90" s="108"/>
    </row>
    <row r="91" spans="1:14" s="107" customFormat="1" ht="15" customHeight="1" x14ac:dyDescent="0.25">
      <c r="A91" s="108"/>
      <c r="B91" s="120">
        <v>74</v>
      </c>
      <c r="C91" s="120" t="s">
        <v>1611</v>
      </c>
      <c r="D91" s="249" t="str">
        <f t="shared" si="2"/>
        <v>Midwest</v>
      </c>
      <c r="E91" s="250">
        <v>615235</v>
      </c>
      <c r="F91" s="121">
        <v>147</v>
      </c>
      <c r="G91" s="121">
        <v>105</v>
      </c>
      <c r="H91" s="123"/>
      <c r="I91" s="108"/>
      <c r="J91" s="120" t="s">
        <v>1495</v>
      </c>
      <c r="K91" s="120" t="s">
        <v>1612</v>
      </c>
      <c r="N91" s="108"/>
    </row>
    <row r="92" spans="1:14" s="107" customFormat="1" ht="15" customHeight="1" x14ac:dyDescent="0.25">
      <c r="A92" s="108"/>
      <c r="B92" s="120">
        <v>75</v>
      </c>
      <c r="C92" s="120" t="s">
        <v>1537</v>
      </c>
      <c r="D92" s="249" t="str">
        <f t="shared" si="2"/>
        <v>Northeast</v>
      </c>
      <c r="E92" s="250">
        <v>1097894</v>
      </c>
      <c r="F92" s="121">
        <v>50</v>
      </c>
      <c r="G92" s="121">
        <v>92</v>
      </c>
      <c r="H92" s="123"/>
      <c r="I92" s="108"/>
      <c r="J92" s="120" t="s">
        <v>1495</v>
      </c>
      <c r="K92" s="120" t="s">
        <v>1613</v>
      </c>
      <c r="N92" s="108"/>
    </row>
    <row r="93" spans="1:14" s="107" customFormat="1" ht="15" customHeight="1" x14ac:dyDescent="0.25">
      <c r="A93" s="108"/>
      <c r="B93" s="120">
        <v>76</v>
      </c>
      <c r="C93" s="120" t="s">
        <v>1608</v>
      </c>
      <c r="D93" s="249" t="str">
        <f t="shared" si="2"/>
        <v>South</v>
      </c>
      <c r="E93" s="250">
        <v>640065</v>
      </c>
      <c r="F93" s="121">
        <v>104</v>
      </c>
      <c r="G93" s="121">
        <v>119</v>
      </c>
      <c r="H93" s="123"/>
      <c r="I93" s="108"/>
      <c r="J93" s="120" t="s">
        <v>1507</v>
      </c>
      <c r="K93" s="120" t="s">
        <v>1614</v>
      </c>
      <c r="N93" s="108"/>
    </row>
    <row r="94" spans="1:14" s="107" customFormat="1" ht="15" customHeight="1" x14ac:dyDescent="0.25">
      <c r="A94" s="108"/>
      <c r="B94" s="120">
        <v>77</v>
      </c>
      <c r="C94" s="120" t="s">
        <v>1615</v>
      </c>
      <c r="D94" s="249" t="str">
        <f t="shared" si="2"/>
        <v>South</v>
      </c>
      <c r="E94" s="250">
        <v>1646974</v>
      </c>
      <c r="F94" s="121">
        <v>121</v>
      </c>
      <c r="G94" s="121">
        <v>94</v>
      </c>
      <c r="H94" s="123"/>
      <c r="I94" s="108"/>
      <c r="J94" s="120" t="s">
        <v>1492</v>
      </c>
      <c r="K94" s="120" t="s">
        <v>1616</v>
      </c>
      <c r="N94" s="108"/>
    </row>
    <row r="95" spans="1:14" s="107" customFormat="1" ht="15" customHeight="1" x14ac:dyDescent="0.25">
      <c r="A95" s="108"/>
      <c r="B95" s="120">
        <v>78</v>
      </c>
      <c r="C95" s="120" t="s">
        <v>1617</v>
      </c>
      <c r="D95" s="249" t="str">
        <f t="shared" si="2"/>
        <v>West</v>
      </c>
      <c r="E95" s="250">
        <v>3102660</v>
      </c>
      <c r="F95" s="121">
        <v>118</v>
      </c>
      <c r="G95" s="121">
        <v>46</v>
      </c>
      <c r="H95" s="123"/>
      <c r="I95" s="108"/>
      <c r="J95" s="120" t="s">
        <v>1498</v>
      </c>
      <c r="K95" s="120" t="s">
        <v>1618</v>
      </c>
      <c r="N95" s="108"/>
    </row>
    <row r="96" spans="1:14" s="107" customFormat="1" ht="15" customHeight="1" x14ac:dyDescent="0.25">
      <c r="A96" s="108"/>
      <c r="B96" s="120">
        <v>79</v>
      </c>
      <c r="C96" s="120" t="s">
        <v>1619</v>
      </c>
      <c r="D96" s="249" t="str">
        <f t="shared" si="2"/>
        <v>West</v>
      </c>
      <c r="E96" s="250">
        <v>1004366</v>
      </c>
      <c r="F96" s="121">
        <v>160</v>
      </c>
      <c r="G96" s="121">
        <v>90</v>
      </c>
      <c r="H96" s="123"/>
      <c r="I96" s="108"/>
      <c r="J96" s="120" t="s">
        <v>1507</v>
      </c>
      <c r="K96" s="120" t="s">
        <v>1540</v>
      </c>
      <c r="N96" s="108"/>
    </row>
    <row r="97" spans="1:14" s="107" customFormat="1" ht="15" customHeight="1" x14ac:dyDescent="0.25">
      <c r="A97" s="108"/>
      <c r="B97" s="120">
        <v>80</v>
      </c>
      <c r="C97" s="120" t="s">
        <v>1620</v>
      </c>
      <c r="D97" s="249" t="str">
        <f t="shared" si="2"/>
        <v>West</v>
      </c>
      <c r="E97" s="250">
        <v>270897</v>
      </c>
      <c r="F97" s="121">
        <v>93</v>
      </c>
      <c r="G97" s="121">
        <v>68</v>
      </c>
      <c r="H97" s="123"/>
      <c r="I97" s="108"/>
      <c r="J97" s="120" t="s">
        <v>1507</v>
      </c>
      <c r="K97" s="120" t="s">
        <v>1621</v>
      </c>
      <c r="N97" s="108"/>
    </row>
    <row r="98" spans="1:14" s="107" customFormat="1" ht="15" customHeight="1" x14ac:dyDescent="0.25">
      <c r="A98" s="108"/>
      <c r="B98" s="120">
        <v>81</v>
      </c>
      <c r="C98" s="120" t="s">
        <v>1582</v>
      </c>
      <c r="D98" s="249" t="str">
        <f t="shared" si="2"/>
        <v>West</v>
      </c>
      <c r="E98" s="250">
        <v>352776</v>
      </c>
      <c r="F98" s="121">
        <v>192</v>
      </c>
      <c r="G98" s="121">
        <v>115</v>
      </c>
      <c r="H98" s="123"/>
      <c r="I98" s="108"/>
      <c r="J98" s="120" t="s">
        <v>1507</v>
      </c>
      <c r="K98" s="120" t="s">
        <v>1593</v>
      </c>
      <c r="N98" s="108"/>
    </row>
    <row r="99" spans="1:14" s="107" customFormat="1" ht="15" customHeight="1" x14ac:dyDescent="0.25">
      <c r="A99" s="108"/>
      <c r="B99" s="120">
        <v>82</v>
      </c>
      <c r="C99" s="120" t="s">
        <v>1622</v>
      </c>
      <c r="D99" s="249" t="str">
        <f t="shared" si="2"/>
        <v>Midwest</v>
      </c>
      <c r="E99" s="250">
        <v>2530553</v>
      </c>
      <c r="F99" s="121">
        <v>149</v>
      </c>
      <c r="G99" s="121">
        <v>56</v>
      </c>
      <c r="H99" s="123"/>
      <c r="I99" s="108"/>
      <c r="J99" s="120" t="s">
        <v>1492</v>
      </c>
      <c r="K99" s="120" t="s">
        <v>1538</v>
      </c>
      <c r="N99" s="108"/>
    </row>
    <row r="100" spans="1:14" s="107" customFormat="1" ht="15" customHeight="1" x14ac:dyDescent="0.25">
      <c r="A100" s="108"/>
      <c r="B100" s="120">
        <v>83</v>
      </c>
      <c r="C100" s="120" t="s">
        <v>1623</v>
      </c>
      <c r="D100" s="249" t="str">
        <f t="shared" si="2"/>
        <v>Northeast</v>
      </c>
      <c r="E100" s="250">
        <v>3932213</v>
      </c>
      <c r="F100" s="121">
        <v>77</v>
      </c>
      <c r="G100" s="121">
        <v>45</v>
      </c>
      <c r="H100" s="123"/>
      <c r="I100" s="108"/>
      <c r="J100" s="120" t="s">
        <v>1507</v>
      </c>
      <c r="K100" s="120" t="s">
        <v>1624</v>
      </c>
      <c r="N100" s="108"/>
    </row>
    <row r="101" spans="1:14" s="107" customFormat="1" ht="15" customHeight="1" x14ac:dyDescent="0.25">
      <c r="A101" s="108"/>
      <c r="B101" s="120">
        <v>84</v>
      </c>
      <c r="C101" s="120" t="s">
        <v>1625</v>
      </c>
      <c r="D101" s="249" t="str">
        <f t="shared" si="2"/>
        <v>South</v>
      </c>
      <c r="E101" s="250">
        <v>1320876</v>
      </c>
      <c r="F101" s="121">
        <v>155</v>
      </c>
      <c r="G101" s="121">
        <v>124</v>
      </c>
      <c r="H101" s="123"/>
      <c r="I101" s="108"/>
      <c r="J101" s="120" t="s">
        <v>1507</v>
      </c>
      <c r="K101" s="120" t="s">
        <v>1588</v>
      </c>
      <c r="N101" s="108"/>
    </row>
    <row r="102" spans="1:14" s="107" customFormat="1" ht="15" customHeight="1" x14ac:dyDescent="0.25">
      <c r="A102" s="108"/>
      <c r="B102" s="120">
        <v>85</v>
      </c>
      <c r="C102" s="120" t="s">
        <v>1567</v>
      </c>
      <c r="D102" s="249" t="str">
        <f t="shared" si="2"/>
        <v>Midwest</v>
      </c>
      <c r="E102" s="250">
        <v>378611</v>
      </c>
      <c r="F102" s="121">
        <v>101</v>
      </c>
      <c r="G102" s="121">
        <v>143</v>
      </c>
      <c r="H102" s="123"/>
      <c r="I102" s="108"/>
      <c r="J102" s="120" t="s">
        <v>1492</v>
      </c>
      <c r="K102" s="120" t="s">
        <v>1626</v>
      </c>
      <c r="N102" s="108"/>
    </row>
    <row r="103" spans="1:14" s="107" customFormat="1" ht="15" customHeight="1" x14ac:dyDescent="0.25">
      <c r="A103" s="108"/>
      <c r="B103" s="120">
        <v>86</v>
      </c>
      <c r="C103" s="120" t="s">
        <v>1559</v>
      </c>
      <c r="D103" s="249" t="str">
        <f t="shared" si="2"/>
        <v>South</v>
      </c>
      <c r="E103" s="250">
        <v>793032</v>
      </c>
      <c r="F103" s="121">
        <v>109</v>
      </c>
      <c r="G103" s="121">
        <v>111</v>
      </c>
      <c r="H103" s="123"/>
      <c r="I103" s="108"/>
      <c r="J103" s="120" t="s">
        <v>1492</v>
      </c>
      <c r="K103" s="120" t="s">
        <v>1562</v>
      </c>
      <c r="N103" s="108"/>
    </row>
    <row r="104" spans="1:14" s="107" customFormat="1" ht="15" customHeight="1" x14ac:dyDescent="0.25">
      <c r="A104" s="108"/>
      <c r="B104" s="120">
        <v>87</v>
      </c>
      <c r="C104" s="120" t="s">
        <v>1627</v>
      </c>
      <c r="D104" s="249" t="str">
        <f t="shared" si="2"/>
        <v>Northeast</v>
      </c>
      <c r="E104" s="250">
        <v>355486</v>
      </c>
      <c r="F104" s="121">
        <v>27</v>
      </c>
      <c r="G104" s="121">
        <v>17</v>
      </c>
      <c r="H104" s="123"/>
      <c r="I104" s="108"/>
      <c r="J104" s="120" t="s">
        <v>1498</v>
      </c>
      <c r="K104" s="120" t="s">
        <v>1628</v>
      </c>
      <c r="N104" s="108"/>
    </row>
    <row r="105" spans="1:14" s="107" customFormat="1" ht="15" customHeight="1" x14ac:dyDescent="0.25">
      <c r="A105" s="108"/>
      <c r="B105" s="120">
        <v>88</v>
      </c>
      <c r="C105" s="120" t="s">
        <v>1629</v>
      </c>
      <c r="D105" s="249" t="str">
        <f t="shared" si="2"/>
        <v>Midwest</v>
      </c>
      <c r="E105" s="250">
        <v>1569625</v>
      </c>
      <c r="F105" s="121">
        <v>134</v>
      </c>
      <c r="G105" s="121">
        <v>62</v>
      </c>
      <c r="H105" s="123"/>
      <c r="I105" s="108"/>
      <c r="J105" s="120" t="s">
        <v>1507</v>
      </c>
      <c r="K105" s="120" t="s">
        <v>1630</v>
      </c>
      <c r="N105" s="108"/>
    </row>
    <row r="106" spans="1:14" s="107" customFormat="1" ht="15" customHeight="1" x14ac:dyDescent="0.25">
      <c r="A106" s="108"/>
      <c r="B106" s="120">
        <v>89</v>
      </c>
      <c r="C106" s="120" t="s">
        <v>1631</v>
      </c>
      <c r="D106" s="249" t="str">
        <f t="shared" si="2"/>
        <v>Midwest</v>
      </c>
      <c r="E106" s="250">
        <v>579054</v>
      </c>
      <c r="F106" s="121">
        <v>41</v>
      </c>
      <c r="G106" s="121">
        <v>10</v>
      </c>
      <c r="H106" s="123"/>
      <c r="I106" s="108"/>
      <c r="J106" s="120" t="s">
        <v>1507</v>
      </c>
      <c r="K106" s="120" t="s">
        <v>1632</v>
      </c>
      <c r="N106" s="108"/>
    </row>
    <row r="107" spans="1:14" s="107" customFormat="1" ht="15" customHeight="1" x14ac:dyDescent="0.25">
      <c r="A107" s="108"/>
      <c r="B107" s="120">
        <v>90</v>
      </c>
      <c r="C107" s="120" t="s">
        <v>1633</v>
      </c>
      <c r="D107" s="249" t="str">
        <f t="shared" si="2"/>
        <v>South</v>
      </c>
      <c r="E107" s="250">
        <v>2205539</v>
      </c>
      <c r="F107" s="121">
        <v>136</v>
      </c>
      <c r="G107" s="121">
        <v>112</v>
      </c>
      <c r="H107" s="123"/>
      <c r="I107" s="108"/>
      <c r="J107" s="120" t="s">
        <v>1507</v>
      </c>
      <c r="K107" s="120" t="s">
        <v>1565</v>
      </c>
      <c r="N107" s="108"/>
    </row>
    <row r="108" spans="1:14" s="107" customFormat="1" ht="15" customHeight="1" x14ac:dyDescent="0.25">
      <c r="A108" s="108"/>
      <c r="B108" s="120">
        <v>91</v>
      </c>
      <c r="C108" s="120" t="s">
        <v>1634</v>
      </c>
      <c r="D108" s="249" t="str">
        <f t="shared" si="2"/>
        <v>Northeast</v>
      </c>
      <c r="E108" s="250">
        <v>819559</v>
      </c>
      <c r="F108" s="121">
        <v>73</v>
      </c>
      <c r="G108" s="121">
        <v>48</v>
      </c>
      <c r="H108" s="123"/>
      <c r="I108" s="108"/>
      <c r="J108" s="120" t="s">
        <v>1507</v>
      </c>
      <c r="K108" s="120" t="s">
        <v>1635</v>
      </c>
      <c r="N108" s="108"/>
    </row>
    <row r="109" spans="1:14" s="107" customFormat="1" ht="15" customHeight="1" x14ac:dyDescent="0.25">
      <c r="A109" s="108"/>
      <c r="B109" s="120">
        <v>92</v>
      </c>
      <c r="C109" s="120" t="s">
        <v>1636</v>
      </c>
      <c r="D109" s="249" t="str">
        <f t="shared" si="2"/>
        <v>South</v>
      </c>
      <c r="E109" s="250">
        <v>743347</v>
      </c>
      <c r="F109" s="121">
        <v>195</v>
      </c>
      <c r="G109" s="121">
        <v>101</v>
      </c>
      <c r="H109" s="123"/>
      <c r="I109" s="108"/>
      <c r="J109" s="120" t="s">
        <v>1492</v>
      </c>
      <c r="K109" s="120" t="s">
        <v>1637</v>
      </c>
      <c r="N109" s="108"/>
    </row>
    <row r="110" spans="1:14" s="107" customFormat="1" ht="15" customHeight="1" x14ac:dyDescent="0.25">
      <c r="A110" s="108"/>
      <c r="B110" s="120">
        <v>93</v>
      </c>
      <c r="C110" s="120" t="s">
        <v>1535</v>
      </c>
      <c r="D110" s="249" t="str">
        <f t="shared" si="2"/>
        <v>South</v>
      </c>
      <c r="E110" s="250">
        <v>426005</v>
      </c>
      <c r="F110" s="121">
        <v>6</v>
      </c>
      <c r="G110" s="121">
        <v>198</v>
      </c>
      <c r="H110" s="123"/>
      <c r="I110" s="108"/>
      <c r="J110" s="120" t="s">
        <v>1507</v>
      </c>
      <c r="K110" s="120" t="s">
        <v>1638</v>
      </c>
      <c r="N110" s="108"/>
    </row>
    <row r="111" spans="1:14" s="107" customFormat="1" ht="15" customHeight="1" x14ac:dyDescent="0.25">
      <c r="A111" s="108"/>
      <c r="B111" s="120">
        <v>94</v>
      </c>
      <c r="C111" s="120" t="s">
        <v>1534</v>
      </c>
      <c r="D111" s="249" t="str">
        <f t="shared" si="2"/>
        <v>West</v>
      </c>
      <c r="E111" s="250">
        <v>252778</v>
      </c>
      <c r="F111" s="121">
        <v>124</v>
      </c>
      <c r="G111" s="121">
        <v>37</v>
      </c>
      <c r="H111" s="123"/>
      <c r="I111" s="108"/>
      <c r="J111" s="120" t="s">
        <v>1495</v>
      </c>
      <c r="K111" s="120" t="s">
        <v>1639</v>
      </c>
      <c r="N111" s="108"/>
    </row>
    <row r="112" spans="1:14" s="107" customFormat="1" ht="15" customHeight="1" x14ac:dyDescent="0.25">
      <c r="A112" s="108"/>
      <c r="B112" s="120">
        <v>94</v>
      </c>
      <c r="C112" s="120" t="s">
        <v>1640</v>
      </c>
      <c r="D112" s="249" t="str">
        <f t="shared" si="2"/>
        <v>South</v>
      </c>
      <c r="E112" s="250">
        <v>1316601</v>
      </c>
      <c r="F112" s="121">
        <v>176</v>
      </c>
      <c r="G112" s="121">
        <v>54</v>
      </c>
      <c r="H112" s="123"/>
      <c r="I112" s="108"/>
      <c r="J112" s="120" t="s">
        <v>1492</v>
      </c>
      <c r="K112" s="120" t="s">
        <v>1641</v>
      </c>
      <c r="N112" s="108"/>
    </row>
    <row r="113" spans="1:14" s="107" customFormat="1" ht="15" customHeight="1" x14ac:dyDescent="0.25">
      <c r="A113" s="108"/>
      <c r="B113" s="120">
        <v>95</v>
      </c>
      <c r="C113" s="120" t="s">
        <v>1642</v>
      </c>
      <c r="D113" s="249" t="str">
        <f t="shared" si="2"/>
        <v>South</v>
      </c>
      <c r="E113" s="250">
        <v>1168477</v>
      </c>
      <c r="F113" s="121">
        <v>17</v>
      </c>
      <c r="G113" s="121">
        <v>130</v>
      </c>
      <c r="H113" s="123"/>
      <c r="I113" s="108"/>
      <c r="J113" s="120" t="s">
        <v>1507</v>
      </c>
      <c r="K113" s="120" t="s">
        <v>1643</v>
      </c>
      <c r="N113" s="108"/>
    </row>
    <row r="114" spans="1:14" s="107" customFormat="1" ht="15" customHeight="1" x14ac:dyDescent="0.25">
      <c r="A114" s="108"/>
      <c r="B114" s="120">
        <v>96</v>
      </c>
      <c r="C114" s="120" t="s">
        <v>1552</v>
      </c>
      <c r="D114" s="249" t="str">
        <f t="shared" si="2"/>
        <v>Midwest</v>
      </c>
      <c r="E114" s="250">
        <v>8227559</v>
      </c>
      <c r="F114" s="121">
        <v>127</v>
      </c>
      <c r="G114" s="121">
        <v>38</v>
      </c>
      <c r="H114" s="123"/>
      <c r="I114" s="108"/>
      <c r="J114" s="120" t="s">
        <v>1498</v>
      </c>
      <c r="K114" s="120" t="s">
        <v>1644</v>
      </c>
      <c r="N114" s="108"/>
    </row>
    <row r="115" spans="1:14" s="107" customFormat="1" ht="15" customHeight="1" x14ac:dyDescent="0.25">
      <c r="A115" s="108"/>
      <c r="B115" s="120">
        <v>97</v>
      </c>
      <c r="C115" s="120" t="s">
        <v>1645</v>
      </c>
      <c r="D115" s="249" t="str">
        <f t="shared" si="2"/>
        <v>West</v>
      </c>
      <c r="E115" s="250">
        <v>3026383</v>
      </c>
      <c r="F115" s="121">
        <v>174</v>
      </c>
      <c r="G115" s="121">
        <v>26</v>
      </c>
      <c r="H115" s="123"/>
      <c r="I115" s="108"/>
      <c r="J115" s="120" t="s">
        <v>1507</v>
      </c>
      <c r="K115" s="120" t="s">
        <v>1543</v>
      </c>
      <c r="N115" s="108"/>
    </row>
    <row r="116" spans="1:14" s="107" customFormat="1" ht="15" customHeight="1" x14ac:dyDescent="0.25">
      <c r="A116" s="108"/>
      <c r="B116" s="120">
        <v>98</v>
      </c>
      <c r="C116" s="120" t="s">
        <v>1646</v>
      </c>
      <c r="D116" s="249" t="str">
        <f t="shared" si="2"/>
        <v>South</v>
      </c>
      <c r="E116" s="250">
        <v>815518</v>
      </c>
      <c r="F116" s="121">
        <v>3</v>
      </c>
      <c r="G116" s="121">
        <v>192</v>
      </c>
      <c r="H116" s="123"/>
      <c r="I116" s="108"/>
      <c r="J116" s="120" t="s">
        <v>1492</v>
      </c>
      <c r="K116" s="120" t="s">
        <v>1500</v>
      </c>
      <c r="N116" s="108"/>
    </row>
    <row r="117" spans="1:14" s="107" customFormat="1" ht="15" customHeight="1" x14ac:dyDescent="0.25">
      <c r="A117" s="108"/>
      <c r="B117" s="120">
        <v>99</v>
      </c>
      <c r="C117" s="120" t="s">
        <v>1647</v>
      </c>
      <c r="D117" s="249" t="str">
        <f t="shared" si="2"/>
        <v>South</v>
      </c>
      <c r="E117" s="250">
        <v>307738</v>
      </c>
      <c r="F117" s="121">
        <v>103</v>
      </c>
      <c r="G117" s="121">
        <v>131</v>
      </c>
      <c r="H117" s="123"/>
      <c r="I117" s="108"/>
      <c r="J117" s="120" t="s">
        <v>1507</v>
      </c>
      <c r="K117" s="120" t="s">
        <v>1549</v>
      </c>
      <c r="N117" s="108"/>
    </row>
    <row r="118" spans="1:14" s="107" customFormat="1" ht="15" customHeight="1" x14ac:dyDescent="0.25">
      <c r="A118" s="108"/>
      <c r="B118" s="120">
        <v>100</v>
      </c>
      <c r="C118" s="120" t="s">
        <v>1648</v>
      </c>
      <c r="D118" s="249" t="str">
        <f t="shared" si="2"/>
        <v>South</v>
      </c>
      <c r="E118" s="250">
        <v>288428</v>
      </c>
      <c r="F118" s="121">
        <v>112</v>
      </c>
      <c r="G118" s="121">
        <v>170</v>
      </c>
      <c r="H118" s="123"/>
      <c r="I118" s="108"/>
      <c r="J118" s="120" t="s">
        <v>1495</v>
      </c>
      <c r="K118" s="120" t="s">
        <v>1600</v>
      </c>
      <c r="N118" s="108"/>
    </row>
    <row r="119" spans="1:14" s="107" customFormat="1" ht="15" customHeight="1" x14ac:dyDescent="0.25">
      <c r="A119" s="108"/>
      <c r="B119" s="120">
        <v>101</v>
      </c>
      <c r="C119" s="120" t="s">
        <v>1649</v>
      </c>
      <c r="D119" s="249" t="str">
        <f t="shared" si="2"/>
        <v>West</v>
      </c>
      <c r="E119" s="250">
        <v>272837</v>
      </c>
      <c r="F119" s="121">
        <v>179</v>
      </c>
      <c r="G119" s="121">
        <v>22</v>
      </c>
      <c r="H119" s="123"/>
      <c r="I119" s="108"/>
      <c r="J119" s="120" t="s">
        <v>1498</v>
      </c>
      <c r="K119" s="120" t="s">
        <v>1650</v>
      </c>
      <c r="N119" s="108"/>
    </row>
    <row r="120" spans="1:14" s="107" customFormat="1" ht="15" customHeight="1" x14ac:dyDescent="0.25">
      <c r="A120" s="108"/>
      <c r="B120" s="120">
        <v>102</v>
      </c>
      <c r="C120" s="120" t="s">
        <v>1651</v>
      </c>
      <c r="D120" s="249" t="str">
        <f t="shared" si="2"/>
        <v>Midwest</v>
      </c>
      <c r="E120" s="250">
        <v>393865</v>
      </c>
      <c r="F120" s="121">
        <v>69</v>
      </c>
      <c r="G120" s="121">
        <v>133</v>
      </c>
      <c r="H120" s="123"/>
      <c r="I120" s="108"/>
      <c r="J120" s="120" t="s">
        <v>1507</v>
      </c>
      <c r="K120" s="120" t="s">
        <v>1554</v>
      </c>
      <c r="N120" s="108"/>
    </row>
    <row r="121" spans="1:14" s="107" customFormat="1" ht="15" customHeight="1" x14ac:dyDescent="0.25">
      <c r="A121" s="108"/>
      <c r="B121" s="120">
        <v>103</v>
      </c>
      <c r="C121" s="120" t="s">
        <v>1652</v>
      </c>
      <c r="D121" s="249" t="str">
        <f t="shared" si="2"/>
        <v>West</v>
      </c>
      <c r="E121" s="250">
        <v>4205384</v>
      </c>
      <c r="F121" s="121">
        <v>189</v>
      </c>
      <c r="G121" s="121">
        <v>182</v>
      </c>
      <c r="H121" s="123"/>
      <c r="I121" s="108"/>
      <c r="J121" s="120" t="s">
        <v>1507</v>
      </c>
      <c r="K121" s="120" t="s">
        <v>1609</v>
      </c>
      <c r="N121" s="108"/>
    </row>
    <row r="122" spans="1:14" s="107" customFormat="1" ht="15" customHeight="1" x14ac:dyDescent="0.25">
      <c r="A122" s="108"/>
      <c r="B122" s="120">
        <v>104</v>
      </c>
      <c r="C122" s="120" t="s">
        <v>1493</v>
      </c>
      <c r="D122" s="249" t="str">
        <f t="shared" si="2"/>
        <v>Midwest</v>
      </c>
      <c r="E122" s="250">
        <v>704285</v>
      </c>
      <c r="F122" s="121">
        <v>137</v>
      </c>
      <c r="G122" s="121">
        <v>115</v>
      </c>
      <c r="H122" s="123"/>
      <c r="I122" s="108"/>
      <c r="J122" s="120" t="s">
        <v>1492</v>
      </c>
      <c r="K122" s="120" t="s">
        <v>1631</v>
      </c>
      <c r="N122" s="108"/>
    </row>
    <row r="123" spans="1:14" s="107" customFormat="1" ht="15" customHeight="1" x14ac:dyDescent="0.25">
      <c r="A123" s="108"/>
      <c r="B123" s="120">
        <v>105</v>
      </c>
      <c r="C123" s="120" t="s">
        <v>1653</v>
      </c>
      <c r="D123" s="249" t="str">
        <f t="shared" si="2"/>
        <v>West</v>
      </c>
      <c r="E123" s="250">
        <v>502976</v>
      </c>
      <c r="F123" s="121">
        <v>196</v>
      </c>
      <c r="G123" s="121">
        <v>57</v>
      </c>
      <c r="H123" s="123"/>
      <c r="I123" s="108"/>
      <c r="J123" s="120" t="s">
        <v>1495</v>
      </c>
      <c r="K123" s="120" t="s">
        <v>1654</v>
      </c>
      <c r="N123" s="108"/>
    </row>
    <row r="124" spans="1:14" s="107" customFormat="1" ht="15" customHeight="1" x14ac:dyDescent="0.25">
      <c r="A124" s="108"/>
      <c r="B124" s="120">
        <v>106</v>
      </c>
      <c r="C124" s="120" t="s">
        <v>1570</v>
      </c>
      <c r="D124" s="249" t="str">
        <f t="shared" si="2"/>
        <v>South</v>
      </c>
      <c r="E124" s="250">
        <v>499406</v>
      </c>
      <c r="F124" s="121">
        <v>190</v>
      </c>
      <c r="G124" s="121">
        <v>178</v>
      </c>
      <c r="H124" s="123"/>
      <c r="I124" s="108"/>
      <c r="J124" s="120" t="s">
        <v>1507</v>
      </c>
      <c r="K124" s="120" t="s">
        <v>1646</v>
      </c>
      <c r="N124" s="108"/>
    </row>
    <row r="125" spans="1:14" s="107" customFormat="1" ht="15" customHeight="1" x14ac:dyDescent="0.25">
      <c r="A125" s="108"/>
      <c r="B125" s="120">
        <v>107</v>
      </c>
      <c r="C125" s="120" t="s">
        <v>1612</v>
      </c>
      <c r="D125" s="249" t="str">
        <f t="shared" si="2"/>
        <v>Northeast</v>
      </c>
      <c r="E125" s="250">
        <v>574125</v>
      </c>
      <c r="F125" s="121">
        <v>88</v>
      </c>
      <c r="G125" s="121">
        <v>103</v>
      </c>
      <c r="H125" s="123"/>
      <c r="I125" s="108"/>
      <c r="J125" s="120" t="s">
        <v>1507</v>
      </c>
      <c r="K125" s="120" t="s">
        <v>1625</v>
      </c>
      <c r="N125" s="108"/>
    </row>
    <row r="126" spans="1:14" s="107" customFormat="1" ht="15" customHeight="1" x14ac:dyDescent="0.25">
      <c r="A126" s="108"/>
      <c r="B126" s="120">
        <v>108</v>
      </c>
      <c r="C126" s="120" t="s">
        <v>1596</v>
      </c>
      <c r="D126" s="249" t="str">
        <f t="shared" si="2"/>
        <v>Midwest</v>
      </c>
      <c r="E126" s="250">
        <v>407839</v>
      </c>
      <c r="F126" s="121">
        <v>139</v>
      </c>
      <c r="G126" s="121">
        <v>133</v>
      </c>
      <c r="H126" s="123"/>
      <c r="I126" s="108"/>
      <c r="J126" s="120" t="s">
        <v>1498</v>
      </c>
      <c r="K126" s="120" t="s">
        <v>1655</v>
      </c>
      <c r="N126" s="108"/>
    </row>
    <row r="127" spans="1:14" s="107" customFormat="1" ht="15" customHeight="1" x14ac:dyDescent="0.25">
      <c r="A127" s="108"/>
      <c r="B127" s="120">
        <v>109</v>
      </c>
      <c r="C127" s="120" t="s">
        <v>1656</v>
      </c>
      <c r="D127" s="249" t="str">
        <f t="shared" si="2"/>
        <v>Northeast</v>
      </c>
      <c r="E127" s="250">
        <v>416609</v>
      </c>
      <c r="F127" s="121">
        <v>66</v>
      </c>
      <c r="G127" s="121">
        <v>37</v>
      </c>
      <c r="H127" s="123"/>
      <c r="I127" s="108"/>
      <c r="J127" s="120" t="s">
        <v>1495</v>
      </c>
      <c r="K127" s="120" t="s">
        <v>1627</v>
      </c>
      <c r="N127" s="108"/>
    </row>
    <row r="128" spans="1:14" s="107" customFormat="1" ht="15" customHeight="1" x14ac:dyDescent="0.25">
      <c r="A128" s="108"/>
      <c r="B128" s="120">
        <v>110</v>
      </c>
      <c r="C128" s="120" t="s">
        <v>1501</v>
      </c>
      <c r="D128" s="249" t="str">
        <f t="shared" si="2"/>
        <v>Northeast</v>
      </c>
      <c r="E128" s="250">
        <v>811265</v>
      </c>
      <c r="F128" s="121">
        <v>48</v>
      </c>
      <c r="G128" s="121">
        <v>125</v>
      </c>
      <c r="H128" s="123"/>
      <c r="I128" s="108"/>
      <c r="J128" s="120" t="s">
        <v>1507</v>
      </c>
      <c r="K128" s="120" t="s">
        <v>1657</v>
      </c>
      <c r="N128" s="108"/>
    </row>
    <row r="129" spans="1:14" s="107" customFormat="1" ht="15" customHeight="1" x14ac:dyDescent="0.25">
      <c r="A129" s="108"/>
      <c r="B129" s="120">
        <v>111</v>
      </c>
      <c r="C129" s="120" t="s">
        <v>1658</v>
      </c>
      <c r="D129" s="249" t="str">
        <f t="shared" si="2"/>
        <v>South</v>
      </c>
      <c r="E129" s="250">
        <v>374508</v>
      </c>
      <c r="F129" s="121">
        <v>167</v>
      </c>
      <c r="G129" s="121">
        <v>24</v>
      </c>
      <c r="H129" s="123"/>
      <c r="I129" s="108"/>
      <c r="J129" s="120" t="s">
        <v>1492</v>
      </c>
      <c r="K129" s="120" t="s">
        <v>1629</v>
      </c>
      <c r="N129" s="108"/>
    </row>
    <row r="130" spans="1:14" s="107" customFormat="1" ht="15" customHeight="1" x14ac:dyDescent="0.25">
      <c r="A130" s="108"/>
      <c r="B130" s="120">
        <v>112</v>
      </c>
      <c r="C130" s="120" t="s">
        <v>1659</v>
      </c>
      <c r="D130" s="249" t="str">
        <f t="shared" si="2"/>
        <v>South</v>
      </c>
      <c r="E130" s="250">
        <v>408320</v>
      </c>
      <c r="F130" s="121">
        <v>145</v>
      </c>
      <c r="G130" s="121">
        <v>175</v>
      </c>
      <c r="H130" s="123"/>
      <c r="I130" s="108"/>
      <c r="J130" s="120" t="s">
        <v>1492</v>
      </c>
      <c r="K130" s="120" t="s">
        <v>1536</v>
      </c>
      <c r="N130" s="108"/>
    </row>
    <row r="131" spans="1:14" s="107" customFormat="1" x14ac:dyDescent="0.25">
      <c r="A131" s="108"/>
      <c r="B131" s="120">
        <v>113</v>
      </c>
      <c r="C131" s="120" t="s">
        <v>1556</v>
      </c>
      <c r="D131" s="249" t="str">
        <f t="shared" si="2"/>
        <v>Midwest</v>
      </c>
      <c r="E131" s="250">
        <v>2117686</v>
      </c>
      <c r="F131" s="121">
        <v>140</v>
      </c>
      <c r="G131" s="121">
        <v>105</v>
      </c>
      <c r="H131" s="123"/>
      <c r="I131" s="108"/>
      <c r="J131" s="120" t="s">
        <v>1507</v>
      </c>
      <c r="K131" s="120" t="s">
        <v>1659</v>
      </c>
      <c r="N131" s="108"/>
    </row>
    <row r="132" spans="1:14" s="107" customFormat="1" ht="15" customHeight="1" x14ac:dyDescent="0.25">
      <c r="A132" s="108"/>
      <c r="B132" s="120">
        <v>114</v>
      </c>
      <c r="C132" s="120" t="s">
        <v>1553</v>
      </c>
      <c r="D132" s="249" t="str">
        <f t="shared" si="2"/>
        <v>Midwest</v>
      </c>
      <c r="E132" s="250">
        <v>2190146</v>
      </c>
      <c r="F132" s="121">
        <v>129</v>
      </c>
      <c r="G132" s="121">
        <v>80</v>
      </c>
      <c r="H132" s="123"/>
      <c r="I132" s="108"/>
      <c r="J132" s="120" t="s">
        <v>1498</v>
      </c>
      <c r="K132" s="120" t="s">
        <v>1660</v>
      </c>
      <c r="N132" s="108"/>
    </row>
    <row r="133" spans="1:14" s="107" customFormat="1" ht="15" customHeight="1" x14ac:dyDescent="0.25">
      <c r="A133" s="108"/>
      <c r="B133" s="120">
        <v>115</v>
      </c>
      <c r="C133" s="120" t="s">
        <v>1575</v>
      </c>
      <c r="D133" s="249" t="str">
        <f t="shared" si="2"/>
        <v>Midwest</v>
      </c>
      <c r="E133" s="250">
        <v>275445</v>
      </c>
      <c r="F133" s="121">
        <v>89</v>
      </c>
      <c r="G133" s="121">
        <v>154</v>
      </c>
      <c r="H133" s="123"/>
      <c r="I133" s="108"/>
      <c r="J133" s="120" t="s">
        <v>1507</v>
      </c>
      <c r="K133" s="120" t="s">
        <v>1661</v>
      </c>
      <c r="N133" s="108"/>
    </row>
    <row r="134" spans="1:14" s="107" customFormat="1" ht="15" customHeight="1" x14ac:dyDescent="0.25">
      <c r="A134" s="108"/>
      <c r="B134" s="120">
        <v>116</v>
      </c>
      <c r="C134" s="120" t="s">
        <v>1544</v>
      </c>
      <c r="D134" s="249" t="str">
        <f t="shared" si="2"/>
        <v>South</v>
      </c>
      <c r="E134" s="250">
        <v>645347</v>
      </c>
      <c r="F134" s="121">
        <v>191</v>
      </c>
      <c r="G134" s="121">
        <v>137</v>
      </c>
      <c r="H134" s="123"/>
      <c r="I134" s="108"/>
      <c r="J134" s="120" t="s">
        <v>1507</v>
      </c>
      <c r="K134" s="120" t="s">
        <v>1662</v>
      </c>
      <c r="N134" s="108"/>
    </row>
    <row r="135" spans="1:14" s="107" customFormat="1" ht="15" customHeight="1" x14ac:dyDescent="0.25">
      <c r="A135" s="108"/>
      <c r="B135" s="120">
        <v>117</v>
      </c>
      <c r="C135" s="120" t="s">
        <v>1616</v>
      </c>
      <c r="D135" s="249" t="str">
        <f t="shared" si="2"/>
        <v>Midwest</v>
      </c>
      <c r="E135" s="250">
        <v>271618</v>
      </c>
      <c r="F135" s="121">
        <v>70</v>
      </c>
      <c r="G135" s="121">
        <v>80</v>
      </c>
      <c r="H135" s="123"/>
      <c r="I135" s="108"/>
      <c r="J135" s="120" t="s">
        <v>1507</v>
      </c>
      <c r="K135" s="120" t="s">
        <v>1663</v>
      </c>
      <c r="N135" s="108"/>
    </row>
    <row r="136" spans="1:14" s="107" customFormat="1" ht="15" customHeight="1" x14ac:dyDescent="0.25">
      <c r="A136" s="108"/>
      <c r="B136" s="120">
        <v>118</v>
      </c>
      <c r="C136" s="120" t="s">
        <v>1664</v>
      </c>
      <c r="D136" s="249" t="str">
        <f t="shared" si="2"/>
        <v>Northeast</v>
      </c>
      <c r="E136" s="250">
        <v>641496</v>
      </c>
      <c r="F136" s="121">
        <v>95</v>
      </c>
      <c r="G136" s="121">
        <v>86</v>
      </c>
      <c r="H136" s="123"/>
      <c r="I136" s="108"/>
      <c r="J136" s="120" t="s">
        <v>1507</v>
      </c>
      <c r="K136" s="120" t="s">
        <v>1502</v>
      </c>
      <c r="N136" s="108"/>
    </row>
    <row r="137" spans="1:14" s="107" customFormat="1" ht="15" customHeight="1" x14ac:dyDescent="0.25">
      <c r="A137" s="108"/>
      <c r="B137" s="120">
        <v>119</v>
      </c>
      <c r="C137" s="120" t="s">
        <v>1624</v>
      </c>
      <c r="D137" s="249" t="str">
        <f t="shared" si="2"/>
        <v>South</v>
      </c>
      <c r="E137" s="250">
        <v>567386</v>
      </c>
      <c r="F137" s="121">
        <v>90</v>
      </c>
      <c r="G137" s="121">
        <v>80</v>
      </c>
      <c r="H137" s="123"/>
      <c r="I137" s="108"/>
      <c r="J137" s="120" t="s">
        <v>1495</v>
      </c>
      <c r="K137" s="120" t="s">
        <v>1665</v>
      </c>
      <c r="N137" s="108"/>
    </row>
    <row r="138" spans="1:14" s="107" customFormat="1" ht="15" customHeight="1" x14ac:dyDescent="0.25">
      <c r="A138" s="108"/>
      <c r="B138" s="120">
        <v>120</v>
      </c>
      <c r="C138" s="120" t="s">
        <v>1666</v>
      </c>
      <c r="D138" s="249" t="str">
        <f t="shared" si="2"/>
        <v>Northeast</v>
      </c>
      <c r="E138" s="250">
        <v>2234418</v>
      </c>
      <c r="F138" s="121">
        <v>153</v>
      </c>
      <c r="G138" s="121">
        <v>30</v>
      </c>
      <c r="H138" s="123"/>
      <c r="I138" s="108"/>
      <c r="J138" s="120" t="s">
        <v>1507</v>
      </c>
      <c r="K138" s="120" t="s">
        <v>1642</v>
      </c>
      <c r="N138" s="108"/>
    </row>
    <row r="139" spans="1:14" s="107" customFormat="1" ht="15" customHeight="1" x14ac:dyDescent="0.25">
      <c r="A139" s="108"/>
      <c r="B139" s="120">
        <v>121</v>
      </c>
      <c r="C139" s="120" t="s">
        <v>1613</v>
      </c>
      <c r="D139" s="249" t="str">
        <f t="shared" si="2"/>
        <v>Northeast</v>
      </c>
      <c r="E139" s="250">
        <v>1239308</v>
      </c>
      <c r="F139" s="121">
        <v>100</v>
      </c>
      <c r="G139" s="121">
        <v>36</v>
      </c>
      <c r="H139" s="123"/>
      <c r="I139" s="108"/>
      <c r="J139" s="120" t="s">
        <v>1495</v>
      </c>
      <c r="K139" s="120" t="s">
        <v>1576</v>
      </c>
      <c r="N139" s="108"/>
    </row>
    <row r="140" spans="1:14" s="107" customFormat="1" x14ac:dyDescent="0.25">
      <c r="A140" s="108"/>
      <c r="B140" s="120">
        <v>122</v>
      </c>
      <c r="C140" s="120" t="s">
        <v>1667</v>
      </c>
      <c r="D140" s="249" t="str">
        <f t="shared" si="2"/>
        <v>West</v>
      </c>
      <c r="E140" s="250">
        <v>440017</v>
      </c>
      <c r="F140" s="121">
        <v>102</v>
      </c>
      <c r="G140" s="121">
        <v>55</v>
      </c>
      <c r="H140" s="123"/>
      <c r="I140" s="108"/>
      <c r="J140" s="120" t="s">
        <v>1495</v>
      </c>
      <c r="K140" s="120" t="s">
        <v>1666</v>
      </c>
      <c r="N140" s="108"/>
    </row>
    <row r="141" spans="1:14" s="107" customFormat="1" x14ac:dyDescent="0.25">
      <c r="A141" s="108"/>
      <c r="B141" s="120">
        <v>123</v>
      </c>
      <c r="C141" s="120" t="s">
        <v>1586</v>
      </c>
      <c r="D141" s="249" t="str">
        <f t="shared" si="2"/>
        <v>Northeast</v>
      </c>
      <c r="E141" s="250">
        <v>938584</v>
      </c>
      <c r="F141" s="121">
        <v>125</v>
      </c>
      <c r="G141" s="121">
        <v>8</v>
      </c>
      <c r="H141" s="123"/>
      <c r="I141" s="108"/>
      <c r="J141" s="120" t="s">
        <v>1507</v>
      </c>
      <c r="K141" s="120" t="s">
        <v>1636</v>
      </c>
      <c r="N141" s="108"/>
    </row>
    <row r="142" spans="1:14" s="107" customFormat="1" x14ac:dyDescent="0.25">
      <c r="A142" s="108"/>
      <c r="B142" s="120">
        <v>124</v>
      </c>
      <c r="C142" s="120" t="s">
        <v>1668</v>
      </c>
      <c r="D142" s="249" t="str">
        <f t="shared" si="2"/>
        <v>South</v>
      </c>
      <c r="E142" s="250">
        <v>358319</v>
      </c>
      <c r="F142" s="121">
        <v>106</v>
      </c>
      <c r="G142" s="121">
        <v>100</v>
      </c>
      <c r="H142" s="123"/>
      <c r="I142" s="108"/>
      <c r="J142" s="120" t="s">
        <v>1495</v>
      </c>
      <c r="K142" s="120" t="s">
        <v>1669</v>
      </c>
      <c r="N142" s="108"/>
    </row>
    <row r="143" spans="1:14" s="107" customFormat="1" x14ac:dyDescent="0.25">
      <c r="A143" s="108"/>
      <c r="B143" s="120">
        <v>125</v>
      </c>
      <c r="C143" s="120" t="s">
        <v>1521</v>
      </c>
      <c r="D143" s="249" t="str">
        <f t="shared" si="2"/>
        <v>South</v>
      </c>
      <c r="E143" s="250">
        <v>807657</v>
      </c>
      <c r="F143" s="121">
        <v>42</v>
      </c>
      <c r="G143" s="121">
        <v>125</v>
      </c>
      <c r="H143" s="123"/>
      <c r="I143" s="108"/>
      <c r="J143" s="120" t="s">
        <v>1498</v>
      </c>
      <c r="K143" s="120" t="s">
        <v>1572</v>
      </c>
      <c r="N143" s="108"/>
    </row>
    <row r="144" spans="1:14" s="107" customFormat="1" x14ac:dyDescent="0.25">
      <c r="A144" s="108"/>
      <c r="B144" s="120">
        <v>126</v>
      </c>
      <c r="C144" s="120" t="s">
        <v>1514</v>
      </c>
      <c r="D144" s="249" t="str">
        <f t="shared" si="2"/>
        <v>South</v>
      </c>
      <c r="E144" s="250">
        <v>556231</v>
      </c>
      <c r="F144" s="121">
        <v>82</v>
      </c>
      <c r="G144" s="121">
        <v>148</v>
      </c>
      <c r="H144" s="123"/>
      <c r="I144" s="108"/>
      <c r="J144" s="120" t="s">
        <v>1507</v>
      </c>
      <c r="K144" s="120" t="s">
        <v>1670</v>
      </c>
      <c r="N144" s="108"/>
    </row>
    <row r="145" spans="1:14" s="107" customFormat="1" x14ac:dyDescent="0.25">
      <c r="A145" s="108"/>
      <c r="B145" s="120">
        <v>127</v>
      </c>
      <c r="C145" s="120" t="s">
        <v>1594</v>
      </c>
      <c r="D145" s="249" t="str">
        <f t="shared" si="2"/>
        <v>South</v>
      </c>
      <c r="E145" s="250">
        <v>291604</v>
      </c>
      <c r="F145" s="121">
        <v>166</v>
      </c>
      <c r="G145" s="121">
        <v>193</v>
      </c>
      <c r="H145" s="123"/>
      <c r="I145" s="108"/>
      <c r="J145" s="120" t="s">
        <v>1498</v>
      </c>
      <c r="K145" s="120" t="s">
        <v>1524</v>
      </c>
      <c r="N145" s="108"/>
    </row>
    <row r="146" spans="1:14" s="107" customFormat="1" x14ac:dyDescent="0.25">
      <c r="A146" s="108"/>
      <c r="B146" s="120">
        <v>128</v>
      </c>
      <c r="C146" s="120" t="s">
        <v>1671</v>
      </c>
      <c r="D146" s="249" t="str">
        <f t="shared" si="2"/>
        <v>Northeast</v>
      </c>
      <c r="E146" s="250">
        <v>658286</v>
      </c>
      <c r="F146" s="121">
        <v>72</v>
      </c>
      <c r="G146" s="121">
        <v>73</v>
      </c>
      <c r="H146" s="123"/>
      <c r="I146" s="108"/>
      <c r="J146" s="120" t="s">
        <v>1507</v>
      </c>
      <c r="K146" s="120" t="s">
        <v>1509</v>
      </c>
      <c r="N146" s="108"/>
    </row>
    <row r="147" spans="1:14" s="107" customFormat="1" x14ac:dyDescent="0.25">
      <c r="A147" s="108"/>
      <c r="B147" s="120">
        <v>129</v>
      </c>
      <c r="C147" s="120" t="s">
        <v>1605</v>
      </c>
      <c r="D147" s="249" t="str">
        <f t="shared" si="2"/>
        <v>Midwest</v>
      </c>
      <c r="E147" s="250">
        <v>301220</v>
      </c>
      <c r="F147" s="121">
        <v>63</v>
      </c>
      <c r="G147" s="121">
        <v>145</v>
      </c>
      <c r="H147" s="123"/>
      <c r="I147" s="108"/>
      <c r="J147" s="120" t="s">
        <v>1498</v>
      </c>
      <c r="K147" s="120" t="s">
        <v>1560</v>
      </c>
      <c r="N147" s="108"/>
    </row>
    <row r="148" spans="1:14" s="107" customFormat="1" x14ac:dyDescent="0.25">
      <c r="A148" s="108"/>
      <c r="B148" s="120">
        <v>130</v>
      </c>
      <c r="C148" s="120" t="s">
        <v>1541</v>
      </c>
      <c r="D148" s="249" t="str">
        <f t="shared" ref="D148:D211" si="3">INDEX($J$18:$J$217,MATCH($C148,$K$18:$K$217,0),MATCH($D$17,$J$17:$K$17,0))</f>
        <v>Northeast</v>
      </c>
      <c r="E148" s="250">
        <v>1256246</v>
      </c>
      <c r="F148" s="121">
        <v>163</v>
      </c>
      <c r="G148" s="121">
        <v>71</v>
      </c>
      <c r="H148" s="123"/>
      <c r="I148" s="108"/>
      <c r="J148" s="120" t="s">
        <v>1492</v>
      </c>
      <c r="K148" s="120" t="s">
        <v>1526</v>
      </c>
      <c r="N148" s="108"/>
    </row>
    <row r="149" spans="1:14" s="107" customFormat="1" x14ac:dyDescent="0.25">
      <c r="A149" s="108"/>
      <c r="B149" s="120">
        <v>131</v>
      </c>
      <c r="C149" s="120" t="s">
        <v>1672</v>
      </c>
      <c r="D149" s="249" t="str">
        <f t="shared" si="3"/>
        <v>Northeast</v>
      </c>
      <c r="E149" s="250">
        <v>558013</v>
      </c>
      <c r="F149" s="121">
        <v>105</v>
      </c>
      <c r="G149" s="121">
        <v>161</v>
      </c>
      <c r="H149" s="123"/>
      <c r="I149" s="108"/>
      <c r="J149" s="120" t="s">
        <v>1507</v>
      </c>
      <c r="K149" s="120" t="s">
        <v>1633</v>
      </c>
      <c r="N149" s="108"/>
    </row>
    <row r="150" spans="1:14" s="107" customFormat="1" x14ac:dyDescent="0.25">
      <c r="A150" s="108"/>
      <c r="B150" s="120">
        <v>132</v>
      </c>
      <c r="C150" s="120" t="s">
        <v>1673</v>
      </c>
      <c r="D150" s="249" t="str">
        <f t="shared" si="3"/>
        <v>West</v>
      </c>
      <c r="E150" s="250">
        <v>398443</v>
      </c>
      <c r="F150" s="121">
        <v>172</v>
      </c>
      <c r="G150" s="121">
        <v>161</v>
      </c>
      <c r="H150" s="123"/>
      <c r="I150" s="108"/>
      <c r="J150" s="120" t="s">
        <v>1498</v>
      </c>
      <c r="K150" s="120" t="s">
        <v>1674</v>
      </c>
      <c r="N150" s="108"/>
    </row>
    <row r="151" spans="1:14" s="107" customFormat="1" x14ac:dyDescent="0.25">
      <c r="A151" s="108"/>
      <c r="B151" s="120">
        <v>133</v>
      </c>
      <c r="C151" s="120" t="s">
        <v>1675</v>
      </c>
      <c r="D151" s="249" t="str">
        <f t="shared" si="3"/>
        <v>West</v>
      </c>
      <c r="E151" s="250">
        <v>2203383</v>
      </c>
      <c r="F151" s="121">
        <v>187</v>
      </c>
      <c r="G151" s="121">
        <v>77</v>
      </c>
      <c r="H151" s="123"/>
      <c r="I151" s="108"/>
      <c r="J151" s="120" t="s">
        <v>1507</v>
      </c>
      <c r="K151" s="120" t="s">
        <v>1676</v>
      </c>
      <c r="N151" s="108"/>
    </row>
    <row r="152" spans="1:14" s="107" customFormat="1" x14ac:dyDescent="0.25">
      <c r="A152" s="108"/>
      <c r="B152" s="120">
        <v>134</v>
      </c>
      <c r="C152" s="120" t="s">
        <v>1650</v>
      </c>
      <c r="D152" s="249" t="str">
        <f t="shared" si="3"/>
        <v>West</v>
      </c>
      <c r="E152" s="250">
        <v>9645035</v>
      </c>
      <c r="F152" s="121">
        <v>157</v>
      </c>
      <c r="G152" s="121">
        <v>86</v>
      </c>
      <c r="H152" s="123"/>
      <c r="I152" s="108"/>
      <c r="J152" s="120" t="s">
        <v>1495</v>
      </c>
      <c r="K152" s="120" t="s">
        <v>1603</v>
      </c>
      <c r="N152" s="108"/>
    </row>
    <row r="153" spans="1:14" s="107" customFormat="1" x14ac:dyDescent="0.25">
      <c r="A153" s="108"/>
      <c r="B153" s="120">
        <v>135</v>
      </c>
      <c r="C153" s="120" t="s">
        <v>1499</v>
      </c>
      <c r="D153" s="249" t="str">
        <f t="shared" si="3"/>
        <v>West</v>
      </c>
      <c r="E153" s="250">
        <v>880953</v>
      </c>
      <c r="F153" s="121">
        <v>170</v>
      </c>
      <c r="G153" s="121">
        <v>80</v>
      </c>
      <c r="H153" s="123"/>
      <c r="I153" s="108"/>
      <c r="J153" s="120" t="s">
        <v>1507</v>
      </c>
      <c r="K153" s="120" t="s">
        <v>1677</v>
      </c>
      <c r="N153" s="108"/>
    </row>
    <row r="154" spans="1:14" s="107" customFormat="1" x14ac:dyDescent="0.25">
      <c r="A154" s="108"/>
      <c r="B154" s="120">
        <v>136</v>
      </c>
      <c r="C154" s="120" t="s">
        <v>1592</v>
      </c>
      <c r="D154" s="249" t="str">
        <f t="shared" si="3"/>
        <v>South</v>
      </c>
      <c r="E154" s="250">
        <v>1771692</v>
      </c>
      <c r="F154" s="121">
        <v>171</v>
      </c>
      <c r="G154" s="121">
        <v>75</v>
      </c>
      <c r="H154" s="123"/>
      <c r="I154" s="108"/>
      <c r="J154" s="120" t="s">
        <v>1492</v>
      </c>
      <c r="K154" s="120" t="s">
        <v>1651</v>
      </c>
      <c r="N154" s="108"/>
    </row>
    <row r="155" spans="1:14" s="107" customFormat="1" x14ac:dyDescent="0.25">
      <c r="A155" s="108"/>
      <c r="B155" s="120">
        <v>137</v>
      </c>
      <c r="C155" s="120" t="s">
        <v>1674</v>
      </c>
      <c r="D155" s="249" t="str">
        <f t="shared" si="3"/>
        <v>West</v>
      </c>
      <c r="E155" s="250">
        <v>855551</v>
      </c>
      <c r="F155" s="121">
        <v>150</v>
      </c>
      <c r="G155" s="121">
        <v>64</v>
      </c>
      <c r="H155" s="123"/>
      <c r="I155" s="108"/>
      <c r="J155" s="120" t="s">
        <v>1495</v>
      </c>
      <c r="K155" s="120" t="s">
        <v>1623</v>
      </c>
      <c r="N155" s="108"/>
    </row>
    <row r="156" spans="1:14" s="107" customFormat="1" x14ac:dyDescent="0.25">
      <c r="A156" s="108"/>
      <c r="B156" s="120">
        <v>138</v>
      </c>
      <c r="C156" s="120" t="s">
        <v>1630</v>
      </c>
      <c r="D156" s="249" t="str">
        <f t="shared" si="3"/>
        <v>South</v>
      </c>
      <c r="E156" s="250">
        <v>406087</v>
      </c>
      <c r="F156" s="121">
        <v>8</v>
      </c>
      <c r="G156" s="121">
        <v>178</v>
      </c>
      <c r="H156" s="123"/>
      <c r="I156" s="108"/>
      <c r="J156" s="120" t="s">
        <v>1498</v>
      </c>
      <c r="K156" s="120" t="s">
        <v>1597</v>
      </c>
      <c r="N156" s="108"/>
    </row>
    <row r="157" spans="1:14" s="107" customFormat="1" x14ac:dyDescent="0.25">
      <c r="A157" s="108"/>
      <c r="B157" s="120">
        <v>139</v>
      </c>
      <c r="C157" s="120" t="s">
        <v>1662</v>
      </c>
      <c r="D157" s="249" t="str">
        <f t="shared" si="3"/>
        <v>South</v>
      </c>
      <c r="E157" s="250">
        <v>273372</v>
      </c>
      <c r="F157" s="121">
        <v>175</v>
      </c>
      <c r="G157" s="121">
        <v>144</v>
      </c>
      <c r="H157" s="123"/>
      <c r="I157" s="108"/>
      <c r="J157" s="120" t="s">
        <v>1495</v>
      </c>
      <c r="K157" s="120" t="s">
        <v>1566</v>
      </c>
      <c r="N157" s="108"/>
    </row>
    <row r="158" spans="1:14" s="107" customFormat="1" x14ac:dyDescent="0.25">
      <c r="A158" s="108"/>
      <c r="B158" s="120">
        <v>140</v>
      </c>
      <c r="C158" s="120" t="s">
        <v>1564</v>
      </c>
      <c r="D158" s="249" t="str">
        <f t="shared" si="3"/>
        <v>South</v>
      </c>
      <c r="E158" s="250">
        <v>438911</v>
      </c>
      <c r="F158" s="121">
        <v>10</v>
      </c>
      <c r="G158" s="121">
        <v>169</v>
      </c>
      <c r="H158" s="123"/>
      <c r="I158" s="108"/>
      <c r="J158" s="120" t="s">
        <v>1507</v>
      </c>
      <c r="K158" s="120" t="s">
        <v>1678</v>
      </c>
      <c r="N158" s="108"/>
    </row>
    <row r="159" spans="1:14" s="107" customFormat="1" x14ac:dyDescent="0.25">
      <c r="A159" s="108"/>
      <c r="B159" s="120">
        <v>141</v>
      </c>
      <c r="C159" s="120" t="s">
        <v>1628</v>
      </c>
      <c r="D159" s="249" t="str">
        <f t="shared" si="3"/>
        <v>West</v>
      </c>
      <c r="E159" s="250">
        <v>259364</v>
      </c>
      <c r="F159" s="121">
        <v>1</v>
      </c>
      <c r="G159" s="121">
        <v>122</v>
      </c>
      <c r="H159" s="123"/>
      <c r="I159" s="108"/>
      <c r="J159" s="120" t="s">
        <v>1495</v>
      </c>
      <c r="K159" s="120" t="s">
        <v>1679</v>
      </c>
      <c r="N159" s="108"/>
    </row>
    <row r="160" spans="1:14" s="107" customFormat="1" x14ac:dyDescent="0.25">
      <c r="A160" s="108"/>
      <c r="B160" s="120">
        <v>142</v>
      </c>
      <c r="C160" s="120" t="s">
        <v>1550</v>
      </c>
      <c r="D160" s="249" t="str">
        <f t="shared" si="3"/>
        <v>South</v>
      </c>
      <c r="E160" s="250">
        <v>533159</v>
      </c>
      <c r="F160" s="121">
        <v>135</v>
      </c>
      <c r="G160" s="121">
        <v>158</v>
      </c>
      <c r="H160" s="123"/>
      <c r="I160" s="108"/>
      <c r="J160" s="120" t="s">
        <v>1498</v>
      </c>
      <c r="K160" s="120" t="s">
        <v>1551</v>
      </c>
      <c r="N160" s="108"/>
    </row>
    <row r="161" spans="1:14" s="107" customFormat="1" x14ac:dyDescent="0.25">
      <c r="A161" s="108"/>
      <c r="B161" s="120">
        <v>143</v>
      </c>
      <c r="C161" s="120" t="s">
        <v>1555</v>
      </c>
      <c r="D161" s="249" t="str">
        <f t="shared" si="3"/>
        <v>South</v>
      </c>
      <c r="E161" s="250">
        <v>279920</v>
      </c>
      <c r="F161" s="121">
        <v>22</v>
      </c>
      <c r="G161" s="121">
        <v>176</v>
      </c>
      <c r="H161" s="123"/>
      <c r="I161" s="108"/>
      <c r="J161" s="120" t="s">
        <v>1495</v>
      </c>
      <c r="K161" s="120" t="s">
        <v>1671</v>
      </c>
      <c r="N161" s="108"/>
    </row>
    <row r="162" spans="1:14" s="107" customFormat="1" x14ac:dyDescent="0.25">
      <c r="A162" s="108"/>
      <c r="B162" s="120">
        <v>144</v>
      </c>
      <c r="C162" s="120" t="s">
        <v>1680</v>
      </c>
      <c r="D162" s="249" t="str">
        <f t="shared" si="3"/>
        <v>South</v>
      </c>
      <c r="E162" s="250">
        <v>416836</v>
      </c>
      <c r="F162" s="121">
        <v>64</v>
      </c>
      <c r="G162" s="121">
        <v>151</v>
      </c>
      <c r="H162" s="123"/>
      <c r="I162" s="108"/>
      <c r="J162" s="120" t="s">
        <v>1495</v>
      </c>
      <c r="K162" s="120" t="s">
        <v>1681</v>
      </c>
      <c r="N162" s="108"/>
    </row>
    <row r="163" spans="1:14" s="107" customFormat="1" x14ac:dyDescent="0.25">
      <c r="A163" s="108"/>
      <c r="B163" s="120">
        <v>145</v>
      </c>
      <c r="C163" s="120" t="s">
        <v>1682</v>
      </c>
      <c r="D163" s="249" t="str">
        <f t="shared" si="3"/>
        <v>Northeast</v>
      </c>
      <c r="E163" s="250">
        <v>689960</v>
      </c>
      <c r="F163" s="121">
        <v>58</v>
      </c>
      <c r="G163" s="121">
        <v>90</v>
      </c>
      <c r="H163" s="123"/>
      <c r="I163" s="108"/>
      <c r="J163" s="120" t="s">
        <v>1498</v>
      </c>
      <c r="K163" s="120" t="s">
        <v>1494</v>
      </c>
      <c r="N163" s="108"/>
    </row>
    <row r="164" spans="1:14" s="107" customFormat="1" x14ac:dyDescent="0.25">
      <c r="A164" s="108"/>
      <c r="B164" s="120">
        <v>146</v>
      </c>
      <c r="C164" s="120" t="s">
        <v>1678</v>
      </c>
      <c r="D164" s="249" t="str">
        <f t="shared" si="3"/>
        <v>South</v>
      </c>
      <c r="E164" s="250">
        <v>447269</v>
      </c>
      <c r="F164" s="121">
        <v>183</v>
      </c>
      <c r="G164" s="121">
        <v>155</v>
      </c>
      <c r="H164" s="123"/>
      <c r="I164" s="108"/>
      <c r="J164" s="120" t="s">
        <v>1507</v>
      </c>
      <c r="K164" s="120" t="s">
        <v>1497</v>
      </c>
      <c r="N164" s="108"/>
    </row>
    <row r="165" spans="1:14" s="107" customFormat="1" x14ac:dyDescent="0.25">
      <c r="A165" s="108"/>
      <c r="B165" s="120">
        <v>147</v>
      </c>
      <c r="C165" s="120" t="s">
        <v>1523</v>
      </c>
      <c r="D165" s="249" t="str">
        <f t="shared" si="3"/>
        <v>South</v>
      </c>
      <c r="E165" s="250">
        <v>379933</v>
      </c>
      <c r="F165" s="121">
        <v>83</v>
      </c>
      <c r="G165" s="121">
        <v>193</v>
      </c>
      <c r="H165" s="123"/>
      <c r="I165" s="108"/>
      <c r="J165" s="120" t="s">
        <v>1495</v>
      </c>
      <c r="K165" s="120" t="s">
        <v>1683</v>
      </c>
      <c r="N165" s="108"/>
    </row>
    <row r="166" spans="1:14" s="107" customFormat="1" x14ac:dyDescent="0.25">
      <c r="A166" s="108"/>
      <c r="B166" s="120">
        <v>148</v>
      </c>
      <c r="C166" s="120" t="s">
        <v>1635</v>
      </c>
      <c r="D166" s="249" t="str">
        <f t="shared" si="3"/>
        <v>South</v>
      </c>
      <c r="E166" s="250">
        <v>272522</v>
      </c>
      <c r="F166" s="121">
        <v>12</v>
      </c>
      <c r="G166" s="121">
        <v>148</v>
      </c>
      <c r="H166" s="123"/>
      <c r="I166" s="108"/>
      <c r="J166" s="120" t="s">
        <v>1498</v>
      </c>
      <c r="K166" s="120" t="s">
        <v>1684</v>
      </c>
      <c r="N166" s="108"/>
    </row>
    <row r="167" spans="1:14" s="107" customFormat="1" x14ac:dyDescent="0.25">
      <c r="A167" s="108"/>
      <c r="B167" s="120">
        <v>149</v>
      </c>
      <c r="C167" s="120" t="s">
        <v>1641</v>
      </c>
      <c r="D167" s="249" t="str">
        <f t="shared" si="3"/>
        <v>Midwest</v>
      </c>
      <c r="E167" s="250">
        <v>454839</v>
      </c>
      <c r="F167" s="121">
        <v>131</v>
      </c>
      <c r="G167" s="121">
        <v>66</v>
      </c>
      <c r="H167" s="123"/>
      <c r="I167" s="108"/>
      <c r="J167" s="120" t="s">
        <v>1507</v>
      </c>
      <c r="K167" s="120" t="s">
        <v>1585</v>
      </c>
      <c r="N167" s="108"/>
    </row>
    <row r="168" spans="1:14" s="107" customFormat="1" x14ac:dyDescent="0.25">
      <c r="A168" s="108"/>
      <c r="B168" s="120">
        <v>150</v>
      </c>
      <c r="C168" s="120" t="s">
        <v>1618</v>
      </c>
      <c r="D168" s="249" t="str">
        <f t="shared" si="3"/>
        <v>West</v>
      </c>
      <c r="E168" s="250">
        <v>999587</v>
      </c>
      <c r="F168" s="121">
        <v>76</v>
      </c>
      <c r="G168" s="121">
        <v>68</v>
      </c>
      <c r="H168" s="123"/>
      <c r="I168" s="108"/>
      <c r="J168" s="120" t="s">
        <v>1498</v>
      </c>
      <c r="K168" s="120" t="s">
        <v>1652</v>
      </c>
      <c r="N168" s="108"/>
    </row>
    <row r="169" spans="1:14" s="107" customFormat="1" x14ac:dyDescent="0.25">
      <c r="A169" s="108"/>
      <c r="B169" s="120">
        <v>151</v>
      </c>
      <c r="C169" s="120" t="s">
        <v>1637</v>
      </c>
      <c r="D169" s="249" t="str">
        <f t="shared" si="3"/>
        <v>Midwest</v>
      </c>
      <c r="E169" s="250">
        <v>886006</v>
      </c>
      <c r="F169" s="121">
        <v>108</v>
      </c>
      <c r="G169" s="121">
        <v>18</v>
      </c>
      <c r="H169" s="123"/>
      <c r="I169" s="108"/>
      <c r="J169" s="120" t="s">
        <v>1507</v>
      </c>
      <c r="K169" s="120" t="s">
        <v>1647</v>
      </c>
      <c r="N169" s="108"/>
    </row>
    <row r="170" spans="1:14" s="107" customFormat="1" x14ac:dyDescent="0.25">
      <c r="A170" s="108"/>
      <c r="B170" s="120">
        <v>152</v>
      </c>
      <c r="C170" s="120" t="s">
        <v>1654</v>
      </c>
      <c r="D170" s="249" t="str">
        <f t="shared" si="3"/>
        <v>Northeast</v>
      </c>
      <c r="E170" s="250">
        <v>413077</v>
      </c>
      <c r="F170" s="121">
        <v>123</v>
      </c>
      <c r="G170" s="121">
        <v>41</v>
      </c>
      <c r="H170" s="123"/>
      <c r="I170" s="108"/>
      <c r="J170" s="120" t="s">
        <v>1495</v>
      </c>
      <c r="K170" s="120" t="s">
        <v>1569</v>
      </c>
      <c r="N170" s="108"/>
    </row>
    <row r="171" spans="1:14" s="107" customFormat="1" x14ac:dyDescent="0.25">
      <c r="A171" s="108"/>
      <c r="B171" s="120">
        <v>153</v>
      </c>
      <c r="C171" s="120" t="s">
        <v>1677</v>
      </c>
      <c r="D171" s="249" t="str">
        <f t="shared" si="3"/>
        <v>South</v>
      </c>
      <c r="E171" s="250">
        <v>464848</v>
      </c>
      <c r="F171" s="121">
        <v>158</v>
      </c>
      <c r="G171" s="121">
        <v>145</v>
      </c>
      <c r="H171" s="123"/>
      <c r="I171" s="108"/>
      <c r="J171" s="120" t="s">
        <v>1492</v>
      </c>
      <c r="K171" s="120" t="s">
        <v>1685</v>
      </c>
      <c r="N171" s="108"/>
    </row>
    <row r="172" spans="1:14" s="107" customFormat="1" x14ac:dyDescent="0.25">
      <c r="A172" s="108"/>
      <c r="B172" s="120">
        <v>154</v>
      </c>
      <c r="C172" s="120" t="s">
        <v>1632</v>
      </c>
      <c r="D172" s="249" t="str">
        <f t="shared" si="3"/>
        <v>South</v>
      </c>
      <c r="E172" s="250">
        <v>298109</v>
      </c>
      <c r="F172" s="121">
        <v>97</v>
      </c>
      <c r="G172" s="121">
        <v>186</v>
      </c>
      <c r="H172" s="123"/>
      <c r="I172" s="108"/>
      <c r="J172" s="120" t="s">
        <v>1495</v>
      </c>
      <c r="K172" s="120" t="s">
        <v>1656</v>
      </c>
      <c r="N172" s="108"/>
    </row>
    <row r="173" spans="1:14" s="107" customFormat="1" x14ac:dyDescent="0.25">
      <c r="A173" s="108"/>
      <c r="B173" s="120">
        <v>155</v>
      </c>
      <c r="C173" s="120" t="s">
        <v>1626</v>
      </c>
      <c r="D173" s="249" t="str">
        <f t="shared" si="3"/>
        <v>Midwest</v>
      </c>
      <c r="E173" s="250">
        <v>318465</v>
      </c>
      <c r="F173" s="121">
        <v>165</v>
      </c>
      <c r="G173" s="121">
        <v>86</v>
      </c>
      <c r="H173" s="123"/>
      <c r="I173" s="108"/>
      <c r="J173" s="120" t="s">
        <v>1498</v>
      </c>
      <c r="K173" s="120" t="s">
        <v>1675</v>
      </c>
      <c r="N173" s="108"/>
    </row>
    <row r="174" spans="1:14" s="107" customFormat="1" x14ac:dyDescent="0.25">
      <c r="A174" s="108"/>
      <c r="B174" s="120">
        <v>156</v>
      </c>
      <c r="C174" s="120" t="s">
        <v>1665</v>
      </c>
      <c r="D174" s="249" t="str">
        <f t="shared" si="3"/>
        <v>Northeast</v>
      </c>
      <c r="E174" s="250">
        <v>875873</v>
      </c>
      <c r="F174" s="121">
        <v>124</v>
      </c>
      <c r="G174" s="121">
        <v>53</v>
      </c>
      <c r="H174" s="123"/>
      <c r="I174" s="108"/>
      <c r="J174" s="120" t="s">
        <v>1498</v>
      </c>
      <c r="K174" s="120" t="s">
        <v>1673</v>
      </c>
      <c r="N174" s="108"/>
    </row>
    <row r="175" spans="1:14" s="107" customFormat="1" x14ac:dyDescent="0.25">
      <c r="A175" s="108"/>
      <c r="B175" s="120">
        <v>157</v>
      </c>
      <c r="C175" s="120" t="s">
        <v>1684</v>
      </c>
      <c r="D175" s="249" t="str">
        <f t="shared" si="3"/>
        <v>West</v>
      </c>
      <c r="E175" s="250">
        <v>422464</v>
      </c>
      <c r="F175" s="121">
        <v>200</v>
      </c>
      <c r="G175" s="121">
        <v>105</v>
      </c>
      <c r="H175" s="123"/>
      <c r="I175" s="108"/>
      <c r="J175" s="120" t="s">
        <v>1498</v>
      </c>
      <c r="K175" s="120" t="s">
        <v>1686</v>
      </c>
      <c r="N175" s="108"/>
    </row>
    <row r="176" spans="1:14" s="107" customFormat="1" x14ac:dyDescent="0.25">
      <c r="A176" s="108"/>
      <c r="B176" s="120">
        <v>158</v>
      </c>
      <c r="C176" s="120" t="s">
        <v>1663</v>
      </c>
      <c r="D176" s="249" t="str">
        <f t="shared" si="3"/>
        <v>South</v>
      </c>
      <c r="E176" s="250">
        <v>328471</v>
      </c>
      <c r="F176" s="121">
        <v>186</v>
      </c>
      <c r="G176" s="121">
        <v>57</v>
      </c>
      <c r="H176" s="123"/>
      <c r="I176" s="108"/>
      <c r="J176" s="120" t="s">
        <v>1498</v>
      </c>
      <c r="K176" s="120" t="s">
        <v>1517</v>
      </c>
      <c r="N176" s="108"/>
    </row>
    <row r="177" spans="1:14" s="107" customFormat="1" x14ac:dyDescent="0.25">
      <c r="A177" s="108"/>
      <c r="B177" s="120">
        <v>159</v>
      </c>
      <c r="C177" s="120" t="s">
        <v>1644</v>
      </c>
      <c r="D177" s="249" t="str">
        <f t="shared" si="3"/>
        <v>West</v>
      </c>
      <c r="E177" s="250">
        <v>2020658</v>
      </c>
      <c r="F177" s="121">
        <v>197</v>
      </c>
      <c r="G177" s="121">
        <v>164</v>
      </c>
      <c r="H177" s="123"/>
      <c r="I177" s="108"/>
      <c r="J177" s="120" t="s">
        <v>1507</v>
      </c>
      <c r="K177" s="120" t="s">
        <v>1515</v>
      </c>
      <c r="N177" s="108"/>
    </row>
    <row r="178" spans="1:14" s="107" customFormat="1" x14ac:dyDescent="0.25">
      <c r="A178" s="108"/>
      <c r="B178" s="120">
        <v>160</v>
      </c>
      <c r="C178" s="120" t="s">
        <v>1548</v>
      </c>
      <c r="D178" s="249" t="str">
        <f t="shared" si="3"/>
        <v>South</v>
      </c>
      <c r="E178" s="250">
        <v>306457</v>
      </c>
      <c r="F178" s="121">
        <v>80</v>
      </c>
      <c r="G178" s="121">
        <v>166</v>
      </c>
      <c r="H178" s="123"/>
      <c r="I178" s="108"/>
      <c r="J178" s="120" t="s">
        <v>1498</v>
      </c>
      <c r="K178" s="120" t="s">
        <v>1617</v>
      </c>
      <c r="N178" s="108"/>
    </row>
    <row r="179" spans="1:14" s="107" customFormat="1" x14ac:dyDescent="0.25">
      <c r="A179" s="108"/>
      <c r="B179" s="120">
        <v>161</v>
      </c>
      <c r="C179" s="120" t="s">
        <v>1679</v>
      </c>
      <c r="D179" s="249" t="str">
        <f t="shared" si="3"/>
        <v>Northeast</v>
      </c>
      <c r="E179" s="250">
        <v>523359</v>
      </c>
      <c r="F179" s="121">
        <v>86</v>
      </c>
      <c r="G179" s="121">
        <v>27</v>
      </c>
      <c r="H179" s="123"/>
      <c r="I179" s="108"/>
      <c r="J179" s="120" t="s">
        <v>1498</v>
      </c>
      <c r="K179" s="120" t="s">
        <v>1533</v>
      </c>
      <c r="N179" s="108"/>
    </row>
    <row r="180" spans="1:14" s="107" customFormat="1" x14ac:dyDescent="0.25">
      <c r="A180" s="108"/>
      <c r="B180" s="120">
        <v>162</v>
      </c>
      <c r="C180" s="120" t="s">
        <v>1602</v>
      </c>
      <c r="D180" s="249" t="str">
        <f t="shared" si="3"/>
        <v>Midwest</v>
      </c>
      <c r="E180" s="250">
        <v>707143</v>
      </c>
      <c r="F180" s="121">
        <v>117</v>
      </c>
      <c r="G180" s="121">
        <v>168</v>
      </c>
      <c r="H180" s="123"/>
      <c r="I180" s="108"/>
      <c r="J180" s="120" t="s">
        <v>1498</v>
      </c>
      <c r="K180" s="120" t="s">
        <v>1563</v>
      </c>
      <c r="N180" s="108"/>
    </row>
    <row r="181" spans="1:14" s="107" customFormat="1" x14ac:dyDescent="0.25">
      <c r="A181" s="108"/>
      <c r="B181" s="120">
        <v>164</v>
      </c>
      <c r="C181" s="120" t="s">
        <v>1687</v>
      </c>
      <c r="D181" s="249" t="str">
        <f t="shared" si="3"/>
        <v>Midwest</v>
      </c>
      <c r="E181" s="250">
        <v>641981</v>
      </c>
      <c r="F181" s="121">
        <v>161</v>
      </c>
      <c r="G181" s="121">
        <v>151</v>
      </c>
      <c r="H181" s="123"/>
      <c r="I181" s="108"/>
      <c r="J181" s="120" t="s">
        <v>1498</v>
      </c>
      <c r="K181" s="120" t="s">
        <v>1620</v>
      </c>
      <c r="N181" s="108"/>
    </row>
    <row r="182" spans="1:14" s="107" customFormat="1" x14ac:dyDescent="0.25">
      <c r="A182" s="108"/>
      <c r="B182" s="120">
        <v>165</v>
      </c>
      <c r="C182" s="120" t="s">
        <v>1657</v>
      </c>
      <c r="D182" s="249" t="str">
        <f t="shared" si="3"/>
        <v>South</v>
      </c>
      <c r="E182" s="250">
        <v>2674019</v>
      </c>
      <c r="F182" s="121">
        <v>114</v>
      </c>
      <c r="G182" s="121">
        <v>132</v>
      </c>
      <c r="H182" s="123"/>
      <c r="I182" s="108"/>
      <c r="J182" s="120" t="s">
        <v>1498</v>
      </c>
      <c r="K182" s="120" t="s">
        <v>1645</v>
      </c>
      <c r="N182" s="108"/>
    </row>
    <row r="183" spans="1:14" s="107" customFormat="1" x14ac:dyDescent="0.25">
      <c r="A183" s="108"/>
      <c r="B183" s="120">
        <v>166</v>
      </c>
      <c r="C183" s="120" t="s">
        <v>1676</v>
      </c>
      <c r="D183" s="249" t="str">
        <f t="shared" si="3"/>
        <v>South</v>
      </c>
      <c r="E183" s="250">
        <v>548234</v>
      </c>
      <c r="F183" s="121">
        <v>185</v>
      </c>
      <c r="G183" s="121">
        <v>125</v>
      </c>
      <c r="H183" s="123"/>
      <c r="I183" s="108"/>
      <c r="J183" s="120" t="s">
        <v>1498</v>
      </c>
      <c r="K183" s="120" t="s">
        <v>1667</v>
      </c>
      <c r="N183" s="108"/>
    </row>
    <row r="184" spans="1:14" s="107" customFormat="1" x14ac:dyDescent="0.25">
      <c r="A184" s="108"/>
      <c r="B184" s="120">
        <v>167</v>
      </c>
      <c r="C184" s="120" t="s">
        <v>1527</v>
      </c>
      <c r="D184" s="249" t="str">
        <f t="shared" si="3"/>
        <v>South</v>
      </c>
      <c r="E184" s="250">
        <v>1148279</v>
      </c>
      <c r="F184" s="121">
        <v>151</v>
      </c>
      <c r="G184" s="121">
        <v>117</v>
      </c>
      <c r="H184" s="123"/>
      <c r="I184" s="108"/>
      <c r="J184" s="120" t="s">
        <v>1498</v>
      </c>
      <c r="K184" s="120" t="s">
        <v>1649</v>
      </c>
      <c r="N184" s="108"/>
    </row>
    <row r="185" spans="1:14" s="107" customFormat="1" x14ac:dyDescent="0.25">
      <c r="A185" s="108"/>
      <c r="B185" s="120">
        <v>168</v>
      </c>
      <c r="C185" s="120" t="s">
        <v>1661</v>
      </c>
      <c r="D185" s="249" t="str">
        <f t="shared" si="3"/>
        <v>South</v>
      </c>
      <c r="E185" s="250">
        <v>390594</v>
      </c>
      <c r="F185" s="121">
        <v>159</v>
      </c>
      <c r="G185" s="121">
        <v>122</v>
      </c>
      <c r="H185" s="123"/>
      <c r="I185" s="108"/>
      <c r="J185" s="120" t="s">
        <v>1498</v>
      </c>
      <c r="K185" s="120" t="s">
        <v>1653</v>
      </c>
      <c r="N185" s="108"/>
    </row>
    <row r="186" spans="1:14" s="107" customFormat="1" x14ac:dyDescent="0.25">
      <c r="A186" s="108"/>
      <c r="B186" s="120">
        <v>169</v>
      </c>
      <c r="C186" s="120" t="s">
        <v>1584</v>
      </c>
      <c r="D186" s="249" t="str">
        <f t="shared" si="3"/>
        <v>Midwest</v>
      </c>
      <c r="E186" s="250">
        <v>349579</v>
      </c>
      <c r="F186" s="121">
        <v>59</v>
      </c>
      <c r="G186" s="121">
        <v>174</v>
      </c>
      <c r="H186" s="123"/>
      <c r="I186" s="108"/>
      <c r="J186" s="120" t="s">
        <v>1507</v>
      </c>
      <c r="K186" s="120" t="s">
        <v>1668</v>
      </c>
      <c r="N186" s="108"/>
    </row>
    <row r="187" spans="1:14" s="107" customFormat="1" x14ac:dyDescent="0.25">
      <c r="A187" s="108"/>
      <c r="B187" s="120">
        <v>170</v>
      </c>
      <c r="C187" s="120" t="s">
        <v>1518</v>
      </c>
      <c r="D187" s="249" t="str">
        <f t="shared" si="3"/>
        <v>West</v>
      </c>
      <c r="E187" s="250">
        <v>835492</v>
      </c>
      <c r="F187" s="121">
        <v>32</v>
      </c>
      <c r="G187" s="121">
        <v>197</v>
      </c>
      <c r="H187" s="123"/>
      <c r="I187" s="108"/>
      <c r="J187" s="120" t="s">
        <v>1495</v>
      </c>
      <c r="K187" s="120" t="s">
        <v>1672</v>
      </c>
      <c r="N187" s="108"/>
    </row>
    <row r="188" spans="1:14" s="107" customFormat="1" x14ac:dyDescent="0.25">
      <c r="A188" s="108"/>
      <c r="B188" s="120">
        <v>171</v>
      </c>
      <c r="C188" s="120" t="s">
        <v>1688</v>
      </c>
      <c r="D188" s="249" t="str">
        <f t="shared" si="3"/>
        <v>Midwest</v>
      </c>
      <c r="E188" s="250">
        <v>325641</v>
      </c>
      <c r="F188" s="121">
        <v>173</v>
      </c>
      <c r="G188" s="121">
        <v>138</v>
      </c>
      <c r="H188" s="123"/>
      <c r="I188" s="108"/>
      <c r="J188" s="120" t="s">
        <v>1498</v>
      </c>
      <c r="K188" s="120" t="s">
        <v>1511</v>
      </c>
      <c r="N188" s="108"/>
    </row>
    <row r="189" spans="1:14" s="107" customFormat="1" x14ac:dyDescent="0.25">
      <c r="A189" s="108"/>
      <c r="B189" s="120">
        <v>172</v>
      </c>
      <c r="C189" s="120" t="s">
        <v>1669</v>
      </c>
      <c r="D189" s="249" t="str">
        <f t="shared" si="3"/>
        <v>Northeast</v>
      </c>
      <c r="E189" s="250">
        <v>273017</v>
      </c>
      <c r="F189" s="121">
        <v>91</v>
      </c>
      <c r="G189" s="121">
        <v>57</v>
      </c>
      <c r="H189" s="123"/>
      <c r="I189" s="108"/>
      <c r="J189" s="120" t="s">
        <v>1507</v>
      </c>
      <c r="K189" s="120" t="s">
        <v>1680</v>
      </c>
      <c r="N189" s="108"/>
    </row>
    <row r="190" spans="1:14" s="107" customFormat="1" x14ac:dyDescent="0.25">
      <c r="A190" s="108"/>
      <c r="B190" s="120">
        <v>173</v>
      </c>
      <c r="C190" s="120" t="s">
        <v>1542</v>
      </c>
      <c r="D190" s="249" t="str">
        <f t="shared" si="3"/>
        <v>Midwest</v>
      </c>
      <c r="E190" s="250">
        <v>393133</v>
      </c>
      <c r="F190" s="121">
        <v>126</v>
      </c>
      <c r="G190" s="121">
        <v>176</v>
      </c>
      <c r="H190" s="123"/>
      <c r="I190" s="108"/>
      <c r="J190" s="120" t="s">
        <v>1492</v>
      </c>
      <c r="K190" s="120" t="s">
        <v>1688</v>
      </c>
      <c r="N190" s="108"/>
    </row>
    <row r="191" spans="1:14" s="107" customFormat="1" x14ac:dyDescent="0.25">
      <c r="A191" s="108"/>
      <c r="B191" s="120">
        <v>174</v>
      </c>
      <c r="C191" s="120" t="s">
        <v>1643</v>
      </c>
      <c r="D191" s="249" t="str">
        <f t="shared" si="3"/>
        <v>South</v>
      </c>
      <c r="E191" s="250">
        <v>263996</v>
      </c>
      <c r="F191" s="121">
        <v>4</v>
      </c>
      <c r="G191" s="121">
        <v>196</v>
      </c>
      <c r="H191" s="123"/>
      <c r="I191" s="108"/>
      <c r="J191" s="120" t="s">
        <v>1507</v>
      </c>
      <c r="K191" s="120" t="s">
        <v>1648</v>
      </c>
      <c r="N191" s="108"/>
    </row>
    <row r="192" spans="1:14" s="107" customFormat="1" x14ac:dyDescent="0.25">
      <c r="A192" s="108"/>
      <c r="B192" s="120">
        <v>175</v>
      </c>
      <c r="C192" s="120" t="s">
        <v>1638</v>
      </c>
      <c r="D192" s="249" t="str">
        <f t="shared" si="3"/>
        <v>South</v>
      </c>
      <c r="E192" s="250">
        <v>633210</v>
      </c>
      <c r="F192" s="121">
        <v>184</v>
      </c>
      <c r="G192" s="121">
        <v>190</v>
      </c>
      <c r="H192" s="123"/>
      <c r="I192" s="108"/>
      <c r="J192" s="120" t="s">
        <v>1498</v>
      </c>
      <c r="K192" s="120" t="s">
        <v>1587</v>
      </c>
      <c r="N192" s="108"/>
    </row>
    <row r="193" spans="1:14" s="107" customFormat="1" x14ac:dyDescent="0.25">
      <c r="A193" s="108"/>
      <c r="B193" s="120">
        <v>176</v>
      </c>
      <c r="C193" s="120" t="s">
        <v>1689</v>
      </c>
      <c r="D193" s="249" t="str">
        <f t="shared" si="3"/>
        <v>West</v>
      </c>
      <c r="E193" s="250">
        <v>406440</v>
      </c>
      <c r="F193" s="121">
        <v>168</v>
      </c>
      <c r="G193" s="121">
        <v>138</v>
      </c>
      <c r="H193" s="123"/>
      <c r="I193" s="108"/>
      <c r="J193" s="120" t="s">
        <v>1495</v>
      </c>
      <c r="K193" s="120" t="s">
        <v>1682</v>
      </c>
      <c r="N193" s="108"/>
    </row>
    <row r="194" spans="1:14" s="107" customFormat="1" x14ac:dyDescent="0.25">
      <c r="A194" s="108"/>
      <c r="B194" s="120">
        <v>177</v>
      </c>
      <c r="C194" s="120" t="s">
        <v>1639</v>
      </c>
      <c r="D194" s="249" t="str">
        <f t="shared" si="3"/>
        <v>Northeast</v>
      </c>
      <c r="E194" s="125">
        <v>527300</v>
      </c>
      <c r="F194" s="121">
        <v>110</v>
      </c>
      <c r="G194" s="121">
        <v>161</v>
      </c>
      <c r="H194" s="123"/>
      <c r="I194" s="108"/>
      <c r="J194" s="120" t="s">
        <v>1492</v>
      </c>
      <c r="K194" s="120" t="s">
        <v>1607</v>
      </c>
      <c r="N194" s="108"/>
    </row>
    <row r="195" spans="1:14" s="107" customFormat="1" x14ac:dyDescent="0.25">
      <c r="A195" s="108"/>
      <c r="B195" s="120">
        <v>178</v>
      </c>
      <c r="C195" s="120" t="s">
        <v>1670</v>
      </c>
      <c r="D195" s="249" t="str">
        <f t="shared" si="3"/>
        <v>South</v>
      </c>
      <c r="E195" s="125">
        <v>336000</v>
      </c>
      <c r="F195" s="121">
        <v>199</v>
      </c>
      <c r="G195" s="121">
        <v>195</v>
      </c>
      <c r="H195" s="123"/>
      <c r="I195" s="108"/>
      <c r="J195" s="120" t="s">
        <v>1492</v>
      </c>
      <c r="K195" s="120" t="s">
        <v>1579</v>
      </c>
      <c r="N195" s="108"/>
    </row>
    <row r="196" spans="1:14" s="107" customFormat="1" x14ac:dyDescent="0.25">
      <c r="A196" s="108"/>
      <c r="B196" s="120">
        <v>179</v>
      </c>
      <c r="C196" s="120" t="s">
        <v>1589</v>
      </c>
      <c r="D196" s="249" t="str">
        <f t="shared" si="3"/>
        <v>South</v>
      </c>
      <c r="E196" s="125">
        <v>374900</v>
      </c>
      <c r="F196" s="121">
        <v>37</v>
      </c>
      <c r="G196" s="121">
        <v>172</v>
      </c>
      <c r="H196" s="123"/>
      <c r="I196" s="108"/>
      <c r="J196" s="120" t="s">
        <v>1498</v>
      </c>
      <c r="K196" s="120" t="s">
        <v>1690</v>
      </c>
      <c r="N196" s="108"/>
    </row>
    <row r="197" spans="1:14" s="107" customFormat="1" x14ac:dyDescent="0.25">
      <c r="A197" s="108"/>
      <c r="B197" s="120">
        <v>180</v>
      </c>
      <c r="C197" s="120" t="s">
        <v>1681</v>
      </c>
      <c r="D197" s="249" t="str">
        <f t="shared" si="3"/>
        <v>Northeast</v>
      </c>
      <c r="E197" s="125">
        <v>1601700</v>
      </c>
      <c r="F197" s="121">
        <v>144</v>
      </c>
      <c r="G197" s="121">
        <v>84</v>
      </c>
      <c r="H197" s="123"/>
      <c r="I197" s="108"/>
      <c r="J197" s="120" t="s">
        <v>1495</v>
      </c>
      <c r="K197" s="120" t="s">
        <v>1664</v>
      </c>
      <c r="N197" s="108"/>
    </row>
    <row r="198" spans="1:14" s="107" customFormat="1" x14ac:dyDescent="0.25">
      <c r="A198" s="108"/>
      <c r="B198" s="120">
        <v>181</v>
      </c>
      <c r="C198" s="120" t="s">
        <v>1568</v>
      </c>
      <c r="D198" s="249" t="str">
        <f t="shared" si="3"/>
        <v>Midwest</v>
      </c>
      <c r="E198" s="125">
        <v>843000</v>
      </c>
      <c r="F198" s="121">
        <v>156</v>
      </c>
      <c r="G198" s="121">
        <v>141</v>
      </c>
      <c r="H198" s="123"/>
      <c r="I198" s="108"/>
      <c r="J198" s="120" t="s">
        <v>1498</v>
      </c>
      <c r="K198" s="120" t="s">
        <v>1598</v>
      </c>
      <c r="N198" s="108"/>
    </row>
    <row r="199" spans="1:14" s="107" customFormat="1" x14ac:dyDescent="0.25">
      <c r="A199" s="108"/>
      <c r="B199" s="120">
        <v>182</v>
      </c>
      <c r="C199" s="120" t="s">
        <v>1581</v>
      </c>
      <c r="D199" s="249" t="str">
        <f t="shared" si="3"/>
        <v>Northeast</v>
      </c>
      <c r="E199" s="125">
        <v>280800</v>
      </c>
      <c r="F199" s="121">
        <v>85</v>
      </c>
      <c r="G199" s="121">
        <v>147</v>
      </c>
      <c r="H199" s="123"/>
      <c r="I199" s="108"/>
      <c r="J199" s="120" t="s">
        <v>1507</v>
      </c>
      <c r="K199" s="120" t="s">
        <v>1658</v>
      </c>
      <c r="N199" s="108"/>
    </row>
    <row r="200" spans="1:14" s="107" customFormat="1" x14ac:dyDescent="0.25">
      <c r="A200" s="108"/>
      <c r="B200" s="120">
        <v>183</v>
      </c>
      <c r="C200" s="120" t="s">
        <v>1691</v>
      </c>
      <c r="D200" s="249" t="str">
        <f t="shared" si="3"/>
        <v>Midwest</v>
      </c>
      <c r="E200" s="125">
        <v>558000</v>
      </c>
      <c r="F200" s="121">
        <v>152</v>
      </c>
      <c r="G200" s="121">
        <v>181</v>
      </c>
      <c r="H200" s="123"/>
      <c r="I200" s="108"/>
      <c r="J200" s="120" t="s">
        <v>1507</v>
      </c>
      <c r="K200" s="120" t="s">
        <v>1595</v>
      </c>
      <c r="N200" s="108"/>
    </row>
    <row r="201" spans="1:14" s="107" customFormat="1" x14ac:dyDescent="0.25">
      <c r="A201" s="108"/>
      <c r="B201" s="120">
        <v>184</v>
      </c>
      <c r="C201" s="120" t="s">
        <v>1610</v>
      </c>
      <c r="D201" s="249" t="str">
        <f t="shared" si="3"/>
        <v>South</v>
      </c>
      <c r="E201" s="125">
        <v>274500</v>
      </c>
      <c r="F201" s="121">
        <v>47</v>
      </c>
      <c r="G201" s="121">
        <v>183</v>
      </c>
      <c r="H201" s="123"/>
      <c r="I201" s="108"/>
      <c r="J201" s="120" t="s">
        <v>1492</v>
      </c>
      <c r="K201" s="120" t="s">
        <v>1687</v>
      </c>
      <c r="N201" s="108"/>
    </row>
    <row r="202" spans="1:14" s="107" customFormat="1" x14ac:dyDescent="0.25">
      <c r="A202" s="108"/>
      <c r="B202" s="120">
        <v>185</v>
      </c>
      <c r="C202" s="120" t="s">
        <v>1683</v>
      </c>
      <c r="D202" s="249" t="str">
        <f t="shared" si="3"/>
        <v>Northeast</v>
      </c>
      <c r="E202" s="125">
        <v>414200</v>
      </c>
      <c r="F202" s="121">
        <v>96</v>
      </c>
      <c r="G202" s="121">
        <v>155</v>
      </c>
      <c r="H202" s="123"/>
      <c r="I202" s="108"/>
      <c r="J202" s="120" t="s">
        <v>1498</v>
      </c>
      <c r="K202" s="120" t="s">
        <v>1619</v>
      </c>
      <c r="N202" s="108"/>
    </row>
    <row r="203" spans="1:14" s="107" customFormat="1" x14ac:dyDescent="0.25">
      <c r="A203" s="108"/>
      <c r="B203" s="120">
        <v>186</v>
      </c>
      <c r="C203" s="120" t="s">
        <v>1599</v>
      </c>
      <c r="D203" s="249" t="str">
        <f t="shared" si="3"/>
        <v>West</v>
      </c>
      <c r="E203" s="125">
        <v>949700</v>
      </c>
      <c r="F203" s="121">
        <v>178</v>
      </c>
      <c r="G203" s="121">
        <v>185</v>
      </c>
      <c r="H203" s="123"/>
      <c r="I203" s="108"/>
      <c r="J203" s="120" t="s">
        <v>1507</v>
      </c>
      <c r="K203" s="120" t="s">
        <v>1571</v>
      </c>
      <c r="N203" s="108"/>
    </row>
    <row r="204" spans="1:14" s="107" customFormat="1" x14ac:dyDescent="0.25">
      <c r="A204" s="108"/>
      <c r="B204" s="120">
        <v>187</v>
      </c>
      <c r="C204" s="120" t="s">
        <v>1692</v>
      </c>
      <c r="D204" s="249" t="str">
        <f t="shared" si="3"/>
        <v>Northeast</v>
      </c>
      <c r="E204" s="125">
        <v>438200</v>
      </c>
      <c r="F204" s="121">
        <v>94</v>
      </c>
      <c r="G204" s="121">
        <v>165</v>
      </c>
      <c r="H204" s="123"/>
      <c r="I204" s="108"/>
      <c r="J204" s="120" t="s">
        <v>1495</v>
      </c>
      <c r="K204" s="120" t="s">
        <v>1693</v>
      </c>
      <c r="N204" s="108"/>
    </row>
    <row r="205" spans="1:14" s="107" customFormat="1" x14ac:dyDescent="0.25">
      <c r="A205" s="108"/>
      <c r="B205" s="120">
        <v>188</v>
      </c>
      <c r="C205" s="120" t="s">
        <v>1621</v>
      </c>
      <c r="D205" s="249" t="str">
        <f t="shared" si="3"/>
        <v>South</v>
      </c>
      <c r="E205" s="125">
        <v>286700</v>
      </c>
      <c r="F205" s="121">
        <v>146</v>
      </c>
      <c r="G205" s="121">
        <v>184</v>
      </c>
      <c r="H205" s="123"/>
      <c r="I205" s="108"/>
      <c r="J205" s="120" t="s">
        <v>1498</v>
      </c>
      <c r="K205" s="120" t="s">
        <v>1689</v>
      </c>
      <c r="N205" s="108"/>
    </row>
    <row r="206" spans="1:14" s="107" customFormat="1" x14ac:dyDescent="0.25">
      <c r="A206" s="108"/>
      <c r="B206" s="120">
        <v>189</v>
      </c>
      <c r="C206" s="120" t="s">
        <v>1573</v>
      </c>
      <c r="D206" s="249" t="str">
        <f t="shared" si="3"/>
        <v>Midwest</v>
      </c>
      <c r="E206" s="125">
        <v>1791400</v>
      </c>
      <c r="F206" s="121">
        <v>181</v>
      </c>
      <c r="G206" s="121">
        <v>167</v>
      </c>
      <c r="H206" s="123"/>
      <c r="I206" s="108"/>
      <c r="J206" s="120" t="s">
        <v>1507</v>
      </c>
      <c r="K206" s="120" t="s">
        <v>1615</v>
      </c>
      <c r="N206" s="108"/>
    </row>
    <row r="207" spans="1:14" s="107" customFormat="1" x14ac:dyDescent="0.25">
      <c r="A207" s="108"/>
      <c r="B207" s="120">
        <v>190</v>
      </c>
      <c r="C207" s="120" t="s">
        <v>1561</v>
      </c>
      <c r="D207" s="249" t="str">
        <f t="shared" si="3"/>
        <v>South</v>
      </c>
      <c r="E207" s="125">
        <v>310600</v>
      </c>
      <c r="F207" s="121">
        <v>78</v>
      </c>
      <c r="G207" s="121">
        <v>160</v>
      </c>
      <c r="H207" s="123"/>
      <c r="I207" s="108"/>
      <c r="J207" s="120" t="s">
        <v>1498</v>
      </c>
      <c r="K207" s="120" t="s">
        <v>1694</v>
      </c>
      <c r="N207" s="108"/>
    </row>
    <row r="208" spans="1:14" s="107" customFormat="1" x14ac:dyDescent="0.25">
      <c r="A208" s="108"/>
      <c r="B208" s="120">
        <v>191</v>
      </c>
      <c r="C208" s="120" t="s">
        <v>1694</v>
      </c>
      <c r="D208" s="249" t="str">
        <f t="shared" si="3"/>
        <v>West</v>
      </c>
      <c r="E208" s="125">
        <v>452800</v>
      </c>
      <c r="F208" s="121">
        <v>130</v>
      </c>
      <c r="G208" s="121">
        <v>199</v>
      </c>
      <c r="H208" s="123"/>
      <c r="I208" s="108"/>
      <c r="J208" s="120" t="s">
        <v>1492</v>
      </c>
      <c r="K208" s="120" t="s">
        <v>1622</v>
      </c>
      <c r="N208" s="108"/>
    </row>
    <row r="209" spans="1:14" s="107" customFormat="1" x14ac:dyDescent="0.25">
      <c r="A209" s="108"/>
      <c r="B209" s="120">
        <v>192</v>
      </c>
      <c r="C209" s="120" t="s">
        <v>1591</v>
      </c>
      <c r="D209" s="249" t="str">
        <f t="shared" si="3"/>
        <v>Midwest</v>
      </c>
      <c r="E209" s="125">
        <v>418400</v>
      </c>
      <c r="F209" s="121">
        <v>193</v>
      </c>
      <c r="G209" s="121">
        <v>189</v>
      </c>
      <c r="H209" s="123"/>
      <c r="I209" s="108"/>
      <c r="J209" s="120" t="s">
        <v>1507</v>
      </c>
      <c r="K209" s="120" t="s">
        <v>1557</v>
      </c>
      <c r="N209" s="108"/>
    </row>
    <row r="210" spans="1:14" s="107" customFormat="1" x14ac:dyDescent="0.25">
      <c r="A210" s="108"/>
      <c r="B210" s="120">
        <v>193</v>
      </c>
      <c r="C210" s="120" t="s">
        <v>1693</v>
      </c>
      <c r="D210" s="249" t="str">
        <f t="shared" si="3"/>
        <v>Northeast</v>
      </c>
      <c r="E210" s="125">
        <v>298200</v>
      </c>
      <c r="F210" s="121">
        <v>111</v>
      </c>
      <c r="G210" s="121">
        <v>150</v>
      </c>
      <c r="H210" s="123"/>
      <c r="I210" s="108"/>
      <c r="J210" s="120" t="s">
        <v>1507</v>
      </c>
      <c r="K210" s="120" t="s">
        <v>1640</v>
      </c>
      <c r="N210" s="108"/>
    </row>
    <row r="211" spans="1:14" s="107" customFormat="1" x14ac:dyDescent="0.25">
      <c r="A211" s="108"/>
      <c r="B211" s="120">
        <v>194</v>
      </c>
      <c r="C211" s="120" t="s">
        <v>1685</v>
      </c>
      <c r="D211" s="249" t="str">
        <f t="shared" si="3"/>
        <v>Midwest</v>
      </c>
      <c r="E211" s="125">
        <v>347000</v>
      </c>
      <c r="F211" s="121">
        <v>180</v>
      </c>
      <c r="G211" s="121">
        <v>180</v>
      </c>
      <c r="H211" s="123"/>
      <c r="I211" s="108"/>
      <c r="J211" s="120" t="s">
        <v>1492</v>
      </c>
      <c r="K211" s="120" t="s">
        <v>1611</v>
      </c>
      <c r="N211" s="108"/>
    </row>
    <row r="212" spans="1:14" s="107" customFormat="1" x14ac:dyDescent="0.25">
      <c r="A212" s="108"/>
      <c r="B212" s="120">
        <v>195</v>
      </c>
      <c r="C212" s="120" t="s">
        <v>1614</v>
      </c>
      <c r="D212" s="249" t="str">
        <f t="shared" ref="D212:D217" si="4">INDEX($J$18:$J$217,MATCH($C212,$K$18:$K$217,0),MATCH($D$17,$J$17:$K$17,0))</f>
        <v>South</v>
      </c>
      <c r="E212" s="125">
        <v>363900</v>
      </c>
      <c r="F212" s="121">
        <v>198</v>
      </c>
      <c r="G212" s="121">
        <v>187</v>
      </c>
      <c r="H212" s="123"/>
      <c r="I212" s="108"/>
      <c r="J212" s="120" t="s">
        <v>1507</v>
      </c>
      <c r="K212" s="120" t="s">
        <v>1590</v>
      </c>
      <c r="N212" s="108"/>
    </row>
    <row r="213" spans="1:14" s="107" customFormat="1" x14ac:dyDescent="0.25">
      <c r="A213" s="108"/>
      <c r="B213" s="120">
        <v>196</v>
      </c>
      <c r="C213" s="120" t="s">
        <v>1686</v>
      </c>
      <c r="D213" s="249" t="str">
        <f t="shared" si="4"/>
        <v>West</v>
      </c>
      <c r="E213" s="125">
        <v>427000</v>
      </c>
      <c r="F213" s="121">
        <v>141</v>
      </c>
      <c r="G213" s="121">
        <v>157</v>
      </c>
      <c r="H213" s="123"/>
      <c r="I213" s="108"/>
      <c r="J213" s="120" t="s">
        <v>1507</v>
      </c>
      <c r="K213" s="120" t="s">
        <v>1601</v>
      </c>
      <c r="N213" s="108"/>
    </row>
    <row r="214" spans="1:14" s="107" customFormat="1" x14ac:dyDescent="0.25">
      <c r="A214" s="108"/>
      <c r="B214" s="120">
        <v>197</v>
      </c>
      <c r="C214" s="120" t="s">
        <v>1690</v>
      </c>
      <c r="D214" s="249" t="str">
        <f t="shared" si="4"/>
        <v>West</v>
      </c>
      <c r="E214" s="125">
        <v>704400</v>
      </c>
      <c r="F214" s="121">
        <v>194</v>
      </c>
      <c r="G214" s="121">
        <v>187</v>
      </c>
      <c r="H214" s="123"/>
      <c r="I214" s="108"/>
      <c r="J214" s="120" t="s">
        <v>1507</v>
      </c>
      <c r="K214" s="120" t="s">
        <v>1604</v>
      </c>
      <c r="N214" s="108"/>
    </row>
    <row r="215" spans="1:14" s="107" customFormat="1" x14ac:dyDescent="0.25">
      <c r="A215" s="108"/>
      <c r="B215" s="120">
        <v>198</v>
      </c>
      <c r="C215" s="120" t="s">
        <v>1655</v>
      </c>
      <c r="D215" s="249" t="str">
        <f t="shared" si="4"/>
        <v>West</v>
      </c>
      <c r="E215" s="125">
        <v>263200</v>
      </c>
      <c r="F215" s="121">
        <v>92</v>
      </c>
      <c r="G215" s="121">
        <v>200</v>
      </c>
      <c r="H215" s="123"/>
      <c r="I215" s="108"/>
      <c r="J215" s="120" t="s">
        <v>1495</v>
      </c>
      <c r="K215" s="120" t="s">
        <v>1634</v>
      </c>
      <c r="N215" s="108"/>
    </row>
    <row r="216" spans="1:14" s="107" customFormat="1" x14ac:dyDescent="0.25">
      <c r="A216" s="108"/>
      <c r="B216" s="120">
        <v>199</v>
      </c>
      <c r="C216" s="120" t="s">
        <v>1660</v>
      </c>
      <c r="D216" s="249" t="str">
        <f t="shared" si="4"/>
        <v>West</v>
      </c>
      <c r="E216" s="125">
        <v>522000</v>
      </c>
      <c r="F216" s="121">
        <v>169</v>
      </c>
      <c r="G216" s="121">
        <v>191</v>
      </c>
      <c r="H216" s="123"/>
      <c r="I216" s="108"/>
      <c r="J216" s="120" t="s">
        <v>1495</v>
      </c>
      <c r="K216" s="120" t="s">
        <v>1692</v>
      </c>
      <c r="N216" s="108"/>
    </row>
    <row r="217" spans="1:14" s="107" customFormat="1" x14ac:dyDescent="0.25">
      <c r="A217" s="108"/>
      <c r="B217" s="120">
        <v>200</v>
      </c>
      <c r="C217" s="120" t="s">
        <v>1512</v>
      </c>
      <c r="D217" s="249" t="str">
        <f t="shared" si="4"/>
        <v>Northeast</v>
      </c>
      <c r="E217" s="125">
        <v>275500</v>
      </c>
      <c r="F217" s="121">
        <v>188</v>
      </c>
      <c r="G217" s="121">
        <v>158</v>
      </c>
      <c r="H217" s="123"/>
      <c r="I217" s="108"/>
      <c r="J217" s="120" t="s">
        <v>1492</v>
      </c>
      <c r="K217" s="120" t="s">
        <v>1691</v>
      </c>
      <c r="N217" s="108"/>
    </row>
  </sheetData>
  <sheetProtection selectLockedCells="1"/>
  <mergeCells count="3">
    <mergeCell ref="B6:K8"/>
    <mergeCell ref="B16:G16"/>
    <mergeCell ref="J16:K16"/>
  </mergeCells>
  <conditionalFormatting sqref="A3:AA100 D18:D217">
    <cfRule type="expression" dxfId="4" priority="2" stopIfTrue="1">
      <formula>$E$2="DRAGGING CELLS IS NOT PERMITTED. PLEASE UNDO LAST ACTION!!"</formula>
    </cfRule>
  </conditionalFormatting>
  <conditionalFormatting sqref="B1:B2">
    <cfRule type="expression" dxfId="64" priority="12">
      <formula>$B$2/$C$2&gt;=0.076</formula>
    </cfRule>
  </conditionalFormatting>
  <conditionalFormatting sqref="B1:P2 R1:S1 Y1:AP2 Q2:S2">
    <cfRule type="expression" dxfId="63" priority="5">
      <formula>$Q$1="Feedback OFF"</formula>
    </cfRule>
  </conditionalFormatting>
  <conditionalFormatting sqref="C1:C2">
    <cfRule type="expression" dxfId="62" priority="13">
      <formula>$B$2/$C$2&gt;=0.153</formula>
    </cfRule>
  </conditionalFormatting>
  <conditionalFormatting sqref="D1:D2">
    <cfRule type="expression" dxfId="61" priority="14">
      <formula>$B$2/$C$2&gt;=0.23</formula>
    </cfRule>
  </conditionalFormatting>
  <conditionalFormatting sqref="E1:E2">
    <cfRule type="expression" dxfId="60" priority="15">
      <formula>$B$2/$C$2&gt;=0.307</formula>
    </cfRule>
  </conditionalFormatting>
  <conditionalFormatting sqref="F1:F2">
    <cfRule type="expression" dxfId="59" priority="16">
      <formula>$B$2/$C$2&gt;=0.384</formula>
    </cfRule>
  </conditionalFormatting>
  <conditionalFormatting sqref="G1:G2">
    <cfRule type="expression" dxfId="58" priority="17">
      <formula>$B$2/$C$2&gt;=0.461</formula>
    </cfRule>
  </conditionalFormatting>
  <conditionalFormatting sqref="H1:H2">
    <cfRule type="expression" dxfId="57" priority="18">
      <formula>$B$2/$C$2&gt;=0.538</formula>
    </cfRule>
  </conditionalFormatting>
  <conditionalFormatting sqref="I1:I2">
    <cfRule type="expression" dxfId="56" priority="19">
      <formula>$B$2/$C$2&gt;=0.615</formula>
    </cfRule>
  </conditionalFormatting>
  <conditionalFormatting sqref="J1:Q2">
    <cfRule type="expression" dxfId="54" priority="20">
      <formula>$B$2/$C$2&gt;=0.692</formula>
    </cfRule>
  </conditionalFormatting>
  <conditionalFormatting sqref="M1">
    <cfRule type="expression" dxfId="53" priority="8">
      <formula>$B$2/$C$2&gt;=0.846</formula>
    </cfRule>
  </conditionalFormatting>
  <conditionalFormatting sqref="P1">
    <cfRule type="expression" dxfId="52" priority="11">
      <formula>$B$2/$C$2&gt;=0.846</formula>
    </cfRule>
  </conditionalFormatting>
  <conditionalFormatting sqref="Q1">
    <cfRule type="expression" dxfId="51" priority="6">
      <formula>$Q$1&lt;&gt;""</formula>
    </cfRule>
  </conditionalFormatting>
  <conditionalFormatting sqref="R1:S2">
    <cfRule type="expression" dxfId="50" priority="7">
      <formula>$B$2/$C$2&gt;=0.846</formula>
    </cfRule>
  </conditionalFormatting>
  <conditionalFormatting sqref="Y1:AG1 AI1:AL1 AN1:AP1 Y2:AP2">
    <cfRule type="expression" dxfId="49" priority="21">
      <formula>$B$2/$C$2&gt;=1</formula>
    </cfRule>
  </conditionalFormatting>
  <conditionalFormatting sqref="AH1">
    <cfRule type="expression" dxfId="48" priority="10">
      <formula>$B$2/$C$2&gt;=0.846</formula>
    </cfRule>
  </conditionalFormatting>
  <conditionalFormatting sqref="AM1">
    <cfRule type="expression" dxfId="47" priority="9">
      <formula>$B$2/$C$2&gt;=0.846</formula>
    </cfRule>
  </conditionalFormatting>
  <dataValidations disablePrompts="1" count="1">
    <dataValidation type="list" allowBlank="1" showInputMessage="1" showErrorMessage="1" sqref="Q1" xr:uid="{0AC5F008-82A8-4A97-AFE5-2FBDF11F255E}">
      <formula1>"Feedback ON, Taunting ON, Feedback OFF"</formula1>
    </dataValidation>
  </dataValidations>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1" stopIfTrue="1" id="{AC40C035-5120-480E-A8AF-6E40DEDFAF21}">
            <xm:f>Scoreboard!$E$4="Excel version: Invalid"</xm:f>
            <x14:dxf>
              <font>
                <color rgb="FF9C0006"/>
              </font>
              <fill>
                <patternFill>
                  <fgColor indexed="64"/>
                  <bgColor rgb="FFFFC7CE"/>
                </patternFill>
              </fill>
            </x14:dxf>
          </x14:cfRule>
          <x14:cfRule type="expression" priority="3" stopIfTrue="1" id="{DCE066E6-E8D6-4D7C-91C4-079C82F09F13}">
            <xm:f>Scoreboard!$F$28&lt;&gt;""</xm:f>
            <x14:dxf>
              <font>
                <color rgb="FF9C0006"/>
              </font>
              <fill>
                <patternFill>
                  <fgColor indexed="64"/>
                  <bgColor rgb="FFFFC7CE"/>
                </patternFill>
              </fill>
            </x14:dxf>
          </x14:cfRule>
          <xm:sqref>A3:AA100 D18:D217</xm:sqref>
        </x14:conditionalFormatting>
        <x14:conditionalFormatting xmlns:xm="http://schemas.microsoft.com/office/excel/2006/main">
          <x14:cfRule type="expression" priority="22" stopIfTrue="1" id="{CC8BECBA-129B-4E9B-8A73-F5645525E2BA}">
            <xm:f>AND($Q$1&lt;&gt;"Feedback OFF",IF(HSC!A3=Feedback_SFX!$C$2, TRUE, FALSE))</xm:f>
            <x14:dxf>
              <fill>
                <patternFill>
                  <bgColor rgb="FFCEEED0"/>
                </patternFill>
              </fill>
            </x14:dxf>
          </x14:cfRule>
          <x14:cfRule type="expression" priority="23" stopIfTrue="1" id="{8BBD48E7-39CD-4000-919E-C89ED444E724}">
            <xm:f>AND($Q$1&lt;&gt;"Feedback OFF",IF(HSC!A3=Feedback_SFX!$K$2, TRUE, FALSE))</xm:f>
            <x14:dxf>
              <fill>
                <patternFill>
                  <bgColor rgb="FFFFFF64"/>
                </patternFill>
              </fill>
            </x14:dxf>
          </x14:cfRule>
          <x14:cfRule type="expression" priority="24" stopIfTrue="1" id="{804A2C6D-80BA-43FE-9F7A-9C2D992662AD}">
            <xm:f>AND($Q$1&lt;&gt;"Feedback OFF",AND(IF(HSC!A3&lt;&gt;Feedback_SFX!$C$2, TRUE, FALSE),HSC!A3&lt;&gt;"",_xlfn.ISFORMULA(HSC!A3)))</xm:f>
            <x14:dxf>
              <fill>
                <patternFill>
                  <bgColor rgb="FFFF99CC"/>
                </patternFill>
              </fill>
            </x14:dxf>
          </x14:cfRule>
          <xm:sqref>A3:AM200 D18:D217</xm:sqref>
        </x14:conditionalFormatting>
        <x14:conditionalFormatting xmlns:xm="http://schemas.microsoft.com/office/excel/2006/main">
          <x14:cfRule type="expression" priority="4" stopIfTrue="1" id="{7094314D-374A-4F98-89DB-6887AD6D17EB}">
            <xm:f>Scoreboard!$F$28&lt;&gt;""</xm:f>
            <x14:dxf>
              <font>
                <color rgb="FF9C0006"/>
              </font>
              <fill>
                <patternFill>
                  <fgColor indexed="64"/>
                  <bgColor rgb="FFFFC7CE"/>
                </patternFill>
              </fill>
            </x14:dxf>
          </x14:cfRule>
          <xm:sqref>J1:O1</xm:sqref>
        </x14:conditionalFormatting>
      </x14:conditionalFormatting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A661B-0EBA-410F-8C7E-75FF81634949}">
  <sheetPr>
    <tabColor rgb="FF4FADEA"/>
  </sheetPr>
  <dimension ref="A1:AP217"/>
  <sheetViews>
    <sheetView zoomScaleNormal="100" workbookViewId="0">
      <pane ySplit="2" topLeftCell="A3" activePane="bottomLeft" state="frozen"/>
      <selection pane="bottomLeft" activeCell="A3" sqref="A3:XFD3"/>
    </sheetView>
  </sheetViews>
  <sheetFormatPr defaultColWidth="7.28515625" defaultRowHeight="8.25" x14ac:dyDescent="0.15"/>
  <cols>
    <col min="1" max="1" width="0.85546875" style="251" customWidth="1"/>
    <col min="2" max="2" width="18.28515625" style="252" bestFit="1" customWidth="1"/>
    <col min="3" max="3" width="22.85546875" style="252" bestFit="1" customWidth="1"/>
    <col min="4" max="4" width="15.7109375" style="252" customWidth="1"/>
    <col min="5" max="5" width="30" style="252" bestFit="1" customWidth="1"/>
    <col min="6" max="6" width="15.7109375" style="252" bestFit="1" customWidth="1"/>
    <col min="7" max="7" width="16.7109375" style="252" customWidth="1"/>
    <col min="8" max="8" width="10.140625" style="252" customWidth="1"/>
    <col min="9" max="9" width="10.140625" style="251" customWidth="1"/>
    <col min="10" max="10" width="12.140625" style="252" bestFit="1" customWidth="1"/>
    <col min="11" max="11" width="22.28515625" style="252" bestFit="1" customWidth="1"/>
    <col min="12" max="12" width="16.7109375" style="252" customWidth="1"/>
    <col min="13" max="13" width="14.140625" style="252" bestFit="1" customWidth="1"/>
    <col min="14" max="14" width="19.28515625" style="251" customWidth="1"/>
    <col min="15" max="32" width="7.28515625" style="251"/>
    <col min="33" max="33" width="7.42578125" style="251" bestFit="1" customWidth="1"/>
    <col min="34" max="16384" width="7.28515625" style="251"/>
  </cols>
  <sheetData>
    <row r="1" spans="2:42" ht="22.15" customHeight="1" x14ac:dyDescent="0.15">
      <c r="B1" s="174" t="s">
        <v>1932</v>
      </c>
      <c r="C1" s="174" t="s">
        <v>1933</v>
      </c>
      <c r="D1" s="174" t="s">
        <v>1934</v>
      </c>
      <c r="E1" s="172" t="str" cm="1">
        <f t="array" aca="1" ref="E1" ca="1">IFERROR(
    _xlfn.LET(
        _xlpm.FileName, MID(CELL("filename", B1), FIND("]", CELL("filename", B1)) + 1, 255),
        _xlpm.DynamicRef, INDIRECT("'#_" &amp; _xlpm.FileName &amp; "'!" &amp; D2),
        IF(
            TYPE(_xlpm.DynamicRef) = 1,
            VLOOKUP(
                CELL("format", _xlpm.DynamicRef),
                FormatCodes_SFX!$A$4:$B$53,
                2,
                FALSE
            ),
            _xlfn.SWITCH(
                TYPE(_xlpm.DynamicRef),
                2, "short text",
                4, "logical",
                16, "error",
                64, "long text",
                "Other"
            )
        )
    ),
    "Error in formula"
)</f>
        <v>error</v>
      </c>
      <c r="F1" s="174"/>
      <c r="G1" s="174"/>
      <c r="H1" s="174"/>
      <c r="I1" s="174"/>
      <c r="J1" s="172" t="str">
        <f>HSC!$J$1</f>
        <v>Connor Guarino</v>
      </c>
      <c r="K1" s="172"/>
      <c r="L1" s="172"/>
      <c r="M1" s="172" t="s">
        <v>1935</v>
      </c>
      <c r="N1" s="172"/>
      <c r="O1" s="172"/>
      <c r="P1" s="172"/>
      <c r="Q1" s="172" t="s">
        <v>1936</v>
      </c>
      <c r="R1" s="172"/>
      <c r="S1" s="172"/>
      <c r="T1" s="168"/>
      <c r="U1" s="168"/>
      <c r="V1" s="168"/>
      <c r="W1" s="168"/>
      <c r="X1" s="168"/>
      <c r="Y1" s="174" t="str">
        <f t="shared" ref="Y1:AB2" si="0">B1</f>
        <v>earned</v>
      </c>
      <c r="Z1" s="174" t="str">
        <f t="shared" si="0"/>
        <v>possible</v>
      </c>
      <c r="AA1" s="174" t="str">
        <f t="shared" si="0"/>
        <v>cell</v>
      </c>
      <c r="AB1" s="172" t="str">
        <f t="shared" ca="1" si="0"/>
        <v>error</v>
      </c>
      <c r="AC1" s="174"/>
      <c r="AD1" s="174"/>
      <c r="AE1" s="168"/>
      <c r="AF1" s="168"/>
      <c r="AG1" s="172" t="str">
        <f>J1</f>
        <v>Connor Guarino</v>
      </c>
      <c r="AH1" s="172"/>
      <c r="AI1" s="168"/>
      <c r="AJ1" s="168"/>
      <c r="AK1" s="168"/>
      <c r="AL1" s="168"/>
      <c r="AM1" s="172" t="s">
        <v>1935</v>
      </c>
      <c r="AN1" s="168"/>
      <c r="AO1" s="168"/>
      <c r="AP1" s="168"/>
    </row>
    <row r="2" spans="2:42" ht="22.9" customHeight="1" x14ac:dyDescent="0.15">
      <c r="B2" s="174">
        <f ca="1">HSC!$B$2</f>
        <v>2</v>
      </c>
      <c r="C2" s="176">
        <f>HSC!$C$2</f>
        <v>2</v>
      </c>
      <c r="D2" s="174" t="str" cm="1">
        <f t="array" aca="1" ref="D2" ca="1">SUBSTITUTE(IF(LEN(CELL("address"))&lt;15,CELL("address"),""),"$","")</f>
        <v/>
      </c>
      <c r="E2" s="172" t="str">
        <f ca="1">IF(ISNUMBER(SEARCH("#REF!",_xlfn.FORMULATEXT(INDIRECT("'HSC'!"&amp;D2)))),"DRAGGING CELLS IS NOT PERMITTED. PLEASE UNDO LAST ACTION!!",IF($Q$1&lt;&gt;"Feedback OFF",IFERROR(HLOOKUP(INDIRECT("'HSC'!"&amp;D2),Feedback_SFX!$B$2:$N$10,IF($Q$1="Feedback ON", 2, Feedback_SFX!B1), FALSE), ""),""))</f>
        <v/>
      </c>
      <c r="F2" s="174"/>
      <c r="G2" s="174"/>
      <c r="H2" s="174"/>
      <c r="I2" s="174"/>
      <c r="J2" s="177"/>
      <c r="K2" s="174"/>
      <c r="L2" s="174"/>
      <c r="M2" s="174"/>
      <c r="N2" s="174"/>
      <c r="O2" s="174"/>
      <c r="P2" s="174"/>
      <c r="Q2" s="174"/>
      <c r="R2" s="174"/>
      <c r="S2" s="174"/>
      <c r="T2" s="168"/>
      <c r="U2" s="168"/>
      <c r="V2" s="168"/>
      <c r="W2" s="168"/>
      <c r="X2" s="168"/>
      <c r="Y2" s="178">
        <f t="shared" ca="1" si="0"/>
        <v>2</v>
      </c>
      <c r="Z2" s="178">
        <f t="shared" si="0"/>
        <v>2</v>
      </c>
      <c r="AA2" s="178" t="str">
        <f t="shared" ca="1" si="0"/>
        <v/>
      </c>
      <c r="AB2" s="172" t="str">
        <f t="shared" ca="1" si="0"/>
        <v/>
      </c>
      <c r="AC2" s="174"/>
      <c r="AD2" s="174"/>
      <c r="AE2" s="168"/>
      <c r="AF2" s="168"/>
      <c r="AG2" s="168"/>
      <c r="AH2" s="168"/>
      <c r="AI2" s="168"/>
      <c r="AJ2" s="168"/>
      <c r="AK2" s="168"/>
      <c r="AL2" s="168"/>
      <c r="AM2" s="168"/>
      <c r="AN2" s="168"/>
      <c r="AO2" s="168"/>
      <c r="AP2" s="168"/>
    </row>
    <row r="3" spans="2:42" ht="4.9000000000000004" customHeight="1" x14ac:dyDescent="0.15"/>
    <row r="4" spans="2:42" ht="4.9000000000000004" customHeight="1" x14ac:dyDescent="0.15"/>
    <row r="5" spans="2:42" x14ac:dyDescent="0.15">
      <c r="B5" s="175" t="s">
        <v>1480</v>
      </c>
    </row>
    <row r="6" spans="2:42" x14ac:dyDescent="0.15">
      <c r="B6" s="306" t="s">
        <v>1481</v>
      </c>
      <c r="C6" s="306"/>
      <c r="D6" s="306"/>
      <c r="E6" s="306"/>
      <c r="F6" s="306"/>
      <c r="G6" s="306"/>
      <c r="H6" s="306"/>
      <c r="I6" s="306"/>
      <c r="J6" s="306"/>
      <c r="K6" s="306"/>
    </row>
    <row r="7" spans="2:42" x14ac:dyDescent="0.15">
      <c r="B7" s="306"/>
      <c r="C7" s="306"/>
      <c r="D7" s="306"/>
      <c r="E7" s="306"/>
      <c r="F7" s="306"/>
      <c r="G7" s="306"/>
      <c r="H7" s="306"/>
      <c r="I7" s="306"/>
      <c r="J7" s="306"/>
      <c r="K7" s="306"/>
    </row>
    <row r="8" spans="2:42" x14ac:dyDescent="0.15">
      <c r="B8" s="306"/>
      <c r="C8" s="306"/>
      <c r="D8" s="306"/>
      <c r="E8" s="306"/>
      <c r="F8" s="306"/>
      <c r="G8" s="306"/>
      <c r="H8" s="306"/>
      <c r="I8" s="306"/>
      <c r="J8" s="306"/>
      <c r="K8" s="306"/>
    </row>
    <row r="9" spans="2:42" x14ac:dyDescent="0.15">
      <c r="B9" s="175" t="s">
        <v>3</v>
      </c>
    </row>
    <row r="10" spans="2:42" ht="16.149999999999999" customHeight="1" x14ac:dyDescent="0.15">
      <c r="B10" s="215" t="s">
        <v>1482</v>
      </c>
      <c r="C10" s="207"/>
      <c r="D10" s="207"/>
      <c r="E10" s="207"/>
      <c r="F10" s="207"/>
      <c r="G10" s="207"/>
      <c r="H10" s="207"/>
      <c r="I10" s="207"/>
      <c r="J10" s="207"/>
      <c r="K10" s="207"/>
    </row>
    <row r="11" spans="2:42" ht="16.149999999999999" customHeight="1" x14ac:dyDescent="0.15">
      <c r="B11" s="256" t="s">
        <v>1483</v>
      </c>
      <c r="C11" s="238"/>
      <c r="D11" s="238"/>
      <c r="E11" s="238"/>
      <c r="F11" s="238"/>
      <c r="G11" s="238"/>
      <c r="H11" s="238"/>
      <c r="I11" s="238"/>
      <c r="J11" s="238"/>
      <c r="K11" s="238"/>
    </row>
    <row r="12" spans="2:42" x14ac:dyDescent="0.15">
      <c r="B12" s="238"/>
      <c r="C12" s="238"/>
      <c r="D12" s="238"/>
      <c r="E12" s="238"/>
      <c r="F12" s="238"/>
      <c r="G12" s="238"/>
      <c r="H12" s="238"/>
      <c r="I12" s="238"/>
      <c r="J12" s="238"/>
      <c r="K12" s="238"/>
    </row>
    <row r="13" spans="2:42" ht="16.149999999999999" customHeight="1" x14ac:dyDescent="0.15">
      <c r="B13" s="238"/>
      <c r="C13" s="238"/>
      <c r="D13" s="238"/>
      <c r="E13" s="238"/>
      <c r="F13" s="238"/>
      <c r="G13" s="238"/>
      <c r="H13" s="238"/>
      <c r="I13" s="238"/>
      <c r="J13" s="238"/>
      <c r="K13" s="238"/>
    </row>
    <row r="14" spans="2:42" ht="15" customHeight="1" x14ac:dyDescent="0.15"/>
    <row r="15" spans="2:42" ht="15" customHeight="1" x14ac:dyDescent="0.15"/>
    <row r="16" spans="2:42" ht="15" customHeight="1" x14ac:dyDescent="0.15">
      <c r="B16" s="335" t="s">
        <v>1480</v>
      </c>
      <c r="C16" s="335"/>
      <c r="D16" s="335"/>
      <c r="E16" s="335"/>
      <c r="F16" s="335"/>
      <c r="G16" s="335"/>
      <c r="J16" s="335" t="s">
        <v>1484</v>
      </c>
      <c r="K16" s="335"/>
    </row>
    <row r="17" spans="2:14" ht="15" customHeight="1" x14ac:dyDescent="0.15">
      <c r="B17" s="179" t="s">
        <v>1485</v>
      </c>
      <c r="C17" s="179" t="s">
        <v>1486</v>
      </c>
      <c r="D17" s="179" t="s">
        <v>1487</v>
      </c>
      <c r="E17" s="179" t="s">
        <v>1488</v>
      </c>
      <c r="F17" s="179" t="s">
        <v>1489</v>
      </c>
      <c r="G17" s="179" t="s">
        <v>1490</v>
      </c>
      <c r="J17" s="179" t="s">
        <v>1487</v>
      </c>
      <c r="K17" s="179" t="s">
        <v>1486</v>
      </c>
    </row>
    <row r="18" spans="2:14" ht="15" customHeight="1" x14ac:dyDescent="0.15">
      <c r="B18" s="252">
        <v>1</v>
      </c>
      <c r="C18" s="252" t="s">
        <v>1491</v>
      </c>
      <c r="D18" s="252" t="str">
        <f>INDEX(J18:K217, MATCH(C18,K18:K217,0), MATCH(D17,J17:K17,0))</f>
        <v>Midwest</v>
      </c>
      <c r="E18" s="257">
        <v>571278</v>
      </c>
      <c r="F18" s="254">
        <v>35</v>
      </c>
      <c r="G18" s="254">
        <v>34</v>
      </c>
      <c r="J18" s="252" t="s">
        <v>1492</v>
      </c>
      <c r="K18" s="252" t="s">
        <v>1493</v>
      </c>
    </row>
    <row r="19" spans="2:14" ht="15" customHeight="1" x14ac:dyDescent="0.15">
      <c r="B19" s="252">
        <v>2</v>
      </c>
      <c r="C19" s="252" t="s">
        <v>1494</v>
      </c>
      <c r="D19" s="252" t="str">
        <f t="shared" ref="D19:D82" si="1">INDEX($J$18:$K$217, MATCH(C19,$K$18:$K$217,0), MATCH(D$17,$J$17:$K$17,0))</f>
        <v>West</v>
      </c>
      <c r="E19" s="257">
        <v>568471</v>
      </c>
      <c r="F19" s="254">
        <v>31</v>
      </c>
      <c r="G19" s="254">
        <v>40</v>
      </c>
      <c r="J19" s="252" t="s">
        <v>1495</v>
      </c>
      <c r="K19" s="252" t="s">
        <v>1496</v>
      </c>
      <c r="N19" s="253"/>
    </row>
    <row r="20" spans="2:14" ht="15" customHeight="1" x14ac:dyDescent="0.15">
      <c r="B20" s="252">
        <v>3</v>
      </c>
      <c r="C20" s="252" t="s">
        <v>1497</v>
      </c>
      <c r="D20" s="252" t="str">
        <f t="shared" si="1"/>
        <v>South</v>
      </c>
      <c r="E20" s="257">
        <v>1210662</v>
      </c>
      <c r="F20" s="254">
        <v>29</v>
      </c>
      <c r="G20" s="254">
        <v>13</v>
      </c>
      <c r="H20" s="254"/>
      <c r="J20" s="252" t="s">
        <v>1498</v>
      </c>
      <c r="K20" s="252" t="s">
        <v>1499</v>
      </c>
      <c r="N20" s="255"/>
    </row>
    <row r="21" spans="2:14" ht="15" customHeight="1" x14ac:dyDescent="0.15">
      <c r="B21" s="252">
        <v>4</v>
      </c>
      <c r="C21" s="252" t="s">
        <v>1500</v>
      </c>
      <c r="D21" s="252" t="str">
        <f t="shared" si="1"/>
        <v>Midwest</v>
      </c>
      <c r="E21" s="257">
        <v>314848</v>
      </c>
      <c r="F21" s="254">
        <v>24</v>
      </c>
      <c r="G21" s="254">
        <v>31</v>
      </c>
      <c r="H21" s="254"/>
      <c r="J21" s="252" t="s">
        <v>1495</v>
      </c>
      <c r="K21" s="252" t="s">
        <v>1501</v>
      </c>
      <c r="N21" s="255"/>
    </row>
    <row r="22" spans="2:14" ht="15" customHeight="1" x14ac:dyDescent="0.15">
      <c r="B22" s="252">
        <v>5</v>
      </c>
      <c r="C22" s="252" t="s">
        <v>1502</v>
      </c>
      <c r="D22" s="252" t="str">
        <f t="shared" si="1"/>
        <v>South</v>
      </c>
      <c r="E22" s="257">
        <v>1703490</v>
      </c>
      <c r="F22" s="254">
        <v>16</v>
      </c>
      <c r="G22" s="254">
        <v>71</v>
      </c>
      <c r="H22" s="254"/>
      <c r="J22" s="252" t="s">
        <v>1498</v>
      </c>
      <c r="K22" s="252" t="s">
        <v>1503</v>
      </c>
      <c r="N22" s="255"/>
    </row>
    <row r="23" spans="2:14" ht="15" customHeight="1" x14ac:dyDescent="0.15">
      <c r="B23" s="252">
        <v>6</v>
      </c>
      <c r="C23" s="252" t="s">
        <v>1504</v>
      </c>
      <c r="D23" s="252" t="str">
        <f t="shared" si="1"/>
        <v>West</v>
      </c>
      <c r="E23" s="257">
        <v>2743539</v>
      </c>
      <c r="F23" s="254">
        <v>44</v>
      </c>
      <c r="G23" s="254">
        <v>20</v>
      </c>
      <c r="H23" s="254"/>
      <c r="J23" s="252" t="s">
        <v>1492</v>
      </c>
      <c r="K23" s="252" t="s">
        <v>1505</v>
      </c>
      <c r="N23" s="255"/>
    </row>
    <row r="24" spans="2:14" ht="15" customHeight="1" x14ac:dyDescent="0.15">
      <c r="B24" s="252">
        <v>7</v>
      </c>
      <c r="C24" s="252" t="s">
        <v>1506</v>
      </c>
      <c r="D24" s="252" t="str">
        <f t="shared" si="1"/>
        <v>West</v>
      </c>
      <c r="E24" s="257">
        <v>304948</v>
      </c>
      <c r="F24" s="254">
        <v>19</v>
      </c>
      <c r="G24" s="254">
        <v>9</v>
      </c>
      <c r="H24" s="254"/>
      <c r="J24" s="252" t="s">
        <v>1507</v>
      </c>
      <c r="K24" s="252" t="s">
        <v>1508</v>
      </c>
      <c r="N24" s="255"/>
    </row>
    <row r="25" spans="2:14" ht="15" customHeight="1" x14ac:dyDescent="0.15">
      <c r="B25" s="252">
        <v>8</v>
      </c>
      <c r="C25" s="252" t="s">
        <v>1509</v>
      </c>
      <c r="D25" s="252" t="str">
        <f t="shared" si="1"/>
        <v>South</v>
      </c>
      <c r="E25" s="257">
        <v>1334511</v>
      </c>
      <c r="F25" s="254">
        <v>18</v>
      </c>
      <c r="G25" s="254">
        <v>102</v>
      </c>
      <c r="H25" s="254"/>
      <c r="J25" s="252" t="s">
        <v>1507</v>
      </c>
      <c r="K25" s="252" t="s">
        <v>1510</v>
      </c>
      <c r="N25" s="255"/>
    </row>
    <row r="26" spans="2:14" ht="15" customHeight="1" x14ac:dyDescent="0.15">
      <c r="B26" s="252">
        <v>9</v>
      </c>
      <c r="C26" s="252" t="s">
        <v>1511</v>
      </c>
      <c r="D26" s="252" t="str">
        <f t="shared" si="1"/>
        <v>West</v>
      </c>
      <c r="E26" s="257">
        <v>2698021</v>
      </c>
      <c r="F26" s="254">
        <v>68</v>
      </c>
      <c r="G26" s="254">
        <v>14</v>
      </c>
      <c r="H26" s="254"/>
      <c r="J26" s="252" t="s">
        <v>1495</v>
      </c>
      <c r="K26" s="252" t="s">
        <v>1512</v>
      </c>
      <c r="N26" s="255"/>
    </row>
    <row r="27" spans="2:14" ht="15" customHeight="1" x14ac:dyDescent="0.15">
      <c r="B27" s="252">
        <v>10</v>
      </c>
      <c r="C27" s="252" t="s">
        <v>1513</v>
      </c>
      <c r="D27" s="252" t="str">
        <f t="shared" si="1"/>
        <v>South</v>
      </c>
      <c r="E27" s="257">
        <v>528519</v>
      </c>
      <c r="F27" s="254">
        <v>46</v>
      </c>
      <c r="G27" s="254">
        <v>11</v>
      </c>
      <c r="H27" s="254"/>
      <c r="J27" s="252" t="s">
        <v>1507</v>
      </c>
      <c r="K27" s="252" t="s">
        <v>1514</v>
      </c>
      <c r="N27" s="255"/>
    </row>
    <row r="28" spans="2:14" ht="15" customHeight="1" x14ac:dyDescent="0.15">
      <c r="B28" s="252">
        <v>11</v>
      </c>
      <c r="C28" s="252" t="s">
        <v>1515</v>
      </c>
      <c r="D28" s="252" t="str">
        <f t="shared" si="1"/>
        <v>South</v>
      </c>
      <c r="E28" s="257">
        <v>2160070</v>
      </c>
      <c r="F28" s="254">
        <v>9</v>
      </c>
      <c r="G28" s="254">
        <v>129</v>
      </c>
      <c r="H28" s="254"/>
      <c r="J28" s="252" t="s">
        <v>1507</v>
      </c>
      <c r="K28" s="252" t="s">
        <v>1516</v>
      </c>
      <c r="N28" s="255"/>
    </row>
    <row r="29" spans="2:14" ht="15" customHeight="1" x14ac:dyDescent="0.15">
      <c r="B29" s="252">
        <v>12</v>
      </c>
      <c r="C29" s="252" t="s">
        <v>1517</v>
      </c>
      <c r="D29" s="252" t="str">
        <f t="shared" si="1"/>
        <v>West</v>
      </c>
      <c r="E29" s="257">
        <v>1177480</v>
      </c>
      <c r="F29" s="254">
        <v>43</v>
      </c>
      <c r="G29" s="254">
        <v>66</v>
      </c>
      <c r="H29" s="254"/>
      <c r="J29" s="252" t="s">
        <v>1498</v>
      </c>
      <c r="K29" s="252" t="s">
        <v>1518</v>
      </c>
      <c r="N29" s="255"/>
    </row>
    <row r="30" spans="2:14" ht="15" customHeight="1" x14ac:dyDescent="0.15">
      <c r="B30" s="252">
        <v>13</v>
      </c>
      <c r="C30" s="252" t="s">
        <v>1519</v>
      </c>
      <c r="D30" s="252" t="str">
        <f t="shared" si="1"/>
        <v>South</v>
      </c>
      <c r="E30" s="257">
        <v>4530146</v>
      </c>
      <c r="F30" s="254">
        <v>21</v>
      </c>
      <c r="G30" s="254">
        <v>47</v>
      </c>
      <c r="H30" s="254"/>
      <c r="J30" s="252" t="s">
        <v>1507</v>
      </c>
      <c r="K30" s="252" t="s">
        <v>1520</v>
      </c>
      <c r="N30" s="255"/>
    </row>
    <row r="31" spans="2:14" ht="15" customHeight="1" x14ac:dyDescent="0.15">
      <c r="B31" s="252">
        <v>14</v>
      </c>
      <c r="C31" s="252" t="s">
        <v>1516</v>
      </c>
      <c r="D31" s="252" t="str">
        <f t="shared" si="1"/>
        <v>South</v>
      </c>
      <c r="E31" s="257">
        <v>1892990</v>
      </c>
      <c r="F31" s="254">
        <v>2</v>
      </c>
      <c r="G31" s="254">
        <v>15</v>
      </c>
      <c r="H31" s="254"/>
      <c r="J31" s="252" t="s">
        <v>1507</v>
      </c>
      <c r="K31" s="252" t="s">
        <v>1521</v>
      </c>
      <c r="N31" s="255"/>
    </row>
    <row r="32" spans="2:14" ht="15" customHeight="1" x14ac:dyDescent="0.15">
      <c r="B32" s="252">
        <v>15</v>
      </c>
      <c r="C32" s="252" t="s">
        <v>1522</v>
      </c>
      <c r="D32" s="252" t="str">
        <f t="shared" si="1"/>
        <v>South</v>
      </c>
      <c r="E32" s="257">
        <v>2156432</v>
      </c>
      <c r="F32" s="254">
        <v>13</v>
      </c>
      <c r="G32" s="254">
        <v>113</v>
      </c>
      <c r="H32" s="254"/>
      <c r="J32" s="252" t="s">
        <v>1507</v>
      </c>
      <c r="K32" s="252" t="s">
        <v>1523</v>
      </c>
      <c r="N32" s="255"/>
    </row>
    <row r="33" spans="1:14" ht="15" customHeight="1" x14ac:dyDescent="0.15">
      <c r="B33" s="252">
        <v>16</v>
      </c>
      <c r="C33" s="252" t="s">
        <v>1524</v>
      </c>
      <c r="D33" s="252" t="str">
        <f t="shared" si="1"/>
        <v>West</v>
      </c>
      <c r="E33" s="257">
        <v>582004</v>
      </c>
      <c r="F33" s="254">
        <v>57</v>
      </c>
      <c r="G33" s="254">
        <v>94</v>
      </c>
      <c r="H33" s="254"/>
      <c r="J33" s="252" t="s">
        <v>1507</v>
      </c>
      <c r="K33" s="252" t="s">
        <v>1525</v>
      </c>
      <c r="N33" s="255"/>
    </row>
    <row r="34" spans="1:14" ht="15" customHeight="1" x14ac:dyDescent="0.15">
      <c r="B34" s="252">
        <v>17</v>
      </c>
      <c r="C34" s="252" t="s">
        <v>1526</v>
      </c>
      <c r="D34" s="252" t="str">
        <f t="shared" si="1"/>
        <v>Midwest</v>
      </c>
      <c r="E34" s="257">
        <v>885017</v>
      </c>
      <c r="F34" s="254">
        <v>40</v>
      </c>
      <c r="G34" s="254">
        <v>60</v>
      </c>
      <c r="H34" s="254"/>
      <c r="J34" s="252" t="s">
        <v>1507</v>
      </c>
      <c r="K34" s="252" t="s">
        <v>1527</v>
      </c>
    </row>
    <row r="35" spans="1:14" x14ac:dyDescent="0.15">
      <c r="B35" s="252">
        <v>18</v>
      </c>
      <c r="C35" s="252" t="s">
        <v>1503</v>
      </c>
      <c r="D35" s="252" t="str">
        <f t="shared" si="1"/>
        <v>West</v>
      </c>
      <c r="E35" s="257">
        <v>391205</v>
      </c>
      <c r="F35" s="254">
        <v>5</v>
      </c>
      <c r="G35" s="254">
        <v>104</v>
      </c>
      <c r="H35" s="254"/>
      <c r="J35" s="252" t="s">
        <v>1498</v>
      </c>
      <c r="K35" s="252" t="s">
        <v>1528</v>
      </c>
    </row>
    <row r="36" spans="1:14" ht="15" customHeight="1" x14ac:dyDescent="0.15">
      <c r="B36" s="252">
        <v>19</v>
      </c>
      <c r="C36" s="252" t="s">
        <v>1529</v>
      </c>
      <c r="D36" s="252" t="str">
        <f t="shared" si="1"/>
        <v>South</v>
      </c>
      <c r="E36" s="257">
        <v>1891859</v>
      </c>
      <c r="F36" s="254">
        <v>61</v>
      </c>
      <c r="G36" s="254">
        <v>49</v>
      </c>
      <c r="H36" s="254"/>
      <c r="J36" s="252" t="s">
        <v>1495</v>
      </c>
      <c r="K36" s="252" t="s">
        <v>1530</v>
      </c>
    </row>
    <row r="37" spans="1:14" s="252" customFormat="1" ht="15" customHeight="1" x14ac:dyDescent="0.15">
      <c r="A37" s="251"/>
      <c r="B37" s="252">
        <v>20</v>
      </c>
      <c r="C37" s="252" t="s">
        <v>1531</v>
      </c>
      <c r="D37" s="252" t="str">
        <f t="shared" si="1"/>
        <v>Midwest</v>
      </c>
      <c r="E37" s="257">
        <v>1886056</v>
      </c>
      <c r="F37" s="254">
        <v>39</v>
      </c>
      <c r="G37" s="254">
        <v>50</v>
      </c>
      <c r="H37" s="254"/>
      <c r="I37" s="251"/>
      <c r="J37" s="252" t="s">
        <v>1498</v>
      </c>
      <c r="K37" s="252" t="s">
        <v>1532</v>
      </c>
      <c r="N37" s="251"/>
    </row>
    <row r="38" spans="1:14" s="252" customFormat="1" ht="15" customHeight="1" x14ac:dyDescent="0.15">
      <c r="A38" s="251"/>
      <c r="B38" s="252">
        <v>21</v>
      </c>
      <c r="C38" s="252" t="s">
        <v>1533</v>
      </c>
      <c r="D38" s="252" t="str">
        <f t="shared" si="1"/>
        <v>West</v>
      </c>
      <c r="E38" s="257">
        <v>1855204</v>
      </c>
      <c r="F38" s="254">
        <v>36</v>
      </c>
      <c r="G38" s="254">
        <v>5</v>
      </c>
      <c r="H38" s="254"/>
      <c r="I38" s="251"/>
      <c r="J38" s="252" t="s">
        <v>1498</v>
      </c>
      <c r="K38" s="252" t="s">
        <v>1534</v>
      </c>
      <c r="N38" s="251"/>
    </row>
    <row r="39" spans="1:14" s="252" customFormat="1" ht="15" customHeight="1" x14ac:dyDescent="0.15">
      <c r="A39" s="251"/>
      <c r="B39" s="252">
        <v>22</v>
      </c>
      <c r="C39" s="252" t="s">
        <v>1510</v>
      </c>
      <c r="D39" s="252" t="str">
        <f t="shared" si="1"/>
        <v>South</v>
      </c>
      <c r="E39" s="257">
        <v>5478550</v>
      </c>
      <c r="F39" s="254">
        <v>128</v>
      </c>
      <c r="G39" s="254">
        <v>41</v>
      </c>
      <c r="H39" s="254"/>
      <c r="I39" s="251"/>
      <c r="J39" s="252" t="s">
        <v>1507</v>
      </c>
      <c r="K39" s="252" t="s">
        <v>1535</v>
      </c>
      <c r="N39" s="251"/>
    </row>
    <row r="40" spans="1:14" s="252" customFormat="1" ht="15" customHeight="1" x14ac:dyDescent="0.15">
      <c r="A40" s="251"/>
      <c r="B40" s="252">
        <v>23</v>
      </c>
      <c r="C40" s="252" t="s">
        <v>1536</v>
      </c>
      <c r="D40" s="252" t="str">
        <f t="shared" si="1"/>
        <v>Midwest</v>
      </c>
      <c r="E40" s="257">
        <v>3396768</v>
      </c>
      <c r="F40" s="254">
        <v>74</v>
      </c>
      <c r="G40" s="254">
        <v>19</v>
      </c>
      <c r="H40" s="254"/>
      <c r="I40" s="251"/>
      <c r="J40" s="252" t="s">
        <v>1495</v>
      </c>
      <c r="K40" s="252" t="s">
        <v>1537</v>
      </c>
      <c r="N40" s="251"/>
    </row>
    <row r="41" spans="1:14" s="252" customFormat="1" ht="15" customHeight="1" x14ac:dyDescent="0.15">
      <c r="A41" s="251"/>
      <c r="B41" s="252">
        <v>24</v>
      </c>
      <c r="C41" s="252" t="s">
        <v>1538</v>
      </c>
      <c r="D41" s="252" t="str">
        <f t="shared" si="1"/>
        <v>Midwest</v>
      </c>
      <c r="E41" s="257">
        <v>1860978</v>
      </c>
      <c r="F41" s="254">
        <v>51</v>
      </c>
      <c r="G41" s="254">
        <v>65</v>
      </c>
      <c r="H41" s="254"/>
      <c r="I41" s="251"/>
      <c r="J41" s="252" t="s">
        <v>1495</v>
      </c>
      <c r="K41" s="252" t="s">
        <v>1539</v>
      </c>
      <c r="N41" s="251"/>
    </row>
    <row r="42" spans="1:14" s="252" customFormat="1" ht="15" customHeight="1" x14ac:dyDescent="0.15">
      <c r="A42" s="251"/>
      <c r="B42" s="252">
        <v>25</v>
      </c>
      <c r="C42" s="252" t="s">
        <v>1540</v>
      </c>
      <c r="D42" s="252" t="str">
        <f t="shared" si="1"/>
        <v>South</v>
      </c>
      <c r="E42" s="257">
        <v>6422505</v>
      </c>
      <c r="F42" s="254">
        <v>7</v>
      </c>
      <c r="G42" s="254">
        <v>93</v>
      </c>
      <c r="H42" s="254"/>
      <c r="I42" s="251"/>
      <c r="J42" s="252" t="s">
        <v>1495</v>
      </c>
      <c r="K42" s="252" t="s">
        <v>1541</v>
      </c>
      <c r="N42" s="251"/>
    </row>
    <row r="43" spans="1:14" s="252" customFormat="1" ht="15" customHeight="1" x14ac:dyDescent="0.15">
      <c r="A43" s="251"/>
      <c r="B43" s="252">
        <v>26</v>
      </c>
      <c r="C43" s="252" t="s">
        <v>1532</v>
      </c>
      <c r="D43" s="252" t="str">
        <f t="shared" si="1"/>
        <v>West</v>
      </c>
      <c r="E43" s="257">
        <v>315884</v>
      </c>
      <c r="F43" s="254">
        <v>26</v>
      </c>
      <c r="G43" s="254">
        <v>1</v>
      </c>
      <c r="H43" s="254"/>
      <c r="I43" s="251"/>
      <c r="J43" s="252" t="s">
        <v>1492</v>
      </c>
      <c r="K43" s="252" t="s">
        <v>1542</v>
      </c>
      <c r="N43" s="251"/>
    </row>
    <row r="44" spans="1:14" s="252" customFormat="1" ht="15" customHeight="1" x14ac:dyDescent="0.15">
      <c r="A44" s="251"/>
      <c r="B44" s="252">
        <v>27</v>
      </c>
      <c r="C44" s="252" t="s">
        <v>1543</v>
      </c>
      <c r="D44" s="252" t="str">
        <f t="shared" si="1"/>
        <v>South</v>
      </c>
      <c r="E44" s="257">
        <v>499992</v>
      </c>
      <c r="F44" s="254">
        <v>67</v>
      </c>
      <c r="G44" s="254">
        <v>39</v>
      </c>
      <c r="H44" s="254"/>
      <c r="I44" s="251"/>
      <c r="J44" s="252" t="s">
        <v>1507</v>
      </c>
      <c r="K44" s="252" t="s">
        <v>1544</v>
      </c>
      <c r="N44" s="251"/>
    </row>
    <row r="45" spans="1:14" s="252" customFormat="1" ht="15" customHeight="1" x14ac:dyDescent="0.15">
      <c r="A45" s="251"/>
      <c r="B45" s="252">
        <v>28</v>
      </c>
      <c r="C45" s="252" t="s">
        <v>1545</v>
      </c>
      <c r="D45" s="252" t="str">
        <f t="shared" si="1"/>
        <v>South</v>
      </c>
      <c r="E45" s="257">
        <v>480426</v>
      </c>
      <c r="F45" s="254">
        <v>34</v>
      </c>
      <c r="G45" s="254">
        <v>109</v>
      </c>
      <c r="H45" s="254"/>
      <c r="I45" s="251"/>
      <c r="J45" s="252" t="s">
        <v>1492</v>
      </c>
      <c r="K45" s="252" t="s">
        <v>1546</v>
      </c>
      <c r="N45" s="251"/>
    </row>
    <row r="46" spans="1:14" s="252" customFormat="1" ht="15" customHeight="1" x14ac:dyDescent="0.15">
      <c r="A46" s="251"/>
      <c r="B46" s="252">
        <v>29</v>
      </c>
      <c r="C46" s="252" t="s">
        <v>1508</v>
      </c>
      <c r="D46" s="252" t="str">
        <f t="shared" si="1"/>
        <v>South</v>
      </c>
      <c r="E46" s="257">
        <v>420774</v>
      </c>
      <c r="F46" s="254">
        <v>107</v>
      </c>
      <c r="G46" s="254">
        <v>78</v>
      </c>
      <c r="H46" s="254"/>
      <c r="I46" s="251"/>
      <c r="J46" s="252" t="s">
        <v>1507</v>
      </c>
      <c r="K46" s="252" t="s">
        <v>1547</v>
      </c>
      <c r="N46" s="251"/>
    </row>
    <row r="47" spans="1:14" s="252" customFormat="1" ht="15" customHeight="1" x14ac:dyDescent="0.15">
      <c r="A47" s="251"/>
      <c r="B47" s="252">
        <v>30</v>
      </c>
      <c r="C47" s="252" t="s">
        <v>1539</v>
      </c>
      <c r="D47" s="252" t="str">
        <f t="shared" si="1"/>
        <v>Northeast</v>
      </c>
      <c r="E47" s="257">
        <v>1592031</v>
      </c>
      <c r="F47" s="254">
        <v>38</v>
      </c>
      <c r="G47" s="254">
        <v>4</v>
      </c>
      <c r="H47" s="254"/>
      <c r="I47" s="251"/>
      <c r="J47" s="252" t="s">
        <v>1507</v>
      </c>
      <c r="K47" s="252" t="s">
        <v>1548</v>
      </c>
      <c r="N47" s="251"/>
    </row>
    <row r="48" spans="1:14" s="252" customFormat="1" ht="15" customHeight="1" x14ac:dyDescent="0.15">
      <c r="A48" s="251"/>
      <c r="B48" s="252">
        <v>31</v>
      </c>
      <c r="C48" s="252" t="s">
        <v>1520</v>
      </c>
      <c r="D48" s="252" t="str">
        <f t="shared" si="1"/>
        <v>South</v>
      </c>
      <c r="E48" s="257">
        <v>2767956</v>
      </c>
      <c r="F48" s="254">
        <v>49</v>
      </c>
      <c r="G48" s="254">
        <v>32</v>
      </c>
      <c r="H48" s="254"/>
      <c r="I48" s="251"/>
      <c r="J48" s="252" t="s">
        <v>1507</v>
      </c>
      <c r="K48" s="252" t="s">
        <v>1529</v>
      </c>
      <c r="N48" s="251"/>
    </row>
    <row r="49" spans="1:14" s="252" customFormat="1" ht="15" customHeight="1" x14ac:dyDescent="0.15">
      <c r="A49" s="251"/>
      <c r="B49" s="252">
        <v>32</v>
      </c>
      <c r="C49" s="252" t="s">
        <v>1549</v>
      </c>
      <c r="D49" s="252" t="str">
        <f t="shared" si="1"/>
        <v>South</v>
      </c>
      <c r="E49" s="257">
        <v>710057</v>
      </c>
      <c r="F49" s="254">
        <v>65</v>
      </c>
      <c r="G49" s="254">
        <v>105</v>
      </c>
      <c r="H49" s="254"/>
      <c r="I49" s="251"/>
      <c r="J49" s="252" t="s">
        <v>1507</v>
      </c>
      <c r="K49" s="252" t="s">
        <v>1550</v>
      </c>
      <c r="N49" s="251"/>
    </row>
    <row r="50" spans="1:14" s="252" customFormat="1" ht="15" customHeight="1" x14ac:dyDescent="0.15">
      <c r="A50" s="251"/>
      <c r="B50" s="252">
        <v>33</v>
      </c>
      <c r="C50" s="252" t="s">
        <v>1551</v>
      </c>
      <c r="D50" s="252" t="str">
        <f t="shared" si="1"/>
        <v>West</v>
      </c>
      <c r="E50" s="257">
        <v>2370052</v>
      </c>
      <c r="F50" s="254">
        <v>99</v>
      </c>
      <c r="G50" s="254">
        <v>44</v>
      </c>
      <c r="H50" s="254"/>
      <c r="I50" s="251"/>
      <c r="J50" s="252" t="s">
        <v>1492</v>
      </c>
      <c r="K50" s="252" t="s">
        <v>1552</v>
      </c>
      <c r="N50" s="251"/>
    </row>
    <row r="51" spans="1:14" s="252" customFormat="1" x14ac:dyDescent="0.15">
      <c r="A51" s="251"/>
      <c r="B51" s="252">
        <v>34</v>
      </c>
      <c r="C51" s="252" t="s">
        <v>1546</v>
      </c>
      <c r="D51" s="252" t="str">
        <f t="shared" si="1"/>
        <v>Midwest</v>
      </c>
      <c r="E51" s="257">
        <v>253244</v>
      </c>
      <c r="F51" s="254">
        <v>23</v>
      </c>
      <c r="G51" s="254">
        <v>97</v>
      </c>
      <c r="H51" s="254"/>
      <c r="I51" s="251"/>
      <c r="J51" s="252" t="s">
        <v>1492</v>
      </c>
      <c r="K51" s="252" t="s">
        <v>1553</v>
      </c>
      <c r="N51" s="251"/>
    </row>
    <row r="52" spans="1:14" s="252" customFormat="1" ht="15" customHeight="1" x14ac:dyDescent="0.15">
      <c r="A52" s="251"/>
      <c r="B52" s="252">
        <v>35</v>
      </c>
      <c r="C52" s="252" t="s">
        <v>1554</v>
      </c>
      <c r="D52" s="252" t="str">
        <f t="shared" si="1"/>
        <v>South</v>
      </c>
      <c r="E52" s="257">
        <v>1349364</v>
      </c>
      <c r="F52" s="254">
        <v>84</v>
      </c>
      <c r="G52" s="254">
        <v>133</v>
      </c>
      <c r="H52" s="254"/>
      <c r="I52" s="251"/>
      <c r="J52" s="252" t="s">
        <v>1507</v>
      </c>
      <c r="K52" s="252" t="s">
        <v>1555</v>
      </c>
      <c r="N52" s="251"/>
    </row>
    <row r="53" spans="1:14" s="252" customFormat="1" ht="15" customHeight="1" x14ac:dyDescent="0.15">
      <c r="A53" s="251"/>
      <c r="B53" s="252">
        <v>36</v>
      </c>
      <c r="C53" s="252" t="s">
        <v>1528</v>
      </c>
      <c r="D53" s="252" t="str">
        <f t="shared" si="1"/>
        <v>West</v>
      </c>
      <c r="E53" s="257">
        <v>648441</v>
      </c>
      <c r="F53" s="254">
        <v>122</v>
      </c>
      <c r="G53" s="254">
        <v>86</v>
      </c>
      <c r="H53" s="254"/>
      <c r="I53" s="251"/>
      <c r="J53" s="252" t="s">
        <v>1492</v>
      </c>
      <c r="K53" s="252" t="s">
        <v>1556</v>
      </c>
      <c r="N53" s="251"/>
    </row>
    <row r="54" spans="1:14" s="252" customFormat="1" ht="15" customHeight="1" x14ac:dyDescent="0.15">
      <c r="A54" s="251"/>
      <c r="B54" s="252">
        <v>37</v>
      </c>
      <c r="C54" s="252" t="s">
        <v>1557</v>
      </c>
      <c r="D54" s="252" t="str">
        <f t="shared" si="1"/>
        <v>South</v>
      </c>
      <c r="E54" s="257">
        <v>4476369</v>
      </c>
      <c r="F54" s="254">
        <v>20</v>
      </c>
      <c r="G54" s="254">
        <v>6</v>
      </c>
      <c r="H54" s="254"/>
      <c r="I54" s="251"/>
      <c r="J54" s="252" t="s">
        <v>1498</v>
      </c>
      <c r="K54" s="252" t="s">
        <v>1558</v>
      </c>
      <c r="N54" s="251"/>
    </row>
    <row r="55" spans="1:14" s="252" customFormat="1" ht="15" customHeight="1" x14ac:dyDescent="0.15">
      <c r="A55" s="251"/>
      <c r="B55" s="252">
        <v>38</v>
      </c>
      <c r="C55" s="252" t="s">
        <v>1530</v>
      </c>
      <c r="D55" s="252" t="str">
        <f t="shared" si="1"/>
        <v>Northeast</v>
      </c>
      <c r="E55" s="257">
        <v>1918897</v>
      </c>
      <c r="F55" s="254">
        <v>53</v>
      </c>
      <c r="G55" s="254">
        <v>12</v>
      </c>
      <c r="H55" s="254"/>
      <c r="I55" s="251"/>
      <c r="J55" s="252" t="s">
        <v>1507</v>
      </c>
      <c r="K55" s="252" t="s">
        <v>1559</v>
      </c>
      <c r="N55" s="251"/>
    </row>
    <row r="56" spans="1:14" s="252" customFormat="1" ht="15" customHeight="1" x14ac:dyDescent="0.15">
      <c r="A56" s="251"/>
      <c r="B56" s="252">
        <v>39</v>
      </c>
      <c r="C56" s="252" t="s">
        <v>1560</v>
      </c>
      <c r="D56" s="252" t="str">
        <f t="shared" si="1"/>
        <v>West</v>
      </c>
      <c r="E56" s="257">
        <v>256015</v>
      </c>
      <c r="F56" s="254">
        <v>113</v>
      </c>
      <c r="G56" s="254">
        <v>27</v>
      </c>
      <c r="H56" s="254"/>
      <c r="I56" s="251"/>
      <c r="J56" s="252" t="s">
        <v>1507</v>
      </c>
      <c r="K56" s="252" t="s">
        <v>1561</v>
      </c>
      <c r="N56" s="251"/>
    </row>
    <row r="57" spans="1:14" s="252" customFormat="1" ht="15" customHeight="1" x14ac:dyDescent="0.15">
      <c r="A57" s="251"/>
      <c r="B57" s="252">
        <v>40</v>
      </c>
      <c r="C57" s="252" t="s">
        <v>1562</v>
      </c>
      <c r="D57" s="252" t="str">
        <f t="shared" si="1"/>
        <v>Midwest</v>
      </c>
      <c r="E57" s="257">
        <v>1998852</v>
      </c>
      <c r="F57" s="254">
        <v>81</v>
      </c>
      <c r="G57" s="254">
        <v>50</v>
      </c>
      <c r="H57" s="254"/>
      <c r="I57" s="251"/>
      <c r="J57" s="252" t="s">
        <v>1492</v>
      </c>
      <c r="K57" s="252" t="s">
        <v>1531</v>
      </c>
      <c r="N57" s="251"/>
    </row>
    <row r="58" spans="1:14" s="252" customFormat="1" ht="15" customHeight="1" x14ac:dyDescent="0.15">
      <c r="A58" s="251"/>
      <c r="B58" s="252">
        <v>41</v>
      </c>
      <c r="C58" s="252" t="s">
        <v>1563</v>
      </c>
      <c r="D58" s="252" t="str">
        <f t="shared" si="1"/>
        <v>West</v>
      </c>
      <c r="E58" s="257">
        <v>1845120</v>
      </c>
      <c r="F58" s="254">
        <v>60</v>
      </c>
      <c r="G58" s="254">
        <v>7</v>
      </c>
      <c r="H58" s="254"/>
      <c r="I58" s="251"/>
      <c r="J58" s="252" t="s">
        <v>1507</v>
      </c>
      <c r="K58" s="252" t="s">
        <v>1564</v>
      </c>
      <c r="N58" s="251"/>
    </row>
    <row r="59" spans="1:14" s="252" customFormat="1" ht="15" customHeight="1" x14ac:dyDescent="0.15">
      <c r="A59" s="251"/>
      <c r="B59" s="252">
        <v>42</v>
      </c>
      <c r="C59" s="252" t="s">
        <v>1565</v>
      </c>
      <c r="D59" s="252" t="str">
        <f t="shared" si="1"/>
        <v>South</v>
      </c>
      <c r="E59" s="257">
        <v>691016</v>
      </c>
      <c r="F59" s="254">
        <v>79</v>
      </c>
      <c r="G59" s="254">
        <v>97</v>
      </c>
      <c r="H59" s="254"/>
      <c r="I59" s="251"/>
      <c r="J59" s="252" t="s">
        <v>1507</v>
      </c>
      <c r="K59" s="252" t="s">
        <v>1519</v>
      </c>
      <c r="N59" s="251"/>
    </row>
    <row r="60" spans="1:14" s="252" customFormat="1" ht="15" customHeight="1" x14ac:dyDescent="0.15">
      <c r="A60" s="251"/>
      <c r="B60" s="252">
        <v>43</v>
      </c>
      <c r="C60" s="252" t="s">
        <v>1566</v>
      </c>
      <c r="D60" s="252" t="str">
        <f t="shared" si="1"/>
        <v>Northeast</v>
      </c>
      <c r="E60" s="257">
        <v>2328256</v>
      </c>
      <c r="F60" s="254">
        <v>33</v>
      </c>
      <c r="G60" s="254">
        <v>84</v>
      </c>
      <c r="H60" s="254"/>
      <c r="I60" s="251"/>
      <c r="J60" s="252" t="s">
        <v>1492</v>
      </c>
      <c r="K60" s="252" t="s">
        <v>1567</v>
      </c>
      <c r="N60" s="251"/>
    </row>
    <row r="61" spans="1:14" s="252" customFormat="1" ht="15" customHeight="1" x14ac:dyDescent="0.15">
      <c r="A61" s="251"/>
      <c r="B61" s="252">
        <v>44</v>
      </c>
      <c r="C61" s="252" t="s">
        <v>1558</v>
      </c>
      <c r="D61" s="252" t="str">
        <f t="shared" si="1"/>
        <v>West</v>
      </c>
      <c r="E61" s="257">
        <v>668372</v>
      </c>
      <c r="F61" s="254">
        <v>115</v>
      </c>
      <c r="G61" s="254">
        <v>35</v>
      </c>
      <c r="H61" s="254"/>
      <c r="I61" s="251"/>
      <c r="J61" s="252" t="s">
        <v>1492</v>
      </c>
      <c r="K61" s="252" t="s">
        <v>1568</v>
      </c>
      <c r="N61" s="251"/>
    </row>
    <row r="62" spans="1:14" s="252" customFormat="1" ht="15" customHeight="1" x14ac:dyDescent="0.15">
      <c r="A62" s="251"/>
      <c r="B62" s="252">
        <v>45</v>
      </c>
      <c r="C62" s="252" t="s">
        <v>1569</v>
      </c>
      <c r="D62" s="252" t="str">
        <f t="shared" si="1"/>
        <v>Northeast</v>
      </c>
      <c r="E62" s="257">
        <v>1032963</v>
      </c>
      <c r="F62" s="254">
        <v>56</v>
      </c>
      <c r="G62" s="254">
        <v>63</v>
      </c>
      <c r="H62" s="254"/>
      <c r="I62" s="251"/>
      <c r="J62" s="252" t="s">
        <v>1507</v>
      </c>
      <c r="K62" s="252" t="s">
        <v>1570</v>
      </c>
      <c r="N62" s="251"/>
    </row>
    <row r="63" spans="1:14" s="252" customFormat="1" ht="15" customHeight="1" x14ac:dyDescent="0.15">
      <c r="A63" s="251"/>
      <c r="B63" s="252">
        <v>46</v>
      </c>
      <c r="C63" s="252" t="s">
        <v>1525</v>
      </c>
      <c r="D63" s="252" t="str">
        <f t="shared" si="1"/>
        <v>South</v>
      </c>
      <c r="E63" s="257">
        <v>1214697</v>
      </c>
      <c r="F63" s="254">
        <v>71</v>
      </c>
      <c r="G63" s="254">
        <v>2</v>
      </c>
      <c r="H63" s="254"/>
      <c r="I63" s="251"/>
      <c r="J63" s="252" t="s">
        <v>1498</v>
      </c>
      <c r="K63" s="252" t="s">
        <v>1504</v>
      </c>
      <c r="N63" s="251"/>
    </row>
    <row r="64" spans="1:14" s="252" customFormat="1" ht="15" customHeight="1" x14ac:dyDescent="0.15">
      <c r="A64" s="251"/>
      <c r="B64" s="252">
        <v>47</v>
      </c>
      <c r="C64" s="252" t="s">
        <v>1571</v>
      </c>
      <c r="D64" s="252" t="str">
        <f t="shared" si="1"/>
        <v>South</v>
      </c>
      <c r="E64" s="257">
        <v>978888</v>
      </c>
      <c r="F64" s="254">
        <v>98</v>
      </c>
      <c r="G64" s="254">
        <v>128</v>
      </c>
      <c r="H64" s="254"/>
      <c r="I64" s="251"/>
      <c r="J64" s="252" t="s">
        <v>1492</v>
      </c>
      <c r="K64" s="252" t="s">
        <v>1491</v>
      </c>
      <c r="N64" s="251"/>
    </row>
    <row r="65" spans="1:14" s="252" customFormat="1" ht="15" customHeight="1" x14ac:dyDescent="0.15">
      <c r="A65" s="251"/>
      <c r="B65" s="252">
        <v>48</v>
      </c>
      <c r="C65" s="252" t="s">
        <v>1572</v>
      </c>
      <c r="D65" s="252" t="str">
        <f t="shared" si="1"/>
        <v>West</v>
      </c>
      <c r="E65" s="257">
        <v>2543611</v>
      </c>
      <c r="F65" s="254">
        <v>164</v>
      </c>
      <c r="G65" s="254">
        <v>16</v>
      </c>
      <c r="H65" s="254"/>
      <c r="I65" s="251"/>
      <c r="J65" s="252" t="s">
        <v>1492</v>
      </c>
      <c r="K65" s="252" t="s">
        <v>1573</v>
      </c>
      <c r="N65" s="251"/>
    </row>
    <row r="66" spans="1:14" s="252" customFormat="1" ht="15" customHeight="1" x14ac:dyDescent="0.15">
      <c r="A66" s="251"/>
      <c r="B66" s="252">
        <v>49</v>
      </c>
      <c r="C66" s="252" t="s">
        <v>1574</v>
      </c>
      <c r="D66" s="252" t="str">
        <f t="shared" si="1"/>
        <v>South</v>
      </c>
      <c r="E66" s="257">
        <v>261272</v>
      </c>
      <c r="F66" s="254">
        <v>120</v>
      </c>
      <c r="G66" s="254">
        <v>21</v>
      </c>
      <c r="H66" s="254"/>
      <c r="I66" s="251"/>
      <c r="J66" s="252" t="s">
        <v>1492</v>
      </c>
      <c r="K66" s="252" t="s">
        <v>1575</v>
      </c>
      <c r="N66" s="251"/>
    </row>
    <row r="67" spans="1:14" s="252" customFormat="1" ht="15" customHeight="1" x14ac:dyDescent="0.15">
      <c r="A67" s="251"/>
      <c r="B67" s="252">
        <v>50</v>
      </c>
      <c r="C67" s="252" t="s">
        <v>1576</v>
      </c>
      <c r="D67" s="252" t="str">
        <f t="shared" si="1"/>
        <v>Northeast</v>
      </c>
      <c r="E67" s="257">
        <v>12067149</v>
      </c>
      <c r="F67" s="254">
        <v>25</v>
      </c>
      <c r="G67" s="254">
        <v>32</v>
      </c>
      <c r="H67" s="254"/>
      <c r="I67" s="251"/>
      <c r="J67" s="252" t="s">
        <v>1507</v>
      </c>
      <c r="K67" s="252" t="s">
        <v>1513</v>
      </c>
      <c r="N67" s="251"/>
    </row>
    <row r="68" spans="1:14" s="252" customFormat="1" ht="15" customHeight="1" x14ac:dyDescent="0.15">
      <c r="A68" s="251"/>
      <c r="B68" s="252">
        <v>51</v>
      </c>
      <c r="C68" s="252" t="s">
        <v>1577</v>
      </c>
      <c r="D68" s="252" t="str">
        <f t="shared" si="1"/>
        <v>West</v>
      </c>
      <c r="E68" s="257">
        <v>265356</v>
      </c>
      <c r="F68" s="254">
        <v>15</v>
      </c>
      <c r="G68" s="254">
        <v>141</v>
      </c>
      <c r="H68" s="254"/>
      <c r="I68" s="251"/>
      <c r="J68" s="252" t="s">
        <v>1495</v>
      </c>
      <c r="K68" s="252" t="s">
        <v>1578</v>
      </c>
      <c r="N68" s="251"/>
    </row>
    <row r="69" spans="1:14" s="252" customFormat="1" ht="15" customHeight="1" x14ac:dyDescent="0.15">
      <c r="A69" s="251"/>
      <c r="B69" s="252">
        <v>52</v>
      </c>
      <c r="C69" s="252" t="s">
        <v>1579</v>
      </c>
      <c r="D69" s="252" t="str">
        <f t="shared" si="1"/>
        <v>Midwest</v>
      </c>
      <c r="E69" s="257">
        <v>2777838</v>
      </c>
      <c r="F69" s="254">
        <v>132</v>
      </c>
      <c r="G69" s="254">
        <v>68</v>
      </c>
      <c r="H69" s="254"/>
      <c r="I69" s="251"/>
      <c r="J69" s="252" t="s">
        <v>1507</v>
      </c>
      <c r="K69" s="252" t="s">
        <v>1580</v>
      </c>
      <c r="N69" s="251"/>
    </row>
    <row r="70" spans="1:14" s="252" customFormat="1" ht="15" customHeight="1" x14ac:dyDescent="0.15">
      <c r="A70" s="251"/>
      <c r="B70" s="252">
        <v>53</v>
      </c>
      <c r="C70" s="252" t="s">
        <v>1580</v>
      </c>
      <c r="D70" s="252" t="str">
        <f t="shared" si="1"/>
        <v>South</v>
      </c>
      <c r="E70" s="257">
        <v>817968</v>
      </c>
      <c r="F70" s="254">
        <v>11</v>
      </c>
      <c r="G70" s="254">
        <v>170</v>
      </c>
      <c r="H70" s="254"/>
      <c r="I70" s="251"/>
      <c r="J70" s="252" t="s">
        <v>1495</v>
      </c>
      <c r="K70" s="252" t="s">
        <v>1581</v>
      </c>
      <c r="N70" s="251"/>
    </row>
    <row r="71" spans="1:14" s="252" customFormat="1" ht="15" customHeight="1" x14ac:dyDescent="0.15">
      <c r="A71" s="251"/>
      <c r="B71" s="252">
        <v>54</v>
      </c>
      <c r="C71" s="252" t="s">
        <v>1505</v>
      </c>
      <c r="D71" s="252" t="str">
        <f t="shared" si="1"/>
        <v>Midwest</v>
      </c>
      <c r="E71" s="257">
        <v>357339</v>
      </c>
      <c r="F71" s="254">
        <v>45</v>
      </c>
      <c r="G71" s="254">
        <v>3</v>
      </c>
      <c r="H71" s="254"/>
      <c r="I71" s="251"/>
      <c r="J71" s="252" t="s">
        <v>1498</v>
      </c>
      <c r="K71" s="252" t="s">
        <v>1582</v>
      </c>
      <c r="N71" s="251"/>
    </row>
    <row r="72" spans="1:14" s="252" customFormat="1" ht="15" customHeight="1" x14ac:dyDescent="0.15">
      <c r="A72" s="251"/>
      <c r="B72" s="252">
        <v>55</v>
      </c>
      <c r="C72" s="252" t="s">
        <v>1583</v>
      </c>
      <c r="D72" s="252" t="str">
        <f t="shared" si="1"/>
        <v>Midwest</v>
      </c>
      <c r="E72" s="257">
        <v>802435</v>
      </c>
      <c r="F72" s="254">
        <v>52</v>
      </c>
      <c r="G72" s="254">
        <v>109</v>
      </c>
      <c r="H72" s="254"/>
      <c r="I72" s="251"/>
      <c r="J72" s="252" t="s">
        <v>1492</v>
      </c>
      <c r="K72" s="252" t="s">
        <v>1584</v>
      </c>
      <c r="N72" s="251"/>
    </row>
    <row r="73" spans="1:14" s="252" customFormat="1" ht="15" customHeight="1" x14ac:dyDescent="0.15">
      <c r="A73" s="251"/>
      <c r="B73" s="252">
        <v>56</v>
      </c>
      <c r="C73" s="252" t="s">
        <v>1585</v>
      </c>
      <c r="D73" s="252" t="str">
        <f t="shared" si="1"/>
        <v>South</v>
      </c>
      <c r="E73" s="257">
        <v>1305241</v>
      </c>
      <c r="F73" s="254">
        <v>75</v>
      </c>
      <c r="G73" s="254">
        <v>60</v>
      </c>
      <c r="H73" s="254"/>
      <c r="I73" s="251"/>
      <c r="J73" s="252" t="s">
        <v>1495</v>
      </c>
      <c r="K73" s="252" t="s">
        <v>1586</v>
      </c>
      <c r="N73" s="251"/>
    </row>
    <row r="74" spans="1:14" s="252" customFormat="1" ht="15" customHeight="1" x14ac:dyDescent="0.15">
      <c r="A74" s="251"/>
      <c r="B74" s="252">
        <v>57</v>
      </c>
      <c r="C74" s="252" t="s">
        <v>1587</v>
      </c>
      <c r="D74" s="252" t="str">
        <f t="shared" si="1"/>
        <v>West</v>
      </c>
      <c r="E74" s="257">
        <v>460939</v>
      </c>
      <c r="F74" s="254">
        <v>138</v>
      </c>
      <c r="G74" s="254">
        <v>73</v>
      </c>
      <c r="H74" s="254"/>
      <c r="I74" s="251"/>
      <c r="J74" s="252" t="s">
        <v>1507</v>
      </c>
      <c r="K74" s="252" t="s">
        <v>1545</v>
      </c>
      <c r="N74" s="251"/>
    </row>
    <row r="75" spans="1:14" s="252" customFormat="1" ht="15" customHeight="1" x14ac:dyDescent="0.15">
      <c r="A75" s="251"/>
      <c r="B75" s="252">
        <v>58</v>
      </c>
      <c r="C75" s="252" t="s">
        <v>1588</v>
      </c>
      <c r="D75" s="252" t="str">
        <f t="shared" si="1"/>
        <v>South</v>
      </c>
      <c r="E75" s="257">
        <v>1367085</v>
      </c>
      <c r="F75" s="254">
        <v>148</v>
      </c>
      <c r="G75" s="254">
        <v>119</v>
      </c>
      <c r="H75" s="254"/>
      <c r="I75" s="251"/>
      <c r="J75" s="252" t="s">
        <v>1507</v>
      </c>
      <c r="K75" s="252" t="s">
        <v>1589</v>
      </c>
      <c r="N75" s="251"/>
    </row>
    <row r="76" spans="1:14" s="252" customFormat="1" ht="15" customHeight="1" x14ac:dyDescent="0.15">
      <c r="A76" s="251"/>
      <c r="B76" s="252">
        <v>59</v>
      </c>
      <c r="C76" s="252" t="s">
        <v>1590</v>
      </c>
      <c r="D76" s="252" t="str">
        <f t="shared" si="1"/>
        <v>South</v>
      </c>
      <c r="E76" s="257">
        <v>714943</v>
      </c>
      <c r="F76" s="254">
        <v>143</v>
      </c>
      <c r="G76" s="254">
        <v>75</v>
      </c>
      <c r="H76" s="254"/>
      <c r="I76" s="251"/>
      <c r="J76" s="252" t="s">
        <v>1492</v>
      </c>
      <c r="K76" s="252" t="s">
        <v>1591</v>
      </c>
      <c r="N76" s="251"/>
    </row>
    <row r="77" spans="1:14" s="252" customFormat="1" ht="15" customHeight="1" x14ac:dyDescent="0.15">
      <c r="A77" s="251"/>
      <c r="B77" s="252">
        <v>60</v>
      </c>
      <c r="C77" s="252" t="s">
        <v>1496</v>
      </c>
      <c r="D77" s="252" t="str">
        <f t="shared" si="1"/>
        <v>Northeast</v>
      </c>
      <c r="E77" s="257">
        <v>901792</v>
      </c>
      <c r="F77" s="254">
        <v>62</v>
      </c>
      <c r="G77" s="254">
        <v>43</v>
      </c>
      <c r="H77" s="254"/>
      <c r="I77" s="251"/>
      <c r="J77" s="252" t="s">
        <v>1498</v>
      </c>
      <c r="K77" s="252" t="s">
        <v>1506</v>
      </c>
      <c r="N77" s="251"/>
    </row>
    <row r="78" spans="1:14" s="252" customFormat="1" ht="15" customHeight="1" x14ac:dyDescent="0.15">
      <c r="A78" s="251"/>
      <c r="B78" s="252">
        <v>61</v>
      </c>
      <c r="C78" s="252" t="s">
        <v>1547</v>
      </c>
      <c r="D78" s="252" t="str">
        <f t="shared" si="1"/>
        <v>South</v>
      </c>
      <c r="E78" s="257">
        <v>701926</v>
      </c>
      <c r="F78" s="254">
        <v>28</v>
      </c>
      <c r="G78" s="254">
        <v>79</v>
      </c>
      <c r="H78" s="254"/>
      <c r="I78" s="251"/>
      <c r="J78" s="252" t="s">
        <v>1507</v>
      </c>
      <c r="K78" s="252" t="s">
        <v>1592</v>
      </c>
      <c r="N78" s="251"/>
    </row>
    <row r="79" spans="1:14" s="252" customFormat="1" ht="15" customHeight="1" x14ac:dyDescent="0.15">
      <c r="A79" s="251"/>
      <c r="B79" s="252">
        <v>62</v>
      </c>
      <c r="C79" s="252" t="s">
        <v>1593</v>
      </c>
      <c r="D79" s="252" t="str">
        <f t="shared" si="1"/>
        <v>South</v>
      </c>
      <c r="E79" s="257">
        <v>437802</v>
      </c>
      <c r="F79" s="254">
        <v>54</v>
      </c>
      <c r="G79" s="254">
        <v>52</v>
      </c>
      <c r="H79" s="254"/>
      <c r="I79" s="251"/>
      <c r="J79" s="252" t="s">
        <v>1507</v>
      </c>
      <c r="K79" s="252" t="s">
        <v>1594</v>
      </c>
      <c r="N79" s="251"/>
    </row>
    <row r="80" spans="1:14" s="252" customFormat="1" ht="15" customHeight="1" x14ac:dyDescent="0.15">
      <c r="A80" s="251"/>
      <c r="B80" s="252">
        <v>63</v>
      </c>
      <c r="C80" s="252" t="s">
        <v>1595</v>
      </c>
      <c r="D80" s="252" t="str">
        <f t="shared" si="1"/>
        <v>South</v>
      </c>
      <c r="E80" s="257">
        <v>2767822</v>
      </c>
      <c r="F80" s="254">
        <v>162</v>
      </c>
      <c r="G80" s="254">
        <v>138</v>
      </c>
      <c r="H80" s="254"/>
      <c r="I80" s="251"/>
      <c r="J80" s="252" t="s">
        <v>1492</v>
      </c>
      <c r="K80" s="252" t="s">
        <v>1596</v>
      </c>
      <c r="N80" s="251"/>
    </row>
    <row r="81" spans="1:14" s="252" customFormat="1" ht="15" customHeight="1" x14ac:dyDescent="0.15">
      <c r="A81" s="251"/>
      <c r="B81" s="252">
        <v>64</v>
      </c>
      <c r="C81" s="252" t="s">
        <v>1597</v>
      </c>
      <c r="D81" s="252" t="str">
        <f t="shared" si="1"/>
        <v>West</v>
      </c>
      <c r="E81" s="257">
        <v>4396054</v>
      </c>
      <c r="F81" s="254">
        <v>182</v>
      </c>
      <c r="G81" s="254">
        <v>97</v>
      </c>
      <c r="H81" s="254"/>
      <c r="I81" s="251"/>
      <c r="J81" s="252" t="s">
        <v>1507</v>
      </c>
      <c r="K81" s="252" t="s">
        <v>1522</v>
      </c>
      <c r="N81" s="251"/>
    </row>
    <row r="82" spans="1:14" s="252" customFormat="1" ht="15" customHeight="1" x14ac:dyDescent="0.15">
      <c r="A82" s="251"/>
      <c r="B82" s="252">
        <v>65</v>
      </c>
      <c r="C82" s="252" t="s">
        <v>1598</v>
      </c>
      <c r="D82" s="252" t="str">
        <f t="shared" si="1"/>
        <v>West</v>
      </c>
      <c r="E82" s="257">
        <v>836974</v>
      </c>
      <c r="F82" s="254">
        <v>133</v>
      </c>
      <c r="G82" s="254">
        <v>153</v>
      </c>
      <c r="H82" s="254"/>
      <c r="I82" s="251"/>
      <c r="J82" s="252" t="s">
        <v>1498</v>
      </c>
      <c r="K82" s="252" t="s">
        <v>1599</v>
      </c>
      <c r="N82" s="251"/>
    </row>
    <row r="83" spans="1:14" s="252" customFormat="1" ht="15" customHeight="1" x14ac:dyDescent="0.15">
      <c r="A83" s="251"/>
      <c r="B83" s="252">
        <v>66</v>
      </c>
      <c r="C83" s="252" t="s">
        <v>1600</v>
      </c>
      <c r="D83" s="252" t="str">
        <f t="shared" ref="D83:D146" si="2">INDEX($J$18:$K$217, MATCH(C83,$K$18:$K$217,0), MATCH(D$17,$J$17:$K$17,0))</f>
        <v>Northeast</v>
      </c>
      <c r="E83" s="257">
        <v>2778798</v>
      </c>
      <c r="F83" s="254">
        <v>55</v>
      </c>
      <c r="G83" s="254">
        <v>25</v>
      </c>
      <c r="H83" s="254"/>
      <c r="I83" s="251"/>
      <c r="J83" s="252" t="s">
        <v>1507</v>
      </c>
      <c r="K83" s="252" t="s">
        <v>1574</v>
      </c>
      <c r="N83" s="251"/>
    </row>
    <row r="84" spans="1:14" s="252" customFormat="1" ht="15" customHeight="1" x14ac:dyDescent="0.15">
      <c r="A84" s="251"/>
      <c r="B84" s="252">
        <v>67</v>
      </c>
      <c r="C84" s="252" t="s">
        <v>1601</v>
      </c>
      <c r="D84" s="252" t="str">
        <f t="shared" si="2"/>
        <v>South</v>
      </c>
      <c r="E84" s="257">
        <v>377983</v>
      </c>
      <c r="F84" s="254">
        <v>154</v>
      </c>
      <c r="G84" s="254">
        <v>94</v>
      </c>
      <c r="H84" s="254"/>
      <c r="I84" s="251"/>
      <c r="J84" s="252" t="s">
        <v>1492</v>
      </c>
      <c r="K84" s="252" t="s">
        <v>1602</v>
      </c>
      <c r="N84" s="251"/>
    </row>
    <row r="85" spans="1:14" s="252" customFormat="1" ht="15" customHeight="1" x14ac:dyDescent="0.15">
      <c r="A85" s="251"/>
      <c r="B85" s="252">
        <v>68</v>
      </c>
      <c r="C85" s="252" t="s">
        <v>1603</v>
      </c>
      <c r="D85" s="252" t="str">
        <f t="shared" si="2"/>
        <v>Northeast</v>
      </c>
      <c r="E85" s="257">
        <v>740361</v>
      </c>
      <c r="F85" s="254">
        <v>30</v>
      </c>
      <c r="G85" s="254">
        <v>29</v>
      </c>
      <c r="H85" s="254"/>
      <c r="I85" s="251"/>
      <c r="J85" s="252" t="s">
        <v>1492</v>
      </c>
      <c r="K85" s="252" t="s">
        <v>1583</v>
      </c>
      <c r="N85" s="251"/>
    </row>
    <row r="86" spans="1:14" s="252" customFormat="1" ht="15" customHeight="1" x14ac:dyDescent="0.15">
      <c r="A86" s="251"/>
      <c r="B86" s="252">
        <v>69</v>
      </c>
      <c r="C86" s="252" t="s">
        <v>1578</v>
      </c>
      <c r="D86" s="252" t="str">
        <f t="shared" si="2"/>
        <v>Northeast</v>
      </c>
      <c r="E86" s="257">
        <v>2312428</v>
      </c>
      <c r="F86" s="254">
        <v>116</v>
      </c>
      <c r="G86" s="254">
        <v>22</v>
      </c>
      <c r="H86" s="254"/>
      <c r="I86" s="251"/>
      <c r="J86" s="252" t="s">
        <v>1498</v>
      </c>
      <c r="K86" s="252" t="s">
        <v>1577</v>
      </c>
      <c r="N86" s="251"/>
    </row>
    <row r="87" spans="1:14" s="252" customFormat="1" ht="15" customHeight="1" x14ac:dyDescent="0.15">
      <c r="A87" s="251"/>
      <c r="B87" s="252">
        <v>70</v>
      </c>
      <c r="C87" s="252" t="s">
        <v>1604</v>
      </c>
      <c r="D87" s="252" t="str">
        <f t="shared" si="2"/>
        <v>South</v>
      </c>
      <c r="E87" s="257">
        <v>499080</v>
      </c>
      <c r="F87" s="254">
        <v>142</v>
      </c>
      <c r="G87" s="254">
        <v>119</v>
      </c>
      <c r="H87" s="254"/>
      <c r="I87" s="251"/>
      <c r="J87" s="252" t="s">
        <v>1492</v>
      </c>
      <c r="K87" s="252" t="s">
        <v>1605</v>
      </c>
      <c r="N87" s="251"/>
    </row>
    <row r="88" spans="1:14" s="252" customFormat="1" ht="15" customHeight="1" x14ac:dyDescent="0.15">
      <c r="A88" s="251"/>
      <c r="B88" s="252">
        <v>71</v>
      </c>
      <c r="C88" s="252" t="s">
        <v>1606</v>
      </c>
      <c r="D88" s="252" t="str">
        <f t="shared" si="2"/>
        <v>South</v>
      </c>
      <c r="E88" s="257">
        <v>746560</v>
      </c>
      <c r="F88" s="254">
        <v>177</v>
      </c>
      <c r="G88" s="254">
        <v>117</v>
      </c>
      <c r="H88" s="254"/>
      <c r="I88" s="251"/>
      <c r="J88" s="252" t="s">
        <v>1507</v>
      </c>
      <c r="K88" s="252" t="s">
        <v>1606</v>
      </c>
      <c r="N88" s="251"/>
    </row>
    <row r="89" spans="1:14" s="252" customFormat="1" ht="15" customHeight="1" x14ac:dyDescent="0.15">
      <c r="A89" s="251"/>
      <c r="B89" s="252">
        <v>72</v>
      </c>
      <c r="C89" s="252" t="s">
        <v>1607</v>
      </c>
      <c r="D89" s="252" t="str">
        <f t="shared" si="2"/>
        <v>Midwest</v>
      </c>
      <c r="E89" s="257">
        <v>456772</v>
      </c>
      <c r="F89" s="254">
        <v>87</v>
      </c>
      <c r="G89" s="254">
        <v>136</v>
      </c>
      <c r="H89" s="254"/>
      <c r="I89" s="251"/>
      <c r="J89" s="252" t="s">
        <v>1507</v>
      </c>
      <c r="K89" s="252" t="s">
        <v>1608</v>
      </c>
      <c r="N89" s="251"/>
    </row>
    <row r="90" spans="1:14" s="252" customFormat="1" ht="15" customHeight="1" x14ac:dyDescent="0.15">
      <c r="A90" s="251"/>
      <c r="B90" s="252">
        <v>73</v>
      </c>
      <c r="C90" s="252" t="s">
        <v>1609</v>
      </c>
      <c r="D90" s="252" t="str">
        <f t="shared" si="2"/>
        <v>South</v>
      </c>
      <c r="E90" s="257">
        <v>286056</v>
      </c>
      <c r="F90" s="254">
        <v>14</v>
      </c>
      <c r="G90" s="254">
        <v>114</v>
      </c>
      <c r="H90" s="254"/>
      <c r="I90" s="251"/>
      <c r="J90" s="252" t="s">
        <v>1507</v>
      </c>
      <c r="K90" s="252" t="s">
        <v>1610</v>
      </c>
      <c r="N90" s="251"/>
    </row>
    <row r="91" spans="1:14" s="252" customFormat="1" ht="15" customHeight="1" x14ac:dyDescent="0.15">
      <c r="A91" s="251"/>
      <c r="B91" s="252">
        <v>74</v>
      </c>
      <c r="C91" s="252" t="s">
        <v>1611</v>
      </c>
      <c r="D91" s="252" t="str">
        <f t="shared" si="2"/>
        <v>Midwest</v>
      </c>
      <c r="E91" s="257">
        <v>615235</v>
      </c>
      <c r="F91" s="254">
        <v>147</v>
      </c>
      <c r="G91" s="254">
        <v>105</v>
      </c>
      <c r="H91" s="254"/>
      <c r="I91" s="251"/>
      <c r="J91" s="252" t="s">
        <v>1495</v>
      </c>
      <c r="K91" s="252" t="s">
        <v>1612</v>
      </c>
      <c r="N91" s="251"/>
    </row>
    <row r="92" spans="1:14" s="252" customFormat="1" ht="15" customHeight="1" x14ac:dyDescent="0.15">
      <c r="A92" s="251"/>
      <c r="B92" s="252">
        <v>75</v>
      </c>
      <c r="C92" s="252" t="s">
        <v>1537</v>
      </c>
      <c r="D92" s="252" t="str">
        <f t="shared" si="2"/>
        <v>Northeast</v>
      </c>
      <c r="E92" s="257">
        <v>1097894</v>
      </c>
      <c r="F92" s="254">
        <v>50</v>
      </c>
      <c r="G92" s="254">
        <v>92</v>
      </c>
      <c r="H92" s="254"/>
      <c r="I92" s="251"/>
      <c r="J92" s="252" t="s">
        <v>1495</v>
      </c>
      <c r="K92" s="252" t="s">
        <v>1613</v>
      </c>
      <c r="N92" s="251"/>
    </row>
    <row r="93" spans="1:14" s="252" customFormat="1" ht="15" customHeight="1" x14ac:dyDescent="0.15">
      <c r="A93" s="251"/>
      <c r="B93" s="252">
        <v>76</v>
      </c>
      <c r="C93" s="252" t="s">
        <v>1608</v>
      </c>
      <c r="D93" s="252" t="str">
        <f t="shared" si="2"/>
        <v>South</v>
      </c>
      <c r="E93" s="257">
        <v>640065</v>
      </c>
      <c r="F93" s="254">
        <v>104</v>
      </c>
      <c r="G93" s="254">
        <v>119</v>
      </c>
      <c r="H93" s="254"/>
      <c r="I93" s="251"/>
      <c r="J93" s="252" t="s">
        <v>1507</v>
      </c>
      <c r="K93" s="252" t="s">
        <v>1614</v>
      </c>
      <c r="N93" s="251"/>
    </row>
    <row r="94" spans="1:14" s="252" customFormat="1" ht="15" customHeight="1" x14ac:dyDescent="0.15">
      <c r="A94" s="251"/>
      <c r="B94" s="252">
        <v>77</v>
      </c>
      <c r="C94" s="252" t="s">
        <v>1615</v>
      </c>
      <c r="D94" s="252" t="str">
        <f t="shared" si="2"/>
        <v>South</v>
      </c>
      <c r="E94" s="257">
        <v>1646974</v>
      </c>
      <c r="F94" s="254">
        <v>121</v>
      </c>
      <c r="G94" s="254">
        <v>94</v>
      </c>
      <c r="H94" s="254"/>
      <c r="I94" s="251"/>
      <c r="J94" s="252" t="s">
        <v>1492</v>
      </c>
      <c r="K94" s="252" t="s">
        <v>1616</v>
      </c>
      <c r="N94" s="251"/>
    </row>
    <row r="95" spans="1:14" s="252" customFormat="1" ht="15" customHeight="1" x14ac:dyDescent="0.15">
      <c r="A95" s="251"/>
      <c r="B95" s="252">
        <v>78</v>
      </c>
      <c r="C95" s="252" t="s">
        <v>1617</v>
      </c>
      <c r="D95" s="252" t="str">
        <f t="shared" si="2"/>
        <v>West</v>
      </c>
      <c r="E95" s="257">
        <v>3102660</v>
      </c>
      <c r="F95" s="254">
        <v>118</v>
      </c>
      <c r="G95" s="254">
        <v>46</v>
      </c>
      <c r="H95" s="254"/>
      <c r="I95" s="251"/>
      <c r="J95" s="252" t="s">
        <v>1498</v>
      </c>
      <c r="K95" s="252" t="s">
        <v>1618</v>
      </c>
      <c r="N95" s="251"/>
    </row>
    <row r="96" spans="1:14" s="252" customFormat="1" ht="15" customHeight="1" x14ac:dyDescent="0.15">
      <c r="A96" s="251"/>
      <c r="B96" s="252">
        <v>79</v>
      </c>
      <c r="C96" s="252" t="s">
        <v>1619</v>
      </c>
      <c r="D96" s="252" t="str">
        <f t="shared" si="2"/>
        <v>West</v>
      </c>
      <c r="E96" s="257">
        <v>1004366</v>
      </c>
      <c r="F96" s="254">
        <v>160</v>
      </c>
      <c r="G96" s="254">
        <v>90</v>
      </c>
      <c r="H96" s="254"/>
      <c r="I96" s="251"/>
      <c r="J96" s="252" t="s">
        <v>1507</v>
      </c>
      <c r="K96" s="252" t="s">
        <v>1540</v>
      </c>
      <c r="N96" s="251"/>
    </row>
    <row r="97" spans="1:14" s="252" customFormat="1" ht="15" customHeight="1" x14ac:dyDescent="0.15">
      <c r="A97" s="251"/>
      <c r="B97" s="252">
        <v>80</v>
      </c>
      <c r="C97" s="252" t="s">
        <v>1620</v>
      </c>
      <c r="D97" s="252" t="str">
        <f t="shared" si="2"/>
        <v>West</v>
      </c>
      <c r="E97" s="257">
        <v>270897</v>
      </c>
      <c r="F97" s="254">
        <v>93</v>
      </c>
      <c r="G97" s="254">
        <v>68</v>
      </c>
      <c r="H97" s="254"/>
      <c r="I97" s="251"/>
      <c r="J97" s="252" t="s">
        <v>1507</v>
      </c>
      <c r="K97" s="252" t="s">
        <v>1621</v>
      </c>
      <c r="N97" s="251"/>
    </row>
    <row r="98" spans="1:14" s="252" customFormat="1" ht="15" customHeight="1" x14ac:dyDescent="0.15">
      <c r="A98" s="251"/>
      <c r="B98" s="252">
        <v>81</v>
      </c>
      <c r="C98" s="252" t="s">
        <v>1582</v>
      </c>
      <c r="D98" s="252" t="str">
        <f t="shared" si="2"/>
        <v>West</v>
      </c>
      <c r="E98" s="257">
        <v>352776</v>
      </c>
      <c r="F98" s="254">
        <v>192</v>
      </c>
      <c r="G98" s="254">
        <v>115</v>
      </c>
      <c r="H98" s="254"/>
      <c r="I98" s="251"/>
      <c r="J98" s="252" t="s">
        <v>1507</v>
      </c>
      <c r="K98" s="252" t="s">
        <v>1593</v>
      </c>
      <c r="N98" s="251"/>
    </row>
    <row r="99" spans="1:14" s="252" customFormat="1" ht="15" customHeight="1" x14ac:dyDescent="0.15">
      <c r="A99" s="251"/>
      <c r="B99" s="252">
        <v>82</v>
      </c>
      <c r="C99" s="252" t="s">
        <v>1622</v>
      </c>
      <c r="D99" s="252" t="str">
        <f t="shared" si="2"/>
        <v>Midwest</v>
      </c>
      <c r="E99" s="257">
        <v>2530553</v>
      </c>
      <c r="F99" s="254">
        <v>149</v>
      </c>
      <c r="G99" s="254">
        <v>56</v>
      </c>
      <c r="H99" s="254"/>
      <c r="I99" s="251"/>
      <c r="J99" s="252" t="s">
        <v>1492</v>
      </c>
      <c r="K99" s="252" t="s">
        <v>1538</v>
      </c>
      <c r="N99" s="251"/>
    </row>
    <row r="100" spans="1:14" s="252" customFormat="1" ht="15" customHeight="1" x14ac:dyDescent="0.15">
      <c r="A100" s="251"/>
      <c r="B100" s="252">
        <v>83</v>
      </c>
      <c r="C100" s="252" t="s">
        <v>1623</v>
      </c>
      <c r="D100" s="252" t="str">
        <f t="shared" si="2"/>
        <v>Northeast</v>
      </c>
      <c r="E100" s="257">
        <v>3932213</v>
      </c>
      <c r="F100" s="254">
        <v>77</v>
      </c>
      <c r="G100" s="254">
        <v>45</v>
      </c>
      <c r="H100" s="254"/>
      <c r="I100" s="251"/>
      <c r="J100" s="252" t="s">
        <v>1507</v>
      </c>
      <c r="K100" s="252" t="s">
        <v>1624</v>
      </c>
      <c r="N100" s="251"/>
    </row>
    <row r="101" spans="1:14" s="252" customFormat="1" ht="15" customHeight="1" x14ac:dyDescent="0.15">
      <c r="A101" s="251"/>
      <c r="B101" s="252">
        <v>84</v>
      </c>
      <c r="C101" s="252" t="s">
        <v>1625</v>
      </c>
      <c r="D101" s="252" t="str">
        <f t="shared" si="2"/>
        <v>South</v>
      </c>
      <c r="E101" s="257">
        <v>1320876</v>
      </c>
      <c r="F101" s="254">
        <v>155</v>
      </c>
      <c r="G101" s="254">
        <v>124</v>
      </c>
      <c r="H101" s="254"/>
      <c r="I101" s="251"/>
      <c r="J101" s="252" t="s">
        <v>1507</v>
      </c>
      <c r="K101" s="252" t="s">
        <v>1588</v>
      </c>
      <c r="N101" s="251"/>
    </row>
    <row r="102" spans="1:14" s="252" customFormat="1" ht="15" customHeight="1" x14ac:dyDescent="0.15">
      <c r="A102" s="251"/>
      <c r="B102" s="252">
        <v>85</v>
      </c>
      <c r="C102" s="252" t="s">
        <v>1567</v>
      </c>
      <c r="D102" s="252" t="str">
        <f t="shared" si="2"/>
        <v>Midwest</v>
      </c>
      <c r="E102" s="257">
        <v>378611</v>
      </c>
      <c r="F102" s="254">
        <v>101</v>
      </c>
      <c r="G102" s="254">
        <v>143</v>
      </c>
      <c r="H102" s="254"/>
      <c r="I102" s="251"/>
      <c r="J102" s="252" t="s">
        <v>1492</v>
      </c>
      <c r="K102" s="252" t="s">
        <v>1626</v>
      </c>
      <c r="N102" s="251"/>
    </row>
    <row r="103" spans="1:14" s="252" customFormat="1" ht="15" customHeight="1" x14ac:dyDescent="0.15">
      <c r="A103" s="251"/>
      <c r="B103" s="252">
        <v>86</v>
      </c>
      <c r="C103" s="252" t="s">
        <v>1559</v>
      </c>
      <c r="D103" s="252" t="str">
        <f t="shared" si="2"/>
        <v>South</v>
      </c>
      <c r="E103" s="257">
        <v>793032</v>
      </c>
      <c r="F103" s="254">
        <v>109</v>
      </c>
      <c r="G103" s="254">
        <v>111</v>
      </c>
      <c r="H103" s="254"/>
      <c r="I103" s="251"/>
      <c r="J103" s="252" t="s">
        <v>1492</v>
      </c>
      <c r="K103" s="252" t="s">
        <v>1562</v>
      </c>
      <c r="N103" s="251"/>
    </row>
    <row r="104" spans="1:14" s="252" customFormat="1" ht="15" customHeight="1" x14ac:dyDescent="0.15">
      <c r="A104" s="251"/>
      <c r="B104" s="252">
        <v>87</v>
      </c>
      <c r="C104" s="252" t="s">
        <v>1627</v>
      </c>
      <c r="D104" s="252" t="str">
        <f t="shared" si="2"/>
        <v>Northeast</v>
      </c>
      <c r="E104" s="257">
        <v>355486</v>
      </c>
      <c r="F104" s="254">
        <v>27</v>
      </c>
      <c r="G104" s="254">
        <v>17</v>
      </c>
      <c r="H104" s="254"/>
      <c r="I104" s="251"/>
      <c r="J104" s="252" t="s">
        <v>1498</v>
      </c>
      <c r="K104" s="252" t="s">
        <v>1628</v>
      </c>
      <c r="N104" s="251"/>
    </row>
    <row r="105" spans="1:14" s="252" customFormat="1" ht="15" customHeight="1" x14ac:dyDescent="0.15">
      <c r="A105" s="251"/>
      <c r="B105" s="252">
        <v>88</v>
      </c>
      <c r="C105" s="252" t="s">
        <v>1629</v>
      </c>
      <c r="D105" s="252" t="str">
        <f t="shared" si="2"/>
        <v>Midwest</v>
      </c>
      <c r="E105" s="257">
        <v>1569625</v>
      </c>
      <c r="F105" s="254">
        <v>134</v>
      </c>
      <c r="G105" s="254">
        <v>62</v>
      </c>
      <c r="H105" s="254"/>
      <c r="I105" s="251"/>
      <c r="J105" s="252" t="s">
        <v>1507</v>
      </c>
      <c r="K105" s="252" t="s">
        <v>1630</v>
      </c>
      <c r="N105" s="251"/>
    </row>
    <row r="106" spans="1:14" s="252" customFormat="1" ht="15" customHeight="1" x14ac:dyDescent="0.15">
      <c r="A106" s="251"/>
      <c r="B106" s="252">
        <v>89</v>
      </c>
      <c r="C106" s="252" t="s">
        <v>1631</v>
      </c>
      <c r="D106" s="252" t="str">
        <f t="shared" si="2"/>
        <v>Midwest</v>
      </c>
      <c r="E106" s="257">
        <v>579054</v>
      </c>
      <c r="F106" s="254">
        <v>41</v>
      </c>
      <c r="G106" s="254">
        <v>10</v>
      </c>
      <c r="H106" s="254"/>
      <c r="I106" s="251"/>
      <c r="J106" s="252" t="s">
        <v>1507</v>
      </c>
      <c r="K106" s="252" t="s">
        <v>1632</v>
      </c>
      <c r="N106" s="251"/>
    </row>
    <row r="107" spans="1:14" s="252" customFormat="1" ht="15" customHeight="1" x14ac:dyDescent="0.15">
      <c r="A107" s="251"/>
      <c r="B107" s="252">
        <v>90</v>
      </c>
      <c r="C107" s="252" t="s">
        <v>1633</v>
      </c>
      <c r="D107" s="252" t="str">
        <f t="shared" si="2"/>
        <v>South</v>
      </c>
      <c r="E107" s="257">
        <v>2205539</v>
      </c>
      <c r="F107" s="254">
        <v>136</v>
      </c>
      <c r="G107" s="254">
        <v>112</v>
      </c>
      <c r="H107" s="254"/>
      <c r="I107" s="251"/>
      <c r="J107" s="252" t="s">
        <v>1507</v>
      </c>
      <c r="K107" s="252" t="s">
        <v>1565</v>
      </c>
      <c r="N107" s="251"/>
    </row>
    <row r="108" spans="1:14" s="252" customFormat="1" ht="15" customHeight="1" x14ac:dyDescent="0.15">
      <c r="A108" s="251"/>
      <c r="B108" s="252">
        <v>91</v>
      </c>
      <c r="C108" s="252" t="s">
        <v>1634</v>
      </c>
      <c r="D108" s="252" t="str">
        <f t="shared" si="2"/>
        <v>Northeast</v>
      </c>
      <c r="E108" s="257">
        <v>819559</v>
      </c>
      <c r="F108" s="254">
        <v>73</v>
      </c>
      <c r="G108" s="254">
        <v>48</v>
      </c>
      <c r="H108" s="254"/>
      <c r="I108" s="251"/>
      <c r="J108" s="252" t="s">
        <v>1507</v>
      </c>
      <c r="K108" s="252" t="s">
        <v>1635</v>
      </c>
      <c r="N108" s="251"/>
    </row>
    <row r="109" spans="1:14" s="252" customFormat="1" ht="15" customHeight="1" x14ac:dyDescent="0.15">
      <c r="A109" s="251"/>
      <c r="B109" s="252">
        <v>92</v>
      </c>
      <c r="C109" s="252" t="s">
        <v>1636</v>
      </c>
      <c r="D109" s="252" t="str">
        <f t="shared" si="2"/>
        <v>South</v>
      </c>
      <c r="E109" s="257">
        <v>743347</v>
      </c>
      <c r="F109" s="254">
        <v>195</v>
      </c>
      <c r="G109" s="254">
        <v>101</v>
      </c>
      <c r="H109" s="254"/>
      <c r="I109" s="251"/>
      <c r="J109" s="252" t="s">
        <v>1492</v>
      </c>
      <c r="K109" s="252" t="s">
        <v>1637</v>
      </c>
      <c r="N109" s="251"/>
    </row>
    <row r="110" spans="1:14" s="252" customFormat="1" ht="15" customHeight="1" x14ac:dyDescent="0.15">
      <c r="A110" s="251"/>
      <c r="B110" s="252">
        <v>93</v>
      </c>
      <c r="C110" s="252" t="s">
        <v>1535</v>
      </c>
      <c r="D110" s="252" t="str">
        <f t="shared" si="2"/>
        <v>South</v>
      </c>
      <c r="E110" s="257">
        <v>426005</v>
      </c>
      <c r="F110" s="254">
        <v>6</v>
      </c>
      <c r="G110" s="254">
        <v>198</v>
      </c>
      <c r="H110" s="254"/>
      <c r="I110" s="251"/>
      <c r="J110" s="252" t="s">
        <v>1507</v>
      </c>
      <c r="K110" s="252" t="s">
        <v>1638</v>
      </c>
      <c r="N110" s="251"/>
    </row>
    <row r="111" spans="1:14" s="252" customFormat="1" ht="15" customHeight="1" x14ac:dyDescent="0.15">
      <c r="A111" s="251"/>
      <c r="B111" s="252">
        <v>94</v>
      </c>
      <c r="C111" s="252" t="s">
        <v>1534</v>
      </c>
      <c r="D111" s="252" t="str">
        <f t="shared" si="2"/>
        <v>West</v>
      </c>
      <c r="E111" s="257">
        <v>252778</v>
      </c>
      <c r="F111" s="254">
        <v>124</v>
      </c>
      <c r="G111" s="254">
        <v>37</v>
      </c>
      <c r="H111" s="254"/>
      <c r="I111" s="251"/>
      <c r="J111" s="252" t="s">
        <v>1495</v>
      </c>
      <c r="K111" s="252" t="s">
        <v>1639</v>
      </c>
      <c r="N111" s="251"/>
    </row>
    <row r="112" spans="1:14" s="252" customFormat="1" ht="15" customHeight="1" x14ac:dyDescent="0.15">
      <c r="A112" s="251"/>
      <c r="B112" s="252">
        <v>94</v>
      </c>
      <c r="C112" s="252" t="s">
        <v>1640</v>
      </c>
      <c r="D112" s="252" t="str">
        <f t="shared" si="2"/>
        <v>South</v>
      </c>
      <c r="E112" s="257">
        <v>1316601</v>
      </c>
      <c r="F112" s="254">
        <v>176</v>
      </c>
      <c r="G112" s="254">
        <v>54</v>
      </c>
      <c r="H112" s="254"/>
      <c r="I112" s="251"/>
      <c r="J112" s="252" t="s">
        <v>1492</v>
      </c>
      <c r="K112" s="252" t="s">
        <v>1641</v>
      </c>
      <c r="N112" s="251"/>
    </row>
    <row r="113" spans="1:14" s="252" customFormat="1" ht="15" customHeight="1" x14ac:dyDescent="0.15">
      <c r="A113" s="251"/>
      <c r="B113" s="252">
        <v>95</v>
      </c>
      <c r="C113" s="252" t="s">
        <v>1642</v>
      </c>
      <c r="D113" s="252" t="str">
        <f t="shared" si="2"/>
        <v>South</v>
      </c>
      <c r="E113" s="257">
        <v>1168477</v>
      </c>
      <c r="F113" s="254">
        <v>17</v>
      </c>
      <c r="G113" s="254">
        <v>130</v>
      </c>
      <c r="H113" s="254"/>
      <c r="I113" s="251"/>
      <c r="J113" s="252" t="s">
        <v>1507</v>
      </c>
      <c r="K113" s="252" t="s">
        <v>1643</v>
      </c>
      <c r="N113" s="251"/>
    </row>
    <row r="114" spans="1:14" s="252" customFormat="1" ht="15" customHeight="1" x14ac:dyDescent="0.15">
      <c r="A114" s="251"/>
      <c r="B114" s="252">
        <v>96</v>
      </c>
      <c r="C114" s="252" t="s">
        <v>1552</v>
      </c>
      <c r="D114" s="252" t="str">
        <f t="shared" si="2"/>
        <v>Midwest</v>
      </c>
      <c r="E114" s="257">
        <v>8227559</v>
      </c>
      <c r="F114" s="254">
        <v>127</v>
      </c>
      <c r="G114" s="254">
        <v>38</v>
      </c>
      <c r="H114" s="254"/>
      <c r="I114" s="251"/>
      <c r="J114" s="252" t="s">
        <v>1498</v>
      </c>
      <c r="K114" s="252" t="s">
        <v>1644</v>
      </c>
      <c r="N114" s="251"/>
    </row>
    <row r="115" spans="1:14" s="252" customFormat="1" ht="15" customHeight="1" x14ac:dyDescent="0.15">
      <c r="A115" s="251"/>
      <c r="B115" s="252">
        <v>97</v>
      </c>
      <c r="C115" s="252" t="s">
        <v>1645</v>
      </c>
      <c r="D115" s="252" t="str">
        <f t="shared" si="2"/>
        <v>West</v>
      </c>
      <c r="E115" s="257">
        <v>3026383</v>
      </c>
      <c r="F115" s="254">
        <v>174</v>
      </c>
      <c r="G115" s="254">
        <v>26</v>
      </c>
      <c r="H115" s="254"/>
      <c r="I115" s="251"/>
      <c r="J115" s="252" t="s">
        <v>1507</v>
      </c>
      <c r="K115" s="252" t="s">
        <v>1543</v>
      </c>
      <c r="N115" s="251"/>
    </row>
    <row r="116" spans="1:14" s="252" customFormat="1" ht="15" customHeight="1" x14ac:dyDescent="0.15">
      <c r="A116" s="251"/>
      <c r="B116" s="252">
        <v>98</v>
      </c>
      <c r="C116" s="252" t="s">
        <v>1646</v>
      </c>
      <c r="D116" s="252" t="str">
        <f t="shared" si="2"/>
        <v>South</v>
      </c>
      <c r="E116" s="257">
        <v>815518</v>
      </c>
      <c r="F116" s="254">
        <v>3</v>
      </c>
      <c r="G116" s="254">
        <v>192</v>
      </c>
      <c r="H116" s="254"/>
      <c r="I116" s="251"/>
      <c r="J116" s="252" t="s">
        <v>1492</v>
      </c>
      <c r="K116" s="252" t="s">
        <v>1500</v>
      </c>
      <c r="N116" s="251"/>
    </row>
    <row r="117" spans="1:14" s="252" customFormat="1" ht="15" customHeight="1" x14ac:dyDescent="0.15">
      <c r="A117" s="251"/>
      <c r="B117" s="252">
        <v>99</v>
      </c>
      <c r="C117" s="252" t="s">
        <v>1647</v>
      </c>
      <c r="D117" s="252" t="str">
        <f t="shared" si="2"/>
        <v>South</v>
      </c>
      <c r="E117" s="257">
        <v>307738</v>
      </c>
      <c r="F117" s="254">
        <v>103</v>
      </c>
      <c r="G117" s="254">
        <v>131</v>
      </c>
      <c r="H117" s="254"/>
      <c r="I117" s="251"/>
      <c r="J117" s="252" t="s">
        <v>1507</v>
      </c>
      <c r="K117" s="252" t="s">
        <v>1549</v>
      </c>
      <c r="N117" s="251"/>
    </row>
    <row r="118" spans="1:14" s="252" customFormat="1" ht="15" customHeight="1" x14ac:dyDescent="0.15">
      <c r="A118" s="251"/>
      <c r="B118" s="252">
        <v>100</v>
      </c>
      <c r="C118" s="252" t="s">
        <v>1648</v>
      </c>
      <c r="D118" s="252" t="str">
        <f t="shared" si="2"/>
        <v>South</v>
      </c>
      <c r="E118" s="257">
        <v>288428</v>
      </c>
      <c r="F118" s="254">
        <v>112</v>
      </c>
      <c r="G118" s="254">
        <v>170</v>
      </c>
      <c r="H118" s="254"/>
      <c r="I118" s="251"/>
      <c r="J118" s="252" t="s">
        <v>1495</v>
      </c>
      <c r="K118" s="252" t="s">
        <v>1600</v>
      </c>
      <c r="N118" s="251"/>
    </row>
    <row r="119" spans="1:14" s="252" customFormat="1" ht="15" customHeight="1" x14ac:dyDescent="0.15">
      <c r="A119" s="251"/>
      <c r="B119" s="252">
        <v>101</v>
      </c>
      <c r="C119" s="252" t="s">
        <v>1649</v>
      </c>
      <c r="D119" s="252" t="str">
        <f t="shared" si="2"/>
        <v>West</v>
      </c>
      <c r="E119" s="257">
        <v>272837</v>
      </c>
      <c r="F119" s="254">
        <v>179</v>
      </c>
      <c r="G119" s="254">
        <v>22</v>
      </c>
      <c r="H119" s="254"/>
      <c r="I119" s="251"/>
      <c r="J119" s="252" t="s">
        <v>1498</v>
      </c>
      <c r="K119" s="252" t="s">
        <v>1650</v>
      </c>
      <c r="N119" s="251"/>
    </row>
    <row r="120" spans="1:14" s="252" customFormat="1" ht="15" customHeight="1" x14ac:dyDescent="0.15">
      <c r="A120" s="251"/>
      <c r="B120" s="252">
        <v>102</v>
      </c>
      <c r="C120" s="252" t="s">
        <v>1651</v>
      </c>
      <c r="D120" s="252" t="str">
        <f t="shared" si="2"/>
        <v>Midwest</v>
      </c>
      <c r="E120" s="257">
        <v>393865</v>
      </c>
      <c r="F120" s="254">
        <v>69</v>
      </c>
      <c r="G120" s="254">
        <v>133</v>
      </c>
      <c r="H120" s="254"/>
      <c r="I120" s="251"/>
      <c r="J120" s="252" t="s">
        <v>1507</v>
      </c>
      <c r="K120" s="252" t="s">
        <v>1554</v>
      </c>
      <c r="N120" s="251"/>
    </row>
    <row r="121" spans="1:14" s="252" customFormat="1" ht="15" customHeight="1" x14ac:dyDescent="0.15">
      <c r="A121" s="251"/>
      <c r="B121" s="252">
        <v>103</v>
      </c>
      <c r="C121" s="252" t="s">
        <v>1652</v>
      </c>
      <c r="D121" s="252" t="str">
        <f t="shared" si="2"/>
        <v>West</v>
      </c>
      <c r="E121" s="257">
        <v>4205384</v>
      </c>
      <c r="F121" s="254">
        <v>189</v>
      </c>
      <c r="G121" s="254">
        <v>182</v>
      </c>
      <c r="H121" s="254"/>
      <c r="I121" s="251"/>
      <c r="J121" s="252" t="s">
        <v>1507</v>
      </c>
      <c r="K121" s="252" t="s">
        <v>1609</v>
      </c>
      <c r="N121" s="251"/>
    </row>
    <row r="122" spans="1:14" s="252" customFormat="1" ht="15" customHeight="1" x14ac:dyDescent="0.15">
      <c r="A122" s="251"/>
      <c r="B122" s="252">
        <v>104</v>
      </c>
      <c r="C122" s="252" t="s">
        <v>1493</v>
      </c>
      <c r="D122" s="252" t="str">
        <f t="shared" si="2"/>
        <v>Midwest</v>
      </c>
      <c r="E122" s="257">
        <v>704285</v>
      </c>
      <c r="F122" s="254">
        <v>137</v>
      </c>
      <c r="G122" s="254">
        <v>115</v>
      </c>
      <c r="H122" s="254"/>
      <c r="I122" s="251"/>
      <c r="J122" s="252" t="s">
        <v>1492</v>
      </c>
      <c r="K122" s="252" t="s">
        <v>1631</v>
      </c>
      <c r="N122" s="251"/>
    </row>
    <row r="123" spans="1:14" s="252" customFormat="1" ht="15" customHeight="1" x14ac:dyDescent="0.15">
      <c r="A123" s="251"/>
      <c r="B123" s="252">
        <v>105</v>
      </c>
      <c r="C123" s="252" t="s">
        <v>1653</v>
      </c>
      <c r="D123" s="252" t="str">
        <f t="shared" si="2"/>
        <v>West</v>
      </c>
      <c r="E123" s="257">
        <v>502976</v>
      </c>
      <c r="F123" s="254">
        <v>196</v>
      </c>
      <c r="G123" s="254">
        <v>57</v>
      </c>
      <c r="H123" s="254"/>
      <c r="I123" s="251"/>
      <c r="J123" s="252" t="s">
        <v>1495</v>
      </c>
      <c r="K123" s="252" t="s">
        <v>1654</v>
      </c>
      <c r="N123" s="251"/>
    </row>
    <row r="124" spans="1:14" s="252" customFormat="1" ht="15" customHeight="1" x14ac:dyDescent="0.15">
      <c r="A124" s="251"/>
      <c r="B124" s="252">
        <v>106</v>
      </c>
      <c r="C124" s="252" t="s">
        <v>1570</v>
      </c>
      <c r="D124" s="252" t="str">
        <f t="shared" si="2"/>
        <v>South</v>
      </c>
      <c r="E124" s="257">
        <v>499406</v>
      </c>
      <c r="F124" s="254">
        <v>190</v>
      </c>
      <c r="G124" s="254">
        <v>178</v>
      </c>
      <c r="H124" s="254"/>
      <c r="I124" s="251"/>
      <c r="J124" s="252" t="s">
        <v>1507</v>
      </c>
      <c r="K124" s="252" t="s">
        <v>1646</v>
      </c>
      <c r="N124" s="251"/>
    </row>
    <row r="125" spans="1:14" s="252" customFormat="1" ht="15" customHeight="1" x14ac:dyDescent="0.15">
      <c r="A125" s="251"/>
      <c r="B125" s="252">
        <v>107</v>
      </c>
      <c r="C125" s="252" t="s">
        <v>1612</v>
      </c>
      <c r="D125" s="252" t="str">
        <f t="shared" si="2"/>
        <v>Northeast</v>
      </c>
      <c r="E125" s="257">
        <v>574125</v>
      </c>
      <c r="F125" s="254">
        <v>88</v>
      </c>
      <c r="G125" s="254">
        <v>103</v>
      </c>
      <c r="H125" s="254"/>
      <c r="I125" s="251"/>
      <c r="J125" s="252" t="s">
        <v>1507</v>
      </c>
      <c r="K125" s="252" t="s">
        <v>1625</v>
      </c>
      <c r="N125" s="251"/>
    </row>
    <row r="126" spans="1:14" s="252" customFormat="1" ht="15" customHeight="1" x14ac:dyDescent="0.15">
      <c r="A126" s="251"/>
      <c r="B126" s="252">
        <v>108</v>
      </c>
      <c r="C126" s="252" t="s">
        <v>1596</v>
      </c>
      <c r="D126" s="252" t="str">
        <f t="shared" si="2"/>
        <v>Midwest</v>
      </c>
      <c r="E126" s="257">
        <v>407839</v>
      </c>
      <c r="F126" s="254">
        <v>139</v>
      </c>
      <c r="G126" s="254">
        <v>133</v>
      </c>
      <c r="H126" s="254"/>
      <c r="I126" s="251"/>
      <c r="J126" s="252" t="s">
        <v>1498</v>
      </c>
      <c r="K126" s="252" t="s">
        <v>1655</v>
      </c>
      <c r="N126" s="251"/>
    </row>
    <row r="127" spans="1:14" s="252" customFormat="1" ht="15" customHeight="1" x14ac:dyDescent="0.15">
      <c r="A127" s="251"/>
      <c r="B127" s="252">
        <v>109</v>
      </c>
      <c r="C127" s="252" t="s">
        <v>1656</v>
      </c>
      <c r="D127" s="252" t="str">
        <f t="shared" si="2"/>
        <v>Northeast</v>
      </c>
      <c r="E127" s="257">
        <v>416609</v>
      </c>
      <c r="F127" s="254">
        <v>66</v>
      </c>
      <c r="G127" s="254">
        <v>37</v>
      </c>
      <c r="H127" s="254"/>
      <c r="I127" s="251"/>
      <c r="J127" s="252" t="s">
        <v>1495</v>
      </c>
      <c r="K127" s="252" t="s">
        <v>1627</v>
      </c>
      <c r="N127" s="251"/>
    </row>
    <row r="128" spans="1:14" s="252" customFormat="1" ht="15" customHeight="1" x14ac:dyDescent="0.15">
      <c r="A128" s="251"/>
      <c r="B128" s="252">
        <v>110</v>
      </c>
      <c r="C128" s="252" t="s">
        <v>1501</v>
      </c>
      <c r="D128" s="252" t="str">
        <f t="shared" si="2"/>
        <v>Northeast</v>
      </c>
      <c r="E128" s="257">
        <v>811265</v>
      </c>
      <c r="F128" s="254">
        <v>48</v>
      </c>
      <c r="G128" s="254">
        <v>125</v>
      </c>
      <c r="H128" s="254"/>
      <c r="I128" s="251"/>
      <c r="J128" s="252" t="s">
        <v>1507</v>
      </c>
      <c r="K128" s="252" t="s">
        <v>1657</v>
      </c>
      <c r="N128" s="251"/>
    </row>
    <row r="129" spans="1:14" s="252" customFormat="1" ht="15" customHeight="1" x14ac:dyDescent="0.15">
      <c r="A129" s="251"/>
      <c r="B129" s="252">
        <v>111</v>
      </c>
      <c r="C129" s="252" t="s">
        <v>1658</v>
      </c>
      <c r="D129" s="252" t="str">
        <f t="shared" si="2"/>
        <v>South</v>
      </c>
      <c r="E129" s="257">
        <v>374508</v>
      </c>
      <c r="F129" s="254">
        <v>167</v>
      </c>
      <c r="G129" s="254">
        <v>24</v>
      </c>
      <c r="H129" s="254"/>
      <c r="I129" s="251"/>
      <c r="J129" s="252" t="s">
        <v>1492</v>
      </c>
      <c r="K129" s="252" t="s">
        <v>1629</v>
      </c>
      <c r="N129" s="251"/>
    </row>
    <row r="130" spans="1:14" s="252" customFormat="1" ht="15" customHeight="1" x14ac:dyDescent="0.15">
      <c r="A130" s="251"/>
      <c r="B130" s="252">
        <v>112</v>
      </c>
      <c r="C130" s="252" t="s">
        <v>1659</v>
      </c>
      <c r="D130" s="252" t="str">
        <f t="shared" si="2"/>
        <v>South</v>
      </c>
      <c r="E130" s="257">
        <v>408320</v>
      </c>
      <c r="F130" s="254">
        <v>145</v>
      </c>
      <c r="G130" s="254">
        <v>175</v>
      </c>
      <c r="H130" s="254"/>
      <c r="I130" s="251"/>
      <c r="J130" s="252" t="s">
        <v>1492</v>
      </c>
      <c r="K130" s="252" t="s">
        <v>1536</v>
      </c>
      <c r="N130" s="251"/>
    </row>
    <row r="131" spans="1:14" s="252" customFormat="1" x14ac:dyDescent="0.15">
      <c r="A131" s="251"/>
      <c r="B131" s="252">
        <v>113</v>
      </c>
      <c r="C131" s="252" t="s">
        <v>1556</v>
      </c>
      <c r="D131" s="252" t="str">
        <f t="shared" si="2"/>
        <v>Midwest</v>
      </c>
      <c r="E131" s="257">
        <v>2117686</v>
      </c>
      <c r="F131" s="254">
        <v>140</v>
      </c>
      <c r="G131" s="254">
        <v>105</v>
      </c>
      <c r="H131" s="254"/>
      <c r="I131" s="251"/>
      <c r="J131" s="252" t="s">
        <v>1507</v>
      </c>
      <c r="K131" s="252" t="s">
        <v>1659</v>
      </c>
      <c r="N131" s="251"/>
    </row>
    <row r="132" spans="1:14" s="252" customFormat="1" ht="15" customHeight="1" x14ac:dyDescent="0.15">
      <c r="A132" s="251"/>
      <c r="B132" s="252">
        <v>114</v>
      </c>
      <c r="C132" s="252" t="s">
        <v>1553</v>
      </c>
      <c r="D132" s="252" t="str">
        <f t="shared" si="2"/>
        <v>Midwest</v>
      </c>
      <c r="E132" s="257">
        <v>2190146</v>
      </c>
      <c r="F132" s="254">
        <v>129</v>
      </c>
      <c r="G132" s="254">
        <v>80</v>
      </c>
      <c r="H132" s="254"/>
      <c r="I132" s="251"/>
      <c r="J132" s="252" t="s">
        <v>1498</v>
      </c>
      <c r="K132" s="252" t="s">
        <v>1660</v>
      </c>
      <c r="N132" s="251"/>
    </row>
    <row r="133" spans="1:14" s="252" customFormat="1" ht="15" customHeight="1" x14ac:dyDescent="0.15">
      <c r="A133" s="251"/>
      <c r="B133" s="252">
        <v>115</v>
      </c>
      <c r="C133" s="252" t="s">
        <v>1575</v>
      </c>
      <c r="D133" s="252" t="str">
        <f t="shared" si="2"/>
        <v>Midwest</v>
      </c>
      <c r="E133" s="257">
        <v>275445</v>
      </c>
      <c r="F133" s="254">
        <v>89</v>
      </c>
      <c r="G133" s="254">
        <v>154</v>
      </c>
      <c r="H133" s="254"/>
      <c r="I133" s="251"/>
      <c r="J133" s="252" t="s">
        <v>1507</v>
      </c>
      <c r="K133" s="252" t="s">
        <v>1661</v>
      </c>
      <c r="N133" s="251"/>
    </row>
    <row r="134" spans="1:14" s="252" customFormat="1" ht="15" customHeight="1" x14ac:dyDescent="0.15">
      <c r="A134" s="251"/>
      <c r="B134" s="252">
        <v>116</v>
      </c>
      <c r="C134" s="252" t="s">
        <v>1544</v>
      </c>
      <c r="D134" s="252" t="str">
        <f t="shared" si="2"/>
        <v>South</v>
      </c>
      <c r="E134" s="257">
        <v>645347</v>
      </c>
      <c r="F134" s="254">
        <v>191</v>
      </c>
      <c r="G134" s="254">
        <v>137</v>
      </c>
      <c r="H134" s="254"/>
      <c r="I134" s="251"/>
      <c r="J134" s="252" t="s">
        <v>1507</v>
      </c>
      <c r="K134" s="252" t="s">
        <v>1662</v>
      </c>
      <c r="N134" s="251"/>
    </row>
    <row r="135" spans="1:14" s="252" customFormat="1" ht="15" customHeight="1" x14ac:dyDescent="0.15">
      <c r="A135" s="251"/>
      <c r="B135" s="252">
        <v>117</v>
      </c>
      <c r="C135" s="252" t="s">
        <v>1616</v>
      </c>
      <c r="D135" s="252" t="str">
        <f t="shared" si="2"/>
        <v>Midwest</v>
      </c>
      <c r="E135" s="257">
        <v>271618</v>
      </c>
      <c r="F135" s="254">
        <v>70</v>
      </c>
      <c r="G135" s="254">
        <v>80</v>
      </c>
      <c r="H135" s="254"/>
      <c r="I135" s="251"/>
      <c r="J135" s="252" t="s">
        <v>1507</v>
      </c>
      <c r="K135" s="252" t="s">
        <v>1663</v>
      </c>
      <c r="N135" s="251"/>
    </row>
    <row r="136" spans="1:14" s="252" customFormat="1" ht="15" customHeight="1" x14ac:dyDescent="0.15">
      <c r="A136" s="251"/>
      <c r="B136" s="252">
        <v>118</v>
      </c>
      <c r="C136" s="252" t="s">
        <v>1664</v>
      </c>
      <c r="D136" s="252" t="str">
        <f t="shared" si="2"/>
        <v>Northeast</v>
      </c>
      <c r="E136" s="257">
        <v>641496</v>
      </c>
      <c r="F136" s="254">
        <v>95</v>
      </c>
      <c r="G136" s="254">
        <v>86</v>
      </c>
      <c r="H136" s="254"/>
      <c r="I136" s="251"/>
      <c r="J136" s="252" t="s">
        <v>1507</v>
      </c>
      <c r="K136" s="252" t="s">
        <v>1502</v>
      </c>
      <c r="N136" s="251"/>
    </row>
    <row r="137" spans="1:14" s="252" customFormat="1" ht="15" customHeight="1" x14ac:dyDescent="0.15">
      <c r="A137" s="251"/>
      <c r="B137" s="252">
        <v>119</v>
      </c>
      <c r="C137" s="252" t="s">
        <v>1624</v>
      </c>
      <c r="D137" s="252" t="str">
        <f t="shared" si="2"/>
        <v>South</v>
      </c>
      <c r="E137" s="257">
        <v>567386</v>
      </c>
      <c r="F137" s="254">
        <v>90</v>
      </c>
      <c r="G137" s="254">
        <v>80</v>
      </c>
      <c r="H137" s="254"/>
      <c r="I137" s="251"/>
      <c r="J137" s="252" t="s">
        <v>1495</v>
      </c>
      <c r="K137" s="252" t="s">
        <v>1665</v>
      </c>
      <c r="N137" s="251"/>
    </row>
    <row r="138" spans="1:14" s="252" customFormat="1" ht="15" customHeight="1" x14ac:dyDescent="0.15">
      <c r="A138" s="251"/>
      <c r="B138" s="252">
        <v>120</v>
      </c>
      <c r="C138" s="252" t="s">
        <v>1666</v>
      </c>
      <c r="D138" s="252" t="str">
        <f t="shared" si="2"/>
        <v>Northeast</v>
      </c>
      <c r="E138" s="257">
        <v>2234418</v>
      </c>
      <c r="F138" s="254">
        <v>153</v>
      </c>
      <c r="G138" s="254">
        <v>30</v>
      </c>
      <c r="H138" s="254"/>
      <c r="I138" s="251"/>
      <c r="J138" s="252" t="s">
        <v>1507</v>
      </c>
      <c r="K138" s="252" t="s">
        <v>1642</v>
      </c>
      <c r="N138" s="251"/>
    </row>
    <row r="139" spans="1:14" s="252" customFormat="1" ht="15" customHeight="1" x14ac:dyDescent="0.15">
      <c r="A139" s="251"/>
      <c r="B139" s="252">
        <v>121</v>
      </c>
      <c r="C139" s="252" t="s">
        <v>1613</v>
      </c>
      <c r="D139" s="252" t="str">
        <f t="shared" si="2"/>
        <v>Northeast</v>
      </c>
      <c r="E139" s="257">
        <v>1239308</v>
      </c>
      <c r="F139" s="254">
        <v>100</v>
      </c>
      <c r="G139" s="254">
        <v>36</v>
      </c>
      <c r="H139" s="254"/>
      <c r="I139" s="251"/>
      <c r="J139" s="252" t="s">
        <v>1495</v>
      </c>
      <c r="K139" s="252" t="s">
        <v>1576</v>
      </c>
      <c r="N139" s="251"/>
    </row>
    <row r="140" spans="1:14" s="252" customFormat="1" x14ac:dyDescent="0.15">
      <c r="A140" s="251"/>
      <c r="B140" s="252">
        <v>122</v>
      </c>
      <c r="C140" s="252" t="s">
        <v>1667</v>
      </c>
      <c r="D140" s="252" t="str">
        <f t="shared" si="2"/>
        <v>West</v>
      </c>
      <c r="E140" s="257">
        <v>440017</v>
      </c>
      <c r="F140" s="254">
        <v>102</v>
      </c>
      <c r="G140" s="254">
        <v>55</v>
      </c>
      <c r="H140" s="254"/>
      <c r="I140" s="251"/>
      <c r="J140" s="252" t="s">
        <v>1495</v>
      </c>
      <c r="K140" s="252" t="s">
        <v>1666</v>
      </c>
      <c r="N140" s="251"/>
    </row>
    <row r="141" spans="1:14" s="252" customFormat="1" x14ac:dyDescent="0.15">
      <c r="A141" s="251"/>
      <c r="B141" s="252">
        <v>123</v>
      </c>
      <c r="C141" s="252" t="s">
        <v>1586</v>
      </c>
      <c r="D141" s="252" t="str">
        <f t="shared" si="2"/>
        <v>Northeast</v>
      </c>
      <c r="E141" s="257">
        <v>938584</v>
      </c>
      <c r="F141" s="254">
        <v>125</v>
      </c>
      <c r="G141" s="254">
        <v>8</v>
      </c>
      <c r="H141" s="254"/>
      <c r="I141" s="251"/>
      <c r="J141" s="252" t="s">
        <v>1507</v>
      </c>
      <c r="K141" s="252" t="s">
        <v>1636</v>
      </c>
      <c r="N141" s="251"/>
    </row>
    <row r="142" spans="1:14" s="252" customFormat="1" x14ac:dyDescent="0.15">
      <c r="A142" s="251"/>
      <c r="B142" s="252">
        <v>124</v>
      </c>
      <c r="C142" s="252" t="s">
        <v>1668</v>
      </c>
      <c r="D142" s="252" t="str">
        <f t="shared" si="2"/>
        <v>South</v>
      </c>
      <c r="E142" s="257">
        <v>358319</v>
      </c>
      <c r="F142" s="254">
        <v>106</v>
      </c>
      <c r="G142" s="254">
        <v>100</v>
      </c>
      <c r="H142" s="254"/>
      <c r="I142" s="251"/>
      <c r="J142" s="252" t="s">
        <v>1495</v>
      </c>
      <c r="K142" s="252" t="s">
        <v>1669</v>
      </c>
      <c r="N142" s="251"/>
    </row>
    <row r="143" spans="1:14" s="252" customFormat="1" x14ac:dyDescent="0.15">
      <c r="A143" s="251"/>
      <c r="B143" s="252">
        <v>125</v>
      </c>
      <c r="C143" s="252" t="s">
        <v>1521</v>
      </c>
      <c r="D143" s="252" t="str">
        <f t="shared" si="2"/>
        <v>South</v>
      </c>
      <c r="E143" s="257">
        <v>807657</v>
      </c>
      <c r="F143" s="254">
        <v>42</v>
      </c>
      <c r="G143" s="254">
        <v>125</v>
      </c>
      <c r="H143" s="254"/>
      <c r="I143" s="251"/>
      <c r="J143" s="252" t="s">
        <v>1498</v>
      </c>
      <c r="K143" s="252" t="s">
        <v>1572</v>
      </c>
      <c r="N143" s="251"/>
    </row>
    <row r="144" spans="1:14" s="252" customFormat="1" x14ac:dyDescent="0.15">
      <c r="A144" s="251"/>
      <c r="B144" s="252">
        <v>126</v>
      </c>
      <c r="C144" s="252" t="s">
        <v>1514</v>
      </c>
      <c r="D144" s="252" t="str">
        <f t="shared" si="2"/>
        <v>South</v>
      </c>
      <c r="E144" s="257">
        <v>556231</v>
      </c>
      <c r="F144" s="254">
        <v>82</v>
      </c>
      <c r="G144" s="254">
        <v>148</v>
      </c>
      <c r="H144" s="254"/>
      <c r="I144" s="251"/>
      <c r="J144" s="252" t="s">
        <v>1507</v>
      </c>
      <c r="K144" s="252" t="s">
        <v>1670</v>
      </c>
      <c r="N144" s="251"/>
    </row>
    <row r="145" spans="1:14" s="252" customFormat="1" x14ac:dyDescent="0.15">
      <c r="A145" s="251"/>
      <c r="B145" s="252">
        <v>127</v>
      </c>
      <c r="C145" s="252" t="s">
        <v>1594</v>
      </c>
      <c r="D145" s="252" t="str">
        <f t="shared" si="2"/>
        <v>South</v>
      </c>
      <c r="E145" s="257">
        <v>291604</v>
      </c>
      <c r="F145" s="254">
        <v>166</v>
      </c>
      <c r="G145" s="254">
        <v>193</v>
      </c>
      <c r="H145" s="254"/>
      <c r="I145" s="251"/>
      <c r="J145" s="252" t="s">
        <v>1498</v>
      </c>
      <c r="K145" s="252" t="s">
        <v>1524</v>
      </c>
      <c r="N145" s="251"/>
    </row>
    <row r="146" spans="1:14" s="252" customFormat="1" x14ac:dyDescent="0.15">
      <c r="A146" s="251"/>
      <c r="B146" s="252">
        <v>128</v>
      </c>
      <c r="C146" s="252" t="s">
        <v>1671</v>
      </c>
      <c r="D146" s="252" t="str">
        <f t="shared" si="2"/>
        <v>Northeast</v>
      </c>
      <c r="E146" s="257">
        <v>658286</v>
      </c>
      <c r="F146" s="254">
        <v>72</v>
      </c>
      <c r="G146" s="254">
        <v>73</v>
      </c>
      <c r="H146" s="254"/>
      <c r="I146" s="251"/>
      <c r="J146" s="252" t="s">
        <v>1507</v>
      </c>
      <c r="K146" s="252" t="s">
        <v>1509</v>
      </c>
      <c r="N146" s="251"/>
    </row>
    <row r="147" spans="1:14" s="252" customFormat="1" x14ac:dyDescent="0.15">
      <c r="A147" s="251"/>
      <c r="B147" s="252">
        <v>129</v>
      </c>
      <c r="C147" s="252" t="s">
        <v>1605</v>
      </c>
      <c r="D147" s="252" t="str">
        <f t="shared" ref="D147:D210" si="3">INDEX($J$18:$K$217, MATCH(C147,$K$18:$K$217,0), MATCH(D$17,$J$17:$K$17,0))</f>
        <v>Midwest</v>
      </c>
      <c r="E147" s="257">
        <v>301220</v>
      </c>
      <c r="F147" s="254">
        <v>63</v>
      </c>
      <c r="G147" s="254">
        <v>145</v>
      </c>
      <c r="H147" s="254"/>
      <c r="I147" s="251"/>
      <c r="J147" s="252" t="s">
        <v>1498</v>
      </c>
      <c r="K147" s="252" t="s">
        <v>1560</v>
      </c>
      <c r="N147" s="251"/>
    </row>
    <row r="148" spans="1:14" s="252" customFormat="1" x14ac:dyDescent="0.15">
      <c r="A148" s="251"/>
      <c r="B148" s="252">
        <v>130</v>
      </c>
      <c r="C148" s="252" t="s">
        <v>1541</v>
      </c>
      <c r="D148" s="252" t="str">
        <f t="shared" si="3"/>
        <v>Northeast</v>
      </c>
      <c r="E148" s="257">
        <v>1256246</v>
      </c>
      <c r="F148" s="254">
        <v>163</v>
      </c>
      <c r="G148" s="254">
        <v>71</v>
      </c>
      <c r="H148" s="254"/>
      <c r="I148" s="251"/>
      <c r="J148" s="252" t="s">
        <v>1492</v>
      </c>
      <c r="K148" s="252" t="s">
        <v>1526</v>
      </c>
      <c r="N148" s="251"/>
    </row>
    <row r="149" spans="1:14" s="252" customFormat="1" x14ac:dyDescent="0.15">
      <c r="A149" s="251"/>
      <c r="B149" s="252">
        <v>131</v>
      </c>
      <c r="C149" s="252" t="s">
        <v>1672</v>
      </c>
      <c r="D149" s="252" t="str">
        <f t="shared" si="3"/>
        <v>Northeast</v>
      </c>
      <c r="E149" s="257">
        <v>558013</v>
      </c>
      <c r="F149" s="254">
        <v>105</v>
      </c>
      <c r="G149" s="254">
        <v>161</v>
      </c>
      <c r="H149" s="254"/>
      <c r="I149" s="251"/>
      <c r="J149" s="252" t="s">
        <v>1507</v>
      </c>
      <c r="K149" s="252" t="s">
        <v>1633</v>
      </c>
      <c r="N149" s="251"/>
    </row>
    <row r="150" spans="1:14" s="252" customFormat="1" x14ac:dyDescent="0.15">
      <c r="A150" s="251"/>
      <c r="B150" s="252">
        <v>132</v>
      </c>
      <c r="C150" s="252" t="s">
        <v>1673</v>
      </c>
      <c r="D150" s="252" t="str">
        <f t="shared" si="3"/>
        <v>West</v>
      </c>
      <c r="E150" s="257">
        <v>398443</v>
      </c>
      <c r="F150" s="254">
        <v>172</v>
      </c>
      <c r="G150" s="254">
        <v>161</v>
      </c>
      <c r="H150" s="254"/>
      <c r="I150" s="251"/>
      <c r="J150" s="252" t="s">
        <v>1498</v>
      </c>
      <c r="K150" s="252" t="s">
        <v>1674</v>
      </c>
      <c r="N150" s="251"/>
    </row>
    <row r="151" spans="1:14" s="252" customFormat="1" x14ac:dyDescent="0.15">
      <c r="A151" s="251"/>
      <c r="B151" s="252">
        <v>133</v>
      </c>
      <c r="C151" s="252" t="s">
        <v>1675</v>
      </c>
      <c r="D151" s="252" t="str">
        <f t="shared" si="3"/>
        <v>West</v>
      </c>
      <c r="E151" s="257">
        <v>2203383</v>
      </c>
      <c r="F151" s="254">
        <v>187</v>
      </c>
      <c r="G151" s="254">
        <v>77</v>
      </c>
      <c r="H151" s="254"/>
      <c r="I151" s="251"/>
      <c r="J151" s="252" t="s">
        <v>1507</v>
      </c>
      <c r="K151" s="252" t="s">
        <v>1676</v>
      </c>
      <c r="N151" s="251"/>
    </row>
    <row r="152" spans="1:14" s="252" customFormat="1" x14ac:dyDescent="0.15">
      <c r="A152" s="251"/>
      <c r="B152" s="252">
        <v>134</v>
      </c>
      <c r="C152" s="252" t="s">
        <v>1650</v>
      </c>
      <c r="D152" s="252" t="str">
        <f t="shared" si="3"/>
        <v>West</v>
      </c>
      <c r="E152" s="257">
        <v>9645035</v>
      </c>
      <c r="F152" s="254">
        <v>157</v>
      </c>
      <c r="G152" s="254">
        <v>86</v>
      </c>
      <c r="H152" s="254"/>
      <c r="I152" s="251"/>
      <c r="J152" s="252" t="s">
        <v>1495</v>
      </c>
      <c r="K152" s="252" t="s">
        <v>1603</v>
      </c>
      <c r="N152" s="251"/>
    </row>
    <row r="153" spans="1:14" s="252" customFormat="1" x14ac:dyDescent="0.15">
      <c r="A153" s="251"/>
      <c r="B153" s="252">
        <v>135</v>
      </c>
      <c r="C153" s="252" t="s">
        <v>1499</v>
      </c>
      <c r="D153" s="252" t="str">
        <f t="shared" si="3"/>
        <v>West</v>
      </c>
      <c r="E153" s="257">
        <v>880953</v>
      </c>
      <c r="F153" s="254">
        <v>170</v>
      </c>
      <c r="G153" s="254">
        <v>80</v>
      </c>
      <c r="H153" s="254"/>
      <c r="I153" s="251"/>
      <c r="J153" s="252" t="s">
        <v>1507</v>
      </c>
      <c r="K153" s="252" t="s">
        <v>1677</v>
      </c>
      <c r="N153" s="251"/>
    </row>
    <row r="154" spans="1:14" s="252" customFormat="1" x14ac:dyDescent="0.15">
      <c r="A154" s="251"/>
      <c r="B154" s="252">
        <v>136</v>
      </c>
      <c r="C154" s="252" t="s">
        <v>1592</v>
      </c>
      <c r="D154" s="252" t="str">
        <f t="shared" si="3"/>
        <v>South</v>
      </c>
      <c r="E154" s="257">
        <v>1771692</v>
      </c>
      <c r="F154" s="254">
        <v>171</v>
      </c>
      <c r="G154" s="254">
        <v>75</v>
      </c>
      <c r="H154" s="254"/>
      <c r="I154" s="251"/>
      <c r="J154" s="252" t="s">
        <v>1492</v>
      </c>
      <c r="K154" s="252" t="s">
        <v>1651</v>
      </c>
      <c r="N154" s="251"/>
    </row>
    <row r="155" spans="1:14" s="252" customFormat="1" x14ac:dyDescent="0.15">
      <c r="A155" s="251"/>
      <c r="B155" s="252">
        <v>137</v>
      </c>
      <c r="C155" s="252" t="s">
        <v>1674</v>
      </c>
      <c r="D155" s="252" t="str">
        <f t="shared" si="3"/>
        <v>West</v>
      </c>
      <c r="E155" s="257">
        <v>855551</v>
      </c>
      <c r="F155" s="254">
        <v>150</v>
      </c>
      <c r="G155" s="254">
        <v>64</v>
      </c>
      <c r="H155" s="254"/>
      <c r="I155" s="251"/>
      <c r="J155" s="252" t="s">
        <v>1495</v>
      </c>
      <c r="K155" s="252" t="s">
        <v>1623</v>
      </c>
      <c r="N155" s="251"/>
    </row>
    <row r="156" spans="1:14" s="252" customFormat="1" x14ac:dyDescent="0.15">
      <c r="A156" s="251"/>
      <c r="B156" s="252">
        <v>138</v>
      </c>
      <c r="C156" s="252" t="s">
        <v>1630</v>
      </c>
      <c r="D156" s="252" t="str">
        <f t="shared" si="3"/>
        <v>South</v>
      </c>
      <c r="E156" s="257">
        <v>406087</v>
      </c>
      <c r="F156" s="254">
        <v>8</v>
      </c>
      <c r="G156" s="254">
        <v>178</v>
      </c>
      <c r="H156" s="254"/>
      <c r="I156" s="251"/>
      <c r="J156" s="252" t="s">
        <v>1498</v>
      </c>
      <c r="K156" s="252" t="s">
        <v>1597</v>
      </c>
      <c r="N156" s="251"/>
    </row>
    <row r="157" spans="1:14" s="252" customFormat="1" x14ac:dyDescent="0.15">
      <c r="A157" s="251"/>
      <c r="B157" s="252">
        <v>139</v>
      </c>
      <c r="C157" s="252" t="s">
        <v>1662</v>
      </c>
      <c r="D157" s="252" t="str">
        <f t="shared" si="3"/>
        <v>South</v>
      </c>
      <c r="E157" s="257">
        <v>273372</v>
      </c>
      <c r="F157" s="254">
        <v>175</v>
      </c>
      <c r="G157" s="254">
        <v>144</v>
      </c>
      <c r="H157" s="254"/>
      <c r="I157" s="251"/>
      <c r="J157" s="252" t="s">
        <v>1495</v>
      </c>
      <c r="K157" s="252" t="s">
        <v>1566</v>
      </c>
      <c r="N157" s="251"/>
    </row>
    <row r="158" spans="1:14" s="252" customFormat="1" x14ac:dyDescent="0.15">
      <c r="A158" s="251"/>
      <c r="B158" s="252">
        <v>140</v>
      </c>
      <c r="C158" s="252" t="s">
        <v>1564</v>
      </c>
      <c r="D158" s="252" t="str">
        <f t="shared" si="3"/>
        <v>South</v>
      </c>
      <c r="E158" s="257">
        <v>438911</v>
      </c>
      <c r="F158" s="254">
        <v>10</v>
      </c>
      <c r="G158" s="254">
        <v>169</v>
      </c>
      <c r="H158" s="254"/>
      <c r="I158" s="251"/>
      <c r="J158" s="252" t="s">
        <v>1507</v>
      </c>
      <c r="K158" s="252" t="s">
        <v>1678</v>
      </c>
      <c r="N158" s="251"/>
    </row>
    <row r="159" spans="1:14" s="252" customFormat="1" x14ac:dyDescent="0.15">
      <c r="A159" s="251"/>
      <c r="B159" s="252">
        <v>141</v>
      </c>
      <c r="C159" s="252" t="s">
        <v>1628</v>
      </c>
      <c r="D159" s="252" t="str">
        <f t="shared" si="3"/>
        <v>West</v>
      </c>
      <c r="E159" s="257">
        <v>259364</v>
      </c>
      <c r="F159" s="254">
        <v>1</v>
      </c>
      <c r="G159" s="254">
        <v>122</v>
      </c>
      <c r="H159" s="254"/>
      <c r="I159" s="251"/>
      <c r="J159" s="252" t="s">
        <v>1495</v>
      </c>
      <c r="K159" s="252" t="s">
        <v>1679</v>
      </c>
      <c r="N159" s="251"/>
    </row>
    <row r="160" spans="1:14" s="252" customFormat="1" x14ac:dyDescent="0.15">
      <c r="A160" s="251"/>
      <c r="B160" s="252">
        <v>142</v>
      </c>
      <c r="C160" s="252" t="s">
        <v>1550</v>
      </c>
      <c r="D160" s="252" t="str">
        <f t="shared" si="3"/>
        <v>South</v>
      </c>
      <c r="E160" s="257">
        <v>533159</v>
      </c>
      <c r="F160" s="254">
        <v>135</v>
      </c>
      <c r="G160" s="254">
        <v>158</v>
      </c>
      <c r="H160" s="254"/>
      <c r="I160" s="251"/>
      <c r="J160" s="252" t="s">
        <v>1498</v>
      </c>
      <c r="K160" s="252" t="s">
        <v>1551</v>
      </c>
      <c r="N160" s="251"/>
    </row>
    <row r="161" spans="1:14" s="252" customFormat="1" x14ac:dyDescent="0.15">
      <c r="A161" s="251"/>
      <c r="B161" s="252">
        <v>143</v>
      </c>
      <c r="C161" s="252" t="s">
        <v>1555</v>
      </c>
      <c r="D161" s="252" t="str">
        <f t="shared" si="3"/>
        <v>South</v>
      </c>
      <c r="E161" s="257">
        <v>279920</v>
      </c>
      <c r="F161" s="254">
        <v>22</v>
      </c>
      <c r="G161" s="254">
        <v>176</v>
      </c>
      <c r="H161" s="254"/>
      <c r="I161" s="251"/>
      <c r="J161" s="252" t="s">
        <v>1495</v>
      </c>
      <c r="K161" s="252" t="s">
        <v>1671</v>
      </c>
      <c r="N161" s="251"/>
    </row>
    <row r="162" spans="1:14" s="252" customFormat="1" x14ac:dyDescent="0.15">
      <c r="A162" s="251"/>
      <c r="B162" s="252">
        <v>144</v>
      </c>
      <c r="C162" s="252" t="s">
        <v>1680</v>
      </c>
      <c r="D162" s="252" t="str">
        <f t="shared" si="3"/>
        <v>South</v>
      </c>
      <c r="E162" s="257">
        <v>416836</v>
      </c>
      <c r="F162" s="254">
        <v>64</v>
      </c>
      <c r="G162" s="254">
        <v>151</v>
      </c>
      <c r="H162" s="254"/>
      <c r="I162" s="251"/>
      <c r="J162" s="252" t="s">
        <v>1495</v>
      </c>
      <c r="K162" s="252" t="s">
        <v>1681</v>
      </c>
      <c r="N162" s="251"/>
    </row>
    <row r="163" spans="1:14" s="252" customFormat="1" x14ac:dyDescent="0.15">
      <c r="A163" s="251"/>
      <c r="B163" s="252">
        <v>145</v>
      </c>
      <c r="C163" s="252" t="s">
        <v>1682</v>
      </c>
      <c r="D163" s="252" t="str">
        <f t="shared" si="3"/>
        <v>Northeast</v>
      </c>
      <c r="E163" s="257">
        <v>689960</v>
      </c>
      <c r="F163" s="254">
        <v>58</v>
      </c>
      <c r="G163" s="254">
        <v>90</v>
      </c>
      <c r="H163" s="254"/>
      <c r="I163" s="251"/>
      <c r="J163" s="252" t="s">
        <v>1498</v>
      </c>
      <c r="K163" s="252" t="s">
        <v>1494</v>
      </c>
      <c r="N163" s="251"/>
    </row>
    <row r="164" spans="1:14" s="252" customFormat="1" x14ac:dyDescent="0.15">
      <c r="A164" s="251"/>
      <c r="B164" s="252">
        <v>146</v>
      </c>
      <c r="C164" s="252" t="s">
        <v>1678</v>
      </c>
      <c r="D164" s="252" t="str">
        <f t="shared" si="3"/>
        <v>South</v>
      </c>
      <c r="E164" s="257">
        <v>447269</v>
      </c>
      <c r="F164" s="254">
        <v>183</v>
      </c>
      <c r="G164" s="254">
        <v>155</v>
      </c>
      <c r="H164" s="254"/>
      <c r="I164" s="251"/>
      <c r="J164" s="252" t="s">
        <v>1507</v>
      </c>
      <c r="K164" s="252" t="s">
        <v>1497</v>
      </c>
      <c r="N164" s="251"/>
    </row>
    <row r="165" spans="1:14" s="252" customFormat="1" x14ac:dyDescent="0.15">
      <c r="A165" s="251"/>
      <c r="B165" s="252">
        <v>147</v>
      </c>
      <c r="C165" s="252" t="s">
        <v>1523</v>
      </c>
      <c r="D165" s="252" t="str">
        <f t="shared" si="3"/>
        <v>South</v>
      </c>
      <c r="E165" s="257">
        <v>379933</v>
      </c>
      <c r="F165" s="254">
        <v>83</v>
      </c>
      <c r="G165" s="254">
        <v>193</v>
      </c>
      <c r="H165" s="254"/>
      <c r="I165" s="251"/>
      <c r="J165" s="252" t="s">
        <v>1495</v>
      </c>
      <c r="K165" s="252" t="s">
        <v>1683</v>
      </c>
      <c r="N165" s="251"/>
    </row>
    <row r="166" spans="1:14" s="252" customFormat="1" x14ac:dyDescent="0.15">
      <c r="A166" s="251"/>
      <c r="B166" s="252">
        <v>148</v>
      </c>
      <c r="C166" s="252" t="s">
        <v>1635</v>
      </c>
      <c r="D166" s="252" t="str">
        <f t="shared" si="3"/>
        <v>South</v>
      </c>
      <c r="E166" s="257">
        <v>272522</v>
      </c>
      <c r="F166" s="254">
        <v>12</v>
      </c>
      <c r="G166" s="254">
        <v>148</v>
      </c>
      <c r="H166" s="254"/>
      <c r="I166" s="251"/>
      <c r="J166" s="252" t="s">
        <v>1498</v>
      </c>
      <c r="K166" s="252" t="s">
        <v>1684</v>
      </c>
      <c r="N166" s="251"/>
    </row>
    <row r="167" spans="1:14" s="252" customFormat="1" x14ac:dyDescent="0.15">
      <c r="A167" s="251"/>
      <c r="B167" s="252">
        <v>149</v>
      </c>
      <c r="C167" s="252" t="s">
        <v>1641</v>
      </c>
      <c r="D167" s="252" t="str">
        <f t="shared" si="3"/>
        <v>Midwest</v>
      </c>
      <c r="E167" s="257">
        <v>454839</v>
      </c>
      <c r="F167" s="254">
        <v>131</v>
      </c>
      <c r="G167" s="254">
        <v>66</v>
      </c>
      <c r="H167" s="254"/>
      <c r="I167" s="251"/>
      <c r="J167" s="252" t="s">
        <v>1507</v>
      </c>
      <c r="K167" s="252" t="s">
        <v>1585</v>
      </c>
      <c r="N167" s="251"/>
    </row>
    <row r="168" spans="1:14" s="252" customFormat="1" x14ac:dyDescent="0.15">
      <c r="A168" s="251"/>
      <c r="B168" s="252">
        <v>150</v>
      </c>
      <c r="C168" s="252" t="s">
        <v>1618</v>
      </c>
      <c r="D168" s="252" t="str">
        <f t="shared" si="3"/>
        <v>West</v>
      </c>
      <c r="E168" s="257">
        <v>999587</v>
      </c>
      <c r="F168" s="254">
        <v>76</v>
      </c>
      <c r="G168" s="254">
        <v>68</v>
      </c>
      <c r="H168" s="254"/>
      <c r="I168" s="251"/>
      <c r="J168" s="252" t="s">
        <v>1498</v>
      </c>
      <c r="K168" s="252" t="s">
        <v>1652</v>
      </c>
      <c r="N168" s="251"/>
    </row>
    <row r="169" spans="1:14" s="252" customFormat="1" x14ac:dyDescent="0.15">
      <c r="A169" s="251"/>
      <c r="B169" s="252">
        <v>151</v>
      </c>
      <c r="C169" s="252" t="s">
        <v>1637</v>
      </c>
      <c r="D169" s="252" t="str">
        <f t="shared" si="3"/>
        <v>Midwest</v>
      </c>
      <c r="E169" s="257">
        <v>886006</v>
      </c>
      <c r="F169" s="254">
        <v>108</v>
      </c>
      <c r="G169" s="254">
        <v>18</v>
      </c>
      <c r="H169" s="254"/>
      <c r="I169" s="251"/>
      <c r="J169" s="252" t="s">
        <v>1507</v>
      </c>
      <c r="K169" s="252" t="s">
        <v>1647</v>
      </c>
      <c r="N169" s="251"/>
    </row>
    <row r="170" spans="1:14" s="252" customFormat="1" x14ac:dyDescent="0.15">
      <c r="A170" s="251"/>
      <c r="B170" s="252">
        <v>152</v>
      </c>
      <c r="C170" s="252" t="s">
        <v>1654</v>
      </c>
      <c r="D170" s="252" t="str">
        <f t="shared" si="3"/>
        <v>Northeast</v>
      </c>
      <c r="E170" s="257">
        <v>413077</v>
      </c>
      <c r="F170" s="254">
        <v>123</v>
      </c>
      <c r="G170" s="254">
        <v>41</v>
      </c>
      <c r="H170" s="254"/>
      <c r="I170" s="251"/>
      <c r="J170" s="252" t="s">
        <v>1495</v>
      </c>
      <c r="K170" s="252" t="s">
        <v>1569</v>
      </c>
      <c r="N170" s="251"/>
    </row>
    <row r="171" spans="1:14" s="252" customFormat="1" x14ac:dyDescent="0.15">
      <c r="A171" s="251"/>
      <c r="B171" s="252">
        <v>153</v>
      </c>
      <c r="C171" s="252" t="s">
        <v>1677</v>
      </c>
      <c r="D171" s="252" t="str">
        <f t="shared" si="3"/>
        <v>South</v>
      </c>
      <c r="E171" s="257">
        <v>464848</v>
      </c>
      <c r="F171" s="254">
        <v>158</v>
      </c>
      <c r="G171" s="254">
        <v>145</v>
      </c>
      <c r="H171" s="254"/>
      <c r="I171" s="251"/>
      <c r="J171" s="252" t="s">
        <v>1492</v>
      </c>
      <c r="K171" s="252" t="s">
        <v>1685</v>
      </c>
      <c r="N171" s="251"/>
    </row>
    <row r="172" spans="1:14" s="252" customFormat="1" x14ac:dyDescent="0.15">
      <c r="A172" s="251"/>
      <c r="B172" s="252">
        <v>154</v>
      </c>
      <c r="C172" s="252" t="s">
        <v>1632</v>
      </c>
      <c r="D172" s="252" t="str">
        <f t="shared" si="3"/>
        <v>South</v>
      </c>
      <c r="E172" s="257">
        <v>298109</v>
      </c>
      <c r="F172" s="254">
        <v>97</v>
      </c>
      <c r="G172" s="254">
        <v>186</v>
      </c>
      <c r="H172" s="254"/>
      <c r="I172" s="251"/>
      <c r="J172" s="252" t="s">
        <v>1495</v>
      </c>
      <c r="K172" s="252" t="s">
        <v>1656</v>
      </c>
      <c r="N172" s="251"/>
    </row>
    <row r="173" spans="1:14" s="252" customFormat="1" x14ac:dyDescent="0.15">
      <c r="A173" s="251"/>
      <c r="B173" s="252">
        <v>155</v>
      </c>
      <c r="C173" s="252" t="s">
        <v>1626</v>
      </c>
      <c r="D173" s="252" t="str">
        <f t="shared" si="3"/>
        <v>Midwest</v>
      </c>
      <c r="E173" s="257">
        <v>318465</v>
      </c>
      <c r="F173" s="254">
        <v>165</v>
      </c>
      <c r="G173" s="254">
        <v>86</v>
      </c>
      <c r="H173" s="254"/>
      <c r="I173" s="251"/>
      <c r="J173" s="252" t="s">
        <v>1498</v>
      </c>
      <c r="K173" s="252" t="s">
        <v>1675</v>
      </c>
      <c r="N173" s="251"/>
    </row>
    <row r="174" spans="1:14" s="252" customFormat="1" x14ac:dyDescent="0.15">
      <c r="A174" s="251"/>
      <c r="B174" s="252">
        <v>156</v>
      </c>
      <c r="C174" s="252" t="s">
        <v>1665</v>
      </c>
      <c r="D174" s="252" t="str">
        <f t="shared" si="3"/>
        <v>Northeast</v>
      </c>
      <c r="E174" s="257">
        <v>875873</v>
      </c>
      <c r="F174" s="254">
        <v>124</v>
      </c>
      <c r="G174" s="254">
        <v>53</v>
      </c>
      <c r="H174" s="254"/>
      <c r="I174" s="251"/>
      <c r="J174" s="252" t="s">
        <v>1498</v>
      </c>
      <c r="K174" s="252" t="s">
        <v>1673</v>
      </c>
      <c r="N174" s="251"/>
    </row>
    <row r="175" spans="1:14" s="252" customFormat="1" x14ac:dyDescent="0.15">
      <c r="A175" s="251"/>
      <c r="B175" s="252">
        <v>157</v>
      </c>
      <c r="C175" s="252" t="s">
        <v>1684</v>
      </c>
      <c r="D175" s="252" t="str">
        <f t="shared" si="3"/>
        <v>West</v>
      </c>
      <c r="E175" s="257">
        <v>422464</v>
      </c>
      <c r="F175" s="254">
        <v>200</v>
      </c>
      <c r="G175" s="254">
        <v>105</v>
      </c>
      <c r="H175" s="254"/>
      <c r="I175" s="251"/>
      <c r="J175" s="252" t="s">
        <v>1498</v>
      </c>
      <c r="K175" s="252" t="s">
        <v>1686</v>
      </c>
      <c r="N175" s="251"/>
    </row>
    <row r="176" spans="1:14" s="252" customFormat="1" x14ac:dyDescent="0.15">
      <c r="A176" s="251"/>
      <c r="B176" s="252">
        <v>158</v>
      </c>
      <c r="C176" s="252" t="s">
        <v>1663</v>
      </c>
      <c r="D176" s="252" t="str">
        <f t="shared" si="3"/>
        <v>South</v>
      </c>
      <c r="E176" s="257">
        <v>328471</v>
      </c>
      <c r="F176" s="254">
        <v>186</v>
      </c>
      <c r="G176" s="254">
        <v>57</v>
      </c>
      <c r="H176" s="254"/>
      <c r="I176" s="251"/>
      <c r="J176" s="252" t="s">
        <v>1498</v>
      </c>
      <c r="K176" s="252" t="s">
        <v>1517</v>
      </c>
      <c r="N176" s="251"/>
    </row>
    <row r="177" spans="1:14" s="252" customFormat="1" x14ac:dyDescent="0.15">
      <c r="A177" s="251"/>
      <c r="B177" s="252">
        <v>159</v>
      </c>
      <c r="C177" s="252" t="s">
        <v>1644</v>
      </c>
      <c r="D177" s="252" t="str">
        <f t="shared" si="3"/>
        <v>West</v>
      </c>
      <c r="E177" s="257">
        <v>2020658</v>
      </c>
      <c r="F177" s="254">
        <v>197</v>
      </c>
      <c r="G177" s="254">
        <v>164</v>
      </c>
      <c r="H177" s="254"/>
      <c r="I177" s="251"/>
      <c r="J177" s="252" t="s">
        <v>1507</v>
      </c>
      <c r="K177" s="252" t="s">
        <v>1515</v>
      </c>
      <c r="N177" s="251"/>
    </row>
    <row r="178" spans="1:14" s="252" customFormat="1" x14ac:dyDescent="0.15">
      <c r="A178" s="251"/>
      <c r="B178" s="252">
        <v>160</v>
      </c>
      <c r="C178" s="252" t="s">
        <v>1548</v>
      </c>
      <c r="D178" s="252" t="str">
        <f t="shared" si="3"/>
        <v>South</v>
      </c>
      <c r="E178" s="257">
        <v>306457</v>
      </c>
      <c r="F178" s="254">
        <v>80</v>
      </c>
      <c r="G178" s="254">
        <v>166</v>
      </c>
      <c r="H178" s="254"/>
      <c r="I178" s="251"/>
      <c r="J178" s="252" t="s">
        <v>1498</v>
      </c>
      <c r="K178" s="252" t="s">
        <v>1617</v>
      </c>
      <c r="N178" s="251"/>
    </row>
    <row r="179" spans="1:14" s="252" customFormat="1" x14ac:dyDescent="0.15">
      <c r="A179" s="251"/>
      <c r="B179" s="252">
        <v>161</v>
      </c>
      <c r="C179" s="252" t="s">
        <v>1679</v>
      </c>
      <c r="D179" s="252" t="str">
        <f t="shared" si="3"/>
        <v>Northeast</v>
      </c>
      <c r="E179" s="257">
        <v>523359</v>
      </c>
      <c r="F179" s="254">
        <v>86</v>
      </c>
      <c r="G179" s="254">
        <v>27</v>
      </c>
      <c r="H179" s="254"/>
      <c r="I179" s="251"/>
      <c r="J179" s="252" t="s">
        <v>1498</v>
      </c>
      <c r="K179" s="252" t="s">
        <v>1533</v>
      </c>
      <c r="N179" s="251"/>
    </row>
    <row r="180" spans="1:14" s="252" customFormat="1" x14ac:dyDescent="0.15">
      <c r="A180" s="251"/>
      <c r="B180" s="252">
        <v>162</v>
      </c>
      <c r="C180" s="252" t="s">
        <v>1602</v>
      </c>
      <c r="D180" s="252" t="str">
        <f t="shared" si="3"/>
        <v>Midwest</v>
      </c>
      <c r="E180" s="257">
        <v>707143</v>
      </c>
      <c r="F180" s="254">
        <v>117</v>
      </c>
      <c r="G180" s="254">
        <v>168</v>
      </c>
      <c r="H180" s="254"/>
      <c r="I180" s="251"/>
      <c r="J180" s="252" t="s">
        <v>1498</v>
      </c>
      <c r="K180" s="252" t="s">
        <v>1563</v>
      </c>
      <c r="N180" s="251"/>
    </row>
    <row r="181" spans="1:14" s="252" customFormat="1" x14ac:dyDescent="0.15">
      <c r="A181" s="251"/>
      <c r="B181" s="252">
        <v>164</v>
      </c>
      <c r="C181" s="252" t="s">
        <v>1687</v>
      </c>
      <c r="D181" s="252" t="str">
        <f t="shared" si="3"/>
        <v>Midwest</v>
      </c>
      <c r="E181" s="257">
        <v>641981</v>
      </c>
      <c r="F181" s="254">
        <v>161</v>
      </c>
      <c r="G181" s="254">
        <v>151</v>
      </c>
      <c r="H181" s="254"/>
      <c r="I181" s="251"/>
      <c r="J181" s="252" t="s">
        <v>1498</v>
      </c>
      <c r="K181" s="252" t="s">
        <v>1620</v>
      </c>
      <c r="N181" s="251"/>
    </row>
    <row r="182" spans="1:14" s="252" customFormat="1" x14ac:dyDescent="0.15">
      <c r="A182" s="251"/>
      <c r="B182" s="252">
        <v>165</v>
      </c>
      <c r="C182" s="252" t="s">
        <v>1657</v>
      </c>
      <c r="D182" s="252" t="str">
        <f t="shared" si="3"/>
        <v>South</v>
      </c>
      <c r="E182" s="257">
        <v>2674019</v>
      </c>
      <c r="F182" s="254">
        <v>114</v>
      </c>
      <c r="G182" s="254">
        <v>132</v>
      </c>
      <c r="H182" s="254"/>
      <c r="I182" s="251"/>
      <c r="J182" s="252" t="s">
        <v>1498</v>
      </c>
      <c r="K182" s="252" t="s">
        <v>1645</v>
      </c>
      <c r="N182" s="251"/>
    </row>
    <row r="183" spans="1:14" s="252" customFormat="1" x14ac:dyDescent="0.15">
      <c r="A183" s="251"/>
      <c r="B183" s="252">
        <v>166</v>
      </c>
      <c r="C183" s="252" t="s">
        <v>1676</v>
      </c>
      <c r="D183" s="252" t="str">
        <f t="shared" si="3"/>
        <v>South</v>
      </c>
      <c r="E183" s="257">
        <v>548234</v>
      </c>
      <c r="F183" s="254">
        <v>185</v>
      </c>
      <c r="G183" s="254">
        <v>125</v>
      </c>
      <c r="H183" s="254"/>
      <c r="I183" s="251"/>
      <c r="J183" s="252" t="s">
        <v>1498</v>
      </c>
      <c r="K183" s="252" t="s">
        <v>1667</v>
      </c>
      <c r="N183" s="251"/>
    </row>
    <row r="184" spans="1:14" s="252" customFormat="1" x14ac:dyDescent="0.15">
      <c r="A184" s="251"/>
      <c r="B184" s="252">
        <v>167</v>
      </c>
      <c r="C184" s="252" t="s">
        <v>1527</v>
      </c>
      <c r="D184" s="252" t="str">
        <f t="shared" si="3"/>
        <v>South</v>
      </c>
      <c r="E184" s="257">
        <v>1148279</v>
      </c>
      <c r="F184" s="254">
        <v>151</v>
      </c>
      <c r="G184" s="254">
        <v>117</v>
      </c>
      <c r="H184" s="254"/>
      <c r="I184" s="251"/>
      <c r="J184" s="252" t="s">
        <v>1498</v>
      </c>
      <c r="K184" s="252" t="s">
        <v>1649</v>
      </c>
      <c r="N184" s="251"/>
    </row>
    <row r="185" spans="1:14" s="252" customFormat="1" x14ac:dyDescent="0.15">
      <c r="A185" s="251"/>
      <c r="B185" s="252">
        <v>168</v>
      </c>
      <c r="C185" s="252" t="s">
        <v>1661</v>
      </c>
      <c r="D185" s="252" t="str">
        <f t="shared" si="3"/>
        <v>South</v>
      </c>
      <c r="E185" s="257">
        <v>390594</v>
      </c>
      <c r="F185" s="254">
        <v>159</v>
      </c>
      <c r="G185" s="254">
        <v>122</v>
      </c>
      <c r="H185" s="254"/>
      <c r="I185" s="251"/>
      <c r="J185" s="252" t="s">
        <v>1498</v>
      </c>
      <c r="K185" s="252" t="s">
        <v>1653</v>
      </c>
      <c r="N185" s="251"/>
    </row>
    <row r="186" spans="1:14" s="252" customFormat="1" x14ac:dyDescent="0.15">
      <c r="A186" s="251"/>
      <c r="B186" s="252">
        <v>169</v>
      </c>
      <c r="C186" s="252" t="s">
        <v>1584</v>
      </c>
      <c r="D186" s="252" t="str">
        <f t="shared" si="3"/>
        <v>Midwest</v>
      </c>
      <c r="E186" s="257">
        <v>349579</v>
      </c>
      <c r="F186" s="254">
        <v>59</v>
      </c>
      <c r="G186" s="254">
        <v>174</v>
      </c>
      <c r="H186" s="254"/>
      <c r="I186" s="251"/>
      <c r="J186" s="252" t="s">
        <v>1507</v>
      </c>
      <c r="K186" s="252" t="s">
        <v>1668</v>
      </c>
      <c r="N186" s="251"/>
    </row>
    <row r="187" spans="1:14" s="252" customFormat="1" x14ac:dyDescent="0.15">
      <c r="A187" s="251"/>
      <c r="B187" s="252">
        <v>170</v>
      </c>
      <c r="C187" s="252" t="s">
        <v>1518</v>
      </c>
      <c r="D187" s="252" t="str">
        <f t="shared" si="3"/>
        <v>West</v>
      </c>
      <c r="E187" s="257">
        <v>835492</v>
      </c>
      <c r="F187" s="254">
        <v>32</v>
      </c>
      <c r="G187" s="254">
        <v>197</v>
      </c>
      <c r="H187" s="254"/>
      <c r="I187" s="251"/>
      <c r="J187" s="252" t="s">
        <v>1495</v>
      </c>
      <c r="K187" s="252" t="s">
        <v>1672</v>
      </c>
      <c r="N187" s="251"/>
    </row>
    <row r="188" spans="1:14" s="252" customFormat="1" x14ac:dyDescent="0.15">
      <c r="A188" s="251"/>
      <c r="B188" s="252">
        <v>171</v>
      </c>
      <c r="C188" s="252" t="s">
        <v>1688</v>
      </c>
      <c r="D188" s="252" t="str">
        <f t="shared" si="3"/>
        <v>Midwest</v>
      </c>
      <c r="E188" s="257">
        <v>325641</v>
      </c>
      <c r="F188" s="254">
        <v>173</v>
      </c>
      <c r="G188" s="254">
        <v>138</v>
      </c>
      <c r="H188" s="254"/>
      <c r="I188" s="251"/>
      <c r="J188" s="252" t="s">
        <v>1498</v>
      </c>
      <c r="K188" s="252" t="s">
        <v>1511</v>
      </c>
      <c r="N188" s="251"/>
    </row>
    <row r="189" spans="1:14" s="252" customFormat="1" x14ac:dyDescent="0.15">
      <c r="A189" s="251"/>
      <c r="B189" s="252">
        <v>172</v>
      </c>
      <c r="C189" s="252" t="s">
        <v>1669</v>
      </c>
      <c r="D189" s="252" t="str">
        <f t="shared" si="3"/>
        <v>Northeast</v>
      </c>
      <c r="E189" s="257">
        <v>273017</v>
      </c>
      <c r="F189" s="254">
        <v>91</v>
      </c>
      <c r="G189" s="254">
        <v>57</v>
      </c>
      <c r="H189" s="254"/>
      <c r="I189" s="251"/>
      <c r="J189" s="252" t="s">
        <v>1507</v>
      </c>
      <c r="K189" s="252" t="s">
        <v>1680</v>
      </c>
      <c r="N189" s="251"/>
    </row>
    <row r="190" spans="1:14" s="252" customFormat="1" x14ac:dyDescent="0.15">
      <c r="A190" s="251"/>
      <c r="B190" s="252">
        <v>173</v>
      </c>
      <c r="C190" s="252" t="s">
        <v>1542</v>
      </c>
      <c r="D190" s="252" t="str">
        <f t="shared" si="3"/>
        <v>Midwest</v>
      </c>
      <c r="E190" s="257">
        <v>393133</v>
      </c>
      <c r="F190" s="254">
        <v>126</v>
      </c>
      <c r="G190" s="254">
        <v>176</v>
      </c>
      <c r="H190" s="254"/>
      <c r="I190" s="251"/>
      <c r="J190" s="252" t="s">
        <v>1492</v>
      </c>
      <c r="K190" s="252" t="s">
        <v>1688</v>
      </c>
      <c r="N190" s="251"/>
    </row>
    <row r="191" spans="1:14" s="252" customFormat="1" x14ac:dyDescent="0.15">
      <c r="A191" s="251"/>
      <c r="B191" s="252">
        <v>174</v>
      </c>
      <c r="C191" s="252" t="s">
        <v>1643</v>
      </c>
      <c r="D191" s="252" t="str">
        <f t="shared" si="3"/>
        <v>South</v>
      </c>
      <c r="E191" s="257">
        <v>263996</v>
      </c>
      <c r="F191" s="254">
        <v>4</v>
      </c>
      <c r="G191" s="254">
        <v>196</v>
      </c>
      <c r="H191" s="254"/>
      <c r="I191" s="251"/>
      <c r="J191" s="252" t="s">
        <v>1507</v>
      </c>
      <c r="K191" s="252" t="s">
        <v>1648</v>
      </c>
      <c r="N191" s="251"/>
    </row>
    <row r="192" spans="1:14" s="252" customFormat="1" x14ac:dyDescent="0.15">
      <c r="A192" s="251"/>
      <c r="B192" s="252">
        <v>175</v>
      </c>
      <c r="C192" s="252" t="s">
        <v>1638</v>
      </c>
      <c r="D192" s="252" t="str">
        <f t="shared" si="3"/>
        <v>South</v>
      </c>
      <c r="E192" s="257">
        <v>633210</v>
      </c>
      <c r="F192" s="254">
        <v>184</v>
      </c>
      <c r="G192" s="254">
        <v>190</v>
      </c>
      <c r="H192" s="254"/>
      <c r="I192" s="251"/>
      <c r="J192" s="252" t="s">
        <v>1498</v>
      </c>
      <c r="K192" s="252" t="s">
        <v>1587</v>
      </c>
      <c r="N192" s="251"/>
    </row>
    <row r="193" spans="1:14" s="252" customFormat="1" x14ac:dyDescent="0.15">
      <c r="A193" s="251"/>
      <c r="B193" s="252">
        <v>176</v>
      </c>
      <c r="C193" s="252" t="s">
        <v>1689</v>
      </c>
      <c r="D193" s="252" t="str">
        <f t="shared" si="3"/>
        <v>West</v>
      </c>
      <c r="E193" s="257">
        <v>406440</v>
      </c>
      <c r="F193" s="254">
        <v>168</v>
      </c>
      <c r="G193" s="254">
        <v>138</v>
      </c>
      <c r="H193" s="254"/>
      <c r="I193" s="251"/>
      <c r="J193" s="252" t="s">
        <v>1495</v>
      </c>
      <c r="K193" s="252" t="s">
        <v>1682</v>
      </c>
      <c r="N193" s="251"/>
    </row>
    <row r="194" spans="1:14" s="252" customFormat="1" x14ac:dyDescent="0.15">
      <c r="A194" s="251"/>
      <c r="B194" s="252">
        <v>177</v>
      </c>
      <c r="C194" s="252" t="s">
        <v>1639</v>
      </c>
      <c r="D194" s="252" t="str">
        <f t="shared" si="3"/>
        <v>Northeast</v>
      </c>
      <c r="E194" s="257">
        <v>527300</v>
      </c>
      <c r="F194" s="254">
        <v>110</v>
      </c>
      <c r="G194" s="254">
        <v>161</v>
      </c>
      <c r="H194" s="254"/>
      <c r="I194" s="251"/>
      <c r="J194" s="252" t="s">
        <v>1492</v>
      </c>
      <c r="K194" s="252" t="s">
        <v>1607</v>
      </c>
      <c r="N194" s="251"/>
    </row>
    <row r="195" spans="1:14" s="252" customFormat="1" x14ac:dyDescent="0.15">
      <c r="A195" s="251"/>
      <c r="B195" s="252">
        <v>178</v>
      </c>
      <c r="C195" s="252" t="s">
        <v>1670</v>
      </c>
      <c r="D195" s="252" t="str">
        <f t="shared" si="3"/>
        <v>South</v>
      </c>
      <c r="E195" s="257">
        <v>336000</v>
      </c>
      <c r="F195" s="254">
        <v>199</v>
      </c>
      <c r="G195" s="254">
        <v>195</v>
      </c>
      <c r="H195" s="254"/>
      <c r="I195" s="251"/>
      <c r="J195" s="252" t="s">
        <v>1492</v>
      </c>
      <c r="K195" s="252" t="s">
        <v>1579</v>
      </c>
      <c r="N195" s="251"/>
    </row>
    <row r="196" spans="1:14" s="252" customFormat="1" x14ac:dyDescent="0.15">
      <c r="A196" s="251"/>
      <c r="B196" s="252">
        <v>179</v>
      </c>
      <c r="C196" s="252" t="s">
        <v>1589</v>
      </c>
      <c r="D196" s="252" t="str">
        <f t="shared" si="3"/>
        <v>South</v>
      </c>
      <c r="E196" s="257">
        <v>374900</v>
      </c>
      <c r="F196" s="254">
        <v>37</v>
      </c>
      <c r="G196" s="254">
        <v>172</v>
      </c>
      <c r="H196" s="254"/>
      <c r="I196" s="251"/>
      <c r="J196" s="252" t="s">
        <v>1498</v>
      </c>
      <c r="K196" s="252" t="s">
        <v>1690</v>
      </c>
      <c r="N196" s="251"/>
    </row>
    <row r="197" spans="1:14" s="252" customFormat="1" x14ac:dyDescent="0.15">
      <c r="A197" s="251"/>
      <c r="B197" s="252">
        <v>180</v>
      </c>
      <c r="C197" s="252" t="s">
        <v>1681</v>
      </c>
      <c r="D197" s="252" t="str">
        <f t="shared" si="3"/>
        <v>Northeast</v>
      </c>
      <c r="E197" s="257">
        <v>1601700</v>
      </c>
      <c r="F197" s="254">
        <v>144</v>
      </c>
      <c r="G197" s="254">
        <v>84</v>
      </c>
      <c r="H197" s="254"/>
      <c r="I197" s="251"/>
      <c r="J197" s="252" t="s">
        <v>1495</v>
      </c>
      <c r="K197" s="252" t="s">
        <v>1664</v>
      </c>
      <c r="N197" s="251"/>
    </row>
    <row r="198" spans="1:14" s="252" customFormat="1" x14ac:dyDescent="0.15">
      <c r="A198" s="251"/>
      <c r="B198" s="252">
        <v>181</v>
      </c>
      <c r="C198" s="252" t="s">
        <v>1568</v>
      </c>
      <c r="D198" s="252" t="str">
        <f t="shared" si="3"/>
        <v>Midwest</v>
      </c>
      <c r="E198" s="257">
        <v>843000</v>
      </c>
      <c r="F198" s="254">
        <v>156</v>
      </c>
      <c r="G198" s="254">
        <v>141</v>
      </c>
      <c r="H198" s="254"/>
      <c r="I198" s="251"/>
      <c r="J198" s="252" t="s">
        <v>1498</v>
      </c>
      <c r="K198" s="252" t="s">
        <v>1598</v>
      </c>
      <c r="N198" s="251"/>
    </row>
    <row r="199" spans="1:14" s="252" customFormat="1" x14ac:dyDescent="0.15">
      <c r="A199" s="251"/>
      <c r="B199" s="252">
        <v>182</v>
      </c>
      <c r="C199" s="252" t="s">
        <v>1581</v>
      </c>
      <c r="D199" s="252" t="str">
        <f t="shared" si="3"/>
        <v>Northeast</v>
      </c>
      <c r="E199" s="257">
        <v>280800</v>
      </c>
      <c r="F199" s="254">
        <v>85</v>
      </c>
      <c r="G199" s="254">
        <v>147</v>
      </c>
      <c r="H199" s="254"/>
      <c r="I199" s="251"/>
      <c r="J199" s="252" t="s">
        <v>1507</v>
      </c>
      <c r="K199" s="252" t="s">
        <v>1658</v>
      </c>
      <c r="N199" s="251"/>
    </row>
    <row r="200" spans="1:14" s="252" customFormat="1" x14ac:dyDescent="0.15">
      <c r="A200" s="251"/>
      <c r="B200" s="252">
        <v>183</v>
      </c>
      <c r="C200" s="252" t="s">
        <v>1691</v>
      </c>
      <c r="D200" s="252" t="str">
        <f t="shared" si="3"/>
        <v>Midwest</v>
      </c>
      <c r="E200" s="257">
        <v>558000</v>
      </c>
      <c r="F200" s="254">
        <v>152</v>
      </c>
      <c r="G200" s="254">
        <v>181</v>
      </c>
      <c r="H200" s="254"/>
      <c r="I200" s="251"/>
      <c r="J200" s="252" t="s">
        <v>1507</v>
      </c>
      <c r="K200" s="252" t="s">
        <v>1595</v>
      </c>
      <c r="N200" s="251"/>
    </row>
    <row r="201" spans="1:14" s="252" customFormat="1" x14ac:dyDescent="0.15">
      <c r="A201" s="251"/>
      <c r="B201" s="252">
        <v>184</v>
      </c>
      <c r="C201" s="252" t="s">
        <v>1610</v>
      </c>
      <c r="D201" s="252" t="str">
        <f t="shared" si="3"/>
        <v>South</v>
      </c>
      <c r="E201" s="257">
        <v>274500</v>
      </c>
      <c r="F201" s="254">
        <v>47</v>
      </c>
      <c r="G201" s="254">
        <v>183</v>
      </c>
      <c r="H201" s="254"/>
      <c r="I201" s="251"/>
      <c r="J201" s="252" t="s">
        <v>1492</v>
      </c>
      <c r="K201" s="252" t="s">
        <v>1687</v>
      </c>
      <c r="N201" s="251"/>
    </row>
    <row r="202" spans="1:14" s="252" customFormat="1" x14ac:dyDescent="0.15">
      <c r="A202" s="251"/>
      <c r="B202" s="252">
        <v>185</v>
      </c>
      <c r="C202" s="252" t="s">
        <v>1683</v>
      </c>
      <c r="D202" s="252" t="str">
        <f t="shared" si="3"/>
        <v>Northeast</v>
      </c>
      <c r="E202" s="257">
        <v>414200</v>
      </c>
      <c r="F202" s="254">
        <v>96</v>
      </c>
      <c r="G202" s="254">
        <v>155</v>
      </c>
      <c r="H202" s="254"/>
      <c r="I202" s="251"/>
      <c r="J202" s="252" t="s">
        <v>1498</v>
      </c>
      <c r="K202" s="252" t="s">
        <v>1619</v>
      </c>
      <c r="N202" s="251"/>
    </row>
    <row r="203" spans="1:14" s="252" customFormat="1" x14ac:dyDescent="0.15">
      <c r="A203" s="251"/>
      <c r="B203" s="252">
        <v>186</v>
      </c>
      <c r="C203" s="252" t="s">
        <v>1599</v>
      </c>
      <c r="D203" s="252" t="str">
        <f t="shared" si="3"/>
        <v>West</v>
      </c>
      <c r="E203" s="257">
        <v>949700</v>
      </c>
      <c r="F203" s="254">
        <v>178</v>
      </c>
      <c r="G203" s="254">
        <v>185</v>
      </c>
      <c r="H203" s="254"/>
      <c r="I203" s="251"/>
      <c r="J203" s="252" t="s">
        <v>1507</v>
      </c>
      <c r="K203" s="252" t="s">
        <v>1571</v>
      </c>
      <c r="N203" s="251"/>
    </row>
    <row r="204" spans="1:14" s="252" customFormat="1" x14ac:dyDescent="0.15">
      <c r="A204" s="251"/>
      <c r="B204" s="252">
        <v>187</v>
      </c>
      <c r="C204" s="252" t="s">
        <v>1692</v>
      </c>
      <c r="D204" s="252" t="str">
        <f t="shared" si="3"/>
        <v>Northeast</v>
      </c>
      <c r="E204" s="257">
        <v>438200</v>
      </c>
      <c r="F204" s="254">
        <v>94</v>
      </c>
      <c r="G204" s="254">
        <v>165</v>
      </c>
      <c r="H204" s="254"/>
      <c r="I204" s="251"/>
      <c r="J204" s="252" t="s">
        <v>1495</v>
      </c>
      <c r="K204" s="252" t="s">
        <v>1693</v>
      </c>
      <c r="N204" s="251"/>
    </row>
    <row r="205" spans="1:14" s="252" customFormat="1" x14ac:dyDescent="0.15">
      <c r="A205" s="251"/>
      <c r="B205" s="252">
        <v>188</v>
      </c>
      <c r="C205" s="252" t="s">
        <v>1621</v>
      </c>
      <c r="D205" s="252" t="str">
        <f t="shared" si="3"/>
        <v>South</v>
      </c>
      <c r="E205" s="257">
        <v>286700</v>
      </c>
      <c r="F205" s="254">
        <v>146</v>
      </c>
      <c r="G205" s="254">
        <v>184</v>
      </c>
      <c r="H205" s="254"/>
      <c r="I205" s="251"/>
      <c r="J205" s="252" t="s">
        <v>1498</v>
      </c>
      <c r="K205" s="252" t="s">
        <v>1689</v>
      </c>
      <c r="N205" s="251"/>
    </row>
    <row r="206" spans="1:14" s="252" customFormat="1" x14ac:dyDescent="0.15">
      <c r="A206" s="251"/>
      <c r="B206" s="252">
        <v>189</v>
      </c>
      <c r="C206" s="252" t="s">
        <v>1573</v>
      </c>
      <c r="D206" s="252" t="str">
        <f t="shared" si="3"/>
        <v>Midwest</v>
      </c>
      <c r="E206" s="257">
        <v>1791400</v>
      </c>
      <c r="F206" s="254">
        <v>181</v>
      </c>
      <c r="G206" s="254">
        <v>167</v>
      </c>
      <c r="H206" s="254"/>
      <c r="I206" s="251"/>
      <c r="J206" s="252" t="s">
        <v>1507</v>
      </c>
      <c r="K206" s="252" t="s">
        <v>1615</v>
      </c>
      <c r="N206" s="251"/>
    </row>
    <row r="207" spans="1:14" s="252" customFormat="1" x14ac:dyDescent="0.15">
      <c r="A207" s="251"/>
      <c r="B207" s="252">
        <v>190</v>
      </c>
      <c r="C207" s="252" t="s">
        <v>1561</v>
      </c>
      <c r="D207" s="252" t="str">
        <f t="shared" si="3"/>
        <v>South</v>
      </c>
      <c r="E207" s="257">
        <v>310600</v>
      </c>
      <c r="F207" s="254">
        <v>78</v>
      </c>
      <c r="G207" s="254">
        <v>160</v>
      </c>
      <c r="H207" s="254"/>
      <c r="I207" s="251"/>
      <c r="J207" s="252" t="s">
        <v>1498</v>
      </c>
      <c r="K207" s="252" t="s">
        <v>1694</v>
      </c>
      <c r="N207" s="251"/>
    </row>
    <row r="208" spans="1:14" s="252" customFormat="1" x14ac:dyDescent="0.15">
      <c r="A208" s="251"/>
      <c r="B208" s="252">
        <v>191</v>
      </c>
      <c r="C208" s="252" t="s">
        <v>1694</v>
      </c>
      <c r="D208" s="252" t="str">
        <f t="shared" si="3"/>
        <v>West</v>
      </c>
      <c r="E208" s="257">
        <v>452800</v>
      </c>
      <c r="F208" s="254">
        <v>130</v>
      </c>
      <c r="G208" s="254">
        <v>199</v>
      </c>
      <c r="H208" s="254"/>
      <c r="I208" s="251"/>
      <c r="J208" s="252" t="s">
        <v>1492</v>
      </c>
      <c r="K208" s="252" t="s">
        <v>1622</v>
      </c>
      <c r="N208" s="251"/>
    </row>
    <row r="209" spans="1:14" s="252" customFormat="1" x14ac:dyDescent="0.15">
      <c r="A209" s="251"/>
      <c r="B209" s="252">
        <v>192</v>
      </c>
      <c r="C209" s="252" t="s">
        <v>1591</v>
      </c>
      <c r="D209" s="252" t="str">
        <f t="shared" si="3"/>
        <v>Midwest</v>
      </c>
      <c r="E209" s="257">
        <v>418400</v>
      </c>
      <c r="F209" s="254">
        <v>193</v>
      </c>
      <c r="G209" s="254">
        <v>189</v>
      </c>
      <c r="H209" s="254"/>
      <c r="I209" s="251"/>
      <c r="J209" s="252" t="s">
        <v>1507</v>
      </c>
      <c r="K209" s="252" t="s">
        <v>1557</v>
      </c>
      <c r="N209" s="251"/>
    </row>
    <row r="210" spans="1:14" s="252" customFormat="1" x14ac:dyDescent="0.15">
      <c r="A210" s="251"/>
      <c r="B210" s="252">
        <v>193</v>
      </c>
      <c r="C210" s="252" t="s">
        <v>1693</v>
      </c>
      <c r="D210" s="252" t="str">
        <f t="shared" si="3"/>
        <v>Northeast</v>
      </c>
      <c r="E210" s="257">
        <v>298200</v>
      </c>
      <c r="F210" s="254">
        <v>111</v>
      </c>
      <c r="G210" s="254">
        <v>150</v>
      </c>
      <c r="H210" s="254"/>
      <c r="I210" s="251"/>
      <c r="J210" s="252" t="s">
        <v>1507</v>
      </c>
      <c r="K210" s="252" t="s">
        <v>1640</v>
      </c>
      <c r="N210" s="251"/>
    </row>
    <row r="211" spans="1:14" s="252" customFormat="1" x14ac:dyDescent="0.15">
      <c r="A211" s="251"/>
      <c r="B211" s="252">
        <v>194</v>
      </c>
      <c r="C211" s="252" t="s">
        <v>1685</v>
      </c>
      <c r="D211" s="252" t="str">
        <f t="shared" ref="D211:D217" si="4">INDEX($J$18:$K$217, MATCH(C211,$K$18:$K$217,0), MATCH(D$17,$J$17:$K$17,0))</f>
        <v>Midwest</v>
      </c>
      <c r="E211" s="257">
        <v>347000</v>
      </c>
      <c r="F211" s="254">
        <v>180</v>
      </c>
      <c r="G211" s="254">
        <v>180</v>
      </c>
      <c r="H211" s="254"/>
      <c r="I211" s="251"/>
      <c r="J211" s="252" t="s">
        <v>1492</v>
      </c>
      <c r="K211" s="252" t="s">
        <v>1611</v>
      </c>
      <c r="N211" s="251"/>
    </row>
    <row r="212" spans="1:14" s="252" customFormat="1" x14ac:dyDescent="0.15">
      <c r="A212" s="251"/>
      <c r="B212" s="252">
        <v>195</v>
      </c>
      <c r="C212" s="252" t="s">
        <v>1614</v>
      </c>
      <c r="D212" s="252" t="str">
        <f t="shared" si="4"/>
        <v>South</v>
      </c>
      <c r="E212" s="257">
        <v>363900</v>
      </c>
      <c r="F212" s="254">
        <v>198</v>
      </c>
      <c r="G212" s="254">
        <v>187</v>
      </c>
      <c r="H212" s="254"/>
      <c r="I212" s="251"/>
      <c r="J212" s="252" t="s">
        <v>1507</v>
      </c>
      <c r="K212" s="252" t="s">
        <v>1590</v>
      </c>
      <c r="N212" s="251"/>
    </row>
    <row r="213" spans="1:14" s="252" customFormat="1" x14ac:dyDescent="0.15">
      <c r="A213" s="251"/>
      <c r="B213" s="252">
        <v>196</v>
      </c>
      <c r="C213" s="252" t="s">
        <v>1686</v>
      </c>
      <c r="D213" s="252" t="str">
        <f t="shared" si="4"/>
        <v>West</v>
      </c>
      <c r="E213" s="257">
        <v>427000</v>
      </c>
      <c r="F213" s="254">
        <v>141</v>
      </c>
      <c r="G213" s="254">
        <v>157</v>
      </c>
      <c r="H213" s="254"/>
      <c r="I213" s="251"/>
      <c r="J213" s="252" t="s">
        <v>1507</v>
      </c>
      <c r="K213" s="252" t="s">
        <v>1601</v>
      </c>
      <c r="N213" s="251"/>
    </row>
    <row r="214" spans="1:14" s="252" customFormat="1" x14ac:dyDescent="0.15">
      <c r="A214" s="251"/>
      <c r="B214" s="252">
        <v>197</v>
      </c>
      <c r="C214" s="252" t="s">
        <v>1690</v>
      </c>
      <c r="D214" s="252" t="str">
        <f t="shared" si="4"/>
        <v>West</v>
      </c>
      <c r="E214" s="257">
        <v>704400</v>
      </c>
      <c r="F214" s="254">
        <v>194</v>
      </c>
      <c r="G214" s="254">
        <v>187</v>
      </c>
      <c r="H214" s="254"/>
      <c r="I214" s="251"/>
      <c r="J214" s="252" t="s">
        <v>1507</v>
      </c>
      <c r="K214" s="252" t="s">
        <v>1604</v>
      </c>
      <c r="N214" s="251"/>
    </row>
    <row r="215" spans="1:14" s="252" customFormat="1" x14ac:dyDescent="0.15">
      <c r="A215" s="251"/>
      <c r="B215" s="252">
        <v>198</v>
      </c>
      <c r="C215" s="252" t="s">
        <v>1655</v>
      </c>
      <c r="D215" s="252" t="str">
        <f t="shared" si="4"/>
        <v>West</v>
      </c>
      <c r="E215" s="257">
        <v>263200</v>
      </c>
      <c r="F215" s="254">
        <v>92</v>
      </c>
      <c r="G215" s="254">
        <v>200</v>
      </c>
      <c r="H215" s="254"/>
      <c r="I215" s="251"/>
      <c r="J215" s="252" t="s">
        <v>1495</v>
      </c>
      <c r="K215" s="252" t="s">
        <v>1634</v>
      </c>
      <c r="N215" s="251"/>
    </row>
    <row r="216" spans="1:14" s="252" customFormat="1" x14ac:dyDescent="0.15">
      <c r="A216" s="251"/>
      <c r="B216" s="252">
        <v>199</v>
      </c>
      <c r="C216" s="252" t="s">
        <v>1660</v>
      </c>
      <c r="D216" s="252" t="str">
        <f t="shared" si="4"/>
        <v>West</v>
      </c>
      <c r="E216" s="257">
        <v>522000</v>
      </c>
      <c r="F216" s="254">
        <v>169</v>
      </c>
      <c r="G216" s="254">
        <v>191</v>
      </c>
      <c r="H216" s="254"/>
      <c r="I216" s="251"/>
      <c r="J216" s="252" t="s">
        <v>1495</v>
      </c>
      <c r="K216" s="252" t="s">
        <v>1692</v>
      </c>
      <c r="N216" s="251"/>
    </row>
    <row r="217" spans="1:14" s="252" customFormat="1" x14ac:dyDescent="0.15">
      <c r="A217" s="251"/>
      <c r="B217" s="252">
        <v>200</v>
      </c>
      <c r="C217" s="252" t="s">
        <v>1512</v>
      </c>
      <c r="D217" s="252" t="str">
        <f t="shared" si="4"/>
        <v>Northeast</v>
      </c>
      <c r="E217" s="257">
        <v>275500</v>
      </c>
      <c r="F217" s="254">
        <v>188</v>
      </c>
      <c r="G217" s="254">
        <v>158</v>
      </c>
      <c r="H217" s="254"/>
      <c r="I217" s="251"/>
      <c r="J217" s="252" t="s">
        <v>1492</v>
      </c>
      <c r="K217" s="252" t="s">
        <v>1691</v>
      </c>
      <c r="N217" s="251"/>
    </row>
  </sheetData>
  <sheetProtection selectLockedCells="1"/>
  <mergeCells count="3">
    <mergeCell ref="B6:K8"/>
    <mergeCell ref="B16:G16"/>
    <mergeCell ref="J16:K16"/>
  </mergeCells>
  <conditionalFormatting sqref="B1:B2">
    <cfRule type="expression" dxfId="46" priority="8">
      <formula>$B$2/$C$2&gt;=0.076</formula>
    </cfRule>
  </conditionalFormatting>
  <conditionalFormatting sqref="C1:C2">
    <cfRule type="expression" dxfId="45" priority="9">
      <formula>$B$2/$C$2&gt;=0.153</formula>
    </cfRule>
  </conditionalFormatting>
  <conditionalFormatting sqref="D1:D2">
    <cfRule type="expression" dxfId="44" priority="10">
      <formula>$B$2/$C$2&gt;=0.23</formula>
    </cfRule>
  </conditionalFormatting>
  <conditionalFormatting sqref="E1:E2">
    <cfRule type="expression" dxfId="43" priority="11">
      <formula>$B$2/$C$2&gt;=0.307</formula>
    </cfRule>
  </conditionalFormatting>
  <conditionalFormatting sqref="F1:F2">
    <cfRule type="expression" dxfId="42" priority="12">
      <formula>$B$2/$C$2&gt;=0.384</formula>
    </cfRule>
  </conditionalFormatting>
  <conditionalFormatting sqref="G1:G2">
    <cfRule type="expression" dxfId="41" priority="13">
      <formula>$B$2/$C$2&gt;=0.461</formula>
    </cfRule>
  </conditionalFormatting>
  <conditionalFormatting sqref="H1:H2">
    <cfRule type="expression" dxfId="40" priority="14">
      <formula>$B$2/$C$2&gt;=0.538</formula>
    </cfRule>
  </conditionalFormatting>
  <conditionalFormatting sqref="I1:I2">
    <cfRule type="expression" dxfId="39" priority="15">
      <formula>$B$2/$C$2&gt;=0.615</formula>
    </cfRule>
  </conditionalFormatting>
  <conditionalFormatting sqref="J1:Q2">
    <cfRule type="expression" dxfId="38" priority="16">
      <formula>$B$2/$C$2&gt;=0.692</formula>
    </cfRule>
  </conditionalFormatting>
  <conditionalFormatting sqref="M1">
    <cfRule type="expression" dxfId="37" priority="4">
      <formula>$B$2/$C$2&gt;=0.846</formula>
    </cfRule>
  </conditionalFormatting>
  <conditionalFormatting sqref="P1">
    <cfRule type="expression" dxfId="36" priority="7">
      <formula>$B$2/$C$2&gt;=0.846</formula>
    </cfRule>
  </conditionalFormatting>
  <conditionalFormatting sqref="Q1">
    <cfRule type="expression" dxfId="35" priority="2">
      <formula>$Q$1&lt;&gt;""</formula>
    </cfRule>
  </conditionalFormatting>
  <conditionalFormatting sqref="R1:S1 B1:P2 Y1:AP2 Q2:S2">
    <cfRule type="expression" dxfId="34" priority="1">
      <formula>$Q$1="Feedback OFF"</formula>
    </cfRule>
  </conditionalFormatting>
  <conditionalFormatting sqref="R1:S2">
    <cfRule type="expression" dxfId="33" priority="3">
      <formula>$B$2/$C$2&gt;=0.846</formula>
    </cfRule>
  </conditionalFormatting>
  <conditionalFormatting sqref="Y1:AG1 AI1:AL1 AN1:AP1 Y2:AP2">
    <cfRule type="expression" dxfId="32" priority="17">
      <formula>$B$2/$C$2&gt;=1</formula>
    </cfRule>
  </conditionalFormatting>
  <conditionalFormatting sqref="AH1">
    <cfRule type="expression" dxfId="31" priority="6">
      <formula>$B$2/$C$2&gt;=0.846</formula>
    </cfRule>
  </conditionalFormatting>
  <conditionalFormatting sqref="AM1">
    <cfRule type="expression" dxfId="30" priority="5">
      <formula>$B$2/$C$2&gt;=0.846</formula>
    </cfRule>
  </conditionalFormatting>
  <dataValidations count="1">
    <dataValidation type="list" allowBlank="1" showInputMessage="1" showErrorMessage="1" sqref="P1" xr:uid="{7845B988-0877-4F04-9DED-BFA1C88A5AE3}">
      <formula1>"Feedback ON, Taunting ON, Feedback OFF"</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Feedback_SFX</vt:lpstr>
      <vt:lpstr>Scoreboard</vt:lpstr>
      <vt:lpstr>A</vt:lpstr>
      <vt:lpstr>B</vt:lpstr>
      <vt:lpstr>C</vt:lpstr>
      <vt:lpstr>D</vt:lpstr>
      <vt:lpstr>E</vt:lpstr>
      <vt:lpstr>F</vt:lpstr>
      <vt:lpstr>G</vt:lpstr>
      <vt:lpstr>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Gordon, Ellen</dc:creator>
  <cp:lastModifiedBy>Guarino, Connor</cp:lastModifiedBy>
  <dcterms:created xsi:type="dcterms:W3CDTF">2024-05-17T16:44:19Z</dcterms:created>
  <dcterms:modified xsi:type="dcterms:W3CDTF">2024-05-24T03:48:55Z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rade formulas">
    <vt:lpwstr>selected</vt:lpwstr>
  </property>
  <property fmtid="{D5CDD505-2E9C-101B-9397-08002B2CF9AE}" pid="3" name="Feedback OFF - Student controlled">
    <vt:lpwstr>selected</vt:lpwstr>
  </property>
  <property fmtid="{D5CDD505-2E9C-101B-9397-08002B2CF9AE}" pid="4" name="Create model charts">
    <vt:lpwstr>selected</vt:lpwstr>
  </property>
  <property fmtid="{D5CDD505-2E9C-101B-9397-08002B2CF9AE}" pid="5" name="Grade cell references">
    <vt:lpwstr>selected</vt:lpwstr>
  </property>
  <property fmtid="{D5CDD505-2E9C-101B-9397-08002B2CF9AE}" pid="6" name="Clear number formatting">
    <vt:lpwstr>selected</vt:lpwstr>
  </property>
  <property fmtid="{D5CDD505-2E9C-101B-9397-08002B2CF9AE}" pid="7" name="Create model pivot tables">
    <vt:lpwstr>selected</vt:lpwstr>
  </property>
  <property fmtid="{D5CDD505-2E9C-101B-9397-08002B2CF9AE}" pid="8" name="Grade absolute references">
    <vt:lpwstr>selected</vt:lpwstr>
  </property>
  <property fmtid="{D5CDD505-2E9C-101B-9397-08002B2CF9AE}" pid="9" name="Keep original assumptions">
    <vt:lpwstr>selected</vt:lpwstr>
  </property>
  <property fmtid="{D5CDD505-2E9C-101B-9397-08002B2CF9AE}" pid="10" name="Create pivot table prompts">
    <vt:lpwstr>selected</vt:lpwstr>
  </property>
  <property fmtid="{D5CDD505-2E9C-101B-9397-08002B2CF9AE}" pid="11" name="Grade number formatting">
    <vt:lpwstr>selected</vt:lpwstr>
  </property>
  <property fmtid="{D5CDD505-2E9C-101B-9397-08002B2CF9AE}" pid="12" name="Keep original borders/shading">
    <vt:lpwstr>selected</vt:lpwstr>
  </property>
  <property fmtid="{D5CDD505-2E9C-101B-9397-08002B2CF9AE}" pid="13" name="Create table sort &amp; filter prompts">
    <vt:lpwstr>selected</vt:lpwstr>
  </property>
  <property fmtid="{D5CDD505-2E9C-101B-9397-08002B2CF9AE}" pid="14" name="Clear answers">
    <vt:lpwstr>selected</vt:lpwstr>
  </property>
  <property fmtid="{D5CDD505-2E9C-101B-9397-08002B2CF9AE}" pid="15" name="Hide CODED file">
    <vt:lpwstr>selected</vt:lpwstr>
  </property>
  <property fmtid="{D5CDD505-2E9C-101B-9397-08002B2CF9AE}" pid="16" name="5">
    <vt:lpwstr>selected</vt:lpwstr>
  </property>
  <property fmtid="{D5CDD505-2E9C-101B-9397-08002B2CF9AE}" pid="17" name="0.00001">
    <vt:lpwstr>selected</vt:lpwstr>
  </property>
  <property fmtid="{D5CDD505-2E9C-101B-9397-08002B2CF9AE}" pid="18" name="200">
    <vt:lpwstr>selected</vt:lpwstr>
  </property>
  <property fmtid="{D5CDD505-2E9C-101B-9397-08002B2CF9AE}" pid="19" name="Named files for each student">
    <vt:lpwstr>selected</vt:lpwstr>
  </property>
  <property fmtid="{D5CDD505-2E9C-101B-9397-08002B2CF9AE}" pid="20" name="Shift formulas down and over">
    <vt:lpwstr>selected</vt:lpwstr>
  </property>
  <property fmtid="{D5CDD505-2E9C-101B-9397-08002B2CF9AE}" pid="21" name="Vary values up to value shift %">
    <vt:lpwstr>selected</vt:lpwstr>
  </property>
  <property fmtid="{D5CDD505-2E9C-101B-9397-08002B2CF9AE}" pid="22" name="Assignment from tab pool">
    <vt:lpwstr>selected</vt:lpwstr>
  </property>
  <property fmtid="{D5CDD505-2E9C-101B-9397-08002B2CF9AE}" pid="23" name="Randomize tab order">
    <vt:lpwstr>selected</vt:lpwstr>
  </property>
  <property fmtid="{D5CDD505-2E9C-101B-9397-08002B2CF9AE}" pid="24" name="Rename tabs (A, B, C, etc.)">
    <vt:lpwstr>selected</vt:lpwstr>
  </property>
  <property fmtid="{D5CDD505-2E9C-101B-9397-08002B2CF9AE}" pid="25" name="Prohibit external references">
    <vt:lpwstr>selected</vt:lpwstr>
  </property>
  <property fmtid="{D5CDD505-2E9C-101B-9397-08002B2CF9AE}" pid="26" name="Low value">
    <vt:i4>1</vt:i4>
  </property>
  <property fmtid="{D5CDD505-2E9C-101B-9397-08002B2CF9AE}" pid="27" name="High value">
    <vt:i4>2</vt:i4>
  </property>
  <property fmtid="{D5CDD505-2E9C-101B-9397-08002B2CF9AE}" pid="28" name="Formulas">
    <vt:i4>1</vt:i4>
  </property>
  <property fmtid="{D5CDD505-2E9C-101B-9397-08002B2CF9AE}" pid="29" name="Answer blocks">
    <vt:i4>5</vt:i4>
  </property>
  <property fmtid="{D5CDD505-2E9C-101B-9397-08002B2CF9AE}" pid="30" name="Pivot tables">
    <vt:i4>1</vt:i4>
  </property>
</Properties>
</file>