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2.xml" ContentType="application/vnd.openxmlformats-officedocument.spreadsheetml.comments+xml"/>
  <Override PartName="/xl/drawings/drawing8.xml" ContentType="application/vnd.openxmlformats-officedocument.drawing+xml"/>
  <Override PartName="/xl/comments3.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omments4.xml" ContentType="application/vnd.openxmlformats-officedocument.spreadsheetml.comments+xml"/>
  <Override PartName="/xl/drawings/drawing12.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gordone\OneDrive - Ohio University\Desktop\Distribution\GA 3\"/>
    </mc:Choice>
  </mc:AlternateContent>
  <xr:revisionPtr revIDLastSave="0" documentId="8_{2AFFACEF-F796-497B-B931-2D6D413C2ACF}" xr6:coauthVersionLast="47" xr6:coauthVersionMax="47" xr10:uidLastSave="{00000000-0000-0000-0000-000000000000}"/>
  <workbookProtection workbookAlgorithmName="SHA-512" workbookHashValue="lUD1aSH2naGNvIOYDLwQa8oyZR0LyBwtgrDYOBkZu39PrYgoeC9VYRBF5wPL9rYUoVVG/Cl5EGZy7uXHRsrRaw==" workbookSaltValue="ZoHYHwYAZrN0JFQDupaJxw==" workbookSpinCount="100000" lockStructure="1"/>
  <bookViews>
    <workbookView xWindow="-108" yWindow="-108" windowWidth="23256" windowHeight="12456" firstSheet="2" activeTab="2" xr2:uid="{601EAFE5-CF99-4650-8D14-7CD3BD5872A5}"/>
  </bookViews>
  <sheets>
    <sheet name="FormatCodes_SFX" sheetId="6" state="veryHidden" r:id="rId1"/>
    <sheet name="Feedback_SFX" sheetId="7" state="hidden" r:id="rId2"/>
    <sheet name="Scoreboard" sheetId="8" r:id="rId3"/>
    <sheet name="DemoPT" sheetId="10" state="veryHidden" r:id="rId4"/>
    <sheet name="DemoSC" sheetId="11" state="veryHidden" r:id="rId5"/>
    <sheet name="Demo" sheetId="9" r:id="rId6"/>
    <sheet name="#_Demo" sheetId="1" state="veryHidden" r:id="rId7"/>
    <sheet name="IC3 APT" sheetId="13" state="veryHidden" r:id="rId8"/>
    <sheet name="IC3 ASC" sheetId="14" state="veryHidden" r:id="rId9"/>
    <sheet name="IC3 A" sheetId="12" r:id="rId10"/>
    <sheet name="#_IC3 A" sheetId="2" state="veryHidden" r:id="rId11"/>
    <sheet name="IC3 BPT" sheetId="16" state="veryHidden" r:id="rId12"/>
    <sheet name="IC3 BSC" sheetId="17" state="veryHidden" r:id="rId13"/>
    <sheet name="IC3 B" sheetId="15" r:id="rId14"/>
    <sheet name="#_IC3 B" sheetId="3" state="veryHidden" r:id="rId15"/>
    <sheet name="IC3 CPT" sheetId="19" state="veryHidden" r:id="rId16"/>
    <sheet name="IC3 CSC" sheetId="20" state="veryHidden" r:id="rId17"/>
    <sheet name="IC3 C" sheetId="18" r:id="rId18"/>
    <sheet name="#_IC3 C" sheetId="4" state="veryHidden" r:id="rId19"/>
    <sheet name="QuestionsPT" sheetId="22" state="veryHidden" r:id="rId20"/>
    <sheet name="QuestionsSC" sheetId="23" state="veryHidden" r:id="rId21"/>
    <sheet name="Questions" sheetId="21" r:id="rId22"/>
    <sheet name="#_Questions" sheetId="5" state="veryHidden"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5" i="8" l="1" a="1"/>
  <c r="F25" i="8"/>
  <c r="I1" i="21" s="1" a="1"/>
  <c r="I1" i="21" s="1"/>
  <c r="AF1" i="21" s="1"/>
  <c r="B2" i="23"/>
  <c r="C25" i="8" s="1"/>
  <c r="C27" i="8" s="1"/>
  <c r="B1" i="7"/>
  <c r="Z1" i="21"/>
  <c r="Y1" i="21"/>
  <c r="X1" i="21"/>
  <c r="I1" i="5"/>
  <c r="AF1" i="5" s="1"/>
  <c r="Z1" i="5"/>
  <c r="Y1" i="5"/>
  <c r="X1" i="5"/>
  <c r="B11" i="21"/>
  <c r="F24" i="8" a="1"/>
  <c r="F24" i="8"/>
  <c r="I1" i="18" s="1" a="1"/>
  <c r="I1" i="18" s="1"/>
  <c r="AF1" i="18" s="1"/>
  <c r="B2" i="20"/>
  <c r="B2" i="4" s="1"/>
  <c r="Y2" i="4" s="1"/>
  <c r="Z1" i="18"/>
  <c r="Y1" i="18"/>
  <c r="X1" i="18"/>
  <c r="I1" i="4"/>
  <c r="AF1" i="4"/>
  <c r="Z1" i="4"/>
  <c r="Y1" i="4"/>
  <c r="X1" i="4"/>
  <c r="F23" i="8" a="1"/>
  <c r="F23" i="8"/>
  <c r="I1" i="15" s="1" a="1"/>
  <c r="I1" i="15" s="1"/>
  <c r="AF1" i="15" s="1"/>
  <c r="B2" i="17"/>
  <c r="B2" i="3" s="1"/>
  <c r="Y2" i="3" s="1"/>
  <c r="Z1" i="15"/>
  <c r="Y1" i="15"/>
  <c r="X1" i="15"/>
  <c r="I1" i="3"/>
  <c r="AF1" i="3"/>
  <c r="Z1" i="3"/>
  <c r="Y1" i="3"/>
  <c r="X1" i="3"/>
  <c r="F22" i="8" a="1"/>
  <c r="F22" i="8" s="1"/>
  <c r="I1" i="12" s="1" a="1"/>
  <c r="I1" i="12" s="1"/>
  <c r="AF1" i="12" s="1"/>
  <c r="B2" i="14"/>
  <c r="B2" i="12" s="1"/>
  <c r="Y2" i="12" s="1"/>
  <c r="Z1" i="12"/>
  <c r="Y1" i="12"/>
  <c r="X1" i="12"/>
  <c r="I1" i="2"/>
  <c r="AF1" i="2"/>
  <c r="Z1" i="2"/>
  <c r="Y1" i="2"/>
  <c r="X1" i="2"/>
  <c r="B13" i="12"/>
  <c r="F21" i="8" a="1"/>
  <c r="F21" i="8" s="1"/>
  <c r="I1" i="9" s="1" a="1"/>
  <c r="I1" i="9" s="1"/>
  <c r="AF1" i="9" s="1"/>
  <c r="B2" i="11"/>
  <c r="C21" i="8" s="1"/>
  <c r="Z1" i="9"/>
  <c r="Y1" i="9"/>
  <c r="X1" i="9"/>
  <c r="I1" i="1"/>
  <c r="AF1" i="1"/>
  <c r="Z1" i="1"/>
  <c r="Y1" i="1"/>
  <c r="X1" i="1"/>
  <c r="I39" i="9"/>
  <c r="F4" i="8" a="1"/>
  <c r="F4" i="8" s="1"/>
  <c r="E4" i="8"/>
  <c r="P2" i="9" s="1"/>
  <c r="B11" i="5"/>
  <c r="K41" i="4"/>
  <c r="J41" i="4"/>
  <c r="K40" i="4"/>
  <c r="J40" i="4"/>
  <c r="K39" i="4"/>
  <c r="J39" i="4"/>
  <c r="K38" i="4"/>
  <c r="J38" i="4"/>
  <c r="K37" i="4"/>
  <c r="J37" i="4"/>
  <c r="K36" i="4"/>
  <c r="J36" i="4"/>
  <c r="K35" i="4"/>
  <c r="J35" i="4"/>
  <c r="K34" i="4"/>
  <c r="J34" i="4"/>
  <c r="K33" i="4"/>
  <c r="J33" i="4"/>
  <c r="K32" i="4"/>
  <c r="J32" i="4"/>
  <c r="K31" i="4"/>
  <c r="J31" i="4"/>
  <c r="K30" i="4"/>
  <c r="J30" i="4"/>
  <c r="K29" i="4"/>
  <c r="J29" i="4"/>
  <c r="K28" i="4"/>
  <c r="J28" i="4"/>
  <c r="K27" i="4"/>
  <c r="J27" i="4"/>
  <c r="K26" i="4"/>
  <c r="J26" i="4"/>
  <c r="K25" i="4"/>
  <c r="J25" i="4"/>
  <c r="K24" i="4"/>
  <c r="J24" i="4"/>
  <c r="K23" i="4"/>
  <c r="J23" i="4"/>
  <c r="K22" i="4"/>
  <c r="J22" i="4"/>
  <c r="K21" i="4"/>
  <c r="J21" i="4"/>
  <c r="K20" i="4"/>
  <c r="J20" i="4"/>
  <c r="K19" i="4"/>
  <c r="J19" i="4"/>
  <c r="K18" i="4"/>
  <c r="J18" i="4"/>
  <c r="K17" i="4"/>
  <c r="J17" i="4"/>
  <c r="K16" i="4"/>
  <c r="J16" i="4"/>
  <c r="K15" i="4"/>
  <c r="J15" i="4"/>
  <c r="K14" i="4"/>
  <c r="J14" i="4"/>
  <c r="K13" i="4"/>
  <c r="J13" i="4"/>
  <c r="K12" i="4"/>
  <c r="J12" i="4"/>
  <c r="K11" i="4"/>
  <c r="J11" i="4"/>
  <c r="K10" i="4"/>
  <c r="J10" i="4"/>
  <c r="K9" i="4"/>
  <c r="J9" i="4"/>
  <c r="K8" i="4"/>
  <c r="J8" i="4"/>
  <c r="K7" i="4"/>
  <c r="J7" i="4"/>
  <c r="K6" i="4"/>
  <c r="J6" i="4"/>
  <c r="K5" i="4"/>
  <c r="J5" i="4"/>
  <c r="F21" i="3"/>
  <c r="E21" i="3"/>
  <c r="D21" i="3"/>
  <c r="F20" i="3"/>
  <c r="E20" i="3"/>
  <c r="D20" i="3"/>
  <c r="F19" i="3"/>
  <c r="E19" i="3"/>
  <c r="D19" i="3"/>
  <c r="F18" i="3"/>
  <c r="E18" i="3"/>
  <c r="D18" i="3"/>
  <c r="F17" i="3"/>
  <c r="E17" i="3"/>
  <c r="D17" i="3"/>
  <c r="F16" i="3"/>
  <c r="E16" i="3"/>
  <c r="D16" i="3"/>
  <c r="B13" i="2"/>
  <c r="I39" i="1"/>
  <c r="C2" i="5" a="1"/>
  <c r="C2" i="21" a="1"/>
  <c r="C2" i="18" a="1"/>
  <c r="B11" i="23"/>
  <c r="K13" i="20"/>
  <c r="K23" i="20"/>
  <c r="K33" i="20"/>
  <c r="K14" i="20"/>
  <c r="K34" i="20"/>
  <c r="J15" i="20"/>
  <c r="J35" i="20"/>
  <c r="K5" i="20"/>
  <c r="K15" i="20"/>
  <c r="K35" i="20"/>
  <c r="J16" i="20"/>
  <c r="J36" i="20"/>
  <c r="K16" i="20"/>
  <c r="K36" i="20"/>
  <c r="J17" i="20"/>
  <c r="J37" i="20"/>
  <c r="J29" i="20"/>
  <c r="C2" i="4" a="1"/>
  <c r="K39" i="20"/>
  <c r="J20" i="20"/>
  <c r="J40" i="20"/>
  <c r="K10" i="20"/>
  <c r="K30" i="20"/>
  <c r="J11" i="20"/>
  <c r="J41" i="20"/>
  <c r="K31" i="20"/>
  <c r="J22" i="20"/>
  <c r="K22" i="20"/>
  <c r="J33" i="20"/>
  <c r="J14" i="20"/>
  <c r="J24" i="20"/>
  <c r="J34" i="20"/>
  <c r="K24" i="20"/>
  <c r="J5" i="20"/>
  <c r="J25" i="20"/>
  <c r="K25" i="20"/>
  <c r="J6" i="20"/>
  <c r="J26" i="20"/>
  <c r="K6" i="20"/>
  <c r="K26" i="20"/>
  <c r="J7" i="20"/>
  <c r="J27" i="20"/>
  <c r="J19" i="20"/>
  <c r="K9" i="20"/>
  <c r="K29" i="20"/>
  <c r="J10" i="20"/>
  <c r="J30" i="20"/>
  <c r="J21" i="20"/>
  <c r="J31" i="20"/>
  <c r="K11" i="20"/>
  <c r="K41" i="20"/>
  <c r="J32" i="20"/>
  <c r="K12" i="20"/>
  <c r="J13" i="20"/>
  <c r="C2" i="15" a="1"/>
  <c r="K7" i="20"/>
  <c r="K17" i="20"/>
  <c r="K27" i="20"/>
  <c r="K37" i="20"/>
  <c r="J8" i="20"/>
  <c r="J18" i="20"/>
  <c r="J28" i="20"/>
  <c r="J38" i="20"/>
  <c r="K8" i="20"/>
  <c r="K18" i="20"/>
  <c r="K28" i="20"/>
  <c r="K38" i="20"/>
  <c r="J9" i="20"/>
  <c r="J39" i="20"/>
  <c r="K19" i="20"/>
  <c r="K20" i="20"/>
  <c r="K40" i="20"/>
  <c r="K21" i="20"/>
  <c r="J12" i="20"/>
  <c r="K32" i="20"/>
  <c r="J23" i="20"/>
  <c r="F21" i="17"/>
  <c r="E16" i="17"/>
  <c r="F16" i="17"/>
  <c r="E17" i="17"/>
  <c r="D18" i="17"/>
  <c r="E18" i="17"/>
  <c r="C2" i="3" a="1"/>
  <c r="D20" i="17"/>
  <c r="E20" i="17"/>
  <c r="D21" i="17"/>
  <c r="E21" i="17"/>
  <c r="F17" i="17"/>
  <c r="D19" i="17"/>
  <c r="F20" i="17"/>
  <c r="C2" i="12" a="1"/>
  <c r="D16" i="17"/>
  <c r="D17" i="17"/>
  <c r="F18" i="17"/>
  <c r="E19" i="17"/>
  <c r="F19" i="17"/>
  <c r="C2" i="9" a="1"/>
  <c r="C2" i="2" a="1"/>
  <c r="B13" i="14"/>
  <c r="C2" i="1" a="1"/>
  <c r="I39" i="11"/>
  <c r="C2" i="18" l="1"/>
  <c r="C2" i="21"/>
  <c r="C2" i="5"/>
  <c r="B2" i="21"/>
  <c r="Y2" i="21" s="1"/>
  <c r="B2" i="5"/>
  <c r="Y2" i="5" s="1"/>
  <c r="P2" i="21"/>
  <c r="C2" i="15"/>
  <c r="C2" i="4"/>
  <c r="B2" i="18"/>
  <c r="Y2" i="18" s="1"/>
  <c r="C24" i="8"/>
  <c r="P2" i="18"/>
  <c r="C2" i="12"/>
  <c r="C2" i="3"/>
  <c r="B2" i="15"/>
  <c r="Y2" i="15" s="1"/>
  <c r="C23" i="8"/>
  <c r="P2" i="15"/>
  <c r="C2" i="2"/>
  <c r="C2" i="9"/>
  <c r="Z2" i="9" s="1"/>
  <c r="Z2" i="12"/>
  <c r="C22" i="8"/>
  <c r="B2" i="2"/>
  <c r="Y2" i="2" s="1"/>
  <c r="P2" i="12"/>
  <c r="C2" i="1"/>
  <c r="B2" i="9"/>
  <c r="Y2" i="9" s="1"/>
  <c r="B2" i="1"/>
  <c r="Y2" i="1" s="1"/>
  <c r="C8" i="8"/>
  <c r="D2" i="18"/>
  <c r="D2" i="15"/>
  <c r="D1" i="18" a="1"/>
  <c r="D1" i="15" a="1"/>
  <c r="D1" i="12" a="1"/>
  <c r="D2" i="12"/>
  <c r="D1" i="9" a="1"/>
  <c r="D2" i="9"/>
  <c r="A2" i="20" l="1"/>
  <c r="AA2" i="18"/>
  <c r="Z2" i="21"/>
  <c r="Z2" i="5"/>
  <c r="Z2" i="18"/>
  <c r="D1" i="18"/>
  <c r="AA1" i="18" s="1"/>
  <c r="A2" i="17"/>
  <c r="A2" i="3" s="1"/>
  <c r="X2" i="3" s="1"/>
  <c r="AA2" i="15"/>
  <c r="B24" i="8"/>
  <c r="A2" i="4"/>
  <c r="X2" i="4" s="1"/>
  <c r="A2" i="18"/>
  <c r="X2" i="18" s="1"/>
  <c r="Z2" i="4"/>
  <c r="Z2" i="15"/>
  <c r="D1" i="15"/>
  <c r="AA1" i="15" s="1"/>
  <c r="Z2" i="3"/>
  <c r="B23" i="8"/>
  <c r="AA2" i="12"/>
  <c r="A2" i="14"/>
  <c r="D1" i="12"/>
  <c r="AA1" i="12" s="1"/>
  <c r="Z2" i="2"/>
  <c r="A2" i="11"/>
  <c r="AA2" i="9"/>
  <c r="D1" i="9"/>
  <c r="AA1" i="9" s="1"/>
  <c r="Z2" i="1"/>
  <c r="D2" i="21"/>
  <c r="D2" i="5"/>
  <c r="D1" i="21" a="1"/>
  <c r="D1" i="5" a="1"/>
  <c r="D2" i="4"/>
  <c r="D1" i="4" a="1"/>
  <c r="D1" i="3" a="1"/>
  <c r="D2" i="3"/>
  <c r="D1" i="2" a="1"/>
  <c r="D2" i="2"/>
  <c r="D2" i="1"/>
  <c r="D1" i="1" a="1"/>
  <c r="D1" i="5" l="1"/>
  <c r="AA1" i="5" s="1"/>
  <c r="D1" i="21"/>
  <c r="AA1" i="21" s="1"/>
  <c r="AA2" i="5"/>
  <c r="AA2" i="21"/>
  <c r="A2" i="23"/>
  <c r="A2" i="15"/>
  <c r="X2" i="15" s="1"/>
  <c r="D1" i="4"/>
  <c r="AA1" i="4" s="1"/>
  <c r="AA2" i="4"/>
  <c r="AA2" i="3"/>
  <c r="D1" i="3"/>
  <c r="AA1" i="3" s="1"/>
  <c r="AA2" i="2"/>
  <c r="D1" i="2"/>
  <c r="AA1" i="2" s="1"/>
  <c r="A2" i="2"/>
  <c r="X2" i="2" s="1"/>
  <c r="B22" i="8"/>
  <c r="A2" i="12"/>
  <c r="X2" i="12" s="1"/>
  <c r="D1" i="1"/>
  <c r="AA1" i="1" s="1"/>
  <c r="AA2" i="1"/>
  <c r="B21" i="8"/>
  <c r="A2" i="1"/>
  <c r="X2" i="1" s="1"/>
  <c r="A2" i="9"/>
  <c r="X2" i="9" s="1"/>
  <c r="B25" i="8" l="1"/>
  <c r="B27" i="8" s="1"/>
  <c r="A2" i="5"/>
  <c r="X2" i="5" s="1"/>
  <c r="A2" i="21"/>
  <c r="X2" i="21" s="1"/>
  <c r="I2" i="8" l="1"/>
  <c r="D27" i="8"/>
  <c r="I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66CBA5D8-34BB-402A-B093-EC20045D4391}">
      <text>
        <r>
          <rPr>
            <sz val="9"/>
            <color indexed="81"/>
            <rFont val="Tahoma"/>
            <family val="2"/>
          </rPr>
          <t>Connor, Courage doesn’t always roar. Sometimes courage is the quiet voice at the end of the day saying ‘I will try again tomorrow’. – Mary Anne Radmacher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9D4277D6-D629-4207-9DDF-3D45BCD00045}">
      <text>
        <r>
          <rPr>
            <sz val="9"/>
            <color indexed="81"/>
            <rFont val="Tahoma"/>
            <family val="2"/>
          </rPr>
          <t>Connor, There are far, far better things ahead than any we leave behind. – C.S. Lewis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866F5135-F0FB-4EEB-8433-BF1680E0D43D}">
      <text>
        <r>
          <rPr>
            <sz val="9"/>
            <color indexed="81"/>
            <rFont val="Tahoma"/>
            <family val="2"/>
          </rPr>
          <t>Connor, Education is not preparation for life; education is life itself. — John Dewey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95765D72-8020-4203-A2EC-88F0FBD5B1F5}">
      <text>
        <r>
          <rPr>
            <sz val="9"/>
            <color indexed="81"/>
            <rFont val="Tahoma"/>
            <family val="2"/>
          </rPr>
          <t>Connor, There is no elevator to success. You have to take the stairs. – Zig Ziglar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Gordon, Ellen</author>
  </authors>
  <commentList>
    <comment ref="S1" authorId="0" shapeId="0" xr:uid="{D7F5EC94-2940-4878-AAE8-0D475C499AD8}">
      <text>
        <r>
          <rPr>
            <sz val="9"/>
            <color indexed="81"/>
            <rFont val="Tahoma"/>
            <family val="2"/>
          </rPr>
          <t>Connor, You only fail when you stop trying!</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<sst xmlns="http://schemas.openxmlformats.org/spreadsheetml/2006/main" count="2208" uniqueCount="738">
  <si>
    <t>MULTIPLE CHOICE QUESTIONS</t>
  </si>
  <si>
    <t>Based on the image to the right, what would would be the result of the following syntax =MATCH(21966, A2:A11, 0)</t>
  </si>
  <si>
    <t>ANSWER</t>
  </si>
  <si>
    <t>C</t>
  </si>
  <si>
    <t>A. Client ID</t>
  </si>
  <si>
    <t>B. A</t>
  </si>
  <si>
    <t>C. 3</t>
  </si>
  <si>
    <t>D. 4</t>
  </si>
  <si>
    <t>Based on the image to the right, what would be the result of the following syntax: =MATCH("Years in Business", A1:C1, 0)</t>
  </si>
  <si>
    <t>B</t>
  </si>
  <si>
    <t>A. 1</t>
  </si>
  <si>
    <t>B. 2</t>
  </si>
  <si>
    <t>C. A</t>
  </si>
  <si>
    <t>D. B</t>
  </si>
  <si>
    <t>Based on the image to the right, what would be the result of the following syntax: =INDEX(A2:C11, 3, 2)</t>
  </si>
  <si>
    <t>A</t>
  </si>
  <si>
    <t>A. 3</t>
  </si>
  <si>
    <t>B. 8298</t>
  </si>
  <si>
    <t>C. 4</t>
  </si>
  <si>
    <t>D. 17146</t>
  </si>
  <si>
    <t>Based on the right, what would be the result of the following syntax:  =INDEX(A2:C11, MATCH(13505, A2:A11, 0), MATCH("Revenue", A1:C1, 0))</t>
  </si>
  <si>
    <t>D</t>
  </si>
  <si>
    <t>A. 4</t>
  </si>
  <si>
    <t>B. C3</t>
  </si>
  <si>
    <t>C. Client ID</t>
  </si>
  <si>
    <t>Answer Block</t>
  </si>
  <si>
    <t xml:space="preserve"> </t>
  </si>
  <si>
    <t xml:space="preserve">Based on the image to the right, what would would be the result of the following syntax =MATCH(9420, A2:A11, 0)
A. 1
B. 2
C. Client ID
D.  A
</t>
  </si>
  <si>
    <t xml:space="preserve">Based on the image to the right, what would be the result of the following syntax:  =MATCH(8298, C2:C11, 0)
A. Revenue
B.  C
C.  4
D.  3
</t>
  </si>
  <si>
    <t xml:space="preserve">Based on the image to the right, what would be the result of the following syntax: =MATCH("Revenue", A1:C1, 0)
A.  1
B.  3
C.  C
D.  B
</t>
  </si>
  <si>
    <t xml:space="preserve">Based on the image to the right, what would be the result of the following syntax: =INDEX(A2:C11, 2, 3)
A.  3
B.  8298
C.  4
D. 17146
</t>
  </si>
  <si>
    <t>Based on the right, what would be the result of the following syntax:  =INDEX(A2:C11, MATCH(21966, A2:A11, 0), MATCH("Revenue", A1:C1, 0))
A.  Client ID
B.  8298
C.  24214
D.  C4</t>
  </si>
  <si>
    <t>Instructions</t>
  </si>
  <si>
    <t>Source Table</t>
  </si>
  <si>
    <t xml:space="preserve">Use INDEX MATCH MATCH to retrieve data from the 'Source Table' to fill out the table below.   </t>
  </si>
  <si>
    <t>Company Name</t>
  </si>
  <si>
    <t>Component</t>
  </si>
  <si>
    <t>Sector</t>
  </si>
  <si>
    <t>Industry</t>
  </si>
  <si>
    <t>Prior Close</t>
  </si>
  <si>
    <t>5-Day Change</t>
  </si>
  <si>
    <t>4-Week Change</t>
  </si>
  <si>
    <t>52-Week Change</t>
  </si>
  <si>
    <t>Market Cap</t>
  </si>
  <si>
    <t>Symbol</t>
  </si>
  <si>
    <t xml:space="preserve">If your cells are yellow - that means you have the correct solution; you just need to fix the formatting. </t>
  </si>
  <si>
    <t>Aaron's, Inc.</t>
  </si>
  <si>
    <t>NYSE</t>
  </si>
  <si>
    <t>Consumer Cyclicals</t>
  </si>
  <si>
    <t>Other Specialty Retailers</t>
  </si>
  <si>
    <t>3.3B</t>
  </si>
  <si>
    <t>AAN</t>
  </si>
  <si>
    <t>Check the Scoreboard at the top for formatting instructions</t>
  </si>
  <si>
    <t>Acadia Healthcare Company Inc</t>
  </si>
  <si>
    <t>NASD</t>
  </si>
  <si>
    <t>Healthcare</t>
  </si>
  <si>
    <t>Healthcare Providers &amp; Services</t>
  </si>
  <si>
    <t>4.6B</t>
  </si>
  <si>
    <t>ACHC</t>
  </si>
  <si>
    <t>AGCO Corporation</t>
  </si>
  <si>
    <t>Industrials</t>
  </si>
  <si>
    <t>Machinery, Equipment &amp; Components</t>
  </si>
  <si>
    <t>5.7B</t>
  </si>
  <si>
    <t>AGCO</t>
  </si>
  <si>
    <t>American International Group Inc</t>
  </si>
  <si>
    <t>Financials</t>
  </si>
  <si>
    <t>Insurance</t>
  </si>
  <si>
    <t>58.7B</t>
  </si>
  <si>
    <t>AIG</t>
  </si>
  <si>
    <t>Alliance HealthCare Services, Inc.</t>
  </si>
  <si>
    <t>Healthcare Equipment &amp; Supplies</t>
  </si>
  <si>
    <t>143.0M</t>
  </si>
  <si>
    <t>AIQ</t>
  </si>
  <si>
    <t>AAR Corp.</t>
  </si>
  <si>
    <t>Aerospace &amp; Defense</t>
  </si>
  <si>
    <t>1.3B</t>
  </si>
  <si>
    <t>AIR</t>
  </si>
  <si>
    <t>Assurant, Inc.</t>
  </si>
  <si>
    <t>5.6B</t>
  </si>
  <si>
    <t>AIZ</t>
  </si>
  <si>
    <t>Embotelladora Andina SA (ADR)</t>
  </si>
  <si>
    <t>Consumer Non-Cyclicals</t>
  </si>
  <si>
    <t>Beverages</t>
  </si>
  <si>
    <t>2.1B</t>
  </si>
  <si>
    <t>AKO/B</t>
  </si>
  <si>
    <t>Alamo Group, Inc.</t>
  </si>
  <si>
    <t>1.1B</t>
  </si>
  <si>
    <t>ALG</t>
  </si>
  <si>
    <t>Table</t>
  </si>
  <si>
    <t>Amcor Limited (ADR)</t>
  </si>
  <si>
    <t>OTC</t>
  </si>
  <si>
    <t>Basic Materials</t>
  </si>
  <si>
    <t>Containers &amp; Packaging</t>
  </si>
  <si>
    <t>14.1B</t>
  </si>
  <si>
    <t>AMCRY</t>
  </si>
  <si>
    <t>4-week Change</t>
  </si>
  <si>
    <t>Tesoro Corporation</t>
  </si>
  <si>
    <t>Energy</t>
  </si>
  <si>
    <t>Oil &amp; Gas</t>
  </si>
  <si>
    <t>15.6B</t>
  </si>
  <si>
    <t>ANDV</t>
  </si>
  <si>
    <t>Aramark</t>
  </si>
  <si>
    <t>Hotels &amp; Entertainment Services</t>
  </si>
  <si>
    <t>9.7B</t>
  </si>
  <si>
    <t>ARMK</t>
  </si>
  <si>
    <t>Ball Corporation</t>
  </si>
  <si>
    <t>Atento SA</t>
  </si>
  <si>
    <t xml:space="preserve">Professional &amp; Commercial Services  </t>
  </si>
  <si>
    <t>875.7M</t>
  </si>
  <si>
    <t>ATTO</t>
  </si>
  <si>
    <t>iRobot Corporation</t>
  </si>
  <si>
    <t>Electronic Equipment &amp; Parts</t>
  </si>
  <si>
    <t>Avista Corp</t>
  </si>
  <si>
    <t>Utilities</t>
  </si>
  <si>
    <t>Multiline Utilities</t>
  </si>
  <si>
    <t>3.4B</t>
  </si>
  <si>
    <t>AVA</t>
  </si>
  <si>
    <t>Graco Inc.</t>
  </si>
  <si>
    <t>AVX Corporation</t>
  </si>
  <si>
    <t>3.0B</t>
  </si>
  <si>
    <t>AVX</t>
  </si>
  <si>
    <t>Patheon NV</t>
  </si>
  <si>
    <t>Pharmaceuticals</t>
  </si>
  <si>
    <t>Boeing Co</t>
  </si>
  <si>
    <t>142.0B</t>
  </si>
  <si>
    <t>BA</t>
  </si>
  <si>
    <t>CarMax, Inc</t>
  </si>
  <si>
    <t>Becton Dickinson and Co</t>
  </si>
  <si>
    <t>45.0B</t>
  </si>
  <si>
    <t>BDX</t>
  </si>
  <si>
    <t>14.5B</t>
  </si>
  <si>
    <t>BLL</t>
  </si>
  <si>
    <t>Badger Meter, Inc.</t>
  </si>
  <si>
    <t>BMI</t>
  </si>
  <si>
    <t>Broadridge Financial Solutions, Inc.</t>
  </si>
  <si>
    <t>8.9B</t>
  </si>
  <si>
    <t>BR</t>
  </si>
  <si>
    <t>Brocade Communications Systems, Inc.</t>
  </si>
  <si>
    <t>Technology</t>
  </si>
  <si>
    <t>Communications &amp; Networking</t>
  </si>
  <si>
    <t>5.0B</t>
  </si>
  <si>
    <t>BRCD</t>
  </si>
  <si>
    <t>BorgWarner Inc.</t>
  </si>
  <si>
    <t>Automobiles &amp; Auto Parts</t>
  </si>
  <si>
    <t>9.8B</t>
  </si>
  <si>
    <t>BWA</t>
  </si>
  <si>
    <t>CBRE Group Inc</t>
  </si>
  <si>
    <t>Real Estate Operations</t>
  </si>
  <si>
    <t>12.7B</t>
  </si>
  <si>
    <t>CBG</t>
  </si>
  <si>
    <t>Compania Cervecerias Unidas S.A. (ADR)</t>
  </si>
  <si>
    <t>4.9B</t>
  </si>
  <si>
    <t>CCU</t>
  </si>
  <si>
    <t>Charter Communications Inc</t>
  </si>
  <si>
    <t>Media &amp; Publishing</t>
  </si>
  <si>
    <t>113.5B</t>
  </si>
  <si>
    <t>CHTR</t>
  </si>
  <si>
    <t>Community Investors Bancorp Inc.</t>
  </si>
  <si>
    <t>Banking Services</t>
  </si>
  <si>
    <t>13.1M</t>
  </si>
  <si>
    <t>CIBN</t>
  </si>
  <si>
    <t>Corelogic Inc</t>
  </si>
  <si>
    <t>3.8B</t>
  </si>
  <si>
    <t>CLGX</t>
  </si>
  <si>
    <t>Calpine Corporation</t>
  </si>
  <si>
    <t>Electrical Utilities &amp; IPPs</t>
  </si>
  <si>
    <t>5.1B</t>
  </si>
  <si>
    <t>CPN</t>
  </si>
  <si>
    <t>salesforce.com, inc.</t>
  </si>
  <si>
    <t>Software &amp; IT Services</t>
  </si>
  <si>
    <t>64.5B</t>
  </si>
  <si>
    <t>CRM</t>
  </si>
  <si>
    <t>CSRA Inc</t>
  </si>
  <si>
    <t>5.3B</t>
  </si>
  <si>
    <t>CSRA</t>
  </si>
  <si>
    <t>Cintas Corporation</t>
  </si>
  <si>
    <t>14.2B</t>
  </si>
  <si>
    <t>CTAS</t>
  </si>
  <si>
    <t>Continental AG (ADR)</t>
  </si>
  <si>
    <t>44.5B</t>
  </si>
  <si>
    <t>CTTAY</t>
  </si>
  <si>
    <t>Calavo Growers, Inc.</t>
  </si>
  <si>
    <t>Food &amp; Tobacco</t>
  </si>
  <si>
    <t>CVGW</t>
  </si>
  <si>
    <t>California Water Service Group</t>
  </si>
  <si>
    <t>Water &amp; Related Utilities</t>
  </si>
  <si>
    <t>1.8B</t>
  </si>
  <si>
    <t>CWT</t>
  </si>
  <si>
    <t>China Yuchai International Limited</t>
  </si>
  <si>
    <t>906.2M</t>
  </si>
  <si>
    <t>CYD</t>
  </si>
  <si>
    <t>DigitalGlobe Inc</t>
  </si>
  <si>
    <t>DGI</t>
  </si>
  <si>
    <t>Ennis, Inc.</t>
  </si>
  <si>
    <t>488.0M</t>
  </si>
  <si>
    <t>EBF</t>
  </si>
  <si>
    <t>Equinix Inc</t>
  </si>
  <si>
    <t>Residential &amp; Commercial REIT</t>
  </si>
  <si>
    <t>34.6B</t>
  </si>
  <si>
    <t>EQIX</t>
  </si>
  <si>
    <t>ESCO Technologies Inc.</t>
  </si>
  <si>
    <t>1.6B</t>
  </si>
  <si>
    <t>ESE</t>
  </si>
  <si>
    <t>Exelon Corporation</t>
  </si>
  <si>
    <t>36.7B</t>
  </si>
  <si>
    <t>EXC</t>
  </si>
  <si>
    <t>First American Financial Corp</t>
  </si>
  <si>
    <t>5.4B</t>
  </si>
  <si>
    <t>FAF</t>
  </si>
  <si>
    <t>Fortune Brands Home &amp; Security Inc</t>
  </si>
  <si>
    <t>Homebuilding &amp; Construction Supplies</t>
  </si>
  <si>
    <t>10.1B</t>
  </si>
  <si>
    <t>FBHS</t>
  </si>
  <si>
    <t>Fidelity National Information Servcs Inc</t>
  </si>
  <si>
    <t>Investment Banking &amp; Investment Services</t>
  </si>
  <si>
    <t>30.1B</t>
  </si>
  <si>
    <t>FIS</t>
  </si>
  <si>
    <t>Fidelity National Financial Inc</t>
  </si>
  <si>
    <t>13.2B</t>
  </si>
  <si>
    <t>FNF</t>
  </si>
  <si>
    <t>Green Dot Corporation</t>
  </si>
  <si>
    <t>2.0B</t>
  </si>
  <si>
    <t>GDOT</t>
  </si>
  <si>
    <t>6.5B</t>
  </si>
  <si>
    <t>GGG</t>
  </si>
  <si>
    <t>Graham Holdings Co</t>
  </si>
  <si>
    <t>Personal &amp; Household Products &amp; Services</t>
  </si>
  <si>
    <t>GHC</t>
  </si>
  <si>
    <t>Guidewire Software Inc</t>
  </si>
  <si>
    <t>GWRE</t>
  </si>
  <si>
    <t>Highlands Bancshares Inc (West Virg)</t>
  </si>
  <si>
    <t>53.2M</t>
  </si>
  <si>
    <t>HBSI</t>
  </si>
  <si>
    <t>Heritage-Crystal Clean, Inc.</t>
  </si>
  <si>
    <t>424.0M</t>
  </si>
  <si>
    <t>HCCI</t>
  </si>
  <si>
    <t>Healthcare Services Group, Inc.</t>
  </si>
  <si>
    <t>HCSG</t>
  </si>
  <si>
    <t>HemaCare Corporation</t>
  </si>
  <si>
    <t>30.2M</t>
  </si>
  <si>
    <t>HEMA</t>
  </si>
  <si>
    <t>Howard Hughes Corp</t>
  </si>
  <si>
    <t>HHC</t>
  </si>
  <si>
    <t>HSBC Holdings plc (ADR)</t>
  </si>
  <si>
    <t>201.1B</t>
  </si>
  <si>
    <t>HSBC</t>
  </si>
  <si>
    <t>Hitachi, Ltd. (ADR)</t>
  </si>
  <si>
    <t>Industrial Conglomerates</t>
  </si>
  <si>
    <t>32.5B</t>
  </si>
  <si>
    <t>HTHIY</t>
  </si>
  <si>
    <t>ICC Holdings Inc</t>
  </si>
  <si>
    <t>--</t>
  </si>
  <si>
    <t>54.1M</t>
  </si>
  <si>
    <t>ICCH</t>
  </si>
  <si>
    <t>Independence Holding Company</t>
  </si>
  <si>
    <t>357.9M</t>
  </si>
  <si>
    <t>IHC</t>
  </si>
  <si>
    <t>IHS Markit Ltd</t>
  </si>
  <si>
    <t>18.4B</t>
  </si>
  <si>
    <t>INFO</t>
  </si>
  <si>
    <t>InnerWorkings, Inc.</t>
  </si>
  <si>
    <t>616.7M</t>
  </si>
  <si>
    <t>INWK</t>
  </si>
  <si>
    <t>2.9B</t>
  </si>
  <si>
    <t>IRBT</t>
  </si>
  <si>
    <t>Gartner Inc</t>
  </si>
  <si>
    <t>11.4B</t>
  </si>
  <si>
    <t>IT</t>
  </si>
  <si>
    <t>Kaiser Aluminum Corp.</t>
  </si>
  <si>
    <t>Metals &amp; Mining</t>
  </si>
  <si>
    <t>KALU</t>
  </si>
  <si>
    <t>Kaman Corporation</t>
  </si>
  <si>
    <t>1.4B</t>
  </si>
  <si>
    <t>KAMN</t>
  </si>
  <si>
    <t>Koninklijke KPN N.V. (ADR)</t>
  </si>
  <si>
    <t>Telecommunication Services</t>
  </si>
  <si>
    <t>Telecommunications Services</t>
  </si>
  <si>
    <t>15.7B</t>
  </si>
  <si>
    <t>KKPNY</t>
  </si>
  <si>
    <t>Komatsu Ltd (ADR)</t>
  </si>
  <si>
    <t>25.7B</t>
  </si>
  <si>
    <t>KMTUY</t>
  </si>
  <si>
    <t>12.1B</t>
  </si>
  <si>
    <t>KMX</t>
  </si>
  <si>
    <t>Kraton Corp</t>
  </si>
  <si>
    <t>Chemicals</t>
  </si>
  <si>
    <t>KRA</t>
  </si>
  <si>
    <t>Kronos Worldwide, Inc.</t>
  </si>
  <si>
    <t>2.4B</t>
  </si>
  <si>
    <t>KRO</t>
  </si>
  <si>
    <t>KT Corp (ADR)</t>
  </si>
  <si>
    <t>8.8B</t>
  </si>
  <si>
    <t>KT</t>
  </si>
  <si>
    <t>Kyocera Corp (ADR)</t>
  </si>
  <si>
    <t>22.3B</t>
  </si>
  <si>
    <t>KYO</t>
  </si>
  <si>
    <t>Lear Corporation</t>
  </si>
  <si>
    <t>10.0B</t>
  </si>
  <si>
    <t>LEA</t>
  </si>
  <si>
    <t>Laboratory Corp. of America Holdings</t>
  </si>
  <si>
    <t>16.2B</t>
  </si>
  <si>
    <t>LH</t>
  </si>
  <si>
    <t>LivaNova PLC</t>
  </si>
  <si>
    <t>LIVN</t>
  </si>
  <si>
    <t>La-Z-Boy Incorporated</t>
  </si>
  <si>
    <t>Household Goods</t>
  </si>
  <si>
    <t>LZB</t>
  </si>
  <si>
    <t>Manulife Financial Corporation (USA)</t>
  </si>
  <si>
    <t>40.5B</t>
  </si>
  <si>
    <t>MFC</t>
  </si>
  <si>
    <t>MGP Ingredients Inc</t>
  </si>
  <si>
    <t>975.5M</t>
  </si>
  <si>
    <t>MGPI</t>
  </si>
  <si>
    <t>Markel Corporation</t>
  </si>
  <si>
    <t>14.7B</t>
  </si>
  <si>
    <t>MKL</t>
  </si>
  <si>
    <t>Marathon Petroleum Corp</t>
  </si>
  <si>
    <t>27.8B</t>
  </si>
  <si>
    <t>MPC</t>
  </si>
  <si>
    <t>Magyar Telekom Tavkozlesi Nyrt (ADR)</t>
  </si>
  <si>
    <t>MYTAY</t>
  </si>
  <si>
    <t>NCI Building Systems Inc</t>
  </si>
  <si>
    <t>Construction &amp; Engineering</t>
  </si>
  <si>
    <t>NCS</t>
  </si>
  <si>
    <t>Nobility Homes, Inc.</t>
  </si>
  <si>
    <t>Paper &amp; Forest Products</t>
  </si>
  <si>
    <t>69.9M</t>
  </si>
  <si>
    <t>NOBH</t>
  </si>
  <si>
    <t>Nomad Foods Ltd</t>
  </si>
  <si>
    <t>2.6B</t>
  </si>
  <si>
    <t>NOMD</t>
  </si>
  <si>
    <t>Nord Anglia Education Inc</t>
  </si>
  <si>
    <t>NORD</t>
  </si>
  <si>
    <t>EnPro Industries, Inc.</t>
  </si>
  <si>
    <t>NPO</t>
  </si>
  <si>
    <t>Nissan Motor Co Ltd (ADR)</t>
  </si>
  <si>
    <t>38.7B</t>
  </si>
  <si>
    <t>NSANY</t>
  </si>
  <si>
    <t>OneBeacon Insurance Group, Ltd.</t>
  </si>
  <si>
    <t>1.7B</t>
  </si>
  <si>
    <t>OB</t>
  </si>
  <si>
    <t>OSI Systems, Inc.</t>
  </si>
  <si>
    <t>1.5B</t>
  </si>
  <si>
    <t>OSIS</t>
  </si>
  <si>
    <t>Pebblebrook Hotel Trust</t>
  </si>
  <si>
    <t>2.3B</t>
  </si>
  <si>
    <t>PEB</t>
  </si>
  <si>
    <t>Performance Food Group Co</t>
  </si>
  <si>
    <t xml:space="preserve">Food &amp; Drug Retailing </t>
  </si>
  <si>
    <t>PFGC</t>
  </si>
  <si>
    <t>Parker-Hannifin Corp</t>
  </si>
  <si>
    <t>21.6B</t>
  </si>
  <si>
    <t>PH</t>
  </si>
  <si>
    <t>Packaging Corp Of America</t>
  </si>
  <si>
    <t>10.3B</t>
  </si>
  <si>
    <t>PKG</t>
  </si>
  <si>
    <t>PTHN</t>
  </si>
  <si>
    <t>Prudential Public Limited Company (ADR)</t>
  </si>
  <si>
    <t>63.0B</t>
  </si>
  <si>
    <t>PUK</t>
  </si>
  <si>
    <t>Rogers Communications Inc. (USA)</t>
  </si>
  <si>
    <t>20.7B</t>
  </si>
  <si>
    <t>RCI</t>
  </si>
  <si>
    <t>Reinsurance Group of America Inc</t>
  </si>
  <si>
    <t>RGA</t>
  </si>
  <si>
    <t>Raymond James Financial, Inc.</t>
  </si>
  <si>
    <t>11.9B</t>
  </si>
  <si>
    <t>RJF</t>
  </si>
  <si>
    <t>Red Rock Resorts Inc</t>
  </si>
  <si>
    <t>2.8B</t>
  </si>
  <si>
    <t>RRR</t>
  </si>
  <si>
    <t>Echostar Corporation</t>
  </si>
  <si>
    <t>SATS</t>
  </si>
  <si>
    <t>Stora Enso OYJ (ADR)</t>
  </si>
  <si>
    <t>8.2B</t>
  </si>
  <si>
    <t>SEOAY</t>
  </si>
  <si>
    <t>SKY PLC (ADR)</t>
  </si>
  <si>
    <t>SKYAY</t>
  </si>
  <si>
    <t>Sony Corp (ADR)</t>
  </si>
  <si>
    <t>Computers, Phones &amp; Household Electronics</t>
  </si>
  <si>
    <t>50.5B</t>
  </si>
  <si>
    <t>SNE</t>
  </si>
  <si>
    <t>Sensata Technologies Holding N.V.</t>
  </si>
  <si>
    <t>7.7B</t>
  </si>
  <si>
    <t>ST</t>
  </si>
  <si>
    <t>Standard AVB Financial Corp</t>
  </si>
  <si>
    <t>139.6M</t>
  </si>
  <si>
    <t>STND</t>
  </si>
  <si>
    <t>Sun Communities Inc</t>
  </si>
  <si>
    <t>7.0B</t>
  </si>
  <si>
    <t>SUI</t>
  </si>
  <si>
    <t>Sykes Enterprises, Incorporated</t>
  </si>
  <si>
    <t>SYKE</t>
  </si>
  <si>
    <t>Telenor ASA (ADR)</t>
  </si>
  <si>
    <t>29.9B</t>
  </si>
  <si>
    <t>TELNY</t>
  </si>
  <si>
    <t>Tembec Inc (USA)</t>
  </si>
  <si>
    <t>362.0M</t>
  </si>
  <si>
    <t>TMBCF</t>
  </si>
  <si>
    <t>TeleTech Holdings, Inc.</t>
  </si>
  <si>
    <t>1.9B</t>
  </si>
  <si>
    <t>TTEC</t>
  </si>
  <si>
    <t>UFP Technologies, Inc.</t>
  </si>
  <si>
    <t>201.0M</t>
  </si>
  <si>
    <t>UFPT</t>
  </si>
  <si>
    <t>UniFirst Corp</t>
  </si>
  <si>
    <t>UNF</t>
  </si>
  <si>
    <t>US Concrete Inc</t>
  </si>
  <si>
    <t>Construction Materials</t>
  </si>
  <si>
    <t>1.2B</t>
  </si>
  <si>
    <t>USCR</t>
  </si>
  <si>
    <t>Unitil Corporation</t>
  </si>
  <si>
    <t>715.0M</t>
  </si>
  <si>
    <t>UTL</t>
  </si>
  <si>
    <t>Valero Energy Corporation</t>
  </si>
  <si>
    <t>30.4B</t>
  </si>
  <si>
    <t>VLO</t>
  </si>
  <si>
    <t>VSE Corporation</t>
  </si>
  <si>
    <t>558.4M</t>
  </si>
  <si>
    <t>VSEC</t>
  </si>
  <si>
    <t>WGL Holdings Inc</t>
  </si>
  <si>
    <t>Natural Gas Utilities</t>
  </si>
  <si>
    <t>4.4B</t>
  </si>
  <si>
    <t>WGL</t>
  </si>
  <si>
    <t>West Marine, Inc.</t>
  </si>
  <si>
    <t>323.9M</t>
  </si>
  <si>
    <t>WMAR</t>
  </si>
  <si>
    <t>Wolverine World Wide, Inc.</t>
  </si>
  <si>
    <t>Textiles &amp; Apparel</t>
  </si>
  <si>
    <t>2.7B</t>
  </si>
  <si>
    <t>WWW</t>
  </si>
  <si>
    <t>Years in Business</t>
  </si>
  <si>
    <t>Average Revenue</t>
  </si>
  <si>
    <t>Local Businesses</t>
  </si>
  <si>
    <t>General Category</t>
  </si>
  <si>
    <t>Best known for</t>
  </si>
  <si>
    <t>Best of Athens Rank</t>
  </si>
  <si>
    <t>Broney's</t>
  </si>
  <si>
    <t>Athens Uncorked</t>
  </si>
  <si>
    <t>Business</t>
  </si>
  <si>
    <t>Drink</t>
  </si>
  <si>
    <t>Casa Cantina</t>
  </si>
  <si>
    <t>Avalanche</t>
  </si>
  <si>
    <t>Food</t>
  </si>
  <si>
    <t>Jackie Os Taproom</t>
  </si>
  <si>
    <t>Bagel Street Deli</t>
  </si>
  <si>
    <t>The Pub</t>
  </si>
  <si>
    <t>Brennan's</t>
  </si>
  <si>
    <t>Union Bar &amp; Grill</t>
  </si>
  <si>
    <t>Bar</t>
  </si>
  <si>
    <t>West End Ciderhouse</t>
  </si>
  <si>
    <t>BWs</t>
  </si>
  <si>
    <t>Jackie O's</t>
  </si>
  <si>
    <t>Little fish Brewery</t>
  </si>
  <si>
    <t>Casa Nueva</t>
  </si>
  <si>
    <t>Meals</t>
  </si>
  <si>
    <t>Tony's</t>
  </si>
  <si>
    <t>Court St. Café</t>
  </si>
  <si>
    <t>Drinks</t>
  </si>
  <si>
    <t xml:space="preserve">Courtside Pizza </t>
  </si>
  <si>
    <t xml:space="preserve">Cutler's </t>
  </si>
  <si>
    <t>Fine Dining</t>
  </si>
  <si>
    <t>Donkey</t>
  </si>
  <si>
    <t>Devil's Kattle Brewery</t>
  </si>
  <si>
    <t>Fluff</t>
  </si>
  <si>
    <t>Donatos</t>
  </si>
  <si>
    <t>The Village Bakery</t>
  </si>
  <si>
    <t>Whits</t>
  </si>
  <si>
    <t>Zoe</t>
  </si>
  <si>
    <t>Good Fellas Pizza</t>
  </si>
  <si>
    <t>Lui Lui</t>
  </si>
  <si>
    <t>Salaam</t>
  </si>
  <si>
    <t>Sol</t>
  </si>
  <si>
    <t>Star of India</t>
  </si>
  <si>
    <t>Miller's Chicken</t>
  </si>
  <si>
    <t>Thai Paradise</t>
  </si>
  <si>
    <t>O'Betty</t>
  </si>
  <si>
    <t>The Pig Skin</t>
  </si>
  <si>
    <t>OMG! Rotisserie</t>
  </si>
  <si>
    <t>The Wingery</t>
  </si>
  <si>
    <t>Union Street Diner</t>
  </si>
  <si>
    <t>Questions</t>
  </si>
  <si>
    <t>Answers</t>
  </si>
  <si>
    <t>The CELL function returns</t>
  </si>
  <si>
    <t>Display</t>
  </si>
  <si>
    <t>,0</t>
  </si>
  <si>
    <t>comma format with 0 decimal places</t>
  </si>
  <si>
    <t>,0-</t>
  </si>
  <si>
    <t>comma format with 0 decimal places, negative numbers in red</t>
  </si>
  <si>
    <t>,1</t>
  </si>
  <si>
    <t>comma format with 1 decimal places</t>
  </si>
  <si>
    <t>,1-</t>
  </si>
  <si>
    <t>comma format with 1 decimal places, negative numbers in red</t>
  </si>
  <si>
    <t>,2</t>
  </si>
  <si>
    <t>comma format with 2 decimal places</t>
  </si>
  <si>
    <t>,2-</t>
  </si>
  <si>
    <t>comma format with 2 decimal places, negative numbers in red</t>
  </si>
  <si>
    <t>,3</t>
  </si>
  <si>
    <t>comma format with 3 decimal places</t>
  </si>
  <si>
    <t>,3-</t>
  </si>
  <si>
    <t>comma format with 3 decimal places, negative numbers in red</t>
  </si>
  <si>
    <t>,4</t>
  </si>
  <si>
    <t>comma format with 4 decimal places</t>
  </si>
  <si>
    <t>,4-</t>
  </si>
  <si>
    <t>comma format with 4 decimal places, negative numbers in red</t>
  </si>
  <si>
    <t>C0</t>
  </si>
  <si>
    <t>currency/accounting with 0 decimal places</t>
  </si>
  <si>
    <t>C0-</t>
  </si>
  <si>
    <t>currency/accounting with 0 decimal places, negative numbers in red</t>
  </si>
  <si>
    <t>C1</t>
  </si>
  <si>
    <t>currency/accounting with 1 decimal places</t>
  </si>
  <si>
    <t>C1-</t>
  </si>
  <si>
    <t>currency/accounting with 1 decimal places, negative numbers in red</t>
  </si>
  <si>
    <t>C2</t>
  </si>
  <si>
    <t>currency/accounting with 2 decimal places</t>
  </si>
  <si>
    <t>C2-</t>
  </si>
  <si>
    <t>currency/accounting with 2 decimal places, negative numbers in red</t>
  </si>
  <si>
    <t>C3</t>
  </si>
  <si>
    <t>currency/accounting with 3 decimal places</t>
  </si>
  <si>
    <t>C3-</t>
  </si>
  <si>
    <t>currency/accounting with 3 decimal places, negative numbers in red</t>
  </si>
  <si>
    <t>C4</t>
  </si>
  <si>
    <t>currency/accounting with 4 decimal places</t>
  </si>
  <si>
    <t>C4-</t>
  </si>
  <si>
    <t>currency/accounting with 4 decimal places, negative numbers in red</t>
  </si>
  <si>
    <t>D1</t>
  </si>
  <si>
    <t>long date</t>
  </si>
  <si>
    <t>D2</t>
  </si>
  <si>
    <t>day and month</t>
  </si>
  <si>
    <t>D3</t>
  </si>
  <si>
    <t>mmm-yy</t>
  </si>
  <si>
    <t>D4</t>
  </si>
  <si>
    <t>short date</t>
  </si>
  <si>
    <t>D5</t>
  </si>
  <si>
    <t>mm/dd</t>
  </si>
  <si>
    <t>D6</t>
  </si>
  <si>
    <t>h:mm:ss AM/PM</t>
  </si>
  <si>
    <t>D7</t>
  </si>
  <si>
    <t>h:mm AM/PM</t>
  </si>
  <si>
    <t>D8</t>
  </si>
  <si>
    <t>h:mm:ss</t>
  </si>
  <si>
    <t>D9</t>
  </si>
  <si>
    <t>h:mm</t>
  </si>
  <si>
    <t>F0</t>
  </si>
  <si>
    <t>number with 0 decimal places, do not use comma separator (,)</t>
  </si>
  <si>
    <t>F0-</t>
  </si>
  <si>
    <t>number with 0 decimal places, negative numbers in red, do not use comma separator (,)</t>
  </si>
  <si>
    <t>F1</t>
  </si>
  <si>
    <t>number with 1 decimal place, do not use comma separator (,)</t>
  </si>
  <si>
    <t>F1-</t>
  </si>
  <si>
    <t>number with 1 decimal place, negative numbers in red, do not use comma separator (,)</t>
  </si>
  <si>
    <t>F2</t>
  </si>
  <si>
    <t>number with 2 decimal places, do not use comma separator (,)</t>
  </si>
  <si>
    <t>F2-</t>
  </si>
  <si>
    <t>number with 2 decimal places, negative numbers in red, do not use comma separator (,)</t>
  </si>
  <si>
    <t>F3</t>
  </si>
  <si>
    <t>number with 3 decimal places, do not use comma separator (,)</t>
  </si>
  <si>
    <t>F3-</t>
  </si>
  <si>
    <t>number with 3 decimal places, negative numbers in red, do not use comma separator (,)</t>
  </si>
  <si>
    <t>F4</t>
  </si>
  <si>
    <t>number with 4 decimal places, do not use comma separator (,)</t>
  </si>
  <si>
    <t>F4-</t>
  </si>
  <si>
    <t>number with 4 decimal places, negative numbers in red, do not use comma separator (,)</t>
  </si>
  <si>
    <t>G</t>
  </si>
  <si>
    <t>general</t>
  </si>
  <si>
    <t>P0</t>
  </si>
  <si>
    <t>percent with 0 decimal places</t>
  </si>
  <si>
    <t>P1</t>
  </si>
  <si>
    <t>percent with 1 decimal place</t>
  </si>
  <si>
    <t>P2</t>
  </si>
  <si>
    <t>percent with 2 decimal places</t>
  </si>
  <si>
    <t>P3</t>
  </si>
  <si>
    <t>percent with 3 decimal places</t>
  </si>
  <si>
    <t>P4</t>
  </si>
  <si>
    <t>percent with 4 decimal places</t>
  </si>
  <si>
    <t>S0</t>
  </si>
  <si>
    <t>scientific with 0 decimal places</t>
  </si>
  <si>
    <t>S1</t>
  </si>
  <si>
    <t>scientific with 1 decimal places</t>
  </si>
  <si>
    <t>S2</t>
  </si>
  <si>
    <t>scientific with 2 decimal places</t>
  </si>
  <si>
    <t>S3</t>
  </si>
  <si>
    <t>scientific with 3 decimal places</t>
  </si>
  <si>
    <t>S4</t>
  </si>
  <si>
    <t>scientific with 4 decimal places</t>
  </si>
  <si>
    <t>Rand</t>
  </si>
  <si>
    <t>Code</t>
  </si>
  <si>
    <t>StuNAMsg</t>
  </si>
  <si>
    <t>PerfectMsg</t>
  </si>
  <si>
    <t>StuErrorMsg</t>
  </si>
  <si>
    <t>WrongTypeMsg</t>
  </si>
  <si>
    <t>MissingFormulaMsg</t>
  </si>
  <si>
    <t>ExternalRefsMsg</t>
  </si>
  <si>
    <t>HardCodeMsg</t>
  </si>
  <si>
    <t>HardQuoteMsg</t>
  </si>
  <si>
    <t>MissingAbsMsg</t>
  </si>
  <si>
    <t>FormatMsg</t>
  </si>
  <si>
    <t>TooLow</t>
  </si>
  <si>
    <t>TooHigh</t>
  </si>
  <si>
    <t>WrongAnswer</t>
  </si>
  <si>
    <t>Standard Message</t>
  </si>
  <si>
    <t>ERROR--#N/A means that no value was found, but there should be one. Please correct.</t>
  </si>
  <si>
    <t>PERFECT!</t>
  </si>
  <si>
    <t xml:space="preserve">ERROR--Please change the formula or function to eliminate the error. </t>
  </si>
  <si>
    <t>WRONG DATATYPE--Please change your answer to match the datatype listed above.</t>
  </si>
  <si>
    <t>MISSING FORMULA or FUNCTION--Please avoid typing an answer that can be calculated. Typed answers are error-prone, hard to audit, and hard to update.</t>
  </si>
  <si>
    <t>ERROR--Formula copied from another workbook.</t>
  </si>
  <si>
    <t>MISSING CELL REFERENCE--Right answer but please avoid typing numbers inside a formula or function.</t>
  </si>
  <si>
    <t>MISSING CELL REFERENCE--Right answer but please avoid typing text inside a formula or function.</t>
  </si>
  <si>
    <t>MISSING LOCK--Please add $ as appropriate so the formula will copy correctly.</t>
  </si>
  <si>
    <t>WRONG FORMAT--Please format as directed, then press F9 (or fn + F9) to regrade.</t>
  </si>
  <si>
    <t>Value too low, please try again.</t>
  </si>
  <si>
    <t>Value too high, please try again.</t>
  </si>
  <si>
    <t>Wrong answer, please try again.</t>
  </si>
  <si>
    <t>Funny Messages</t>
  </si>
  <si>
    <t>Oops! N/A found – formula missing its mark! 🎯❌</t>
  </si>
  <si>
    <t>AWESOME! 🤓</t>
  </si>
  <si>
    <t>Cell adrift in Error Sea. 🌊 Chart a formula fix! 🧭</t>
  </si>
  <si>
    <t>Love Island error! Set up your data with the right datatype match. 💔🔄</t>
  </si>
  <si>
    <t>Houston, formula required for this mission! 🚀🧩</t>
  </si>
  <si>
    <t>Ouch! Cell caught referencing the workbook next door! 😣📚</t>
  </si>
  <si>
    <t>Missed cell refs? Swap those numbers for proper invites! 📲➡️🎯</t>
  </si>
  <si>
    <t>Missed cell refs? Swap that text for proper invites! _xD83D_➡️🎯</t>
  </si>
  <si>
    <t>Unlocked cells? Add $ to ensure they copy correctly! 🔒➡️📄</t>
  </si>
  <si>
    <t>Wrong number attire? Reformat, then F9 (or fn + F9)!⚙️</t>
  </si>
  <si>
    <t>Too low, boost that number! 🔼</t>
  </si>
  <si>
    <t>Too high, lower that number! 🔽</t>
  </si>
  <si>
    <t>Seriously? Nope. Try again! 🙄🔄</t>
  </si>
  <si>
    <t>N/A signal! Did your formula forget something? 🤔🚦</t>
  </si>
  <si>
    <t>EXCELLENT! 🤑</t>
  </si>
  <si>
    <t>Formula Error Monster! 👾 Cast a fix-it spell. 🪄</t>
  </si>
  <si>
    <t>Identity crisis in cell! Guide it to its true datatype. 🆔➡️🔧</t>
  </si>
  <si>
    <t>Formula MIA? Let's launch a search! 🔍🛰</t>
  </si>
  <si>
    <t>Cell's got a roving eye for other workbooks! Commitment time? 💍📁</t>
  </si>
  <si>
    <t>Cell FOMO? Time to party with the right references! 🥳🔗</t>
  </si>
  <si>
    <t>Cells escaping when copied? $ is the key to containment! 🗝️🔐</t>
  </si>
  <si>
    <t>Unkempt number? Reformat, then F9 (or fn + F9)! 🎩✨</t>
  </si>
  <si>
    <t>Valley too deep? Raise the number! ⬆️🏞️</t>
  </si>
  <si>
    <t>Sky-high value? Bring it down! ⬇️🌤️</t>
  </si>
  <si>
    <t>Nope, that ain’t it. What’s next? ❌🤨</t>
  </si>
  <si>
    <t>#N/A in hideout, send formula back to search! 🔍🏹</t>
  </si>
  <si>
    <t>YOU'RE CRUSHING IT! Keep that greatness coming! 💪✨</t>
  </si>
  <si>
    <t>Formula fail! 🚨 Call the math-mobile for a recalc! 🚗</t>
  </si>
  <si>
    <t>Mismatch alert! This isn't a mix-and-match. Align your datatypes. 🚫❌</t>
  </si>
  <si>
    <t>Cell's bare! Quick, clothe it with a formula! 👚✨</t>
  </si>
  <si>
    <t>Workbook envy? This cell's a one-book wonder! 😒🔒</t>
  </si>
  <si>
    <t>Friends &gt; numbers. Replace typed digits with cell pals! 🤝📊</t>
  </si>
  <si>
    <t>Friends &gt; text. Replace text with cell pals! 🤝📊</t>
  </si>
  <si>
    <t>Spreadsheet anarchy? Use $ to copy cells without mayhem! 🔄🚫</t>
  </si>
  <si>
    <t>Number's style off? Reformat, then F9 (or fn + F9) to fix! 👗🔄</t>
  </si>
  <si>
    <t>Bottom feeder? Not this time—larger number needed. 📈</t>
  </si>
  <si>
    <t>Top-shelf number? Time for a lower shelf. 📉</t>
  </si>
  <si>
    <t>Wrong. Take another stab. 🎯👀</t>
  </si>
  <si>
    <t>N/A detected! Command your formula to find the value! 🎮🕹</t>
  </si>
  <si>
    <t>STELLAR PERFORMANCE! The stars have nothing on you! 🌟🚀</t>
  </si>
  <si>
    <t>Game on! 🎮 Hunt for the error-busting formula. 🔍</t>
  </si>
  <si>
    <t>Data type mismatch! Swipe right on the correct datatype. 👈👉📲</t>
  </si>
  <si>
    <t>Formula's gone poof! Time for a magic formula fix! 🪄📈</t>
  </si>
  <si>
    <t>Cell fidelity: It's exclusive with our workbook! 🚫📖💕</t>
  </si>
  <si>
    <t>Lonely numbers? Unite them with cell reference friends! 👯‍♂️🔢</t>
  </si>
  <si>
    <t>Lonely text? Unite it with cell reference friends! 👯‍♂️🔢</t>
  </si>
  <si>
    <t>Cells drifting during copy? $ will pin them in place! 📌📋</t>
  </si>
  <si>
    <t>Make the number pretty! Reformat, then F9 (or fn + F9) for shine! 💅🔁</t>
  </si>
  <si>
    <t>Limbo number? Go higher, please. 🏋️‍♂️</t>
  </si>
  <si>
    <t>Number too tall? Bend it down a notch. _xD83D_⬇️</t>
  </si>
  <si>
    <t>Uh-oh, swing and a miss! Focus and retry. ⚾️🧐</t>
  </si>
  <si>
    <t>N/A – a lonely cell where your formula lost its way! 🧭💔</t>
  </si>
  <si>
    <t>A ROUND OF APPLAUSE! Your work deserves an encore! 👏👏🎉</t>
  </si>
  <si>
    <t>Your formula's flipping out! 🤸‍♂️ Coach it to stick the landing. 🎖️</t>
  </si>
  <si>
    <t>Costume mix-up! Your data needs to change into the correct datatype. 🎭✅</t>
  </si>
  <si>
    <t>This cell's single, introduce it to a formula? 💔🧮</t>
  </si>
  <si>
    <t>Forbidden cross-book cell mingling detected! 🙅‍♂️🚷</t>
  </si>
  <si>
    <t>Formulas thrive on connections! Link up those cells! 🌐🤲</t>
  </si>
  <si>
    <t>Copy chaos? Freeze cells with $, no more moves! ✋🔄</t>
  </si>
  <si>
    <t>Number outfit mix-up? Reformat, hit F9 (or fn + F9)! 🧳🔄</t>
  </si>
  <si>
    <t>Digging too deep? The correct value's higher up! 🚧⬆️</t>
  </si>
  <si>
    <t>Climbing too high? The correct value's down below! 🧗‍♂️⬇️</t>
  </si>
  <si>
    <t>That’s a negative. Try again! 🚫🔄</t>
  </si>
  <si>
    <t>N/A: Value's playing hard to get, or formula faux pas? 🎩🐰</t>
  </si>
  <si>
    <t>HOME RUN! You've hit it out of the park!  ⚾🏟️</t>
  </si>
  <si>
    <t>Jittery cell? 📱 Prescribe a calming formula. 💊</t>
  </si>
  <si>
    <t>Wrong type alert! Time for a datatype switcheroo. 🔄🔀</t>
  </si>
  <si>
    <t>Forbidden formula zone? Summon the formula wizard! 🧙‍♂️📐</t>
  </si>
  <si>
    <t>This cell's heart belongs to its home workbook! 🏠💔📉</t>
  </si>
  <si>
    <t>Ditch the DIY. Cells crave references, not solitude! 🧩🔍</t>
  </si>
  <si>
    <t>Cells changing on copy? Anchor with $ for consistency! ⚓👌</t>
  </si>
  <si>
    <t>Last season's cell? Format, then F9 (or fn + F9)! 🍂🆕</t>
  </si>
  <si>
    <t>Basement value? Uplift the value! 🏠⤴️</t>
  </si>
  <si>
    <t>Penthouse value? Downsize the digits! 🏢🔻</t>
  </si>
  <si>
    <t>Not correct! Try again! 💡🔙</t>
  </si>
  <si>
    <t>N/A blank... Formula hiccup! Time for a fix-up! 🛠️😅</t>
  </si>
  <si>
    <t>Bravo! That's some next-level excellence! 🎭🏆</t>
  </si>
  <si>
    <t>Magic mirror says: This formula's not the fairest! 🪞</t>
  </si>
  <si>
    <t>Data's two left feet? Find the right datatype dance partner. 💃🕺🎶</t>
  </si>
  <si>
    <t>Cell playing hooky? Detention with a formula tutor! 🍎📖</t>
  </si>
  <si>
    <t>Cell wanderlust? No, keep its formulas in this workbook's embrace! 🌍✋🔐</t>
  </si>
  <si>
    <t>Solo formula? Add some cell reference company! 🎉📑</t>
  </si>
  <si>
    <t>Copying cells gone rogue? Reinforce with $ for precision! 🎯💲</t>
  </si>
  <si>
    <t>Format violation? Reformat, then F9 (or fn + F9)! 🚦👔</t>
  </si>
  <si>
    <t>Number's too deep? Bring it up for air! 🌊🆙</t>
  </si>
  <si>
    <t>Number's in the clouds? Land it gently! ☁️🛬</t>
  </si>
  <si>
    <t>Incorrect! You can do better, redo! 🔄💪</t>
  </si>
  <si>
    <t>ScoreBoard for Excel</t>
  </si>
  <si>
    <t>Have fun. Don't Fail.</t>
  </si>
  <si>
    <t>Automated grading and feedback copyright ScoreboardExcel.com ©2024</t>
  </si>
  <si>
    <t>Earn points by completing shaded cells; higher value cells have distinct borders</t>
  </si>
  <si>
    <t>Answer blocks are all or nothing; correctly complete all contributing cells to earn points:</t>
  </si>
  <si>
    <t>If you accidentally drag a cell out of position, then undo. Do NOT try to drag it back.</t>
  </si>
  <si>
    <t>Detailed Feedback:</t>
  </si>
  <si>
    <t>Earned</t>
  </si>
  <si>
    <t>Possible</t>
  </si>
  <si>
    <t>Sheet</t>
  </si>
  <si>
    <t>Comment</t>
  </si>
  <si>
    <t>earned</t>
  </si>
  <si>
    <t>possible</t>
  </si>
  <si>
    <t>cell</t>
  </si>
  <si>
    <t>Press F9 to grade</t>
  </si>
  <si>
    <t>Feedback ON</t>
  </si>
  <si>
    <t>Connor Guarino</t>
  </si>
  <si>
    <t>Feedback OFF</t>
  </si>
  <si>
    <t>Demo</t>
  </si>
  <si>
    <t>Cheer</t>
  </si>
  <si>
    <t>IC3 A</t>
  </si>
  <si>
    <t>IC3 B</t>
  </si>
  <si>
    <t>IC3 C</t>
  </si>
  <si>
    <t>What does the second MATCH function accomplish?
A. Returns the row number of the lookup value
B. Returns the column number of the lookup value
C. Returns the lookup value
D. Returns the cell number of the lookup value</t>
  </si>
  <si>
    <t>What does the first MATCH function accomplish?
A. Returns the row number of the lookup value
B. Returns the column number of the lookup value
C. Returns the lookup value
D. Returns the cell number of the lookup value</t>
  </si>
  <si>
    <t>What parts of an INDEX,MATCH,MATCH function needs double-locked?
A. The match types of the match functions
B. The lookup values of the match functions
C. Any multicell range/array
D. None of the above</t>
  </si>
  <si>
    <t>When doing INDEX,MATCH,MATCH, what is a good rule of thumb?
A. Lookup values will always be in the table you're working in; Lookup arrays will always be in an external table
B. Lookup arrays will always be in the table you're working in; Lookup values will always be in an external table
C. Both lookup arrays and lookup values will be in the table you're working in
D. Both lookup arrays and lookup values will be in an external table</t>
  </si>
  <si>
    <t>What does a MATCH function do?
A. Returns a cell that matches the lookup value
B. Returns an array of cells only if it contains the lookup value
C. Returns a ""true"" or ""false"" depending on whether two cells match or not
D. Returns an integer that matches the position a lookup value has in a lookup array</t>
  </si>
  <si>
    <t>What part of an INDEX,MATCH,MATCH function needs only its rows locked?
A. The lookup array of the first match function
B. The lookup value of the first match function
C. The lookup value of the second match function
D. The range of the index function</t>
  </si>
  <si>
    <t>What part of an INDEX,MATCH,MATCH function needs only its columns locked?
A. The lookup array of the first match function
B. The lookup value of the first match function
C. The lookup value of the second match function
D. The range of the index function</t>
  </si>
  <si>
    <t>cg765722@ohio.edu</t>
  </si>
  <si>
    <t>Dr. Gordon</t>
  </si>
  <si>
    <t>Ohio University</t>
  </si>
  <si>
    <t>QBA 1721_SU24</t>
  </si>
  <si>
    <t>This assignment was created by Scoreboard Excel 12.17.</t>
  </si>
  <si>
    <t>GA3_SU24_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</si>
</sst>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quot;Answer Block&quot;;&quot;Answer Block&quot;;&quot;Answer Block&quot;;&quot;Answer Block&quot;"/>
    <numFmt numFmtId="165" formatCode="_(&quot;$&quot;* #,##0_);_(&quot;$&quot;* \(#,##0\);_(&quot;$&quot;* &quot;-&quot;??_);_(@_)"/>
    <numFmt numFmtId="166" formatCode="0.0000E+00"/>
    <numFmt numFmtId="167" formatCode="0.0%"/>
  </numFmts>
  <fonts count="25"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b/>
      <sz val="18"/>
      <color theme="0"/>
      <name val="Aptos Narrow"/>
      <family val="2"/>
      <scheme val="minor"/>
    </font>
    <font>
      <sz val="14"/>
      <color theme="1"/>
      <name val="Aptos Narrow"/>
      <family val="2"/>
      <scheme val="minor"/>
    </font>
    <font>
      <b/>
      <sz val="14"/>
      <color theme="1"/>
      <name val="Aptos Narrow"/>
      <family val="2"/>
      <scheme val="minor"/>
    </font>
    <font>
      <b/>
      <sz val="12"/>
      <color theme="0"/>
      <name val="Aptos Narrow"/>
      <family val="2"/>
      <scheme val="minor"/>
    </font>
    <font>
      <b/>
      <sz val="12"/>
      <color theme="1"/>
      <name val="Aptos Narrow"/>
      <family val="2"/>
      <scheme val="minor"/>
    </font>
    <font>
      <b/>
      <sz val="14"/>
      <color rgb="FF000000"/>
      <name val="Aptos Narrow"/>
      <family val="2"/>
      <scheme val="minor"/>
    </font>
    <font>
      <sz val="12"/>
      <color theme="1"/>
      <name val="Aptos Narrow"/>
      <family val="2"/>
      <scheme val="minor"/>
    </font>
    <font>
      <sz val="12"/>
      <color theme="0"/>
      <name val="Aptos Narrow"/>
      <family val="2"/>
      <scheme val="minor"/>
    </font>
    <font>
      <sz val="14"/>
      <color rgb="FF000000"/>
      <name val="Aptos Narrow"/>
      <family val="2"/>
      <scheme val="minor"/>
    </font>
    <font>
      <sz val="16"/>
      <color theme="1"/>
      <name val="Aptos Narrow"/>
      <family val="2"/>
      <scheme val="minor"/>
    </font>
    <font>
      <sz val="20"/>
      <color theme="1"/>
      <name val="Aptos Narrow"/>
      <family val="2"/>
      <scheme val="minor"/>
    </font>
    <font>
      <i/>
      <sz val="16"/>
      <color theme="1"/>
      <name val="Aptos Narrow"/>
      <family val="2"/>
      <scheme val="minor"/>
    </font>
    <font>
      <sz val="26"/>
      <color theme="1"/>
      <name val="Aptos Narrow"/>
      <family val="2"/>
      <scheme val="minor"/>
    </font>
    <font>
      <sz val="22"/>
      <color theme="1"/>
      <name val="Aptos Narrow"/>
      <family val="2"/>
      <scheme val="minor"/>
    </font>
    <font>
      <sz val="11"/>
      <color rgb="FF000000"/>
      <name val="Aptos Narrow"/>
      <family val="2"/>
      <scheme val="minor"/>
    </font>
    <font>
      <sz val="14"/>
      <color rgb="FFFF0000"/>
      <name val="Aptos Narrow"/>
      <family val="2"/>
      <scheme val="minor"/>
    </font>
    <font>
      <b/>
      <sz val="24"/>
      <color theme="1"/>
      <name val="Aptos Narrow"/>
      <family val="2"/>
      <scheme val="minor"/>
    </font>
    <font>
      <b/>
      <sz val="20"/>
      <color theme="1"/>
      <name val="Aptos Narrow"/>
      <family val="2"/>
      <scheme val="minor"/>
    </font>
    <font>
      <sz val="5"/>
      <color theme="0"/>
      <name val="Wingdings"/>
      <charset val="2"/>
    </font>
    <font>
      <b/>
      <sz val="5"/>
      <color theme="0"/>
      <name val="Wingdings"/>
      <charset val="2"/>
    </font>
    <font>
      <sz val="9"/>
      <color indexed="81"/>
      <name val="Tahoma"/>
      <family val="2"/>
    </font>
  </fonts>
  <fills count="12">
    <fill>
      <patternFill patternType="none"/>
    </fill>
    <fill>
      <patternFill patternType="gray125"/>
    </fill>
    <fill>
      <patternFill patternType="solid">
        <fgColor rgb="FF003300"/>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rgb="FFD9D9D9"/>
        <bgColor indexed="64"/>
      </patternFill>
    </fill>
    <fill>
      <patternFill patternType="solid">
        <fgColor rgb="FFD8BE91"/>
        <bgColor indexed="64"/>
      </patternFill>
    </fill>
    <fill>
      <patternFill patternType="solid">
        <fgColor rgb="FFFE99CB"/>
        <bgColor indexed="64"/>
      </patternFill>
    </fill>
    <fill>
      <patternFill patternType="solid">
        <fgColor rgb="FF98EFF9"/>
        <bgColor indexed="64"/>
      </patternFill>
    </fill>
    <fill>
      <patternFill patternType="lightGrid">
        <fgColor theme="0" tint="-0.34998626667073579"/>
        <bgColor theme="0"/>
      </patternFill>
    </fill>
    <fill>
      <patternFill patternType="solid">
        <fgColor rgb="FFFFFFFF"/>
        <bgColor rgb="FFFFFFFF"/>
      </patternFill>
    </fill>
    <fill>
      <patternFill patternType="solid">
        <fgColor rgb="FFE2EFDA"/>
        <bgColor indexed="64"/>
      </patternFill>
    </fill>
  </fills>
  <borders count="2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auto="1"/>
      </left>
      <right/>
      <top/>
      <bottom/>
      <diagonal/>
    </border>
    <border>
      <left/>
      <right style="thin">
        <color indexed="64"/>
      </right>
      <top/>
      <bottom/>
      <diagonal/>
    </border>
    <border>
      <left/>
      <right/>
      <top/>
      <bottom style="thin">
        <color auto="1"/>
      </bottom>
      <diagonal/>
    </border>
    <border>
      <left style="medium">
        <color indexed="64"/>
      </left>
      <right/>
      <top/>
      <bottom style="medium">
        <color indexed="64"/>
      </bottom>
      <diagonal/>
    </border>
    <border>
      <left/>
      <right/>
      <top style="thin">
        <color indexed="64"/>
      </top>
      <bottom/>
      <diagonal/>
    </border>
    <border>
      <left style="thin">
        <color auto="1"/>
      </left>
      <right/>
      <top/>
      <bottom style="thin">
        <color auto="1"/>
      </bottom>
      <diagonal/>
    </border>
    <border>
      <left/>
      <right style="thin">
        <color indexed="64"/>
      </right>
      <top/>
      <bottom style="thin">
        <color indexed="64"/>
      </bottom>
      <diagonal/>
    </border>
    <border>
      <left style="dashDot">
        <color indexed="8"/>
      </left>
      <right style="dashDot">
        <color indexed="8"/>
      </right>
      <top style="dashDot">
        <color indexed="8"/>
      </top>
      <bottom style="dashDot">
        <color indexed="8"/>
      </bottom>
      <diagonal/>
    </border>
    <border>
      <left style="double">
        <color indexed="40"/>
      </left>
      <right style="double">
        <color indexed="40"/>
      </right>
      <top style="double">
        <color indexed="40"/>
      </top>
      <bottom style="double">
        <color indexed="40"/>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0" fillId="0" borderId="0"/>
    <xf numFmtId="0" fontId="10" fillId="0" borderId="0"/>
  </cellStyleXfs>
  <cellXfs count="164">
    <xf numFmtId="0" fontId="0" fillId="0" borderId="0" xfId="0"/>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0" xfId="0" applyFont="1" applyFill="1" applyAlignment="1">
      <alignment horizontal="center" vertical="center"/>
    </xf>
    <xf numFmtId="0" fontId="4" fillId="2" borderId="5" xfId="0" applyFont="1" applyFill="1" applyBorder="1" applyAlignment="1">
      <alignment horizontal="center" vertical="center"/>
    </xf>
    <xf numFmtId="0" fontId="0" fillId="0" borderId="4" xfId="0" applyBorder="1"/>
    <xf numFmtId="0" fontId="0" fillId="0" borderId="5" xfId="0" applyBorder="1"/>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xf numFmtId="0" fontId="0" fillId="0" borderId="6" xfId="0" applyBorder="1" applyAlignment="1">
      <alignment horizontal="left"/>
    </xf>
    <xf numFmtId="0" fontId="0" fillId="0" borderId="7"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1" xfId="0" applyBorder="1"/>
    <xf numFmtId="0" fontId="0" fillId="0" borderId="12" xfId="0" applyBorder="1"/>
    <xf numFmtId="0" fontId="0" fillId="0" borderId="13" xfId="0" applyBorder="1"/>
    <xf numFmtId="0" fontId="0" fillId="0" borderId="14" xfId="0" applyBorder="1"/>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8" xfId="0" applyFont="1" applyFill="1" applyBorder="1" applyAlignment="1">
      <alignment horizontal="center" vertical="center"/>
    </xf>
    <xf numFmtId="0" fontId="0" fillId="0" borderId="17" xfId="0" applyBorder="1"/>
    <xf numFmtId="0" fontId="0" fillId="0" borderId="18" xfId="0" applyBorder="1"/>
    <xf numFmtId="0" fontId="3" fillId="0" borderId="7" xfId="0" applyFont="1" applyBorder="1" applyAlignment="1">
      <alignment horizontal="right"/>
    </xf>
    <xf numFmtId="0" fontId="6" fillId="3" borderId="1" xfId="0" applyFont="1" applyFill="1" applyBorder="1"/>
    <xf numFmtId="0" fontId="0" fillId="3" borderId="2" xfId="0" applyFill="1" applyBorder="1"/>
    <xf numFmtId="0" fontId="0" fillId="3" borderId="3" xfId="0" applyFill="1" applyBorder="1"/>
    <xf numFmtId="0" fontId="2" fillId="2" borderId="19" xfId="0" applyFont="1" applyFill="1" applyBorder="1" applyAlignment="1">
      <alignment horizontal="left"/>
    </xf>
    <xf numFmtId="0" fontId="5" fillId="3" borderId="4" xfId="0" applyFont="1" applyFill="1" applyBorder="1"/>
    <xf numFmtId="0" fontId="0" fillId="3" borderId="0" xfId="0" applyFill="1"/>
    <xf numFmtId="0" fontId="0" fillId="3" borderId="5" xfId="0" applyFill="1" applyBorder="1"/>
    <xf numFmtId="0" fontId="2" fillId="4" borderId="7" xfId="0" applyFont="1" applyFill="1" applyBorder="1" applyAlignment="1">
      <alignment horizontal="center" vertical="center"/>
    </xf>
    <xf numFmtId="0" fontId="0" fillId="0" borderId="7" xfId="0" applyBorder="1"/>
    <xf numFmtId="1" fontId="0" fillId="0" borderId="7" xfId="0" applyNumberFormat="1" applyBorder="1" applyAlignment="1">
      <alignment horizontal="center" vertical="center"/>
    </xf>
    <xf numFmtId="9" fontId="0" fillId="0" borderId="7" xfId="3" applyFont="1" applyBorder="1" applyAlignment="1">
      <alignment horizontal="center" vertical="center"/>
    </xf>
    <xf numFmtId="10" fontId="0" fillId="0" borderId="7" xfId="3" applyNumberFormat="1" applyFont="1" applyBorder="1" applyAlignment="1">
      <alignment horizontal="center" vertical="center"/>
    </xf>
    <xf numFmtId="0" fontId="0" fillId="3" borderId="4" xfId="0" applyFill="1" applyBorder="1"/>
    <xf numFmtId="0" fontId="0" fillId="3" borderId="20" xfId="0" applyFill="1" applyBorder="1"/>
    <xf numFmtId="0" fontId="0" fillId="3" borderId="11" xfId="0" applyFill="1" applyBorder="1"/>
    <xf numFmtId="0" fontId="0" fillId="3" borderId="12" xfId="0" applyFill="1" applyBorder="1"/>
    <xf numFmtId="0" fontId="2" fillId="2" borderId="19" xfId="0" applyFont="1" applyFill="1" applyBorder="1" applyAlignment="1">
      <alignment horizontal="center"/>
    </xf>
    <xf numFmtId="1" fontId="1" fillId="0" borderId="7" xfId="2" applyNumberFormat="1" applyFont="1" applyFill="1" applyBorder="1" applyAlignment="1">
      <alignment horizontal="center"/>
    </xf>
    <xf numFmtId="0" fontId="7" fillId="2" borderId="7" xfId="0" applyFont="1" applyFill="1" applyBorder="1" applyAlignment="1">
      <alignment horizontal="center"/>
    </xf>
    <xf numFmtId="0" fontId="0" fillId="0" borderId="7" xfId="0" applyBorder="1" applyAlignment="1">
      <alignment horizontal="center"/>
    </xf>
    <xf numFmtId="165" fontId="0" fillId="0" borderId="7" xfId="2" applyNumberFormat="1" applyFont="1" applyBorder="1" applyAlignment="1">
      <alignment horizontal="center"/>
    </xf>
    <xf numFmtId="0" fontId="3" fillId="0" borderId="7" xfId="0" applyFont="1" applyBorder="1" applyAlignment="1">
      <alignment horizontal="center" vertical="center"/>
    </xf>
    <xf numFmtId="0" fontId="8" fillId="0" borderId="0" xfId="0" applyFont="1" applyAlignment="1">
      <alignment wrapText="1"/>
    </xf>
    <xf numFmtId="166" fontId="0" fillId="0" borderId="0" xfId="2" applyNumberFormat="1" applyFont="1"/>
    <xf numFmtId="0" fontId="0" fillId="0" borderId="0" xfId="0" quotePrefix="1"/>
    <xf numFmtId="44" fontId="0" fillId="0" borderId="0" xfId="2" applyFont="1"/>
    <xf numFmtId="0" fontId="9" fillId="0" borderId="0" xfId="0" applyFont="1" applyAlignment="1">
      <alignment vertical="center" wrapText="1"/>
    </xf>
    <xf numFmtId="0" fontId="11" fillId="0" borderId="0" xfId="4" quotePrefix="1" applyFont="1"/>
    <xf numFmtId="0" fontId="10" fillId="0" borderId="0" xfId="4"/>
    <xf numFmtId="0" fontId="6" fillId="0" borderId="0" xfId="4" applyFont="1" applyAlignment="1">
      <alignment vertical="center" wrapText="1"/>
    </xf>
    <xf numFmtId="0" fontId="5" fillId="0" borderId="0" xfId="4" applyFont="1" applyAlignment="1">
      <alignment vertical="center" wrapText="1"/>
    </xf>
    <xf numFmtId="0" fontId="12" fillId="0" borderId="0" xfId="0" applyFont="1" applyAlignment="1">
      <alignment vertical="center" wrapText="1"/>
    </xf>
    <xf numFmtId="0" fontId="5" fillId="0" borderId="0" xfId="0" applyFont="1" applyAlignment="1">
      <alignment vertical="center" wrapText="1"/>
    </xf>
    <xf numFmtId="0" fontId="0" fillId="5" borderId="24" xfId="0" applyNumberFormat="1" applyFill="1" applyBorder="1"/>
    <xf numFmtId="164" fontId="0" fillId="5" borderId="24" xfId="0" applyNumberFormat="1" applyFill="1" applyBorder="1"/>
    <xf numFmtId="0" fontId="0" fillId="8" borderId="21" xfId="0" applyFill="1" applyBorder="1" applyAlignment="1">
      <alignment horizontal="center"/>
    </xf>
    <xf numFmtId="0" fontId="0" fillId="8" borderId="21" xfId="0" applyFill="1" applyBorder="1" applyAlignment="1">
      <alignment horizontal="left"/>
    </xf>
    <xf numFmtId="0" fontId="0" fillId="8" borderId="7" xfId="0" applyFill="1" applyBorder="1" applyAlignment="1">
      <alignment horizontal="left"/>
    </xf>
    <xf numFmtId="0" fontId="0" fillId="9" borderId="0" xfId="0" applyFill="1"/>
    <xf numFmtId="0" fontId="18" fillId="10" borderId="0" xfId="0" applyFont="1" applyFill="1"/>
    <xf numFmtId="0" fontId="0" fillId="8" borderId="21" xfId="0" applyFill="1" applyBorder="1"/>
    <xf numFmtId="0" fontId="13" fillId="8" borderId="11" xfId="0" applyFont="1" applyFill="1" applyBorder="1" applyAlignment="1">
      <alignment horizontal="center"/>
    </xf>
    <xf numFmtId="0" fontId="13" fillId="8" borderId="11" xfId="1" applyNumberFormat="1" applyFont="1" applyFill="1" applyBorder="1" applyAlignment="1">
      <alignment horizontal="center"/>
    </xf>
    <xf numFmtId="0" fontId="19" fillId="8" borderId="11" xfId="0" applyFont="1" applyFill="1" applyBorder="1" applyAlignment="1">
      <alignment horizontal="left"/>
    </xf>
    <xf numFmtId="0" fontId="0" fillId="8" borderId="11" xfId="0" applyFill="1" applyBorder="1" applyAlignment="1">
      <alignment horizontal="center"/>
    </xf>
    <xf numFmtId="0" fontId="20" fillId="8" borderId="11" xfId="0" applyFont="1" applyFill="1" applyBorder="1" applyAlignment="1">
      <alignment horizontal="center"/>
    </xf>
    <xf numFmtId="0" fontId="0" fillId="9" borderId="11" xfId="0" applyFill="1" applyBorder="1"/>
    <xf numFmtId="0" fontId="18" fillId="10" borderId="11" xfId="0" applyFont="1" applyFill="1" applyBorder="1"/>
    <xf numFmtId="1" fontId="13" fillId="8" borderId="11" xfId="0" applyNumberFormat="1" applyFont="1" applyFill="1" applyBorder="1" applyAlignment="1">
      <alignment horizontal="center"/>
    </xf>
    <xf numFmtId="0" fontId="0" fillId="8" borderId="11" xfId="0" applyFill="1" applyBorder="1"/>
    <xf numFmtId="0" fontId="21" fillId="8" borderId="11" xfId="0" applyFont="1" applyFill="1" applyBorder="1" applyAlignment="1">
      <alignment horizontal="left"/>
    </xf>
    <xf numFmtId="0" fontId="22" fillId="0" borderId="0" xfId="0" applyFont="1" applyFill="1" applyBorder="1"/>
    <xf numFmtId="0" fontId="23" fillId="0" borderId="0" xfId="0" applyFont="1" applyFill="1" applyBorder="1" applyAlignment="1">
      <alignment horizontal="center" vertical="center"/>
    </xf>
    <xf numFmtId="0" fontId="22" fillId="0" borderId="0" xfId="0" applyFont="1" applyFill="1" applyBorder="1" applyAlignment="1">
      <alignment horizontal="center"/>
    </xf>
    <xf numFmtId="0" fontId="22" fillId="0" borderId="0" xfId="0" applyFont="1" applyFill="1" applyBorder="1" applyAlignment="1">
      <alignment horizontal="left"/>
    </xf>
    <xf numFmtId="0" fontId="22" fillId="0" borderId="0" xfId="1" applyNumberFormat="1" applyFont="1" applyFill="1" applyBorder="1" applyAlignment="1">
      <alignment horizontal="center"/>
    </xf>
    <xf numFmtId="0" fontId="23" fillId="0" borderId="0" xfId="0" applyFont="1" applyFill="1" applyBorder="1" applyAlignment="1">
      <alignment horizontal="center"/>
    </xf>
    <xf numFmtId="1" fontId="22" fillId="0" borderId="0" xfId="0" applyNumberFormat="1" applyFont="1" applyFill="1" applyBorder="1" applyAlignment="1">
      <alignment horizontal="center"/>
    </xf>
    <xf numFmtId="0" fontId="22" fillId="0" borderId="0" xfId="0" applyFont="1" applyFill="1" applyBorder="1" applyAlignment="1">
      <alignment horizontal="left" vertical="center" wrapText="1"/>
    </xf>
    <xf numFmtId="0" fontId="22" fillId="0" borderId="0" xfId="0" applyFont="1" applyFill="1" applyBorder="1" applyAlignment="1">
      <alignment horizontal="left"/>
    </xf>
    <xf numFmtId="164" fontId="22" fillId="0" borderId="0" xfId="0" applyNumberFormat="1" applyFont="1" applyFill="1" applyBorder="1"/>
    <xf numFmtId="0" fontId="22" fillId="0" borderId="0" xfId="0" applyNumberFormat="1" applyFont="1" applyFill="1" applyBorder="1"/>
    <xf numFmtId="0" fontId="0" fillId="9" borderId="0" xfId="0" applyFont="1" applyFill="1" applyAlignment="1">
      <alignment horizontal="center" vertical="center"/>
    </xf>
    <xf numFmtId="0" fontId="5" fillId="11" borderId="7" xfId="0" applyFont="1" applyFill="1" applyBorder="1" applyAlignment="1">
      <alignment vertical="center" wrapText="1"/>
    </xf>
    <xf numFmtId="0" fontId="0" fillId="5" borderId="24" xfId="0" applyNumberFormat="1" applyFill="1" applyBorder="1" applyAlignment="1">
      <alignment horizontal="center" vertical="center"/>
    </xf>
    <xf numFmtId="0" fontId="22" fillId="0" borderId="0" xfId="0" applyFont="1" applyFill="1" applyBorder="1" applyAlignment="1">
      <alignment vertical="center" wrapText="1"/>
    </xf>
    <xf numFmtId="0" fontId="22" fillId="0" borderId="0" xfId="0" applyFont="1" applyFill="1" applyBorder="1" applyAlignment="1">
      <alignment horizontal="center" vertical="center"/>
    </xf>
    <xf numFmtId="0" fontId="23" fillId="0" borderId="0" xfId="0" applyFont="1" applyFill="1" applyBorder="1" applyAlignment="1">
      <alignment horizontal="right"/>
    </xf>
    <xf numFmtId="0" fontId="1" fillId="5" borderId="7" xfId="2" applyNumberFormat="1" applyFont="1" applyFill="1" applyBorder="1" applyAlignment="1">
      <alignment horizontal="left"/>
    </xf>
    <xf numFmtId="0" fontId="1" fillId="5" borderId="7" xfId="3" applyNumberFormat="1" applyFont="1" applyFill="1" applyBorder="1" applyAlignment="1">
      <alignment horizontal="left"/>
    </xf>
    <xf numFmtId="0" fontId="23" fillId="0" borderId="0" xfId="0" applyFont="1" applyFill="1" applyBorder="1"/>
    <xf numFmtId="0" fontId="23" fillId="0" borderId="0" xfId="0" applyFont="1" applyFill="1" applyBorder="1" applyAlignment="1">
      <alignment horizontal="left"/>
    </xf>
    <xf numFmtId="0" fontId="23" fillId="0" borderId="0" xfId="0" applyFont="1" applyFill="1" applyBorder="1" applyAlignment="1">
      <alignment horizontal="center" vertical="center"/>
    </xf>
    <xf numFmtId="1" fontId="22" fillId="0" borderId="0" xfId="0" applyNumberFormat="1" applyFont="1" applyFill="1" applyBorder="1" applyAlignment="1">
      <alignment horizontal="center" vertical="center"/>
    </xf>
    <xf numFmtId="9" fontId="22" fillId="0" borderId="0" xfId="3" applyFont="1" applyFill="1" applyBorder="1" applyAlignment="1">
      <alignment horizontal="center" vertical="center"/>
    </xf>
    <xf numFmtId="10" fontId="22" fillId="0" borderId="0" xfId="3" applyNumberFormat="1" applyFont="1" applyFill="1" applyBorder="1" applyAlignment="1">
      <alignment horizontal="center" vertical="center"/>
    </xf>
    <xf numFmtId="0" fontId="23" fillId="0" borderId="0" xfId="0" applyFont="1" applyFill="1" applyBorder="1" applyAlignment="1">
      <alignment horizontal="center"/>
    </xf>
    <xf numFmtId="1" fontId="22" fillId="0" borderId="0" xfId="2" applyNumberFormat="1" applyFont="1" applyFill="1" applyBorder="1" applyAlignment="1">
      <alignment horizontal="center"/>
    </xf>
    <xf numFmtId="10" fontId="22" fillId="0" borderId="0" xfId="3" applyNumberFormat="1" applyFont="1" applyFill="1" applyBorder="1" applyAlignment="1">
      <alignment horizontal="center"/>
    </xf>
    <xf numFmtId="0" fontId="0" fillId="5" borderId="25" xfId="0" applyNumberFormat="1" applyFill="1" applyBorder="1" applyAlignment="1">
      <alignment horizontal="left"/>
    </xf>
    <xf numFmtId="0" fontId="0" fillId="5" borderId="25" xfId="2" applyNumberFormat="1" applyFont="1" applyFill="1" applyBorder="1" applyAlignment="1">
      <alignment horizontal="left"/>
    </xf>
    <xf numFmtId="0" fontId="0" fillId="5" borderId="7" xfId="0" applyNumberFormat="1" applyFill="1" applyBorder="1" applyAlignment="1">
      <alignment horizontal="left"/>
    </xf>
    <xf numFmtId="0" fontId="0" fillId="5" borderId="7" xfId="2" applyNumberFormat="1" applyFont="1" applyFill="1" applyBorder="1" applyAlignment="1">
      <alignment horizontal="left"/>
    </xf>
    <xf numFmtId="165" fontId="22" fillId="0" borderId="0" xfId="2" applyNumberFormat="1" applyFont="1" applyFill="1" applyBorder="1" applyAlignment="1">
      <alignment horizontal="center"/>
    </xf>
    <xf numFmtId="0" fontId="0" fillId="11" borderId="7" xfId="0" applyFill="1" applyBorder="1" applyAlignment="1">
      <alignment horizontal="left" vertical="center" wrapText="1"/>
    </xf>
    <xf numFmtId="0" fontId="3" fillId="5" borderId="24" xfId="0" applyNumberFormat="1" applyFont="1" applyFill="1" applyBorder="1" applyAlignment="1">
      <alignment horizontal="center" vertical="center"/>
    </xf>
    <xf numFmtId="0" fontId="22" fillId="0" borderId="0" xfId="0" applyFont="1" applyFill="1" applyBorder="1" applyAlignment="1">
      <alignment horizontal="left" vertical="center" wrapText="1"/>
    </xf>
    <xf numFmtId="0" fontId="13" fillId="0" borderId="0" xfId="5" applyFont="1" applyAlignment="1" applyProtection="1">
      <alignment horizontal="left" indent="3"/>
      <protection locked="0"/>
    </xf>
    <xf numFmtId="0" fontId="13" fillId="0" borderId="0" xfId="5" applyFont="1" applyProtection="1">
      <protection locked="0"/>
    </xf>
    <xf numFmtId="0" fontId="10" fillId="0" borderId="0" xfId="5" applyAlignment="1" applyProtection="1">
      <alignment horizontal="left" indent="3"/>
      <protection locked="0"/>
    </xf>
    <xf numFmtId="9" fontId="10" fillId="0" borderId="0" xfId="3" applyFont="1" applyAlignment="1" applyProtection="1">
      <alignment horizontal="center"/>
      <protection locked="0"/>
    </xf>
    <xf numFmtId="0" fontId="10" fillId="0" borderId="0" xfId="5" applyProtection="1">
      <protection locked="0"/>
    </xf>
    <xf numFmtId="9" fontId="10" fillId="0" borderId="0" xfId="3" applyFont="1" applyAlignment="1" applyProtection="1">
      <protection locked="0"/>
    </xf>
    <xf numFmtId="0" fontId="13" fillId="0" borderId="0" xfId="5" applyFont="1" applyProtection="1"/>
    <xf numFmtId="0" fontId="13" fillId="0" borderId="0" xfId="5" applyFont="1" applyAlignment="1" applyProtection="1">
      <alignment horizontal="left" indent="3"/>
    </xf>
    <xf numFmtId="0" fontId="14" fillId="6" borderId="15" xfId="5" applyFont="1" applyFill="1" applyBorder="1" applyAlignment="1" applyProtection="1">
      <alignment horizontal="left" indent="3"/>
    </xf>
    <xf numFmtId="0" fontId="13" fillId="6" borderId="21" xfId="5" applyFont="1" applyFill="1" applyBorder="1" applyAlignment="1" applyProtection="1">
      <alignment horizontal="left"/>
    </xf>
    <xf numFmtId="0" fontId="8" fillId="6" borderId="21" xfId="0" applyFont="1" applyFill="1" applyBorder="1" applyAlignment="1" applyProtection="1">
      <alignment horizontal="right"/>
    </xf>
    <xf numFmtId="0" fontId="10" fillId="6" borderId="21" xfId="0" applyFont="1" applyFill="1" applyBorder="1" applyAlignment="1" applyProtection="1">
      <alignment horizontal="left"/>
    </xf>
    <xf numFmtId="0" fontId="14" fillId="6" borderId="16" xfId="5" applyFont="1" applyFill="1" applyBorder="1" applyAlignment="1" applyProtection="1">
      <alignment horizontal="center"/>
    </xf>
    <xf numFmtId="0" fontId="15" fillId="6" borderId="22" xfId="5" applyFont="1" applyFill="1" applyBorder="1" applyAlignment="1" applyProtection="1">
      <alignment horizontal="left" indent="3"/>
    </xf>
    <xf numFmtId="0" fontId="13" fillId="6" borderId="19" xfId="5" applyFont="1" applyFill="1" applyBorder="1" applyAlignment="1" applyProtection="1">
      <alignment horizontal="left"/>
    </xf>
    <xf numFmtId="0" fontId="8" fillId="6" borderId="19" xfId="0" applyFont="1" applyFill="1" applyBorder="1" applyAlignment="1" applyProtection="1">
      <alignment horizontal="right"/>
    </xf>
    <xf numFmtId="0" fontId="10" fillId="6" borderId="19" xfId="0" applyFont="1" applyFill="1" applyBorder="1" applyProtection="1"/>
    <xf numFmtId="167" fontId="13" fillId="6" borderId="23" xfId="5" applyNumberFormat="1" applyFont="1" applyFill="1" applyBorder="1" applyAlignment="1" applyProtection="1">
      <alignment horizontal="center"/>
    </xf>
    <xf numFmtId="0" fontId="10" fillId="0" borderId="0" xfId="5" applyAlignment="1" applyProtection="1">
      <alignment horizontal="left" indent="3"/>
    </xf>
    <xf numFmtId="0" fontId="13" fillId="0" borderId="0" xfId="5" applyFont="1" applyAlignment="1" applyProtection="1">
      <alignment horizontal="left"/>
    </xf>
    <xf numFmtId="0" fontId="10" fillId="0" borderId="21" xfId="0" applyFont="1" applyBorder="1" applyAlignment="1" applyProtection="1">
      <alignment horizontal="center"/>
    </xf>
    <xf numFmtId="0" fontId="10" fillId="0" borderId="21" xfId="0" applyFont="1" applyBorder="1" applyAlignment="1" applyProtection="1">
      <alignment horizontal="left"/>
    </xf>
    <xf numFmtId="0" fontId="8" fillId="0" borderId="0" xfId="0" applyFont="1" applyAlignment="1" applyProtection="1">
      <alignment horizontal="right"/>
    </xf>
    <xf numFmtId="0" fontId="10" fillId="0" borderId="0" xfId="0" applyFont="1" applyProtection="1"/>
    <xf numFmtId="0" fontId="13" fillId="0" borderId="0" xfId="5" applyFont="1" applyAlignment="1" applyProtection="1">
      <alignment horizontal="center"/>
    </xf>
    <xf numFmtId="14" fontId="13" fillId="0" borderId="0" xfId="5" quotePrefix="1" applyNumberFormat="1" applyFont="1" applyAlignment="1" applyProtection="1">
      <alignment horizontal="center"/>
    </xf>
    <xf numFmtId="0" fontId="16" fillId="0" borderId="0" xfId="5" applyFont="1" applyAlignment="1" applyProtection="1">
      <alignment horizontal="left" indent="15"/>
    </xf>
    <xf numFmtId="0" fontId="17" fillId="0" borderId="0" xfId="5" applyFont="1" applyAlignment="1" applyProtection="1">
      <alignment horizontal="left"/>
    </xf>
    <xf numFmtId="14" fontId="13" fillId="0" borderId="0" xfId="5" applyNumberFormat="1" applyFont="1" applyAlignment="1" applyProtection="1">
      <alignment horizontal="center"/>
    </xf>
    <xf numFmtId="0" fontId="13" fillId="0" borderId="15" xfId="5" applyFont="1" applyBorder="1" applyAlignment="1" applyProtection="1">
      <alignment horizontal="left" indent="3"/>
    </xf>
    <xf numFmtId="0" fontId="13" fillId="0" borderId="21" xfId="5" applyFont="1" applyBorder="1" applyProtection="1"/>
    <xf numFmtId="9" fontId="13" fillId="0" borderId="16" xfId="5" applyNumberFormat="1" applyFont="1" applyBorder="1" applyProtection="1"/>
    <xf numFmtId="0" fontId="13" fillId="0" borderId="17" xfId="5" applyFont="1" applyBorder="1" applyAlignment="1" applyProtection="1">
      <alignment horizontal="left" indent="3"/>
    </xf>
    <xf numFmtId="0" fontId="13" fillId="5" borderId="7" xfId="5" applyFont="1" applyFill="1" applyBorder="1" applyAlignment="1" applyProtection="1">
      <alignment horizontal="center"/>
    </xf>
    <xf numFmtId="0" fontId="13" fillId="5" borderId="25" xfId="5" applyFont="1" applyFill="1" applyBorder="1" applyAlignment="1" applyProtection="1">
      <alignment horizontal="center"/>
    </xf>
    <xf numFmtId="0" fontId="13" fillId="0" borderId="18" xfId="5" applyFont="1" applyBorder="1" applyProtection="1"/>
    <xf numFmtId="0" fontId="13" fillId="5" borderId="24" xfId="5" applyFont="1" applyFill="1" applyBorder="1" applyAlignment="1" applyProtection="1">
      <alignment horizontal="center"/>
    </xf>
    <xf numFmtId="0" fontId="13" fillId="7" borderId="24" xfId="5" applyFont="1" applyFill="1" applyBorder="1" applyAlignment="1" applyProtection="1">
      <alignment horizontal="center"/>
    </xf>
    <xf numFmtId="0" fontId="13" fillId="0" borderId="22" xfId="5" applyFont="1" applyBorder="1" applyAlignment="1" applyProtection="1">
      <alignment horizontal="left" indent="3"/>
    </xf>
    <xf numFmtId="0" fontId="13" fillId="0" borderId="19" xfId="5" applyFont="1" applyBorder="1" applyProtection="1"/>
    <xf numFmtId="0" fontId="13" fillId="0" borderId="23" xfId="5" applyFont="1" applyBorder="1" applyProtection="1"/>
    <xf numFmtId="0" fontId="0" fillId="0" borderId="0" xfId="0" applyProtection="1"/>
    <xf numFmtId="0" fontId="8" fillId="8" borderId="7" xfId="4" applyFont="1" applyFill="1" applyBorder="1" applyAlignment="1" applyProtection="1">
      <alignment horizontal="center"/>
    </xf>
    <xf numFmtId="0" fontId="10" fillId="0" borderId="7" xfId="0" applyNumberFormat="1" applyFont="1" applyBorder="1" applyAlignment="1" applyProtection="1">
      <alignment horizontal="center"/>
    </xf>
    <xf numFmtId="0" fontId="10" fillId="0" borderId="7" xfId="0" applyFont="1" applyBorder="1" applyAlignment="1" applyProtection="1">
      <alignment horizontal="center"/>
    </xf>
    <xf numFmtId="9" fontId="10" fillId="0" borderId="0" xfId="3" applyFont="1" applyAlignment="1" applyProtection="1">
      <alignment horizontal="center"/>
    </xf>
    <xf numFmtId="0" fontId="8" fillId="8" borderId="7" xfId="5" applyFont="1" applyFill="1" applyBorder="1" applyAlignment="1" applyProtection="1">
      <alignment horizontal="center"/>
    </xf>
    <xf numFmtId="167" fontId="8" fillId="8" borderId="7" xfId="5" applyNumberFormat="1" applyFont="1" applyFill="1" applyBorder="1" applyAlignment="1" applyProtection="1">
      <alignment horizontal="center"/>
    </xf>
    <xf numFmtId="0" fontId="10" fillId="0" borderId="0" xfId="5" applyProtection="1"/>
    <xf numFmtId="0" fontId="10" fillId="0" borderId="0" xfId="5" applyFont="1" applyAlignment="1" applyProtection="1">
      <alignment horizontal="left" indent="3"/>
    </xf>
  </cellXfs>
  <cellStyles count="6">
    <cellStyle name="Comma" xfId="1" builtinId="3"/>
    <cellStyle name="Currency" xfId="2" builtinId="4"/>
    <cellStyle name="Normal" xfId="0" builtinId="0"/>
    <cellStyle name="Normal 2 2" xfId="4" xr:uid="{56AD9233-0A6A-4A54-AA6D-27EEBFF99731}"/>
    <cellStyle name="Normal 4" xfId="5" xr:uid="{4D4CA34D-9316-4B2A-93B5-7AE0F322BA9E}"/>
    <cellStyle name="Percent" xfId="3" builtinId="5"/>
  </cellStyles>
  <dxfs count="212">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FF99CC"/>
        </patternFill>
      </fill>
    </dxf>
    <dxf>
      <fill>
        <patternFill>
          <bgColor rgb="FFFFFF64"/>
        </patternFill>
      </fill>
    </dxf>
    <dxf>
      <fill>
        <patternFill>
          <bgColor rgb="FFCEEED0"/>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FF99CC"/>
        </patternFill>
      </fill>
    </dxf>
    <dxf>
      <fill>
        <patternFill>
          <bgColor rgb="FFFFFF64"/>
        </patternFill>
      </fill>
    </dxf>
    <dxf>
      <fill>
        <patternFill>
          <bgColor rgb="FFCEEED0"/>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FF99CC"/>
        </patternFill>
      </fill>
    </dxf>
    <dxf>
      <fill>
        <patternFill>
          <bgColor rgb="FFFFFF64"/>
        </patternFill>
      </fill>
    </dxf>
    <dxf>
      <fill>
        <patternFill>
          <bgColor rgb="FFCEEED0"/>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FF99CC"/>
        </patternFill>
      </fill>
    </dxf>
    <dxf>
      <fill>
        <patternFill>
          <bgColor rgb="FFFFFF64"/>
        </patternFill>
      </fill>
    </dxf>
    <dxf>
      <fill>
        <patternFill>
          <bgColor rgb="FFCEEED0"/>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FF99CC"/>
        </patternFill>
      </fill>
    </dxf>
    <dxf>
      <fill>
        <patternFill>
          <bgColor rgb="FFFFFF64"/>
        </patternFill>
      </fill>
    </dxf>
    <dxf>
      <fill>
        <patternFill>
          <bgColor rgb="FFCEEED0"/>
        </patternFill>
      </fill>
    </dxf>
    <dxf>
      <fill>
        <patternFill>
          <bgColor theme="0"/>
        </patternFill>
      </fill>
    </dxf>
    <dxf>
      <fill>
        <patternFill>
          <bgColor rgb="FFD8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ill>
        <patternFill>
          <bgColor rgb="FFD7BE91"/>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ill>
        <patternFill>
          <bgColor rgb="FFFFC7CE"/>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69984</xdr:colOff>
      <xdr:row>3</xdr:row>
      <xdr:rowOff>52405</xdr:rowOff>
    </xdr:from>
    <xdr:to>
      <xdr:col>19</xdr:col>
      <xdr:colOff>152865</xdr:colOff>
      <xdr:row>60</xdr:row>
      <xdr:rowOff>15653</xdr:rowOff>
    </xdr:to>
    <xdr:pic>
      <xdr:nvPicPr>
        <xdr:cNvPr id="2" name="Picture 1">
          <a:extLst>
            <a:ext uri="{FF2B5EF4-FFF2-40B4-BE49-F238E27FC236}">
              <a16:creationId xmlns:a16="http://schemas.microsoft.com/office/drawing/2014/main" id="{5A6406CD-A818-45C9-8698-0FDDD7D1875B}"/>
            </a:ext>
          </a:extLst>
        </xdr:cNvPr>
        <xdr:cNvPicPr>
          <a:picLocks noChangeAspect="1"/>
        </xdr:cNvPicPr>
      </xdr:nvPicPr>
      <xdr:blipFill>
        <a:blip xmlns:r="http://schemas.openxmlformats.org/officeDocument/2006/relationships" r:embed="rId1"/>
        <a:stretch>
          <a:fillRect/>
        </a:stretch>
      </xdr:blipFill>
      <xdr:spPr>
        <a:xfrm>
          <a:off x="6165984" y="608665"/>
          <a:ext cx="5569281" cy="4496747"/>
        </a:xfrm>
        <a:prstGeom prst="rect">
          <a:avLst/>
        </a:prstGeom>
        <a:ln w="28575">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69984</xdr:colOff>
      <xdr:row>3</xdr:row>
      <xdr:rowOff>52405</xdr:rowOff>
    </xdr:from>
    <xdr:to>
      <xdr:col>19</xdr:col>
      <xdr:colOff>152865</xdr:colOff>
      <xdr:row>60</xdr:row>
      <xdr:rowOff>15653</xdr:rowOff>
    </xdr:to>
    <xdr:pic>
      <xdr:nvPicPr>
        <xdr:cNvPr id="2" name="Picture 1">
          <a:extLst>
            <a:ext uri="{FF2B5EF4-FFF2-40B4-BE49-F238E27FC236}">
              <a16:creationId xmlns:a16="http://schemas.microsoft.com/office/drawing/2014/main" id="{4F59559B-DA4D-43B1-9246-4F33C5C5BFE8}"/>
            </a:ext>
          </a:extLst>
        </xdr:cNvPr>
        <xdr:cNvPicPr>
          <a:picLocks noChangeAspect="1"/>
        </xdr:cNvPicPr>
      </xdr:nvPicPr>
      <xdr:blipFill>
        <a:blip xmlns:r="http://schemas.openxmlformats.org/officeDocument/2006/relationships" r:embed="rId1"/>
        <a:stretch>
          <a:fillRect/>
        </a:stretch>
      </xdr:blipFill>
      <xdr:spPr>
        <a:xfrm>
          <a:off x="6165984" y="608665"/>
          <a:ext cx="5569281" cy="4496747"/>
        </a:xfrm>
        <a:prstGeom prst="rect">
          <a:avLst/>
        </a:prstGeom>
        <a:ln w="28575">
          <a:solidFill>
            <a:schemeClr val="tx1"/>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69984</xdr:colOff>
      <xdr:row>3</xdr:row>
      <xdr:rowOff>52405</xdr:rowOff>
    </xdr:from>
    <xdr:to>
      <xdr:col>19</xdr:col>
      <xdr:colOff>152865</xdr:colOff>
      <xdr:row>27</xdr:row>
      <xdr:rowOff>160032</xdr:rowOff>
    </xdr:to>
    <xdr:pic>
      <xdr:nvPicPr>
        <xdr:cNvPr id="2" name="Picture 1">
          <a:extLst>
            <a:ext uri="{FF2B5EF4-FFF2-40B4-BE49-F238E27FC236}">
              <a16:creationId xmlns:a16="http://schemas.microsoft.com/office/drawing/2014/main" id="{B8E6B4D0-4AD9-4C40-A6BC-68A392A1BA9D}"/>
            </a:ext>
          </a:extLst>
        </xdr:cNvPr>
        <xdr:cNvPicPr>
          <a:picLocks noChangeAspect="1"/>
        </xdr:cNvPicPr>
      </xdr:nvPicPr>
      <xdr:blipFill>
        <a:blip xmlns:r="http://schemas.openxmlformats.org/officeDocument/2006/relationships" r:embed="rId1"/>
        <a:stretch>
          <a:fillRect/>
        </a:stretch>
      </xdr:blipFill>
      <xdr:spPr>
        <a:xfrm>
          <a:off x="6165984" y="608665"/>
          <a:ext cx="5569281" cy="4496747"/>
        </a:xfrm>
        <a:prstGeom prst="rect">
          <a:avLst/>
        </a:prstGeom>
        <a:ln w="28575">
          <a:solidFill>
            <a:schemeClr val="tx1"/>
          </a:solid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69984</xdr:colOff>
      <xdr:row>3</xdr:row>
      <xdr:rowOff>52405</xdr:rowOff>
    </xdr:from>
    <xdr:to>
      <xdr:col>19</xdr:col>
      <xdr:colOff>152865</xdr:colOff>
      <xdr:row>60</xdr:row>
      <xdr:rowOff>15653</xdr:rowOff>
    </xdr:to>
    <xdr:pic>
      <xdr:nvPicPr>
        <xdr:cNvPr id="2" name="Picture 1">
          <a:extLst>
            <a:ext uri="{FF2B5EF4-FFF2-40B4-BE49-F238E27FC236}">
              <a16:creationId xmlns:a16="http://schemas.microsoft.com/office/drawing/2014/main" id="{5A5C4A90-04AD-41FF-BDFA-D39C9E76E27E}"/>
            </a:ext>
          </a:extLst>
        </xdr:cNvPr>
        <xdr:cNvPicPr>
          <a:picLocks noChangeAspect="1"/>
        </xdr:cNvPicPr>
      </xdr:nvPicPr>
      <xdr:blipFill>
        <a:blip xmlns:r="http://schemas.openxmlformats.org/officeDocument/2006/relationships" r:embed="rId1"/>
        <a:stretch>
          <a:fillRect/>
        </a:stretch>
      </xdr:blipFill>
      <xdr:spPr>
        <a:xfrm>
          <a:off x="6165984" y="235285"/>
          <a:ext cx="5569281" cy="4496747"/>
        </a:xfrm>
        <a:prstGeom prst="rect">
          <a:avLst/>
        </a:prstGeom>
        <a:ln w="28575">
          <a:solidFill>
            <a:schemeClr val="tx1"/>
          </a:solid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172081</xdr:colOff>
      <xdr:row>5</xdr:row>
      <xdr:rowOff>78637</xdr:rowOff>
    </xdr:from>
    <xdr:to>
      <xdr:col>12</xdr:col>
      <xdr:colOff>120932</xdr:colOff>
      <xdr:row>9</xdr:row>
      <xdr:rowOff>255273</xdr:rowOff>
    </xdr:to>
    <xdr:pic>
      <xdr:nvPicPr>
        <xdr:cNvPr id="2" name="Picture 1">
          <a:extLst>
            <a:ext uri="{FF2B5EF4-FFF2-40B4-BE49-F238E27FC236}">
              <a16:creationId xmlns:a16="http://schemas.microsoft.com/office/drawing/2014/main" id="{B02F65FD-9582-4D74-AE73-8BBBDFFDE8AE}"/>
            </a:ext>
          </a:extLst>
        </xdr:cNvPr>
        <xdr:cNvPicPr>
          <a:picLocks noChangeAspect="1"/>
        </xdr:cNvPicPr>
      </xdr:nvPicPr>
      <xdr:blipFill>
        <a:blip xmlns:r="http://schemas.openxmlformats.org/officeDocument/2006/relationships" r:embed="rId1"/>
        <a:stretch>
          <a:fillRect/>
        </a:stretch>
      </xdr:blipFill>
      <xdr:spPr>
        <a:xfrm>
          <a:off x="8843641" y="993037"/>
          <a:ext cx="4825652" cy="3917151"/>
        </a:xfrm>
        <a:prstGeom prst="rect">
          <a:avLst/>
        </a:prstGeom>
        <a:ln w="28575">
          <a:solidFill>
            <a:schemeClr val="tx1"/>
          </a:solid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172081</xdr:colOff>
      <xdr:row>5</xdr:row>
      <xdr:rowOff>78637</xdr:rowOff>
    </xdr:from>
    <xdr:to>
      <xdr:col>12</xdr:col>
      <xdr:colOff>120933</xdr:colOff>
      <xdr:row>9</xdr:row>
      <xdr:rowOff>255273</xdr:rowOff>
    </xdr:to>
    <xdr:pic>
      <xdr:nvPicPr>
        <xdr:cNvPr id="2" name="Picture 1">
          <a:extLst>
            <a:ext uri="{FF2B5EF4-FFF2-40B4-BE49-F238E27FC236}">
              <a16:creationId xmlns:a16="http://schemas.microsoft.com/office/drawing/2014/main" id="{30069C62-87E7-4195-A929-3CD3398C4DE2}"/>
            </a:ext>
          </a:extLst>
        </xdr:cNvPr>
        <xdr:cNvPicPr>
          <a:picLocks noChangeAspect="1"/>
        </xdr:cNvPicPr>
      </xdr:nvPicPr>
      <xdr:blipFill>
        <a:blip xmlns:r="http://schemas.openxmlformats.org/officeDocument/2006/relationships" r:embed="rId1"/>
        <a:stretch>
          <a:fillRect/>
        </a:stretch>
      </xdr:blipFill>
      <xdr:spPr>
        <a:xfrm>
          <a:off x="8843641" y="993037"/>
          <a:ext cx="4825652" cy="3917151"/>
        </a:xfrm>
        <a:prstGeom prst="rect">
          <a:avLst/>
        </a:prstGeom>
        <a:ln w="28575">
          <a:solidFill>
            <a:schemeClr val="tx1"/>
          </a:solid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172081</xdr:colOff>
      <xdr:row>5</xdr:row>
      <xdr:rowOff>78637</xdr:rowOff>
    </xdr:from>
    <xdr:to>
      <xdr:col>12</xdr:col>
      <xdr:colOff>120933</xdr:colOff>
      <xdr:row>9</xdr:row>
      <xdr:rowOff>48629</xdr:rowOff>
    </xdr:to>
    <xdr:pic>
      <xdr:nvPicPr>
        <xdr:cNvPr id="2" name="Picture 1">
          <a:extLst>
            <a:ext uri="{FF2B5EF4-FFF2-40B4-BE49-F238E27FC236}">
              <a16:creationId xmlns:a16="http://schemas.microsoft.com/office/drawing/2014/main" id="{249795AC-7353-4ABB-B4C7-ABB73C4E0C7A}"/>
            </a:ext>
          </a:extLst>
        </xdr:cNvPr>
        <xdr:cNvPicPr>
          <a:picLocks noChangeAspect="1"/>
        </xdr:cNvPicPr>
      </xdr:nvPicPr>
      <xdr:blipFill>
        <a:blip xmlns:r="http://schemas.openxmlformats.org/officeDocument/2006/relationships" r:embed="rId1"/>
        <a:stretch>
          <a:fillRect/>
        </a:stretch>
      </xdr:blipFill>
      <xdr:spPr>
        <a:xfrm>
          <a:off x="8843641" y="993037"/>
          <a:ext cx="4825652" cy="3917151"/>
        </a:xfrm>
        <a:prstGeom prst="rect">
          <a:avLst/>
        </a:prstGeom>
        <a:ln w="28575">
          <a:solidFill>
            <a:schemeClr val="tx1"/>
          </a:solid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172081</xdr:colOff>
      <xdr:row>5</xdr:row>
      <xdr:rowOff>78637</xdr:rowOff>
    </xdr:from>
    <xdr:to>
      <xdr:col>12</xdr:col>
      <xdr:colOff>120933</xdr:colOff>
      <xdr:row>9</xdr:row>
      <xdr:rowOff>255273</xdr:rowOff>
    </xdr:to>
    <xdr:pic>
      <xdr:nvPicPr>
        <xdr:cNvPr id="2" name="Picture 1">
          <a:extLst>
            <a:ext uri="{FF2B5EF4-FFF2-40B4-BE49-F238E27FC236}">
              <a16:creationId xmlns:a16="http://schemas.microsoft.com/office/drawing/2014/main" id="{6D21FC7D-B0D2-4FFE-8AAE-85EE8ED417C8}"/>
            </a:ext>
          </a:extLst>
        </xdr:cNvPr>
        <xdr:cNvPicPr>
          <a:picLocks noChangeAspect="1"/>
        </xdr:cNvPicPr>
      </xdr:nvPicPr>
      <xdr:blipFill>
        <a:blip xmlns:r="http://schemas.openxmlformats.org/officeDocument/2006/relationships" r:embed="rId1"/>
        <a:stretch>
          <a:fillRect/>
        </a:stretch>
      </xdr:blipFill>
      <xdr:spPr>
        <a:xfrm>
          <a:off x="8843641" y="627277"/>
          <a:ext cx="4825652" cy="3917152"/>
        </a:xfrm>
        <a:prstGeom prst="rect">
          <a:avLst/>
        </a:prstGeom>
        <a:ln w="28575">
          <a:solidFill>
            <a:schemeClr val="tx1"/>
          </a:solidFill>
        </a:ln>
      </xdr:spPr>
    </xdr:pic>
    <xdr:clientData/>
  </xdr:twoCellAnchor>
</xdr:wsDr>
</file>

<file path=xl/drawings/drawing9.xml><?xml version="1.0" encoding="utf-8"?>
<xdr:wsDr xmlns:xdr="http://schemas.openxmlformats.org/drawingml/2006/spreadsheetDrawing" xmlns:a="http://schemas.openxmlformats.org/drawingml/2006/main">
  <xdr:twoCellAnchor>
    <xdr:from>
      <xdr:col>11</xdr:col>
      <xdr:colOff>768351</xdr:colOff>
      <xdr:row>4</xdr:row>
      <xdr:rowOff>136526</xdr:rowOff>
    </xdr:from>
    <xdr:to>
      <xdr:col>14</xdr:col>
      <xdr:colOff>184151</xdr:colOff>
      <xdr:row>20</xdr:row>
      <xdr:rowOff>63500</xdr:rowOff>
    </xdr:to>
    <xdr:sp macro="" textlink="">
      <xdr:nvSpPr>
        <xdr:cNvPr id="2" name="TextBox 1">
          <a:extLst>
            <a:ext uri="{FF2B5EF4-FFF2-40B4-BE49-F238E27FC236}">
              <a16:creationId xmlns:a16="http://schemas.microsoft.com/office/drawing/2014/main" id="{E3135E9D-9835-430B-B809-CCBB9365793D}"/>
            </a:ext>
          </a:extLst>
        </xdr:cNvPr>
        <xdr:cNvSpPr txBox="1"/>
      </xdr:nvSpPr>
      <xdr:spPr>
        <a:xfrm>
          <a:off x="18713451" y="883286"/>
          <a:ext cx="3888740" cy="287591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Directions</a:t>
          </a:r>
        </a:p>
        <a:p>
          <a:endParaRPr lang="en-US" sz="1400"/>
        </a:p>
        <a:p>
          <a:r>
            <a:rPr lang="en-US" sz="1400"/>
            <a:t>Combine the 2 datasets</a:t>
          </a:r>
          <a:r>
            <a:rPr lang="en-US" sz="1400" baseline="0"/>
            <a:t> using ONE INDEX MATCH MATCH function</a:t>
          </a:r>
        </a:p>
        <a:p>
          <a:endParaRPr lang="en-US" sz="1400" baseline="0"/>
        </a:p>
        <a:p>
          <a:r>
            <a:rPr lang="en-US" sz="1400" b="0" i="0" u="none" strike="noStrike">
              <a:solidFill>
                <a:schemeClr val="dk1"/>
              </a:solidFill>
              <a:effectLst/>
              <a:latin typeface="+mn-lt"/>
              <a:ea typeface="+mn-ea"/>
              <a:cs typeface="+mn-cs"/>
            </a:rPr>
            <a:t>If your cells are yellow - that means you have the correct solution; you just need to fix the formatting. </a:t>
          </a:r>
          <a:r>
            <a:rPr lang="en-US" sz="1400"/>
            <a:t> </a:t>
          </a:r>
          <a:r>
            <a:rPr lang="en-US" sz="1400" b="0" i="0" u="none" strike="noStrike">
              <a:solidFill>
                <a:schemeClr val="dk1"/>
              </a:solidFill>
              <a:effectLst/>
              <a:latin typeface="+mn-lt"/>
              <a:ea typeface="+mn-ea"/>
              <a:cs typeface="+mn-cs"/>
            </a:rPr>
            <a:t>Check the Scoreboard at the top for formatting instructions</a:t>
          </a:r>
          <a:r>
            <a:rPr lang="en-US" sz="1400"/>
            <a:t> </a:t>
          </a:r>
        </a:p>
        <a:p>
          <a:endParaRPr lang="en-US" sz="1400" baseline="0"/>
        </a:p>
        <a:p>
          <a:r>
            <a:rPr lang="en-US" sz="1400" b="1" baseline="0"/>
            <a:t>      &lt;SAVE YOUR WORK&gt;</a:t>
          </a:r>
        </a:p>
        <a:p>
          <a:endParaRPr lang="en-US" sz="1100" baseline="0"/>
        </a:p>
        <a:p>
          <a:endParaRPr lang="en-US" sz="1100" baseline="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768351</xdr:colOff>
      <xdr:row>4</xdr:row>
      <xdr:rowOff>136526</xdr:rowOff>
    </xdr:from>
    <xdr:to>
      <xdr:col>14</xdr:col>
      <xdr:colOff>184151</xdr:colOff>
      <xdr:row>20</xdr:row>
      <xdr:rowOff>63500</xdr:rowOff>
    </xdr:to>
    <xdr:sp macro="" textlink="">
      <xdr:nvSpPr>
        <xdr:cNvPr id="2" name="TextBox 1">
          <a:extLst>
            <a:ext uri="{FF2B5EF4-FFF2-40B4-BE49-F238E27FC236}">
              <a16:creationId xmlns:a16="http://schemas.microsoft.com/office/drawing/2014/main" id="{1638E222-FD75-477F-AE2F-1EFE1E4F2E43}"/>
            </a:ext>
          </a:extLst>
        </xdr:cNvPr>
        <xdr:cNvSpPr txBox="1"/>
      </xdr:nvSpPr>
      <xdr:spPr>
        <a:xfrm>
          <a:off x="18713451" y="883286"/>
          <a:ext cx="3888740" cy="287591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Directions</a:t>
          </a:r>
        </a:p>
        <a:p>
          <a:endParaRPr lang="en-US" sz="1400"/>
        </a:p>
        <a:p>
          <a:r>
            <a:rPr lang="en-US" sz="1400"/>
            <a:t>Combine the 2 datasets</a:t>
          </a:r>
          <a:r>
            <a:rPr lang="en-US" sz="1400" baseline="0"/>
            <a:t> using ONE INDEX MATCH MATCH function</a:t>
          </a:r>
        </a:p>
        <a:p>
          <a:endParaRPr lang="en-US" sz="1400" baseline="0"/>
        </a:p>
        <a:p>
          <a:r>
            <a:rPr lang="en-US" sz="1400" b="0" i="0" u="none" strike="noStrike">
              <a:solidFill>
                <a:schemeClr val="dk1"/>
              </a:solidFill>
              <a:effectLst/>
              <a:latin typeface="+mn-lt"/>
              <a:ea typeface="+mn-ea"/>
              <a:cs typeface="+mn-cs"/>
            </a:rPr>
            <a:t>If your cells are yellow - that means you have the correct solution; you just need to fix the formatting. </a:t>
          </a:r>
          <a:r>
            <a:rPr lang="en-US" sz="1400"/>
            <a:t> </a:t>
          </a:r>
          <a:r>
            <a:rPr lang="en-US" sz="1400" b="0" i="0" u="none" strike="noStrike">
              <a:solidFill>
                <a:schemeClr val="dk1"/>
              </a:solidFill>
              <a:effectLst/>
              <a:latin typeface="+mn-lt"/>
              <a:ea typeface="+mn-ea"/>
              <a:cs typeface="+mn-cs"/>
            </a:rPr>
            <a:t>Check the Scoreboard at the top for formatting instructions</a:t>
          </a:r>
          <a:r>
            <a:rPr lang="en-US" sz="1400"/>
            <a:t> </a:t>
          </a:r>
        </a:p>
        <a:p>
          <a:endParaRPr lang="en-US" sz="1400" baseline="0"/>
        </a:p>
        <a:p>
          <a:r>
            <a:rPr lang="en-US" sz="1400" b="1" baseline="0"/>
            <a:t>      &lt;SAVE YOUR WORK&gt;</a:t>
          </a:r>
        </a:p>
        <a:p>
          <a:endParaRPr lang="en-US" sz="1100" baseline="0"/>
        </a:p>
        <a:p>
          <a:endParaRPr lang="en-US" sz="1100" baseline="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11</xdr:col>
      <xdr:colOff>768351</xdr:colOff>
      <xdr:row>4</xdr:row>
      <xdr:rowOff>136526</xdr:rowOff>
    </xdr:from>
    <xdr:to>
      <xdr:col>14</xdr:col>
      <xdr:colOff>184151</xdr:colOff>
      <xdr:row>20</xdr:row>
      <xdr:rowOff>63500</xdr:rowOff>
    </xdr:to>
    <xdr:sp macro="" textlink="">
      <xdr:nvSpPr>
        <xdr:cNvPr id="2" name="TextBox 1">
          <a:extLst>
            <a:ext uri="{FF2B5EF4-FFF2-40B4-BE49-F238E27FC236}">
              <a16:creationId xmlns:a16="http://schemas.microsoft.com/office/drawing/2014/main" id="{452860F2-A350-427A-AF28-C5AD4BC78B9E}"/>
            </a:ext>
          </a:extLst>
        </xdr:cNvPr>
        <xdr:cNvSpPr txBox="1"/>
      </xdr:nvSpPr>
      <xdr:spPr>
        <a:xfrm>
          <a:off x="18713451" y="883286"/>
          <a:ext cx="3888740" cy="287591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Directions</a:t>
          </a:r>
        </a:p>
        <a:p>
          <a:endParaRPr lang="en-US" sz="1400"/>
        </a:p>
        <a:p>
          <a:r>
            <a:rPr lang="en-US" sz="1400"/>
            <a:t>Combine the 2 datasets</a:t>
          </a:r>
          <a:r>
            <a:rPr lang="en-US" sz="1400" baseline="0"/>
            <a:t> using ONE INDEX MATCH MATCH function</a:t>
          </a:r>
        </a:p>
        <a:p>
          <a:endParaRPr lang="en-US" sz="1400" baseline="0"/>
        </a:p>
        <a:p>
          <a:r>
            <a:rPr lang="en-US" sz="1400" b="0" i="0" u="none" strike="noStrike">
              <a:solidFill>
                <a:schemeClr val="dk1"/>
              </a:solidFill>
              <a:effectLst/>
              <a:latin typeface="+mn-lt"/>
              <a:ea typeface="+mn-ea"/>
              <a:cs typeface="+mn-cs"/>
            </a:rPr>
            <a:t>If your cells are yellow - that means you have the correct solution; you just need to fix the formatting. </a:t>
          </a:r>
          <a:r>
            <a:rPr lang="en-US" sz="1400"/>
            <a:t> </a:t>
          </a:r>
          <a:r>
            <a:rPr lang="en-US" sz="1400" b="0" i="0" u="none" strike="noStrike">
              <a:solidFill>
                <a:schemeClr val="dk1"/>
              </a:solidFill>
              <a:effectLst/>
              <a:latin typeface="+mn-lt"/>
              <a:ea typeface="+mn-ea"/>
              <a:cs typeface="+mn-cs"/>
            </a:rPr>
            <a:t>Check the Scoreboard at the top for formatting instructions</a:t>
          </a:r>
          <a:r>
            <a:rPr lang="en-US" sz="1400"/>
            <a:t> </a:t>
          </a:r>
        </a:p>
        <a:p>
          <a:endParaRPr lang="en-US" sz="1400" baseline="0"/>
        </a:p>
        <a:p>
          <a:r>
            <a:rPr lang="en-US" sz="1400" b="1" baseline="0"/>
            <a:t>      &lt;SAVE YOUR WORK&gt;</a:t>
          </a:r>
        </a:p>
        <a:p>
          <a:endParaRPr lang="en-US" sz="1100" baseline="0"/>
        </a:p>
        <a:p>
          <a:endParaRPr lang="en-US" sz="1100" baseline="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11</xdr:col>
      <xdr:colOff>768351</xdr:colOff>
      <xdr:row>4</xdr:row>
      <xdr:rowOff>136526</xdr:rowOff>
    </xdr:from>
    <xdr:to>
      <xdr:col>14</xdr:col>
      <xdr:colOff>184151</xdr:colOff>
      <xdr:row>20</xdr:row>
      <xdr:rowOff>63500</xdr:rowOff>
    </xdr:to>
    <xdr:sp macro="" textlink="">
      <xdr:nvSpPr>
        <xdr:cNvPr id="2" name="TextBox 1">
          <a:extLst>
            <a:ext uri="{FF2B5EF4-FFF2-40B4-BE49-F238E27FC236}">
              <a16:creationId xmlns:a16="http://schemas.microsoft.com/office/drawing/2014/main" id="{8D2EFE53-52AD-4822-8472-89A5DB5DF1D8}"/>
            </a:ext>
          </a:extLst>
        </xdr:cNvPr>
        <xdr:cNvSpPr txBox="1"/>
      </xdr:nvSpPr>
      <xdr:spPr>
        <a:xfrm>
          <a:off x="18713451" y="517526"/>
          <a:ext cx="3888740" cy="287591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Directions</a:t>
          </a:r>
        </a:p>
        <a:p>
          <a:endParaRPr lang="en-US" sz="1400"/>
        </a:p>
        <a:p>
          <a:r>
            <a:rPr lang="en-US" sz="1400"/>
            <a:t>Combine the 2 datasets</a:t>
          </a:r>
          <a:r>
            <a:rPr lang="en-US" sz="1400" baseline="0"/>
            <a:t> using ONE INDEX MATCH MATCH function</a:t>
          </a:r>
        </a:p>
        <a:p>
          <a:endParaRPr lang="en-US" sz="1400" baseline="0"/>
        </a:p>
        <a:p>
          <a:r>
            <a:rPr lang="en-US" sz="1400" b="0" i="0" u="none" strike="noStrike">
              <a:solidFill>
                <a:schemeClr val="dk1"/>
              </a:solidFill>
              <a:effectLst/>
              <a:latin typeface="+mn-lt"/>
              <a:ea typeface="+mn-ea"/>
              <a:cs typeface="+mn-cs"/>
            </a:rPr>
            <a:t>If your cells are yellow - that means you have the correct solution; you just need to fix the formatting. </a:t>
          </a:r>
          <a:r>
            <a:rPr lang="en-US" sz="1400"/>
            <a:t> </a:t>
          </a:r>
          <a:r>
            <a:rPr lang="en-US" sz="1400" b="0" i="0" u="none" strike="noStrike">
              <a:solidFill>
                <a:schemeClr val="dk1"/>
              </a:solidFill>
              <a:effectLst/>
              <a:latin typeface="+mn-lt"/>
              <a:ea typeface="+mn-ea"/>
              <a:cs typeface="+mn-cs"/>
            </a:rPr>
            <a:t>Check the Scoreboard at the top for formatting instructions</a:t>
          </a:r>
          <a:r>
            <a:rPr lang="en-US" sz="1400"/>
            <a:t> </a:t>
          </a:r>
        </a:p>
        <a:p>
          <a:endParaRPr lang="en-US" sz="1400" baseline="0"/>
        </a:p>
        <a:p>
          <a:r>
            <a:rPr lang="en-US" sz="1400" b="1" baseline="0"/>
            <a:t>      &lt;SAVE YOUR WORK&gt;</a:t>
          </a:r>
        </a:p>
        <a:p>
          <a:endParaRPr lang="en-US" sz="1100" baseline="0"/>
        </a:p>
        <a:p>
          <a:endParaRPr lang="en-US"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1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1DAF1-4F99-4CD3-B4C4-DADED2DE548C}">
  <sheetPr codeName="Sheet91">
    <tabColor rgb="FFFFFF00"/>
  </sheetPr>
  <dimension ref="A1:G53"/>
  <sheetViews>
    <sheetView topLeftCell="A25" zoomScale="160" zoomScaleNormal="160" workbookViewId="0">
      <selection activeCell="F37" sqref="F37"/>
    </sheetView>
  </sheetViews>
  <sheetFormatPr defaultColWidth="8.77734375" defaultRowHeight="14.4" x14ac:dyDescent="0.3"/>
  <cols>
    <col min="1" max="1" width="30.6640625" customWidth="1"/>
    <col min="2" max="2" width="53.77734375" bestFit="1" customWidth="1"/>
    <col min="4" max="4" width="10.44140625" bestFit="1" customWidth="1"/>
  </cols>
  <sheetData>
    <row r="1" spans="1:7" ht="27" customHeight="1" x14ac:dyDescent="0.3"/>
    <row r="2" spans="1:7" ht="27" customHeight="1" x14ac:dyDescent="0.3"/>
    <row r="3" spans="1:7" ht="15.6" x14ac:dyDescent="0.3">
      <c r="A3" s="49" t="s">
        <v>483</v>
      </c>
      <c r="B3" s="49" t="s">
        <v>484</v>
      </c>
      <c r="D3" s="50"/>
    </row>
    <row r="4" spans="1:7" x14ac:dyDescent="0.3">
      <c r="A4" s="51" t="s">
        <v>485</v>
      </c>
      <c r="B4" t="s">
        <v>486</v>
      </c>
    </row>
    <row r="5" spans="1:7" x14ac:dyDescent="0.3">
      <c r="A5" s="51" t="s">
        <v>487</v>
      </c>
      <c r="B5" t="s">
        <v>488</v>
      </c>
    </row>
    <row r="6" spans="1:7" x14ac:dyDescent="0.3">
      <c r="A6" s="51" t="s">
        <v>489</v>
      </c>
      <c r="B6" t="s">
        <v>490</v>
      </c>
    </row>
    <row r="7" spans="1:7" x14ac:dyDescent="0.3">
      <c r="A7" s="51" t="s">
        <v>491</v>
      </c>
      <c r="B7" t="s">
        <v>492</v>
      </c>
    </row>
    <row r="8" spans="1:7" x14ac:dyDescent="0.3">
      <c r="A8" s="51" t="s">
        <v>493</v>
      </c>
      <c r="B8" t="s">
        <v>494</v>
      </c>
    </row>
    <row r="9" spans="1:7" x14ac:dyDescent="0.3">
      <c r="A9" s="51" t="s">
        <v>495</v>
      </c>
      <c r="B9" t="s">
        <v>496</v>
      </c>
      <c r="G9" s="52"/>
    </row>
    <row r="10" spans="1:7" x14ac:dyDescent="0.3">
      <c r="A10" s="51" t="s">
        <v>497</v>
      </c>
      <c r="B10" t="s">
        <v>498</v>
      </c>
    </row>
    <row r="11" spans="1:7" x14ac:dyDescent="0.3">
      <c r="A11" s="51" t="s">
        <v>499</v>
      </c>
      <c r="B11" t="s">
        <v>500</v>
      </c>
    </row>
    <row r="12" spans="1:7" x14ac:dyDescent="0.3">
      <c r="A12" s="51" t="s">
        <v>501</v>
      </c>
      <c r="B12" t="s">
        <v>502</v>
      </c>
    </row>
    <row r="13" spans="1:7" x14ac:dyDescent="0.3">
      <c r="A13" s="51" t="s">
        <v>503</v>
      </c>
      <c r="B13" t="s">
        <v>504</v>
      </c>
    </row>
    <row r="14" spans="1:7" x14ac:dyDescent="0.3">
      <c r="A14" t="s">
        <v>505</v>
      </c>
      <c r="B14" t="s">
        <v>506</v>
      </c>
    </row>
    <row r="15" spans="1:7" x14ac:dyDescent="0.3">
      <c r="A15" t="s">
        <v>507</v>
      </c>
      <c r="B15" t="s">
        <v>508</v>
      </c>
    </row>
    <row r="16" spans="1:7" x14ac:dyDescent="0.3">
      <c r="A16" t="s">
        <v>509</v>
      </c>
      <c r="B16" t="s">
        <v>510</v>
      </c>
    </row>
    <row r="17" spans="1:2" x14ac:dyDescent="0.3">
      <c r="A17" t="s">
        <v>511</v>
      </c>
      <c r="B17" t="s">
        <v>512</v>
      </c>
    </row>
    <row r="18" spans="1:2" x14ac:dyDescent="0.3">
      <c r="A18" t="s">
        <v>513</v>
      </c>
      <c r="B18" t="s">
        <v>514</v>
      </c>
    </row>
    <row r="19" spans="1:2" x14ac:dyDescent="0.3">
      <c r="A19" t="s">
        <v>515</v>
      </c>
      <c r="B19" t="s">
        <v>516</v>
      </c>
    </row>
    <row r="20" spans="1:2" x14ac:dyDescent="0.3">
      <c r="A20" t="s">
        <v>517</v>
      </c>
      <c r="B20" t="s">
        <v>518</v>
      </c>
    </row>
    <row r="21" spans="1:2" x14ac:dyDescent="0.3">
      <c r="A21" t="s">
        <v>519</v>
      </c>
      <c r="B21" t="s">
        <v>520</v>
      </c>
    </row>
    <row r="22" spans="1:2" x14ac:dyDescent="0.3">
      <c r="A22" t="s">
        <v>521</v>
      </c>
      <c r="B22" t="s">
        <v>522</v>
      </c>
    </row>
    <row r="23" spans="1:2" x14ac:dyDescent="0.3">
      <c r="A23" t="s">
        <v>523</v>
      </c>
      <c r="B23" t="s">
        <v>524</v>
      </c>
    </row>
    <row r="24" spans="1:2" x14ac:dyDescent="0.3">
      <c r="A24" t="s">
        <v>525</v>
      </c>
      <c r="B24" t="s">
        <v>526</v>
      </c>
    </row>
    <row r="25" spans="1:2" x14ac:dyDescent="0.3">
      <c r="A25" t="s">
        <v>527</v>
      </c>
      <c r="B25" t="s">
        <v>528</v>
      </c>
    </row>
    <row r="26" spans="1:2" x14ac:dyDescent="0.3">
      <c r="A26" t="s">
        <v>529</v>
      </c>
      <c r="B26" t="s">
        <v>530</v>
      </c>
    </row>
    <row r="27" spans="1:2" x14ac:dyDescent="0.3">
      <c r="A27" t="s">
        <v>531</v>
      </c>
      <c r="B27" t="s">
        <v>532</v>
      </c>
    </row>
    <row r="28" spans="1:2" x14ac:dyDescent="0.3">
      <c r="A28" t="s">
        <v>533</v>
      </c>
      <c r="B28" t="s">
        <v>534</v>
      </c>
    </row>
    <row r="29" spans="1:2" x14ac:dyDescent="0.3">
      <c r="A29" t="s">
        <v>535</v>
      </c>
      <c r="B29" t="s">
        <v>536</v>
      </c>
    </row>
    <row r="30" spans="1:2" x14ac:dyDescent="0.3">
      <c r="A30" t="s">
        <v>537</v>
      </c>
      <c r="B30" t="s">
        <v>538</v>
      </c>
    </row>
    <row r="31" spans="1:2" x14ac:dyDescent="0.3">
      <c r="A31" t="s">
        <v>539</v>
      </c>
      <c r="B31" t="s">
        <v>540</v>
      </c>
    </row>
    <row r="32" spans="1:2" x14ac:dyDescent="0.3">
      <c r="A32" t="s">
        <v>541</v>
      </c>
      <c r="B32" t="s">
        <v>542</v>
      </c>
    </row>
    <row r="33" spans="1:2" x14ac:dyDescent="0.3">
      <c r="A33" s="51" t="s">
        <v>543</v>
      </c>
      <c r="B33" t="s">
        <v>544</v>
      </c>
    </row>
    <row r="34" spans="1:2" x14ac:dyDescent="0.3">
      <c r="A34" s="51" t="s">
        <v>545</v>
      </c>
      <c r="B34" t="s">
        <v>546</v>
      </c>
    </row>
    <row r="35" spans="1:2" x14ac:dyDescent="0.3">
      <c r="A35" t="s">
        <v>547</v>
      </c>
      <c r="B35" t="s">
        <v>548</v>
      </c>
    </row>
    <row r="36" spans="1:2" x14ac:dyDescent="0.3">
      <c r="A36" t="s">
        <v>549</v>
      </c>
      <c r="B36" t="s">
        <v>550</v>
      </c>
    </row>
    <row r="37" spans="1:2" x14ac:dyDescent="0.3">
      <c r="A37" t="s">
        <v>551</v>
      </c>
      <c r="B37" t="s">
        <v>552</v>
      </c>
    </row>
    <row r="38" spans="1:2" x14ac:dyDescent="0.3">
      <c r="A38" t="s">
        <v>553</v>
      </c>
      <c r="B38" t="s">
        <v>554</v>
      </c>
    </row>
    <row r="39" spans="1:2" x14ac:dyDescent="0.3">
      <c r="A39" t="s">
        <v>555</v>
      </c>
      <c r="B39" t="s">
        <v>556</v>
      </c>
    </row>
    <row r="40" spans="1:2" x14ac:dyDescent="0.3">
      <c r="A40" t="s">
        <v>557</v>
      </c>
      <c r="B40" t="s">
        <v>558</v>
      </c>
    </row>
    <row r="41" spans="1:2" x14ac:dyDescent="0.3">
      <c r="A41" t="s">
        <v>559</v>
      </c>
      <c r="B41" t="s">
        <v>560</v>
      </c>
    </row>
    <row r="42" spans="1:2" x14ac:dyDescent="0.3">
      <c r="A42" t="s">
        <v>561</v>
      </c>
      <c r="B42" t="s">
        <v>562</v>
      </c>
    </row>
    <row r="43" spans="1:2" x14ac:dyDescent="0.3">
      <c r="A43" s="51" t="s">
        <v>563</v>
      </c>
      <c r="B43" t="s">
        <v>564</v>
      </c>
    </row>
    <row r="44" spans="1:2" x14ac:dyDescent="0.3">
      <c r="A44" t="s">
        <v>565</v>
      </c>
      <c r="B44" t="s">
        <v>566</v>
      </c>
    </row>
    <row r="45" spans="1:2" x14ac:dyDescent="0.3">
      <c r="A45" t="s">
        <v>567</v>
      </c>
      <c r="B45" t="s">
        <v>568</v>
      </c>
    </row>
    <row r="46" spans="1:2" x14ac:dyDescent="0.3">
      <c r="A46" t="s">
        <v>569</v>
      </c>
      <c r="B46" t="s">
        <v>570</v>
      </c>
    </row>
    <row r="47" spans="1:2" x14ac:dyDescent="0.3">
      <c r="A47" t="s">
        <v>571</v>
      </c>
      <c r="B47" t="s">
        <v>572</v>
      </c>
    </row>
    <row r="48" spans="1:2" x14ac:dyDescent="0.3">
      <c r="A48" t="s">
        <v>573</v>
      </c>
      <c r="B48" t="s">
        <v>574</v>
      </c>
    </row>
    <row r="49" spans="1:2" x14ac:dyDescent="0.3">
      <c r="A49" t="s">
        <v>575</v>
      </c>
      <c r="B49" t="s">
        <v>576</v>
      </c>
    </row>
    <row r="50" spans="1:2" x14ac:dyDescent="0.3">
      <c r="A50" t="s">
        <v>577</v>
      </c>
      <c r="B50" t="s">
        <v>578</v>
      </c>
    </row>
    <row r="51" spans="1:2" x14ac:dyDescent="0.3">
      <c r="A51" t="s">
        <v>579</v>
      </c>
      <c r="B51" t="s">
        <v>580</v>
      </c>
    </row>
    <row r="52" spans="1:2" x14ac:dyDescent="0.3">
      <c r="A52" t="s">
        <v>581</v>
      </c>
      <c r="B52" t="s">
        <v>582</v>
      </c>
    </row>
    <row r="53" spans="1:2" x14ac:dyDescent="0.3">
      <c r="A53" t="s">
        <v>583</v>
      </c>
      <c r="B53" t="s">
        <v>584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8AC82-6563-4F65-8C29-ABDE96C91A94}">
  <sheetPr codeName="Sheet11">
    <tabColor rgb="FFFFC000"/>
  </sheetPr>
  <dimension ref="A1:N44"/>
  <sheetViews>
    <sheetView zoomScale="103" workbookViewId="0">
      <selection activeCell="B10" sqref="B10"/>
    </sheetView>
  </sheetViews>
  <sheetFormatPr defaultColWidth="10.77734375" defaultRowHeight="18" x14ac:dyDescent="0.3"/>
  <cols>
    <col min="1" max="1" width="10.109375" style="57" customWidth="1"/>
    <col min="2" max="14" width="72" style="57" customWidth="1"/>
    <col min="15" max="16384" width="10.77734375" style="57"/>
  </cols>
  <sheetData>
    <row r="1" spans="1:14" s="55" customFormat="1" ht="34.049999999999997" customHeight="1" x14ac:dyDescent="0.3">
      <c r="A1" s="53" t="s">
        <v>585</v>
      </c>
      <c r="B1" s="54">
        <f ca="1">RANDBETWEEN(3,9)</f>
        <v>3</v>
      </c>
    </row>
    <row r="2" spans="1:14" s="56" customFormat="1" ht="43.05" customHeight="1" x14ac:dyDescent="0.3">
      <c r="A2" s="56" t="s">
        <v>586</v>
      </c>
      <c r="B2" s="53" t="s">
        <v>587</v>
      </c>
      <c r="C2" s="53" t="s">
        <v>588</v>
      </c>
      <c r="D2" s="53" t="s">
        <v>589</v>
      </c>
      <c r="E2" s="53" t="s">
        <v>590</v>
      </c>
      <c r="F2" s="53" t="s">
        <v>591</v>
      </c>
      <c r="G2" s="53" t="s">
        <v>592</v>
      </c>
      <c r="H2" s="53" t="s">
        <v>593</v>
      </c>
      <c r="I2" s="53" t="s">
        <v>594</v>
      </c>
      <c r="J2" s="53" t="s">
        <v>595</v>
      </c>
      <c r="K2" s="53" t="s">
        <v>596</v>
      </c>
      <c r="L2" s="53" t="s">
        <v>597</v>
      </c>
      <c r="M2" s="53" t="s">
        <v>598</v>
      </c>
      <c r="N2" s="53" t="s">
        <v>599</v>
      </c>
    </row>
    <row r="3" spans="1:14" ht="75" customHeight="1" x14ac:dyDescent="0.3">
      <c r="A3" s="56" t="s">
        <v>600</v>
      </c>
      <c r="B3" s="57" t="s">
        <v>601</v>
      </c>
      <c r="C3" s="58" t="s">
        <v>602</v>
      </c>
      <c r="D3" s="58" t="s">
        <v>603</v>
      </c>
      <c r="E3" s="58" t="s">
        <v>604</v>
      </c>
      <c r="F3" s="58" t="s">
        <v>605</v>
      </c>
      <c r="G3" s="58" t="s">
        <v>606</v>
      </c>
      <c r="H3" s="58" t="s">
        <v>607</v>
      </c>
      <c r="I3" s="58" t="s">
        <v>608</v>
      </c>
      <c r="J3" s="58" t="s">
        <v>609</v>
      </c>
      <c r="K3" s="57" t="s">
        <v>610</v>
      </c>
      <c r="L3" s="57" t="s">
        <v>611</v>
      </c>
      <c r="M3" s="57" t="s">
        <v>612</v>
      </c>
      <c r="N3" s="57" t="s">
        <v>613</v>
      </c>
    </row>
    <row r="4" spans="1:14" ht="75" customHeight="1" x14ac:dyDescent="0.3">
      <c r="A4" s="56" t="s">
        <v>614</v>
      </c>
      <c r="B4" s="57" t="s">
        <v>615</v>
      </c>
      <c r="C4" s="58" t="s">
        <v>616</v>
      </c>
      <c r="D4" s="58" t="s">
        <v>617</v>
      </c>
      <c r="E4" s="58" t="s">
        <v>618</v>
      </c>
      <c r="F4" s="59" t="s">
        <v>619</v>
      </c>
      <c r="G4" s="59" t="s">
        <v>620</v>
      </c>
      <c r="H4" s="59" t="s">
        <v>621</v>
      </c>
      <c r="I4" s="59" t="s">
        <v>622</v>
      </c>
      <c r="J4" s="59" t="s">
        <v>623</v>
      </c>
      <c r="K4" s="57" t="s">
        <v>624</v>
      </c>
      <c r="L4" s="57" t="s">
        <v>625</v>
      </c>
      <c r="M4" s="57" t="s">
        <v>626</v>
      </c>
      <c r="N4" s="57" t="s">
        <v>627</v>
      </c>
    </row>
    <row r="5" spans="1:14" ht="75" customHeight="1" x14ac:dyDescent="0.3">
      <c r="B5" s="57" t="s">
        <v>628</v>
      </c>
      <c r="C5" s="58" t="s">
        <v>629</v>
      </c>
      <c r="D5" s="58" t="s">
        <v>630</v>
      </c>
      <c r="E5" s="58" t="s">
        <v>631</v>
      </c>
      <c r="F5" s="59" t="s">
        <v>632</v>
      </c>
      <c r="G5" s="59" t="s">
        <v>633</v>
      </c>
      <c r="H5" s="59" t="s">
        <v>634</v>
      </c>
      <c r="I5" s="59" t="s">
        <v>634</v>
      </c>
      <c r="J5" s="59" t="s">
        <v>635</v>
      </c>
      <c r="K5" s="57" t="s">
        <v>636</v>
      </c>
      <c r="L5" s="57" t="s">
        <v>637</v>
      </c>
      <c r="M5" s="57" t="s">
        <v>638</v>
      </c>
      <c r="N5" s="57" t="s">
        <v>639</v>
      </c>
    </row>
    <row r="6" spans="1:14" ht="75" customHeight="1" x14ac:dyDescent="0.3">
      <c r="B6" s="57" t="s">
        <v>640</v>
      </c>
      <c r="C6" s="58" t="s">
        <v>641</v>
      </c>
      <c r="D6" s="58" t="s">
        <v>642</v>
      </c>
      <c r="E6" s="58" t="s">
        <v>643</v>
      </c>
      <c r="F6" s="59" t="s">
        <v>644</v>
      </c>
      <c r="G6" s="59" t="s">
        <v>645</v>
      </c>
      <c r="H6" s="59" t="s">
        <v>646</v>
      </c>
      <c r="I6" s="59" t="s">
        <v>647</v>
      </c>
      <c r="J6" s="59" t="s">
        <v>648</v>
      </c>
      <c r="K6" s="57" t="s">
        <v>649</v>
      </c>
      <c r="L6" s="57" t="s">
        <v>650</v>
      </c>
      <c r="M6" s="57" t="s">
        <v>651</v>
      </c>
      <c r="N6" s="57" t="s">
        <v>652</v>
      </c>
    </row>
    <row r="7" spans="1:14" ht="75" customHeight="1" x14ac:dyDescent="0.3">
      <c r="B7" s="57" t="s">
        <v>653</v>
      </c>
      <c r="C7" s="58" t="s">
        <v>654</v>
      </c>
      <c r="D7" s="58" t="s">
        <v>655</v>
      </c>
      <c r="E7" s="58" t="s">
        <v>656</v>
      </c>
      <c r="F7" s="59" t="s">
        <v>657</v>
      </c>
      <c r="G7" s="59" t="s">
        <v>658</v>
      </c>
      <c r="H7" s="59" t="s">
        <v>659</v>
      </c>
      <c r="I7" s="59" t="s">
        <v>660</v>
      </c>
      <c r="J7" s="59" t="s">
        <v>661</v>
      </c>
      <c r="K7" s="57" t="s">
        <v>662</v>
      </c>
      <c r="L7" s="57" t="s">
        <v>663</v>
      </c>
      <c r="M7" s="57" t="s">
        <v>664</v>
      </c>
      <c r="N7" s="57" t="s">
        <v>665</v>
      </c>
    </row>
    <row r="8" spans="1:14" ht="75" customHeight="1" x14ac:dyDescent="0.3">
      <c r="B8" s="57" t="s">
        <v>666</v>
      </c>
      <c r="C8" s="58" t="s">
        <v>667</v>
      </c>
      <c r="D8" s="58" t="s">
        <v>668</v>
      </c>
      <c r="E8" s="58" t="s">
        <v>669</v>
      </c>
      <c r="F8" s="59" t="s">
        <v>670</v>
      </c>
      <c r="G8" s="59" t="s">
        <v>671</v>
      </c>
      <c r="H8" s="59" t="s">
        <v>672</v>
      </c>
      <c r="I8" s="59" t="s">
        <v>672</v>
      </c>
      <c r="J8" s="59" t="s">
        <v>673</v>
      </c>
      <c r="K8" s="57" t="s">
        <v>674</v>
      </c>
      <c r="L8" s="57" t="s">
        <v>675</v>
      </c>
      <c r="M8" s="57" t="s">
        <v>676</v>
      </c>
      <c r="N8" s="57" t="s">
        <v>677</v>
      </c>
    </row>
    <row r="9" spans="1:14" ht="75" customHeight="1" x14ac:dyDescent="0.3">
      <c r="B9" s="57" t="s">
        <v>678</v>
      </c>
      <c r="C9" s="58" t="s">
        <v>679</v>
      </c>
      <c r="D9" s="58" t="s">
        <v>680</v>
      </c>
      <c r="E9" s="58" t="s">
        <v>681</v>
      </c>
      <c r="F9" s="58" t="s">
        <v>682</v>
      </c>
      <c r="G9" s="58" t="s">
        <v>683</v>
      </c>
      <c r="H9" s="58" t="s">
        <v>684</v>
      </c>
      <c r="I9" s="58" t="s">
        <v>684</v>
      </c>
      <c r="J9" s="58" t="s">
        <v>685</v>
      </c>
      <c r="K9" s="57" t="s">
        <v>686</v>
      </c>
      <c r="L9" s="57" t="s">
        <v>687</v>
      </c>
      <c r="M9" s="57" t="s">
        <v>688</v>
      </c>
      <c r="N9" s="57" t="s">
        <v>689</v>
      </c>
    </row>
    <row r="10" spans="1:14" ht="75" customHeight="1" x14ac:dyDescent="0.3">
      <c r="B10" s="57" t="s">
        <v>690</v>
      </c>
      <c r="C10" s="58" t="s">
        <v>691</v>
      </c>
      <c r="D10" s="58" t="s">
        <v>692</v>
      </c>
      <c r="E10" s="58" t="s">
        <v>693</v>
      </c>
      <c r="F10" s="59" t="s">
        <v>694</v>
      </c>
      <c r="G10" s="59" t="s">
        <v>695</v>
      </c>
      <c r="H10" s="59" t="s">
        <v>696</v>
      </c>
      <c r="I10" s="59" t="s">
        <v>696</v>
      </c>
      <c r="J10" s="59" t="s">
        <v>697</v>
      </c>
      <c r="K10" s="57" t="s">
        <v>698</v>
      </c>
      <c r="L10" s="57" t="s">
        <v>699</v>
      </c>
      <c r="M10" s="57" t="s">
        <v>700</v>
      </c>
      <c r="N10" s="57" t="s">
        <v>701</v>
      </c>
    </row>
    <row r="11" spans="1:14" ht="75" customHeight="1" x14ac:dyDescent="0.3">
      <c r="C11" s="58"/>
      <c r="D11" s="58"/>
      <c r="E11" s="58"/>
      <c r="F11" s="59"/>
      <c r="G11" s="59"/>
      <c r="H11" s="59"/>
      <c r="I11" s="59"/>
      <c r="J11" s="59"/>
      <c r="K11" s="59"/>
    </row>
    <row r="12" spans="1:14" ht="75" customHeight="1" x14ac:dyDescent="0.3">
      <c r="C12" s="58"/>
      <c r="D12" s="58"/>
      <c r="E12" s="58"/>
      <c r="F12" s="59"/>
      <c r="G12" s="59"/>
      <c r="H12" s="59"/>
      <c r="I12" s="59"/>
      <c r="J12" s="59"/>
    </row>
    <row r="13" spans="1:14" ht="75" customHeight="1" x14ac:dyDescent="0.3">
      <c r="C13" s="58"/>
      <c r="D13" s="58"/>
      <c r="E13" s="58"/>
      <c r="F13" s="59"/>
      <c r="G13" s="59"/>
      <c r="H13" s="59"/>
      <c r="I13" s="59"/>
      <c r="J13" s="59"/>
    </row>
    <row r="14" spans="1:14" ht="75" customHeight="1" x14ac:dyDescent="0.3">
      <c r="C14" s="58"/>
      <c r="D14" s="58"/>
      <c r="E14" s="58"/>
      <c r="F14" s="59"/>
      <c r="G14" s="59"/>
      <c r="H14" s="59"/>
      <c r="I14" s="59"/>
      <c r="J14" s="59"/>
    </row>
    <row r="15" spans="1:14" ht="75" customHeight="1" x14ac:dyDescent="0.3">
      <c r="C15" s="58"/>
      <c r="D15" s="58"/>
      <c r="E15" s="58"/>
      <c r="F15" s="59"/>
      <c r="G15" s="59"/>
      <c r="H15" s="59"/>
      <c r="I15" s="59"/>
      <c r="J15" s="59"/>
    </row>
    <row r="16" spans="1:14" x14ac:dyDescent="0.3">
      <c r="A16" s="58"/>
      <c r="B16" s="58"/>
      <c r="C16" s="58"/>
      <c r="D16" s="58"/>
      <c r="E16" s="58"/>
      <c r="F16" s="59"/>
      <c r="G16" s="59"/>
      <c r="H16" s="59"/>
      <c r="I16" s="59"/>
      <c r="J16" s="59"/>
    </row>
    <row r="17" spans="1:5" x14ac:dyDescent="0.3">
      <c r="A17" s="58"/>
      <c r="B17" s="58"/>
      <c r="C17" s="58"/>
      <c r="D17" s="58"/>
      <c r="E17" s="58"/>
    </row>
    <row r="18" spans="1:5" x14ac:dyDescent="0.3">
      <c r="A18" s="58"/>
      <c r="B18" s="58"/>
      <c r="C18" s="58"/>
      <c r="D18" s="58"/>
      <c r="E18" s="58"/>
    </row>
    <row r="19" spans="1:5" x14ac:dyDescent="0.3">
      <c r="A19" s="58"/>
      <c r="B19" s="58"/>
      <c r="C19" s="58"/>
      <c r="D19" s="58"/>
      <c r="E19" s="58"/>
    </row>
    <row r="20" spans="1:5" x14ac:dyDescent="0.3">
      <c r="A20" s="58"/>
      <c r="B20" s="58"/>
      <c r="C20" s="58"/>
      <c r="D20" s="58"/>
      <c r="E20" s="58"/>
    </row>
    <row r="21" spans="1:5" x14ac:dyDescent="0.3">
      <c r="A21" s="58"/>
      <c r="B21" s="58"/>
      <c r="C21" s="58"/>
      <c r="D21" s="58"/>
      <c r="E21" s="58"/>
    </row>
    <row r="22" spans="1:5" x14ac:dyDescent="0.3">
      <c r="A22" s="58"/>
      <c r="B22" s="58"/>
      <c r="C22" s="58"/>
      <c r="D22" s="58"/>
      <c r="E22" s="58"/>
    </row>
    <row r="23" spans="1:5" x14ac:dyDescent="0.3">
      <c r="A23" s="58"/>
      <c r="B23" s="58"/>
      <c r="C23" s="58"/>
      <c r="D23" s="58"/>
      <c r="E23" s="58"/>
    </row>
    <row r="24" spans="1:5" x14ac:dyDescent="0.3">
      <c r="A24" s="58"/>
      <c r="B24" s="58"/>
      <c r="C24" s="58"/>
      <c r="D24" s="58"/>
      <c r="E24" s="58"/>
    </row>
    <row r="25" spans="1:5" x14ac:dyDescent="0.3">
      <c r="A25" s="58"/>
      <c r="B25" s="58"/>
      <c r="C25" s="58"/>
      <c r="D25" s="58"/>
      <c r="E25" s="58"/>
    </row>
    <row r="26" spans="1:5" x14ac:dyDescent="0.3">
      <c r="A26" s="58"/>
      <c r="B26" s="58"/>
      <c r="C26" s="58"/>
      <c r="D26" s="58"/>
      <c r="E26" s="58"/>
    </row>
    <row r="27" spans="1:5" x14ac:dyDescent="0.3">
      <c r="A27" s="58"/>
      <c r="B27" s="58"/>
      <c r="C27" s="58"/>
      <c r="D27" s="58"/>
      <c r="E27" s="58"/>
    </row>
    <row r="28" spans="1:5" x14ac:dyDescent="0.3">
      <c r="A28" s="58"/>
      <c r="B28" s="58"/>
      <c r="C28" s="58"/>
      <c r="D28" s="58"/>
      <c r="E28" s="58"/>
    </row>
    <row r="29" spans="1:5" x14ac:dyDescent="0.3">
      <c r="A29" s="58"/>
      <c r="B29" s="58"/>
      <c r="C29" s="58"/>
      <c r="D29" s="58"/>
      <c r="E29" s="58"/>
    </row>
    <row r="30" spans="1:5" x14ac:dyDescent="0.3">
      <c r="A30" s="58"/>
      <c r="B30" s="58"/>
      <c r="C30" s="58"/>
      <c r="D30" s="58"/>
      <c r="E30" s="58"/>
    </row>
    <row r="31" spans="1:5" x14ac:dyDescent="0.3">
      <c r="A31" s="58"/>
      <c r="B31" s="58"/>
      <c r="C31" s="58"/>
      <c r="D31" s="58"/>
      <c r="E31" s="58"/>
    </row>
    <row r="32" spans="1:5" x14ac:dyDescent="0.3">
      <c r="A32" s="58"/>
      <c r="B32" s="58"/>
      <c r="C32" s="58"/>
      <c r="D32" s="58"/>
      <c r="E32" s="58"/>
    </row>
    <row r="33" spans="1:5" x14ac:dyDescent="0.3">
      <c r="A33" s="58"/>
      <c r="B33" s="58"/>
      <c r="C33" s="58"/>
      <c r="D33" s="58"/>
      <c r="E33" s="58"/>
    </row>
    <row r="34" spans="1:5" x14ac:dyDescent="0.3">
      <c r="A34" s="58"/>
      <c r="B34" s="58"/>
      <c r="C34" s="58"/>
      <c r="D34" s="58"/>
      <c r="E34" s="58"/>
    </row>
    <row r="35" spans="1:5" x14ac:dyDescent="0.3">
      <c r="A35" s="58"/>
      <c r="B35" s="58"/>
      <c r="C35" s="58"/>
      <c r="D35" s="58"/>
      <c r="E35" s="58"/>
    </row>
    <row r="36" spans="1:5" x14ac:dyDescent="0.3">
      <c r="A36" s="58"/>
      <c r="B36" s="58"/>
      <c r="C36" s="58"/>
      <c r="D36" s="58"/>
      <c r="E36" s="58"/>
    </row>
    <row r="37" spans="1:5" x14ac:dyDescent="0.3">
      <c r="A37" s="58"/>
      <c r="B37" s="58"/>
      <c r="C37" s="58"/>
      <c r="D37" s="58"/>
      <c r="E37" s="58"/>
    </row>
    <row r="38" spans="1:5" x14ac:dyDescent="0.3">
      <c r="A38" s="58"/>
      <c r="B38" s="58"/>
      <c r="C38" s="58"/>
      <c r="D38" s="58"/>
      <c r="E38" s="58"/>
    </row>
    <row r="39" spans="1:5" x14ac:dyDescent="0.3">
      <c r="A39" s="58"/>
      <c r="B39" s="58"/>
      <c r="C39" s="58"/>
      <c r="D39" s="58"/>
      <c r="E39" s="58"/>
    </row>
    <row r="40" spans="1:5" x14ac:dyDescent="0.3">
      <c r="A40" s="58"/>
      <c r="B40" s="58"/>
      <c r="C40" s="58"/>
      <c r="D40" s="58"/>
      <c r="E40" s="58"/>
    </row>
    <row r="41" spans="1:5" x14ac:dyDescent="0.3">
      <c r="A41" s="58"/>
      <c r="B41" s="58"/>
      <c r="C41" s="58"/>
      <c r="D41" s="58"/>
      <c r="E41" s="58"/>
    </row>
    <row r="42" spans="1:5" x14ac:dyDescent="0.3">
      <c r="A42" s="58"/>
      <c r="B42" s="58"/>
      <c r="C42" s="58"/>
      <c r="D42" s="58"/>
      <c r="E42" s="58"/>
    </row>
    <row r="43" spans="1:5" x14ac:dyDescent="0.3">
      <c r="A43" s="58"/>
      <c r="B43" s="58"/>
      <c r="C43" s="58"/>
      <c r="D43" s="58"/>
      <c r="E43" s="58"/>
    </row>
    <row r="44" spans="1:5" x14ac:dyDescent="0.3">
      <c r="C44" s="58"/>
      <c r="D44" s="58"/>
      <c r="E44" s="5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74F00-A8B7-49D1-9CA5-D0181066A21D}">
  <sheetPr codeName="Sheet6">
    <tabColor rgb="FFD9BF91"/>
  </sheetPr>
  <dimension ref="A1:Z133"/>
  <sheetViews>
    <sheetView showGridLines="0" tabSelected="1" zoomScaleNormal="100" workbookViewId="0">
      <selection activeCell="AA3" sqref="AA3"/>
    </sheetView>
  </sheetViews>
  <sheetFormatPr defaultColWidth="10.77734375" defaultRowHeight="21" x14ac:dyDescent="0.4"/>
  <cols>
    <col min="1" max="1" width="4.109375" style="115" customWidth="1"/>
    <col min="2" max="2" width="27.33203125" style="114" customWidth="1"/>
    <col min="3" max="3" width="27.33203125" style="115" customWidth="1"/>
    <col min="4" max="4" width="35.77734375" style="115" customWidth="1"/>
    <col min="5" max="5" width="44.6640625" style="115" customWidth="1"/>
    <col min="6" max="6" width="10" style="119" customWidth="1"/>
    <col min="7" max="7" width="10.77734375" style="119"/>
    <col min="8" max="8" width="10.77734375" style="115" customWidth="1"/>
    <col min="9" max="9" width="24.109375" style="115" customWidth="1"/>
    <col min="10" max="16384" width="10.77734375" style="115"/>
  </cols>
  <sheetData>
    <row r="1" spans="1:26" x14ac:dyDescent="0.4">
      <c r="A1" s="120"/>
      <c r="B1" s="121"/>
      <c r="C1" s="120"/>
      <c r="D1" s="120"/>
      <c r="E1" s="120"/>
      <c r="F1" s="120"/>
      <c r="G1" s="120"/>
      <c r="H1" s="120"/>
      <c r="I1" s="120"/>
      <c r="J1" s="120"/>
      <c r="K1" s="120"/>
      <c r="L1" s="120"/>
      <c r="M1" s="120"/>
      <c r="N1" s="120"/>
      <c r="O1" s="120"/>
      <c r="P1" s="120"/>
      <c r="Q1" s="120"/>
      <c r="R1" s="120"/>
      <c r="S1" s="120"/>
      <c r="T1" s="120"/>
      <c r="U1" s="120"/>
      <c r="V1" s="120"/>
      <c r="W1" s="120"/>
      <c r="X1" s="120"/>
      <c r="Y1" s="120"/>
      <c r="Z1" s="120"/>
    </row>
    <row r="2" spans="1:26" ht="25.8" x14ac:dyDescent="0.5">
      <c r="A2" s="120"/>
      <c r="B2" s="122" t="s">
        <v>702</v>
      </c>
      <c r="C2" s="123"/>
      <c r="D2" s="124"/>
      <c r="E2" s="125"/>
      <c r="F2" s="125"/>
      <c r="G2" s="123"/>
      <c r="H2" s="123"/>
      <c r="I2" s="126" t="str">
        <f ca="1">$B$27&amp;"/"&amp;$C$27</f>
        <v>0/40</v>
      </c>
      <c r="J2" s="120"/>
      <c r="K2" s="120"/>
      <c r="L2" s="120"/>
      <c r="M2" s="120"/>
      <c r="N2" s="120"/>
      <c r="O2" s="120"/>
      <c r="P2" s="120"/>
      <c r="Q2" s="120"/>
      <c r="R2" s="120"/>
      <c r="S2" s="120"/>
      <c r="T2" s="120"/>
      <c r="U2" s="120"/>
      <c r="V2" s="120"/>
      <c r="W2" s="120"/>
      <c r="X2" s="120"/>
      <c r="Y2" s="120"/>
      <c r="Z2" s="120"/>
    </row>
    <row r="3" spans="1:26" x14ac:dyDescent="0.4">
      <c r="A3" s="120"/>
      <c r="B3" s="127" t="s">
        <v>703</v>
      </c>
      <c r="C3" s="128"/>
      <c r="D3" s="129"/>
      <c r="E3" s="130"/>
      <c r="F3" s="130"/>
      <c r="G3" s="128"/>
      <c r="H3" s="128"/>
      <c r="I3" s="131">
        <f ca="1">$D$27</f>
        <v>0</v>
      </c>
      <c r="J3" s="120"/>
      <c r="K3" s="120"/>
      <c r="L3" s="120"/>
      <c r="M3" s="120"/>
      <c r="N3" s="120"/>
      <c r="O3" s="120"/>
      <c r="P3" s="120"/>
      <c r="Q3" s="120"/>
      <c r="R3" s="120"/>
      <c r="S3" s="120"/>
      <c r="T3" s="120"/>
      <c r="U3" s="120"/>
      <c r="V3" s="120"/>
      <c r="W3" s="120"/>
      <c r="X3" s="120"/>
      <c r="Y3" s="120"/>
      <c r="Z3" s="120"/>
    </row>
    <row r="4" spans="1:26" x14ac:dyDescent="0.4">
      <c r="A4" s="120"/>
      <c r="B4" s="132" t="s">
        <v>704</v>
      </c>
      <c r="C4" s="133"/>
      <c r="D4" s="133"/>
      <c r="E4" s="134" t="str">
        <f ca="1">IFERROR(_xlfn.CONCAT("Excel version: ",INFO("release")),"Excel version: Invalid")</f>
        <v>Excel version: 16.0</v>
      </c>
      <c r="F4" s="135" t="str" cm="1">
        <f t="array" aca="1" ref="F4" ca="1">IFERROR(IF(OR(ISERROR(_xlfn.RANDARRAY()), ISERROR(INFO("osversion"))), "Error: Please use Office 2021 desktop version or newer", _xlfn.CONCAT("Operating system: ", INFO("osversion"))),"Error: Please use Office 2021 desktop version or newer")</f>
        <v>Operating system: Windows (64-bit) NT 10.00</v>
      </c>
      <c r="G4" s="135"/>
      <c r="H4" s="133"/>
      <c r="I4" s="120"/>
      <c r="J4" s="120"/>
      <c r="K4" s="120"/>
      <c r="L4" s="120"/>
      <c r="M4" s="120"/>
      <c r="N4" s="120"/>
      <c r="O4" s="120"/>
      <c r="P4" s="120"/>
      <c r="Q4" s="120"/>
      <c r="R4" s="120"/>
      <c r="S4" s="120"/>
      <c r="T4" s="120"/>
      <c r="U4" s="120"/>
      <c r="V4" s="120"/>
      <c r="W4" s="120"/>
      <c r="X4" s="120"/>
      <c r="Y4" s="120"/>
      <c r="Z4" s="120"/>
    </row>
    <row r="5" spans="1:26" ht="24" customHeight="1" x14ac:dyDescent="0.4">
      <c r="A5" s="120"/>
      <c r="B5" s="132"/>
      <c r="C5" s="133"/>
      <c r="D5" s="133"/>
      <c r="E5" s="136"/>
      <c r="F5" s="136"/>
      <c r="G5" s="137"/>
      <c r="H5" s="133"/>
      <c r="I5" s="120"/>
      <c r="J5" s="120"/>
      <c r="K5" s="120"/>
      <c r="L5" s="120"/>
      <c r="M5" s="120"/>
      <c r="N5" s="120"/>
      <c r="O5" s="120"/>
      <c r="P5" s="120"/>
      <c r="Q5" s="120"/>
      <c r="R5" s="120"/>
      <c r="S5" s="120"/>
      <c r="T5" s="120"/>
      <c r="U5" s="120"/>
      <c r="V5" s="120"/>
      <c r="W5" s="120"/>
      <c r="X5" s="120"/>
      <c r="Y5" s="120"/>
      <c r="Z5" s="120"/>
    </row>
    <row r="6" spans="1:26" ht="25.95" customHeight="1" x14ac:dyDescent="0.4">
      <c r="A6" s="120"/>
      <c r="B6" s="121" t="s">
        <v>737</v>
      </c>
      <c r="C6" s="120"/>
      <c r="D6" s="120"/>
      <c r="E6" s="120"/>
      <c r="F6" s="120"/>
      <c r="G6" s="120"/>
      <c r="H6" s="120"/>
      <c r="I6" s="138" t="s">
        <v>718</v>
      </c>
      <c r="J6" s="120"/>
      <c r="K6" s="120"/>
      <c r="L6" s="120"/>
      <c r="M6" s="120"/>
      <c r="N6" s="120"/>
      <c r="O6" s="120"/>
      <c r="P6" s="120"/>
      <c r="Q6" s="120"/>
      <c r="R6" s="120"/>
      <c r="S6" s="120"/>
      <c r="T6" s="120"/>
      <c r="U6" s="120"/>
      <c r="V6" s="120"/>
      <c r="W6" s="120"/>
      <c r="X6" s="120"/>
      <c r="Y6" s="120"/>
      <c r="Z6" s="120"/>
    </row>
    <row r="7" spans="1:26" ht="24" customHeight="1" x14ac:dyDescent="0.4">
      <c r="A7" s="120"/>
      <c r="B7" s="121" t="s">
        <v>735</v>
      </c>
      <c r="C7" s="120"/>
      <c r="D7" s="120"/>
      <c r="E7" s="120"/>
      <c r="F7" s="120"/>
      <c r="G7" s="120"/>
      <c r="H7" s="120"/>
      <c r="I7" s="139" t="s">
        <v>732</v>
      </c>
      <c r="J7" s="120"/>
      <c r="K7" s="120"/>
      <c r="L7" s="120"/>
      <c r="M7" s="120"/>
      <c r="N7" s="120"/>
      <c r="O7" s="120"/>
      <c r="P7" s="120"/>
      <c r="Q7" s="120"/>
      <c r="R7" s="120"/>
      <c r="S7" s="120"/>
      <c r="T7" s="120"/>
      <c r="U7" s="120"/>
      <c r="V7" s="120"/>
      <c r="W7" s="120"/>
      <c r="X7" s="120"/>
      <c r="Y7" s="120"/>
      <c r="Z7" s="120"/>
    </row>
    <row r="8" spans="1:26" ht="28.95" customHeight="1" x14ac:dyDescent="0.65">
      <c r="A8" s="120"/>
      <c r="B8" s="121" t="s">
        <v>733</v>
      </c>
      <c r="C8" s="140" t="str">
        <f ca="1">IF(OR($E$4="Excel version: Invalid", $F$4="Error: Please use Office 2021 desktop version or newer"), "****Error: Please use Office 2021 desktop version or newer****", "")</f>
        <v/>
      </c>
      <c r="D8" s="141"/>
      <c r="E8" s="120"/>
      <c r="F8" s="120"/>
      <c r="G8" s="120"/>
      <c r="H8" s="120"/>
      <c r="I8" s="142">
        <v>45433</v>
      </c>
      <c r="J8" s="120"/>
      <c r="K8" s="120"/>
      <c r="L8" s="120"/>
      <c r="M8" s="120"/>
      <c r="N8" s="120"/>
      <c r="O8" s="120"/>
      <c r="P8" s="120"/>
      <c r="Q8" s="120"/>
      <c r="R8" s="120"/>
      <c r="S8" s="120"/>
      <c r="T8" s="120"/>
      <c r="U8" s="120"/>
      <c r="V8" s="120"/>
      <c r="W8" s="120"/>
      <c r="X8" s="120"/>
      <c r="Y8" s="120"/>
      <c r="Z8" s="120"/>
    </row>
    <row r="9" spans="1:26" ht="22.05" customHeight="1" x14ac:dyDescent="0.4">
      <c r="A9" s="120"/>
      <c r="B9" s="121" t="s">
        <v>734</v>
      </c>
      <c r="C9" s="120"/>
      <c r="D9" s="120"/>
      <c r="E9" s="120"/>
      <c r="F9" s="120"/>
      <c r="G9" s="120"/>
      <c r="H9" s="120"/>
      <c r="I9" s="120"/>
      <c r="J9" s="120"/>
      <c r="K9" s="120"/>
      <c r="L9" s="120"/>
      <c r="M9" s="120"/>
      <c r="N9" s="120"/>
      <c r="O9" s="120"/>
      <c r="P9" s="120"/>
      <c r="Q9" s="120"/>
      <c r="R9" s="120"/>
      <c r="S9" s="120"/>
      <c r="T9" s="120"/>
      <c r="U9" s="120"/>
      <c r="V9" s="120"/>
      <c r="W9" s="120"/>
      <c r="X9" s="120"/>
      <c r="Y9" s="120"/>
      <c r="Z9" s="120"/>
    </row>
    <row r="10" spans="1:26" x14ac:dyDescent="0.4">
      <c r="A10" s="120"/>
      <c r="B10" s="121"/>
      <c r="C10" s="120"/>
      <c r="D10" s="120"/>
      <c r="E10" s="120"/>
      <c r="F10" s="120"/>
      <c r="G10" s="120"/>
      <c r="H10" s="120"/>
      <c r="I10" s="120"/>
      <c r="J10" s="120"/>
      <c r="K10" s="120"/>
      <c r="L10" s="120"/>
      <c r="M10" s="120"/>
      <c r="N10" s="120"/>
      <c r="O10" s="120"/>
      <c r="P10" s="120"/>
      <c r="Q10" s="120"/>
      <c r="R10" s="120"/>
      <c r="S10" s="120"/>
      <c r="T10" s="120"/>
      <c r="U10" s="120"/>
      <c r="V10" s="120"/>
      <c r="W10" s="120"/>
      <c r="X10" s="120"/>
      <c r="Y10" s="120"/>
      <c r="Z10" s="120"/>
    </row>
    <row r="11" spans="1:26" ht="22.95" customHeight="1" thickBot="1" x14ac:dyDescent="0.45">
      <c r="A11" s="120"/>
      <c r="B11" s="143"/>
      <c r="C11" s="144"/>
      <c r="D11" s="144"/>
      <c r="E11" s="144"/>
      <c r="F11" s="144"/>
      <c r="G11" s="144"/>
      <c r="H11" s="144"/>
      <c r="I11" s="145"/>
      <c r="J11" s="120"/>
      <c r="K11" s="120"/>
      <c r="L11" s="120"/>
      <c r="M11" s="120"/>
      <c r="N11" s="120"/>
      <c r="O11" s="120"/>
      <c r="P11" s="120"/>
      <c r="Q11" s="120"/>
      <c r="R11" s="120"/>
      <c r="S11" s="120"/>
      <c r="T11" s="120"/>
      <c r="U11" s="120"/>
      <c r="V11" s="120"/>
      <c r="W11" s="120"/>
      <c r="X11" s="120"/>
      <c r="Y11" s="120"/>
      <c r="Z11" s="120"/>
    </row>
    <row r="12" spans="1:26" ht="22.2" thickTop="1" thickBot="1" x14ac:dyDescent="0.45">
      <c r="A12" s="120"/>
      <c r="B12" s="146" t="s">
        <v>705</v>
      </c>
      <c r="C12" s="120"/>
      <c r="D12" s="120"/>
      <c r="E12" s="120"/>
      <c r="F12" s="147">
        <v>1</v>
      </c>
      <c r="G12" s="147">
        <v>1</v>
      </c>
      <c r="H12" s="148">
        <v>2</v>
      </c>
      <c r="I12" s="149"/>
      <c r="J12" s="120"/>
      <c r="K12" s="120"/>
      <c r="L12" s="120"/>
      <c r="M12" s="120"/>
      <c r="N12" s="120"/>
      <c r="O12" s="120"/>
      <c r="P12" s="120"/>
      <c r="Q12" s="120"/>
      <c r="R12" s="120"/>
      <c r="S12" s="120"/>
      <c r="T12" s="120"/>
      <c r="U12" s="120"/>
      <c r="V12" s="120"/>
      <c r="W12" s="120"/>
      <c r="X12" s="120"/>
      <c r="Y12" s="120"/>
      <c r="Z12" s="120"/>
    </row>
    <row r="13" spans="1:26" ht="21.6" thickTop="1" x14ac:dyDescent="0.4">
      <c r="A13" s="120"/>
      <c r="B13" s="146"/>
      <c r="C13" s="120"/>
      <c r="D13" s="120"/>
      <c r="E13" s="120"/>
      <c r="F13" s="120"/>
      <c r="G13" s="120"/>
      <c r="H13" s="120"/>
      <c r="I13" s="149"/>
      <c r="J13" s="120"/>
      <c r="K13" s="120"/>
      <c r="L13" s="120"/>
      <c r="M13" s="120"/>
      <c r="N13" s="120"/>
      <c r="O13" s="120"/>
      <c r="P13" s="120"/>
      <c r="Q13" s="120"/>
      <c r="R13" s="120"/>
      <c r="S13" s="120"/>
      <c r="T13" s="120"/>
      <c r="U13" s="120"/>
      <c r="V13" s="120"/>
      <c r="W13" s="120"/>
      <c r="X13" s="120"/>
      <c r="Y13" s="120"/>
      <c r="Z13" s="120"/>
    </row>
    <row r="14" spans="1:26" x14ac:dyDescent="0.4">
      <c r="A14" s="120"/>
      <c r="B14" s="146" t="s">
        <v>706</v>
      </c>
      <c r="C14" s="120"/>
      <c r="D14" s="120"/>
      <c r="E14" s="120"/>
      <c r="F14" s="150"/>
      <c r="G14" s="120"/>
      <c r="H14" s="120"/>
      <c r="I14" s="149"/>
      <c r="J14" s="120"/>
      <c r="K14" s="120"/>
      <c r="L14" s="120"/>
      <c r="M14" s="120"/>
      <c r="N14" s="120"/>
      <c r="O14" s="120"/>
      <c r="P14" s="120"/>
      <c r="Q14" s="120"/>
      <c r="R14" s="120"/>
      <c r="S14" s="120"/>
      <c r="T14" s="120"/>
      <c r="U14" s="120"/>
      <c r="V14" s="120"/>
      <c r="W14" s="120"/>
      <c r="X14" s="120"/>
      <c r="Y14" s="120"/>
      <c r="Z14" s="120"/>
    </row>
    <row r="15" spans="1:26" x14ac:dyDescent="0.4">
      <c r="A15" s="120"/>
      <c r="B15" s="146"/>
      <c r="C15" s="120"/>
      <c r="D15" s="120"/>
      <c r="E15" s="120"/>
      <c r="F15" s="150"/>
      <c r="G15" s="120"/>
      <c r="H15" s="120"/>
      <c r="I15" s="149"/>
      <c r="J15" s="120"/>
      <c r="K15" s="120"/>
      <c r="L15" s="120"/>
      <c r="M15" s="120"/>
      <c r="N15" s="120"/>
      <c r="O15" s="120"/>
      <c r="P15" s="120"/>
      <c r="Q15" s="120"/>
      <c r="R15" s="120"/>
      <c r="S15" s="120"/>
      <c r="T15" s="120"/>
      <c r="U15" s="120"/>
      <c r="V15" s="120"/>
      <c r="W15" s="120"/>
      <c r="X15" s="120"/>
      <c r="Y15" s="120"/>
      <c r="Z15" s="120"/>
    </row>
    <row r="16" spans="1:26" x14ac:dyDescent="0.4">
      <c r="A16" s="120"/>
      <c r="B16" s="146" t="s">
        <v>707</v>
      </c>
      <c r="C16" s="120"/>
      <c r="D16" s="120"/>
      <c r="E16" s="133"/>
      <c r="F16" s="151">
        <v>5</v>
      </c>
      <c r="G16" s="120"/>
      <c r="H16" s="120"/>
      <c r="I16" s="149"/>
      <c r="J16" s="120"/>
      <c r="K16" s="120"/>
      <c r="L16" s="120"/>
      <c r="M16" s="120"/>
      <c r="N16" s="120"/>
      <c r="O16" s="120"/>
      <c r="P16" s="120"/>
      <c r="Q16" s="120"/>
      <c r="R16" s="120"/>
      <c r="S16" s="120"/>
      <c r="T16" s="120"/>
      <c r="U16" s="120"/>
      <c r="V16" s="120"/>
      <c r="W16" s="120"/>
      <c r="X16" s="120"/>
      <c r="Y16" s="120"/>
      <c r="Z16" s="120"/>
    </row>
    <row r="17" spans="1:26" ht="22.95" customHeight="1" x14ac:dyDescent="0.4">
      <c r="A17" s="120"/>
      <c r="B17" s="152"/>
      <c r="C17" s="153"/>
      <c r="D17" s="153"/>
      <c r="E17" s="153"/>
      <c r="F17" s="153"/>
      <c r="G17" s="153"/>
      <c r="H17" s="153"/>
      <c r="I17" s="154"/>
      <c r="J17" s="120"/>
      <c r="K17" s="120"/>
      <c r="L17" s="120"/>
      <c r="M17" s="120"/>
      <c r="N17" s="120"/>
      <c r="O17" s="120"/>
      <c r="P17" s="120"/>
      <c r="Q17" s="120"/>
      <c r="R17" s="120"/>
      <c r="S17" s="120"/>
      <c r="T17" s="120"/>
      <c r="U17" s="120"/>
      <c r="V17" s="120"/>
      <c r="W17" s="120"/>
      <c r="X17" s="120"/>
      <c r="Y17" s="120"/>
      <c r="Z17" s="120"/>
    </row>
    <row r="18" spans="1:26" x14ac:dyDescent="0.4">
      <c r="A18" s="120"/>
      <c r="B18" s="121"/>
      <c r="C18" s="120"/>
      <c r="D18" s="120"/>
      <c r="E18" s="155"/>
      <c r="F18" s="120"/>
      <c r="G18" s="120"/>
      <c r="H18" s="120"/>
      <c r="I18" s="120"/>
      <c r="J18" s="120"/>
      <c r="K18" s="120"/>
      <c r="L18" s="120"/>
      <c r="M18" s="120"/>
      <c r="N18" s="120"/>
      <c r="O18" s="120"/>
      <c r="P18" s="120"/>
      <c r="Q18" s="120"/>
      <c r="R18" s="120"/>
      <c r="S18" s="120"/>
      <c r="T18" s="120"/>
      <c r="U18" s="120"/>
      <c r="V18" s="120"/>
      <c r="W18" s="120"/>
      <c r="X18" s="120"/>
      <c r="Y18" s="120"/>
      <c r="Z18" s="120"/>
    </row>
    <row r="19" spans="1:26" x14ac:dyDescent="0.4">
      <c r="A19" s="120"/>
      <c r="B19" s="121" t="s">
        <v>708</v>
      </c>
      <c r="C19" s="120"/>
      <c r="D19" s="120"/>
      <c r="E19" s="120"/>
      <c r="F19" s="120"/>
      <c r="G19" s="120"/>
      <c r="H19" s="120"/>
      <c r="I19" s="120"/>
      <c r="J19" s="120"/>
      <c r="K19" s="120"/>
      <c r="L19" s="120"/>
      <c r="M19" s="120"/>
      <c r="N19" s="120"/>
      <c r="O19" s="120"/>
      <c r="P19" s="120"/>
      <c r="Q19" s="120"/>
      <c r="R19" s="120"/>
      <c r="S19" s="120"/>
      <c r="T19" s="120"/>
      <c r="U19" s="120"/>
      <c r="V19" s="120"/>
      <c r="W19" s="120"/>
      <c r="X19" s="120"/>
      <c r="Y19" s="120"/>
      <c r="Z19" s="120"/>
    </row>
    <row r="20" spans="1:26" x14ac:dyDescent="0.4">
      <c r="A20" s="120"/>
      <c r="B20" s="156" t="s">
        <v>709</v>
      </c>
      <c r="C20" s="156" t="s">
        <v>710</v>
      </c>
      <c r="D20" s="156" t="s">
        <v>711</v>
      </c>
      <c r="E20" s="156" t="s">
        <v>712</v>
      </c>
      <c r="F20" s="155"/>
      <c r="G20" s="120"/>
      <c r="H20" s="120"/>
      <c r="I20" s="120"/>
      <c r="J20" s="120"/>
      <c r="K20" s="120"/>
      <c r="L20" s="120"/>
      <c r="M20" s="120"/>
      <c r="N20" s="120"/>
      <c r="O20" s="120"/>
      <c r="P20" s="120"/>
      <c r="Q20" s="120"/>
      <c r="R20" s="120"/>
      <c r="S20" s="120"/>
      <c r="T20" s="120"/>
      <c r="U20" s="120"/>
      <c r="V20" s="120"/>
      <c r="W20" s="120"/>
      <c r="X20" s="120"/>
      <c r="Y20" s="120"/>
      <c r="Z20" s="120"/>
    </row>
    <row r="21" spans="1:26" x14ac:dyDescent="0.4">
      <c r="A21" s="120"/>
      <c r="B21" s="157">
        <f ca="1">DemoSC!$A$2</f>
        <v>0</v>
      </c>
      <c r="C21" s="157">
        <f>DemoSC!$B$2</f>
        <v>5</v>
      </c>
      <c r="D21" s="158" t="s">
        <v>720</v>
      </c>
      <c r="E21" s="158"/>
      <c r="F21" s="159" t="str" cm="1">
        <f t="array" ref="F21">_xlfn.IFS(ROW(Demo!A100)&lt;100,"A row has been deleted",COLUMN(Demo!BB1)&lt;54,"A column has been deleted",ROW(Demo!A100)&gt;100,"A row has been inserted",COLUMN(Demo!BB1)&gt;54,"A column has been inserted",TRUE=TRUE,"")</f>
        <v/>
      </c>
      <c r="G21" s="159"/>
      <c r="H21" s="159"/>
      <c r="I21" s="120"/>
      <c r="J21" s="120"/>
      <c r="K21" s="120"/>
      <c r="L21" s="120"/>
      <c r="M21" s="120"/>
      <c r="N21" s="120"/>
      <c r="O21" s="120"/>
      <c r="P21" s="120"/>
      <c r="Q21" s="120"/>
      <c r="R21" s="120"/>
      <c r="S21" s="120"/>
      <c r="T21" s="120"/>
      <c r="U21" s="120"/>
      <c r="V21" s="120"/>
      <c r="W21" s="120"/>
      <c r="X21" s="120"/>
      <c r="Y21" s="120"/>
      <c r="Z21" s="120"/>
    </row>
    <row r="22" spans="1:26" x14ac:dyDescent="0.4">
      <c r="A22" s="120"/>
      <c r="B22" s="157">
        <f ca="1">'IC3 ASC'!$A$2</f>
        <v>0</v>
      </c>
      <c r="C22" s="157">
        <f>'IC3 ASC'!$B$2</f>
        <v>5</v>
      </c>
      <c r="D22" s="158" t="s">
        <v>722</v>
      </c>
      <c r="E22" s="158"/>
      <c r="F22" s="159" t="str" cm="1">
        <f t="array" ref="F22">_xlfn.IFS(ROW('IC3 A'!A100)&lt;100,"A row has been deleted",COLUMN('IC3 A'!BB1)&lt;54,"A column has been deleted",ROW('IC3 A'!A100)&gt;100,"A row has been inserted",COLUMN('IC3 A'!BB1)&gt;54,"A column has been inserted",TRUE=TRUE,"")</f>
        <v/>
      </c>
      <c r="G22" s="159"/>
      <c r="H22" s="159"/>
      <c r="I22" s="120"/>
      <c r="J22" s="120"/>
      <c r="K22" s="120"/>
      <c r="L22" s="120"/>
      <c r="M22" s="120"/>
      <c r="N22" s="120"/>
      <c r="O22" s="120"/>
      <c r="P22" s="120"/>
      <c r="Q22" s="120"/>
      <c r="R22" s="120"/>
      <c r="S22" s="120"/>
      <c r="T22" s="120"/>
      <c r="U22" s="120"/>
      <c r="V22" s="120"/>
      <c r="W22" s="120"/>
      <c r="X22" s="120"/>
      <c r="Y22" s="120"/>
      <c r="Z22" s="120"/>
    </row>
    <row r="23" spans="1:26" x14ac:dyDescent="0.4">
      <c r="A23" s="120"/>
      <c r="B23" s="157">
        <f ca="1">'IC3 BSC'!$A$2</f>
        <v>0</v>
      </c>
      <c r="C23" s="157">
        <f>'IC3 BSC'!$B$2</f>
        <v>9</v>
      </c>
      <c r="D23" s="158" t="s">
        <v>723</v>
      </c>
      <c r="E23" s="158"/>
      <c r="F23" s="159" t="str" cm="1">
        <f t="array" ref="F23">_xlfn.IFS(ROW('IC3 B'!A100)&lt;100,"A row has been deleted",COLUMN('IC3 B'!BB1)&lt;54,"A column has been deleted",ROW('IC3 B'!A100)&gt;100,"A row has been inserted",COLUMN('IC3 B'!BB1)&gt;54,"A column has been inserted",TRUE=TRUE,"")</f>
        <v/>
      </c>
      <c r="G23" s="159"/>
      <c r="H23" s="159"/>
      <c r="I23" s="120"/>
      <c r="J23" s="120"/>
      <c r="K23" s="120"/>
      <c r="L23" s="120"/>
      <c r="M23" s="120"/>
      <c r="N23" s="120"/>
      <c r="O23" s="120"/>
      <c r="P23" s="120"/>
      <c r="Q23" s="120"/>
      <c r="R23" s="120"/>
      <c r="S23" s="120"/>
      <c r="T23" s="120"/>
      <c r="U23" s="120"/>
      <c r="V23" s="120"/>
      <c r="W23" s="120"/>
      <c r="X23" s="120"/>
      <c r="Y23" s="120"/>
      <c r="Z23" s="120"/>
    </row>
    <row r="24" spans="1:26" x14ac:dyDescent="0.4">
      <c r="A24" s="120"/>
      <c r="B24" s="157">
        <f ca="1">'IC3 CSC'!$A$2</f>
        <v>0</v>
      </c>
      <c r="C24" s="157">
        <f>'IC3 CSC'!$B$2</f>
        <v>16</v>
      </c>
      <c r="D24" s="158" t="s">
        <v>724</v>
      </c>
      <c r="E24" s="158"/>
      <c r="F24" s="159" t="str" cm="1">
        <f t="array" ref="F24">_xlfn.IFS(ROW('IC3 C'!A100)&lt;100,"A row has been deleted",COLUMN('IC3 C'!BB1)&lt;54,"A column has been deleted",ROW('IC3 C'!A100)&gt;100,"A row has been inserted",COLUMN('IC3 C'!BB1)&gt;54,"A column has been inserted",TRUE=TRUE,"")</f>
        <v/>
      </c>
      <c r="G24" s="159"/>
      <c r="H24" s="159"/>
      <c r="I24" s="120"/>
      <c r="J24" s="120"/>
      <c r="K24" s="120"/>
      <c r="L24" s="120"/>
      <c r="M24" s="120"/>
      <c r="N24" s="120"/>
      <c r="O24" s="120"/>
      <c r="P24" s="120"/>
      <c r="Q24" s="120"/>
      <c r="R24" s="120"/>
      <c r="S24" s="120"/>
      <c r="T24" s="120"/>
      <c r="U24" s="120"/>
      <c r="V24" s="120"/>
      <c r="W24" s="120"/>
      <c r="X24" s="120"/>
      <c r="Y24" s="120"/>
      <c r="Z24" s="120"/>
    </row>
    <row r="25" spans="1:26" x14ac:dyDescent="0.4">
      <c r="A25" s="120"/>
      <c r="B25" s="157">
        <f ca="1">QuestionsSC!$A$2</f>
        <v>0</v>
      </c>
      <c r="C25" s="157">
        <f>QuestionsSC!$B$2</f>
        <v>5</v>
      </c>
      <c r="D25" s="158" t="s">
        <v>481</v>
      </c>
      <c r="E25" s="158"/>
      <c r="F25" s="159" t="str" cm="1">
        <f t="array" ref="F25">_xlfn.IFS(ROW(Questions!A100)&lt;100,"A row has been deleted",COLUMN(Questions!BB1)&lt;54,"A column has been deleted",ROW(Questions!A100)&gt;100,"A row has been inserted",COLUMN(Questions!BB1)&gt;54,"A column has been inserted",TRUE=TRUE,"")</f>
        <v/>
      </c>
      <c r="G25" s="159"/>
      <c r="H25" s="159"/>
      <c r="I25" s="120"/>
      <c r="J25" s="120"/>
      <c r="K25" s="120"/>
      <c r="L25" s="120"/>
      <c r="M25" s="120"/>
      <c r="N25" s="120"/>
      <c r="O25" s="120"/>
      <c r="P25" s="120"/>
      <c r="Q25" s="120"/>
      <c r="R25" s="120"/>
      <c r="S25" s="120"/>
      <c r="T25" s="120"/>
      <c r="U25" s="120"/>
      <c r="V25" s="120"/>
      <c r="W25" s="120"/>
      <c r="X25" s="120"/>
      <c r="Y25" s="120"/>
      <c r="Z25" s="120"/>
    </row>
    <row r="26" spans="1:26" x14ac:dyDescent="0.4">
      <c r="A26" s="120"/>
      <c r="B26" s="137"/>
      <c r="C26" s="137"/>
      <c r="D26" s="137"/>
      <c r="E26" s="137"/>
      <c r="F26" s="159"/>
      <c r="G26" s="159"/>
      <c r="H26" s="159"/>
      <c r="I26" s="120"/>
      <c r="J26" s="120"/>
      <c r="K26" s="120"/>
      <c r="L26" s="120"/>
      <c r="M26" s="120"/>
      <c r="N26" s="120"/>
      <c r="O26" s="120"/>
      <c r="P26" s="120"/>
      <c r="Q26" s="120"/>
      <c r="R26" s="120"/>
      <c r="S26" s="120"/>
      <c r="T26" s="120"/>
      <c r="U26" s="120"/>
      <c r="V26" s="120"/>
      <c r="W26" s="120"/>
      <c r="X26" s="120"/>
      <c r="Y26" s="120"/>
      <c r="Z26" s="120"/>
    </row>
    <row r="27" spans="1:26" x14ac:dyDescent="0.4">
      <c r="A27" s="120"/>
      <c r="B27" s="160">
        <f ca="1">SUM(B21:B25)</f>
        <v>0</v>
      </c>
      <c r="C27" s="160">
        <f>SUM(C21:C25)</f>
        <v>40</v>
      </c>
      <c r="D27" s="161">
        <f ca="1">IFERROR(ROUNDUP($B$27/$C$27,3),0)</f>
        <v>0</v>
      </c>
      <c r="E27" s="162"/>
      <c r="F27" s="159"/>
      <c r="G27" s="159"/>
      <c r="H27" s="159"/>
      <c r="I27" s="120"/>
      <c r="J27" s="120"/>
      <c r="K27" s="120"/>
      <c r="L27" s="120"/>
      <c r="M27" s="120"/>
      <c r="N27" s="120"/>
      <c r="O27" s="120"/>
      <c r="P27" s="120"/>
      <c r="Q27" s="120"/>
      <c r="R27" s="120"/>
      <c r="S27" s="120"/>
      <c r="T27" s="120"/>
      <c r="U27" s="120"/>
      <c r="V27" s="120"/>
      <c r="W27" s="120"/>
      <c r="X27" s="120"/>
      <c r="Y27" s="120"/>
      <c r="Z27" s="120"/>
    </row>
    <row r="28" spans="1:26" x14ac:dyDescent="0.4">
      <c r="A28" s="120"/>
      <c r="B28" s="132"/>
      <c r="C28" s="162"/>
      <c r="D28" s="162"/>
      <c r="E28" s="162"/>
      <c r="F28" s="159"/>
      <c r="G28" s="159"/>
      <c r="H28" s="159"/>
      <c r="I28" s="120"/>
      <c r="J28" s="120"/>
      <c r="K28" s="120"/>
      <c r="L28" s="120"/>
      <c r="M28" s="120"/>
      <c r="N28" s="120"/>
      <c r="O28" s="120"/>
      <c r="P28" s="120"/>
      <c r="Q28" s="120"/>
      <c r="R28" s="120"/>
      <c r="S28" s="120"/>
      <c r="T28" s="120"/>
      <c r="U28" s="120"/>
      <c r="V28" s="120"/>
      <c r="W28" s="120"/>
      <c r="X28" s="120"/>
      <c r="Y28" s="120"/>
      <c r="Z28" s="120"/>
    </row>
    <row r="29" spans="1:26" x14ac:dyDescent="0.4">
      <c r="A29" s="120"/>
      <c r="B29" s="132"/>
      <c r="C29" s="162"/>
      <c r="D29" s="162"/>
      <c r="E29" s="162"/>
      <c r="F29" s="159"/>
      <c r="G29" s="159"/>
      <c r="H29" s="159"/>
      <c r="I29" s="120"/>
      <c r="J29" s="120"/>
      <c r="K29" s="120"/>
      <c r="L29" s="120"/>
      <c r="M29" s="120"/>
      <c r="N29" s="120"/>
      <c r="O29" s="120"/>
      <c r="P29" s="120"/>
      <c r="Q29" s="120"/>
      <c r="R29" s="120"/>
      <c r="S29" s="120"/>
      <c r="T29" s="120"/>
      <c r="U29" s="120"/>
      <c r="V29" s="120"/>
      <c r="W29" s="120"/>
      <c r="X29" s="120"/>
      <c r="Y29" s="120"/>
      <c r="Z29" s="120"/>
    </row>
    <row r="30" spans="1:26" x14ac:dyDescent="0.4">
      <c r="A30" s="120"/>
      <c r="B30" s="132"/>
      <c r="C30" s="162"/>
      <c r="D30" s="162"/>
      <c r="E30" s="162"/>
      <c r="F30" s="159"/>
      <c r="G30" s="159"/>
      <c r="H30" s="159"/>
      <c r="I30" s="120"/>
      <c r="J30" s="120"/>
      <c r="K30" s="120"/>
      <c r="L30" s="120"/>
      <c r="M30" s="120"/>
      <c r="N30" s="120"/>
      <c r="O30" s="120"/>
      <c r="P30" s="120"/>
      <c r="Q30" s="120"/>
      <c r="R30" s="120"/>
      <c r="S30" s="120"/>
      <c r="T30" s="120"/>
      <c r="U30" s="120"/>
      <c r="V30" s="120"/>
      <c r="W30" s="120"/>
      <c r="X30" s="120"/>
      <c r="Y30" s="120"/>
      <c r="Z30" s="120"/>
    </row>
    <row r="31" spans="1:26" x14ac:dyDescent="0.4">
      <c r="A31" s="120"/>
      <c r="B31" s="132"/>
      <c r="C31" s="162"/>
      <c r="D31" s="162"/>
      <c r="E31" s="162"/>
      <c r="F31" s="159"/>
      <c r="G31" s="159"/>
      <c r="H31" s="159"/>
      <c r="I31" s="120"/>
      <c r="J31" s="120"/>
      <c r="K31" s="120"/>
      <c r="L31" s="120"/>
      <c r="M31" s="120"/>
      <c r="N31" s="120"/>
      <c r="O31" s="120"/>
      <c r="P31" s="120"/>
      <c r="Q31" s="120"/>
      <c r="R31" s="120"/>
      <c r="S31" s="120"/>
      <c r="T31" s="120"/>
      <c r="U31" s="120"/>
      <c r="V31" s="120"/>
      <c r="W31" s="120"/>
      <c r="X31" s="120"/>
      <c r="Y31" s="120"/>
      <c r="Z31" s="120"/>
    </row>
    <row r="32" spans="1:26" x14ac:dyDescent="0.4">
      <c r="A32" s="120"/>
      <c r="B32" s="132"/>
      <c r="C32" s="162"/>
      <c r="D32" s="162"/>
      <c r="E32" s="162"/>
      <c r="F32" s="159"/>
      <c r="G32" s="159"/>
      <c r="H32" s="159"/>
      <c r="I32" s="120"/>
      <c r="J32" s="120"/>
      <c r="K32" s="120"/>
      <c r="L32" s="120"/>
      <c r="M32" s="120"/>
      <c r="N32" s="120"/>
      <c r="O32" s="120"/>
      <c r="P32" s="120"/>
      <c r="Q32" s="120"/>
      <c r="R32" s="120"/>
      <c r="S32" s="120"/>
      <c r="T32" s="120"/>
      <c r="U32" s="120"/>
      <c r="V32" s="120"/>
      <c r="W32" s="120"/>
      <c r="X32" s="120"/>
      <c r="Y32" s="120"/>
      <c r="Z32" s="120"/>
    </row>
    <row r="33" spans="1:26" x14ac:dyDescent="0.4">
      <c r="A33" s="120"/>
      <c r="B33" s="132"/>
      <c r="C33" s="162"/>
      <c r="D33" s="162"/>
      <c r="E33" s="162"/>
      <c r="F33" s="159"/>
      <c r="G33" s="159"/>
      <c r="H33" s="159"/>
      <c r="I33" s="120"/>
      <c r="J33" s="120"/>
      <c r="K33" s="120"/>
      <c r="L33" s="120"/>
      <c r="M33" s="120"/>
      <c r="N33" s="120"/>
      <c r="O33" s="120"/>
      <c r="P33" s="120"/>
      <c r="Q33" s="120"/>
      <c r="R33" s="120"/>
      <c r="S33" s="120"/>
      <c r="T33" s="120"/>
      <c r="U33" s="120"/>
      <c r="V33" s="120"/>
      <c r="W33" s="120"/>
      <c r="X33" s="120"/>
      <c r="Y33" s="120"/>
      <c r="Z33" s="120"/>
    </row>
    <row r="34" spans="1:26" x14ac:dyDescent="0.4">
      <c r="A34" s="120"/>
      <c r="B34" s="132"/>
      <c r="C34" s="162"/>
      <c r="D34" s="162"/>
      <c r="E34" s="162"/>
      <c r="F34" s="159"/>
      <c r="G34" s="159"/>
      <c r="H34" s="159"/>
      <c r="I34" s="120"/>
      <c r="J34" s="120"/>
      <c r="K34" s="120"/>
      <c r="L34" s="120"/>
      <c r="M34" s="120"/>
      <c r="N34" s="120"/>
      <c r="O34" s="120"/>
      <c r="P34" s="120"/>
      <c r="Q34" s="120"/>
      <c r="R34" s="120"/>
      <c r="S34" s="120"/>
      <c r="T34" s="120"/>
      <c r="U34" s="120"/>
      <c r="V34" s="120"/>
      <c r="W34" s="120"/>
      <c r="X34" s="120"/>
      <c r="Y34" s="120"/>
      <c r="Z34" s="120"/>
    </row>
    <row r="35" spans="1:26" x14ac:dyDescent="0.4">
      <c r="A35" s="120"/>
      <c r="B35" s="132"/>
      <c r="C35" s="162"/>
      <c r="D35" s="162"/>
      <c r="E35" s="162"/>
      <c r="F35" s="159"/>
      <c r="G35" s="159"/>
      <c r="H35" s="159"/>
      <c r="I35" s="120"/>
      <c r="J35" s="120"/>
      <c r="K35" s="120"/>
      <c r="L35" s="120"/>
      <c r="M35" s="120"/>
      <c r="N35" s="120"/>
      <c r="O35" s="120"/>
      <c r="P35" s="120"/>
      <c r="Q35" s="120"/>
      <c r="R35" s="120"/>
      <c r="S35" s="120"/>
      <c r="T35" s="120"/>
      <c r="U35" s="120"/>
      <c r="V35" s="120"/>
      <c r="W35" s="120"/>
      <c r="X35" s="120"/>
      <c r="Y35" s="120"/>
      <c r="Z35" s="120"/>
    </row>
    <row r="36" spans="1:26" x14ac:dyDescent="0.4">
      <c r="A36" s="120"/>
      <c r="B36" s="132"/>
      <c r="C36" s="162"/>
      <c r="D36" s="162"/>
      <c r="E36" s="162"/>
      <c r="F36" s="159"/>
      <c r="G36" s="159"/>
      <c r="H36" s="159"/>
      <c r="I36" s="120"/>
      <c r="J36" s="120"/>
      <c r="K36" s="120"/>
      <c r="L36" s="120"/>
      <c r="M36" s="120"/>
      <c r="N36" s="120"/>
      <c r="O36" s="120"/>
      <c r="P36" s="120"/>
      <c r="Q36" s="120"/>
      <c r="R36" s="120"/>
      <c r="S36" s="120"/>
      <c r="T36" s="120"/>
      <c r="U36" s="120"/>
      <c r="V36" s="120"/>
      <c r="W36" s="120"/>
      <c r="X36" s="120"/>
      <c r="Y36" s="120"/>
      <c r="Z36" s="120"/>
    </row>
    <row r="37" spans="1:26" x14ac:dyDescent="0.4">
      <c r="A37" s="120"/>
      <c r="B37" s="132"/>
      <c r="C37" s="162"/>
      <c r="D37" s="162"/>
      <c r="E37" s="162"/>
      <c r="F37" s="159"/>
      <c r="G37" s="159"/>
      <c r="H37" s="159"/>
      <c r="I37" s="120"/>
      <c r="J37" s="120"/>
      <c r="K37" s="120"/>
      <c r="L37" s="120"/>
      <c r="M37" s="120"/>
      <c r="N37" s="120"/>
      <c r="O37" s="120"/>
      <c r="P37" s="120"/>
      <c r="Q37" s="120"/>
      <c r="R37" s="120"/>
      <c r="S37" s="120"/>
      <c r="T37" s="120"/>
      <c r="U37" s="120"/>
      <c r="V37" s="120"/>
      <c r="W37" s="120"/>
      <c r="X37" s="120"/>
      <c r="Y37" s="120"/>
      <c r="Z37" s="120"/>
    </row>
    <row r="38" spans="1:26" x14ac:dyDescent="0.4">
      <c r="A38" s="120"/>
      <c r="B38" s="132"/>
      <c r="C38" s="162"/>
      <c r="D38" s="162"/>
      <c r="E38" s="162"/>
      <c r="F38" s="159"/>
      <c r="G38" s="159"/>
      <c r="H38" s="159"/>
      <c r="I38" s="120"/>
      <c r="J38" s="120"/>
      <c r="K38" s="120"/>
      <c r="L38" s="120"/>
      <c r="M38" s="120"/>
      <c r="N38" s="120"/>
      <c r="O38" s="120"/>
      <c r="P38" s="120"/>
      <c r="Q38" s="120"/>
      <c r="R38" s="120"/>
      <c r="S38" s="120"/>
      <c r="T38" s="120"/>
      <c r="U38" s="120"/>
      <c r="V38" s="120"/>
      <c r="W38" s="120"/>
      <c r="X38" s="120"/>
      <c r="Y38" s="120"/>
      <c r="Z38" s="120"/>
    </row>
    <row r="39" spans="1:26" x14ac:dyDescent="0.4">
      <c r="A39" s="120"/>
      <c r="B39" s="163" t="s">
        <v>736</v>
      </c>
      <c r="C39" s="162"/>
      <c r="D39" s="162"/>
      <c r="E39" s="162"/>
      <c r="F39" s="159"/>
      <c r="G39" s="159"/>
      <c r="H39" s="159"/>
      <c r="I39" s="120"/>
      <c r="J39" s="120"/>
      <c r="K39" s="120"/>
      <c r="L39" s="120"/>
      <c r="M39" s="120"/>
      <c r="N39" s="120"/>
      <c r="O39" s="120"/>
      <c r="P39" s="120"/>
      <c r="Q39" s="120"/>
      <c r="R39" s="120"/>
      <c r="S39" s="120"/>
      <c r="T39" s="120"/>
      <c r="U39" s="120"/>
      <c r="V39" s="120"/>
      <c r="W39" s="120"/>
      <c r="X39" s="120"/>
      <c r="Y39" s="120"/>
      <c r="Z39" s="120"/>
    </row>
    <row r="40" spans="1:26" x14ac:dyDescent="0.4">
      <c r="A40" s="120"/>
      <c r="B40" s="132"/>
      <c r="C40" s="162"/>
      <c r="D40" s="162"/>
      <c r="E40" s="162"/>
      <c r="F40" s="159"/>
      <c r="G40" s="159"/>
      <c r="H40" s="159"/>
      <c r="I40" s="120"/>
      <c r="J40" s="120"/>
      <c r="K40" s="120"/>
      <c r="L40" s="120"/>
      <c r="M40" s="120"/>
      <c r="N40" s="120"/>
      <c r="O40" s="120"/>
      <c r="P40" s="120"/>
      <c r="Q40" s="120"/>
      <c r="R40" s="120"/>
      <c r="S40" s="120"/>
      <c r="T40" s="120"/>
      <c r="U40" s="120"/>
      <c r="V40" s="120"/>
      <c r="W40" s="120"/>
      <c r="X40" s="120"/>
      <c r="Y40" s="120"/>
      <c r="Z40" s="120"/>
    </row>
    <row r="41" spans="1:26" x14ac:dyDescent="0.4">
      <c r="A41" s="120"/>
      <c r="B41" s="132"/>
      <c r="C41" s="162"/>
      <c r="D41" s="162"/>
      <c r="E41" s="162"/>
      <c r="F41" s="159"/>
      <c r="G41" s="159"/>
      <c r="H41" s="159"/>
      <c r="I41" s="120"/>
      <c r="J41" s="120"/>
      <c r="K41" s="120"/>
      <c r="L41" s="120"/>
      <c r="M41" s="120"/>
      <c r="N41" s="120"/>
      <c r="O41" s="120"/>
      <c r="P41" s="120"/>
      <c r="Q41" s="120"/>
      <c r="R41" s="120"/>
      <c r="S41" s="120"/>
      <c r="T41" s="120"/>
      <c r="U41" s="120"/>
      <c r="V41" s="120"/>
      <c r="W41" s="120"/>
      <c r="X41" s="120"/>
      <c r="Y41" s="120"/>
      <c r="Z41" s="120"/>
    </row>
    <row r="42" spans="1:26" x14ac:dyDescent="0.4">
      <c r="A42" s="120"/>
      <c r="B42" s="132"/>
      <c r="C42" s="162"/>
      <c r="D42" s="162"/>
      <c r="E42" s="162"/>
      <c r="F42" s="159"/>
      <c r="G42" s="159"/>
      <c r="H42" s="159"/>
      <c r="I42" s="120"/>
      <c r="J42" s="120"/>
      <c r="K42" s="120"/>
      <c r="L42" s="120"/>
      <c r="M42" s="120"/>
      <c r="N42" s="120"/>
      <c r="O42" s="120"/>
      <c r="P42" s="120"/>
      <c r="Q42" s="120"/>
      <c r="R42" s="120"/>
      <c r="S42" s="120"/>
      <c r="T42" s="120"/>
      <c r="U42" s="120"/>
      <c r="V42" s="120"/>
      <c r="W42" s="120"/>
      <c r="X42" s="120"/>
      <c r="Y42" s="120"/>
      <c r="Z42" s="120"/>
    </row>
    <row r="43" spans="1:26" x14ac:dyDescent="0.4">
      <c r="A43" s="120"/>
      <c r="B43" s="132"/>
      <c r="C43" s="162"/>
      <c r="D43" s="162"/>
      <c r="E43" s="162"/>
      <c r="F43" s="159"/>
      <c r="G43" s="159"/>
      <c r="H43" s="159"/>
      <c r="I43" s="120"/>
      <c r="J43" s="120"/>
      <c r="K43" s="120"/>
      <c r="L43" s="120"/>
      <c r="M43" s="120"/>
      <c r="N43" s="120"/>
      <c r="O43" s="120"/>
      <c r="P43" s="120"/>
      <c r="Q43" s="120"/>
      <c r="R43" s="120"/>
      <c r="S43" s="120"/>
      <c r="T43" s="120"/>
      <c r="U43" s="120"/>
      <c r="V43" s="120"/>
      <c r="W43" s="120"/>
      <c r="X43" s="120"/>
      <c r="Y43" s="120"/>
      <c r="Z43" s="120"/>
    </row>
    <row r="44" spans="1:26" x14ac:dyDescent="0.4">
      <c r="A44" s="120"/>
      <c r="B44" s="132"/>
      <c r="C44" s="162"/>
      <c r="D44" s="162"/>
      <c r="E44" s="162"/>
      <c r="F44" s="159"/>
      <c r="G44" s="159"/>
      <c r="H44" s="159"/>
      <c r="I44" s="120"/>
      <c r="J44" s="120"/>
      <c r="K44" s="120"/>
      <c r="L44" s="120"/>
      <c r="M44" s="120"/>
      <c r="N44" s="120"/>
      <c r="O44" s="120"/>
      <c r="P44" s="120"/>
      <c r="Q44" s="120"/>
      <c r="R44" s="120"/>
      <c r="S44" s="120"/>
      <c r="T44" s="120"/>
      <c r="U44" s="120"/>
      <c r="V44" s="120"/>
      <c r="W44" s="120"/>
      <c r="X44" s="120"/>
      <c r="Y44" s="120"/>
      <c r="Z44" s="120"/>
    </row>
    <row r="45" spans="1:26" x14ac:dyDescent="0.4">
      <c r="A45" s="120"/>
      <c r="B45" s="132"/>
      <c r="C45" s="162"/>
      <c r="D45" s="162"/>
      <c r="E45" s="162"/>
      <c r="F45" s="159"/>
      <c r="G45" s="159"/>
      <c r="H45" s="159"/>
      <c r="I45" s="120"/>
      <c r="J45" s="120"/>
      <c r="K45" s="120"/>
      <c r="L45" s="120"/>
      <c r="M45" s="120"/>
      <c r="N45" s="120"/>
      <c r="O45" s="120"/>
      <c r="P45" s="120"/>
      <c r="Q45" s="120"/>
      <c r="R45" s="120"/>
      <c r="S45" s="120"/>
      <c r="T45" s="120"/>
      <c r="U45" s="120"/>
      <c r="V45" s="120"/>
      <c r="W45" s="120"/>
      <c r="X45" s="120"/>
      <c r="Y45" s="120"/>
      <c r="Z45" s="120"/>
    </row>
    <row r="46" spans="1:26" x14ac:dyDescent="0.4">
      <c r="A46" s="120"/>
      <c r="B46" s="132"/>
      <c r="C46" s="162"/>
      <c r="D46" s="162"/>
      <c r="E46" s="162"/>
      <c r="F46" s="159"/>
      <c r="G46" s="159"/>
      <c r="H46" s="159"/>
      <c r="I46" s="120"/>
      <c r="J46" s="120"/>
      <c r="K46" s="120"/>
      <c r="L46" s="120"/>
      <c r="M46" s="120"/>
      <c r="N46" s="120"/>
      <c r="O46" s="120"/>
      <c r="P46" s="120"/>
      <c r="Q46" s="120"/>
      <c r="R46" s="120"/>
      <c r="S46" s="120"/>
      <c r="T46" s="120"/>
      <c r="U46" s="120"/>
      <c r="V46" s="120"/>
      <c r="W46" s="120"/>
      <c r="X46" s="120"/>
      <c r="Y46" s="120"/>
      <c r="Z46" s="120"/>
    </row>
    <row r="47" spans="1:26" x14ac:dyDescent="0.4">
      <c r="A47" s="120"/>
      <c r="B47" s="132"/>
      <c r="C47" s="162"/>
      <c r="D47" s="162"/>
      <c r="E47" s="162"/>
      <c r="F47" s="159"/>
      <c r="G47" s="159"/>
      <c r="H47" s="159"/>
      <c r="I47" s="120"/>
      <c r="J47" s="120"/>
      <c r="K47" s="120"/>
      <c r="L47" s="120"/>
      <c r="M47" s="120"/>
      <c r="N47" s="120"/>
      <c r="O47" s="120"/>
      <c r="P47" s="120"/>
      <c r="Q47" s="120"/>
      <c r="R47" s="120"/>
      <c r="S47" s="120"/>
      <c r="T47" s="120"/>
      <c r="U47" s="120"/>
      <c r="V47" s="120"/>
      <c r="W47" s="120"/>
      <c r="X47" s="120"/>
      <c r="Y47" s="120"/>
      <c r="Z47" s="120"/>
    </row>
    <row r="48" spans="1:26" x14ac:dyDescent="0.4">
      <c r="A48" s="120"/>
      <c r="B48" s="132"/>
      <c r="C48" s="162"/>
      <c r="D48" s="162"/>
      <c r="E48" s="162"/>
      <c r="F48" s="159"/>
      <c r="G48" s="159"/>
      <c r="H48" s="159"/>
      <c r="I48" s="120"/>
      <c r="J48" s="120"/>
      <c r="K48" s="120"/>
      <c r="L48" s="120"/>
      <c r="M48" s="120"/>
      <c r="N48" s="120"/>
      <c r="O48" s="120"/>
      <c r="P48" s="120"/>
      <c r="Q48" s="120"/>
      <c r="R48" s="120"/>
      <c r="S48" s="120"/>
      <c r="T48" s="120"/>
      <c r="U48" s="120"/>
      <c r="V48" s="120"/>
      <c r="W48" s="120"/>
      <c r="X48" s="120"/>
      <c r="Y48" s="120"/>
      <c r="Z48" s="120"/>
    </row>
    <row r="49" spans="1:26" x14ac:dyDescent="0.4">
      <c r="A49" s="120"/>
      <c r="B49" s="132"/>
      <c r="C49" s="162"/>
      <c r="D49" s="162"/>
      <c r="E49" s="162"/>
      <c r="F49" s="159"/>
      <c r="G49" s="159"/>
      <c r="H49" s="159"/>
      <c r="I49" s="120"/>
      <c r="J49" s="120"/>
      <c r="K49" s="120"/>
      <c r="L49" s="120"/>
      <c r="M49" s="120"/>
      <c r="N49" s="120"/>
      <c r="O49" s="120"/>
      <c r="P49" s="120"/>
      <c r="Q49" s="120"/>
      <c r="R49" s="120"/>
      <c r="S49" s="120"/>
      <c r="T49" s="120"/>
      <c r="U49" s="120"/>
      <c r="V49" s="120"/>
      <c r="W49" s="120"/>
      <c r="X49" s="120"/>
      <c r="Y49" s="120"/>
      <c r="Z49" s="120"/>
    </row>
    <row r="50" spans="1:26" x14ac:dyDescent="0.4">
      <c r="A50" s="120"/>
      <c r="B50" s="132"/>
      <c r="C50" s="162"/>
      <c r="D50" s="162"/>
      <c r="E50" s="162"/>
      <c r="F50" s="159"/>
      <c r="G50" s="159"/>
      <c r="H50" s="159"/>
      <c r="I50" s="120"/>
      <c r="J50" s="120"/>
      <c r="K50" s="120"/>
      <c r="L50" s="120"/>
      <c r="M50" s="120"/>
      <c r="N50" s="120"/>
      <c r="O50" s="120"/>
      <c r="P50" s="120"/>
      <c r="Q50" s="120"/>
      <c r="R50" s="120"/>
      <c r="S50" s="120"/>
      <c r="T50" s="120"/>
      <c r="U50" s="120"/>
      <c r="V50" s="120"/>
      <c r="W50" s="120"/>
      <c r="X50" s="120"/>
      <c r="Y50" s="120"/>
      <c r="Z50" s="120"/>
    </row>
    <row r="51" spans="1:26" x14ac:dyDescent="0.4">
      <c r="B51" s="116"/>
      <c r="C51" s="118"/>
      <c r="D51" s="118"/>
      <c r="E51" s="118"/>
      <c r="F51" s="117"/>
      <c r="G51" s="117"/>
      <c r="H51" s="117"/>
    </row>
    <row r="52" spans="1:26" x14ac:dyDescent="0.4">
      <c r="B52" s="116"/>
      <c r="C52" s="118"/>
      <c r="D52" s="118"/>
      <c r="E52" s="118"/>
      <c r="F52" s="117"/>
      <c r="G52" s="117"/>
      <c r="H52" s="117"/>
    </row>
    <row r="53" spans="1:26" x14ac:dyDescent="0.4">
      <c r="B53" s="116"/>
      <c r="C53" s="118"/>
      <c r="D53" s="118"/>
      <c r="E53" s="118"/>
      <c r="F53" s="117"/>
      <c r="G53" s="117"/>
      <c r="H53" s="117"/>
    </row>
    <row r="54" spans="1:26" x14ac:dyDescent="0.4">
      <c r="B54" s="116"/>
      <c r="C54" s="118"/>
      <c r="D54" s="118"/>
      <c r="E54" s="118"/>
      <c r="F54" s="117"/>
      <c r="G54" s="117"/>
      <c r="H54" s="117"/>
    </row>
    <row r="55" spans="1:26" x14ac:dyDescent="0.4">
      <c r="B55" s="116"/>
      <c r="C55" s="118"/>
      <c r="D55" s="118"/>
      <c r="E55" s="118"/>
      <c r="F55" s="117"/>
      <c r="G55" s="117"/>
      <c r="H55" s="117"/>
    </row>
    <row r="56" spans="1:26" x14ac:dyDescent="0.4">
      <c r="B56" s="116"/>
      <c r="C56" s="118"/>
      <c r="D56" s="118"/>
      <c r="E56" s="118"/>
      <c r="F56" s="117"/>
      <c r="G56" s="117"/>
      <c r="H56" s="117"/>
    </row>
    <row r="57" spans="1:26" x14ac:dyDescent="0.4">
      <c r="B57" s="116"/>
      <c r="C57" s="118"/>
      <c r="D57" s="118"/>
      <c r="E57" s="118"/>
      <c r="F57" s="117"/>
      <c r="G57" s="117"/>
      <c r="H57" s="117"/>
    </row>
    <row r="58" spans="1:26" x14ac:dyDescent="0.4">
      <c r="B58" s="116"/>
      <c r="C58" s="118"/>
      <c r="D58" s="118"/>
      <c r="E58" s="118"/>
      <c r="F58" s="117"/>
      <c r="G58" s="117"/>
      <c r="H58" s="117"/>
    </row>
    <row r="59" spans="1:26" x14ac:dyDescent="0.4">
      <c r="B59" s="116"/>
      <c r="C59" s="118"/>
      <c r="D59" s="118"/>
      <c r="E59" s="118"/>
      <c r="F59" s="117"/>
      <c r="G59" s="117"/>
      <c r="H59" s="117"/>
    </row>
    <row r="60" spans="1:26" x14ac:dyDescent="0.4">
      <c r="B60" s="116"/>
      <c r="C60" s="118"/>
      <c r="D60" s="118"/>
      <c r="E60" s="118"/>
      <c r="F60" s="117"/>
      <c r="G60" s="117"/>
      <c r="H60" s="117"/>
    </row>
    <row r="61" spans="1:26" x14ac:dyDescent="0.4">
      <c r="B61" s="116"/>
      <c r="C61" s="118"/>
      <c r="D61" s="118"/>
      <c r="E61" s="118"/>
      <c r="F61" s="117"/>
      <c r="G61" s="117"/>
      <c r="H61" s="117"/>
    </row>
    <row r="62" spans="1:26" x14ac:dyDescent="0.4">
      <c r="B62" s="116"/>
      <c r="C62" s="118"/>
      <c r="D62" s="118"/>
      <c r="E62" s="118"/>
      <c r="F62" s="117"/>
      <c r="G62" s="117"/>
      <c r="H62" s="117"/>
    </row>
    <row r="63" spans="1:26" x14ac:dyDescent="0.4">
      <c r="B63" s="116"/>
      <c r="C63" s="118"/>
      <c r="D63" s="118"/>
      <c r="E63" s="118"/>
      <c r="F63" s="117"/>
      <c r="G63" s="117"/>
      <c r="H63" s="117"/>
    </row>
    <row r="64" spans="1:26" x14ac:dyDescent="0.4">
      <c r="B64" s="116"/>
      <c r="C64" s="118"/>
      <c r="D64" s="118"/>
      <c r="E64" s="118"/>
      <c r="F64" s="117"/>
      <c r="G64" s="117"/>
      <c r="H64" s="117"/>
    </row>
    <row r="65" spans="2:8" x14ac:dyDescent="0.4">
      <c r="B65" s="116"/>
      <c r="C65" s="118"/>
      <c r="D65" s="118"/>
      <c r="E65" s="118"/>
      <c r="F65" s="117"/>
      <c r="G65" s="117"/>
      <c r="H65" s="117"/>
    </row>
    <row r="66" spans="2:8" x14ac:dyDescent="0.4">
      <c r="B66" s="116"/>
      <c r="C66" s="118"/>
      <c r="D66" s="118"/>
      <c r="E66" s="118"/>
      <c r="F66" s="117"/>
      <c r="G66" s="117"/>
      <c r="H66" s="117"/>
    </row>
    <row r="67" spans="2:8" x14ac:dyDescent="0.4">
      <c r="B67" s="116"/>
      <c r="C67" s="118"/>
      <c r="D67" s="118"/>
      <c r="E67" s="118"/>
      <c r="F67" s="117"/>
      <c r="G67" s="117"/>
      <c r="H67" s="117"/>
    </row>
    <row r="68" spans="2:8" x14ac:dyDescent="0.4">
      <c r="B68" s="116"/>
      <c r="C68" s="118"/>
      <c r="D68" s="118"/>
      <c r="E68" s="118"/>
      <c r="F68" s="117"/>
      <c r="G68" s="117"/>
      <c r="H68" s="117"/>
    </row>
    <row r="69" spans="2:8" x14ac:dyDescent="0.4">
      <c r="B69" s="116"/>
      <c r="C69" s="118"/>
      <c r="D69" s="118"/>
      <c r="E69" s="118"/>
      <c r="F69" s="117"/>
      <c r="G69" s="117"/>
      <c r="H69" s="117"/>
    </row>
    <row r="70" spans="2:8" x14ac:dyDescent="0.4">
      <c r="B70" s="116"/>
      <c r="C70" s="118"/>
      <c r="D70" s="118"/>
      <c r="E70" s="118"/>
      <c r="F70" s="117"/>
      <c r="G70" s="117"/>
      <c r="H70" s="117"/>
    </row>
    <row r="71" spans="2:8" x14ac:dyDescent="0.4">
      <c r="B71" s="116"/>
      <c r="C71" s="118"/>
      <c r="D71" s="118"/>
      <c r="E71" s="118"/>
      <c r="F71" s="117"/>
      <c r="G71" s="117"/>
      <c r="H71" s="117"/>
    </row>
    <row r="72" spans="2:8" x14ac:dyDescent="0.4">
      <c r="B72" s="116"/>
      <c r="C72" s="118"/>
      <c r="D72" s="118"/>
      <c r="E72" s="118"/>
      <c r="F72" s="117"/>
      <c r="G72" s="117"/>
      <c r="H72" s="117"/>
    </row>
    <row r="73" spans="2:8" x14ac:dyDescent="0.4">
      <c r="B73" s="116"/>
      <c r="C73" s="118"/>
      <c r="D73" s="118"/>
      <c r="E73" s="118"/>
      <c r="F73" s="117"/>
      <c r="G73" s="117"/>
      <c r="H73" s="117"/>
    </row>
    <row r="74" spans="2:8" x14ac:dyDescent="0.4">
      <c r="B74" s="116"/>
      <c r="C74" s="118"/>
      <c r="D74" s="118"/>
      <c r="E74" s="118"/>
      <c r="F74" s="117"/>
      <c r="G74" s="117"/>
      <c r="H74" s="117"/>
    </row>
    <row r="75" spans="2:8" x14ac:dyDescent="0.4">
      <c r="B75" s="116"/>
      <c r="C75" s="118"/>
      <c r="D75" s="118"/>
      <c r="E75" s="118"/>
      <c r="F75" s="117"/>
      <c r="G75" s="117"/>
      <c r="H75" s="117"/>
    </row>
    <row r="76" spans="2:8" x14ac:dyDescent="0.4">
      <c r="B76" s="116"/>
      <c r="C76" s="118"/>
      <c r="D76" s="118"/>
      <c r="E76" s="118"/>
      <c r="F76" s="117"/>
      <c r="G76" s="117"/>
      <c r="H76" s="117"/>
    </row>
    <row r="77" spans="2:8" x14ac:dyDescent="0.4">
      <c r="B77" s="116"/>
      <c r="C77" s="118"/>
      <c r="D77" s="118"/>
      <c r="E77" s="118"/>
      <c r="F77" s="117"/>
      <c r="G77" s="117"/>
      <c r="H77" s="117"/>
    </row>
    <row r="78" spans="2:8" x14ac:dyDescent="0.4">
      <c r="B78" s="116"/>
      <c r="C78" s="118"/>
      <c r="D78" s="118"/>
      <c r="E78" s="118"/>
      <c r="F78" s="117"/>
      <c r="G78" s="117"/>
      <c r="H78" s="117"/>
    </row>
    <row r="79" spans="2:8" x14ac:dyDescent="0.4">
      <c r="B79" s="116"/>
      <c r="C79" s="118"/>
      <c r="D79" s="118"/>
      <c r="E79" s="118"/>
      <c r="F79" s="117"/>
      <c r="G79" s="117"/>
      <c r="H79" s="117"/>
    </row>
    <row r="80" spans="2:8" x14ac:dyDescent="0.4">
      <c r="B80" s="116"/>
      <c r="C80" s="118"/>
      <c r="D80" s="118"/>
      <c r="E80" s="118"/>
      <c r="F80" s="117"/>
      <c r="G80" s="117"/>
      <c r="H80" s="117"/>
    </row>
    <row r="81" spans="2:8" x14ac:dyDescent="0.4">
      <c r="B81" s="116"/>
      <c r="C81" s="118"/>
      <c r="D81" s="118"/>
      <c r="E81" s="118"/>
      <c r="F81" s="117"/>
      <c r="G81" s="117"/>
      <c r="H81" s="117"/>
    </row>
    <row r="82" spans="2:8" x14ac:dyDescent="0.4">
      <c r="B82" s="116"/>
      <c r="C82" s="118"/>
      <c r="D82" s="118"/>
      <c r="E82" s="118"/>
      <c r="F82" s="117"/>
      <c r="G82" s="117"/>
      <c r="H82" s="117"/>
    </row>
    <row r="83" spans="2:8" x14ac:dyDescent="0.4">
      <c r="B83" s="116"/>
      <c r="C83" s="118"/>
      <c r="D83" s="118"/>
      <c r="E83" s="118"/>
      <c r="F83" s="117"/>
      <c r="G83" s="117"/>
      <c r="H83" s="117"/>
    </row>
    <row r="84" spans="2:8" x14ac:dyDescent="0.4">
      <c r="B84" s="116"/>
      <c r="C84" s="118"/>
      <c r="D84" s="118"/>
      <c r="E84" s="118"/>
      <c r="F84" s="117"/>
      <c r="G84" s="117"/>
      <c r="H84" s="117"/>
    </row>
    <row r="85" spans="2:8" x14ac:dyDescent="0.4">
      <c r="B85" s="116"/>
      <c r="C85" s="118"/>
      <c r="D85" s="118"/>
      <c r="E85" s="118"/>
      <c r="F85" s="117"/>
      <c r="G85" s="117"/>
      <c r="H85" s="117"/>
    </row>
    <row r="86" spans="2:8" x14ac:dyDescent="0.4">
      <c r="B86" s="116"/>
      <c r="C86" s="118"/>
      <c r="D86" s="118"/>
      <c r="E86" s="118"/>
      <c r="F86" s="117"/>
      <c r="G86" s="117"/>
      <c r="H86" s="117"/>
    </row>
    <row r="87" spans="2:8" x14ac:dyDescent="0.4">
      <c r="B87" s="116"/>
      <c r="C87" s="118"/>
      <c r="D87" s="118"/>
      <c r="E87" s="118"/>
      <c r="F87" s="117"/>
      <c r="G87" s="117"/>
      <c r="H87" s="117"/>
    </row>
    <row r="88" spans="2:8" x14ac:dyDescent="0.4">
      <c r="B88" s="116"/>
      <c r="C88" s="118"/>
      <c r="D88" s="118"/>
      <c r="E88" s="118"/>
      <c r="F88" s="117"/>
      <c r="G88" s="117"/>
      <c r="H88" s="117"/>
    </row>
    <row r="89" spans="2:8" x14ac:dyDescent="0.4">
      <c r="B89" s="116"/>
      <c r="C89" s="118"/>
      <c r="D89" s="118"/>
      <c r="E89" s="118"/>
      <c r="F89" s="117"/>
      <c r="G89" s="117"/>
      <c r="H89" s="117"/>
    </row>
    <row r="90" spans="2:8" x14ac:dyDescent="0.4">
      <c r="B90" s="116"/>
      <c r="C90" s="118"/>
      <c r="D90" s="118"/>
      <c r="E90" s="118"/>
      <c r="F90" s="117"/>
      <c r="G90" s="117"/>
      <c r="H90" s="117"/>
    </row>
    <row r="91" spans="2:8" x14ac:dyDescent="0.4">
      <c r="B91" s="116"/>
      <c r="C91" s="118"/>
      <c r="D91" s="118"/>
      <c r="E91" s="118"/>
      <c r="F91" s="117"/>
      <c r="G91" s="117"/>
      <c r="H91" s="117"/>
    </row>
    <row r="92" spans="2:8" x14ac:dyDescent="0.4">
      <c r="B92" s="116"/>
      <c r="C92" s="118"/>
      <c r="D92" s="118"/>
      <c r="E92" s="118"/>
      <c r="F92" s="117"/>
      <c r="G92" s="117"/>
      <c r="H92" s="117"/>
    </row>
    <row r="93" spans="2:8" x14ac:dyDescent="0.4">
      <c r="B93" s="116"/>
      <c r="C93" s="118"/>
      <c r="D93" s="118"/>
      <c r="E93" s="118"/>
      <c r="F93" s="117"/>
      <c r="G93" s="117"/>
      <c r="H93" s="117"/>
    </row>
    <row r="94" spans="2:8" x14ac:dyDescent="0.4">
      <c r="B94" s="116"/>
      <c r="C94" s="118"/>
      <c r="D94" s="118"/>
      <c r="E94" s="118"/>
      <c r="F94" s="117"/>
      <c r="G94" s="117"/>
      <c r="H94" s="117"/>
    </row>
    <row r="95" spans="2:8" x14ac:dyDescent="0.4">
      <c r="B95" s="116"/>
      <c r="C95" s="118"/>
      <c r="D95" s="118"/>
      <c r="E95" s="118"/>
      <c r="F95" s="117"/>
      <c r="G95" s="117"/>
      <c r="H95" s="117"/>
    </row>
    <row r="96" spans="2:8" x14ac:dyDescent="0.4">
      <c r="B96" s="116"/>
      <c r="C96" s="118"/>
      <c r="D96" s="118"/>
      <c r="E96" s="118"/>
      <c r="F96" s="117"/>
      <c r="G96" s="117"/>
      <c r="H96" s="117"/>
    </row>
    <row r="97" spans="2:8" x14ac:dyDescent="0.4">
      <c r="B97" s="116"/>
      <c r="C97" s="118"/>
      <c r="D97" s="118"/>
      <c r="E97" s="118"/>
      <c r="F97" s="117"/>
      <c r="G97" s="117"/>
      <c r="H97" s="117"/>
    </row>
    <row r="98" spans="2:8" x14ac:dyDescent="0.4">
      <c r="B98" s="116"/>
      <c r="C98" s="118"/>
      <c r="D98" s="118"/>
      <c r="E98" s="118"/>
      <c r="F98" s="117"/>
      <c r="G98" s="117"/>
      <c r="H98" s="117"/>
    </row>
    <row r="99" spans="2:8" x14ac:dyDescent="0.4">
      <c r="B99" s="116"/>
      <c r="C99" s="118"/>
      <c r="D99" s="118"/>
      <c r="E99" s="118"/>
      <c r="F99" s="117"/>
      <c r="G99" s="117"/>
      <c r="H99" s="117"/>
    </row>
    <row r="100" spans="2:8" x14ac:dyDescent="0.4">
      <c r="B100" s="116"/>
      <c r="C100" s="118"/>
      <c r="D100" s="118"/>
      <c r="E100" s="118"/>
      <c r="F100" s="117"/>
      <c r="G100" s="117"/>
      <c r="H100" s="117"/>
    </row>
    <row r="101" spans="2:8" x14ac:dyDescent="0.4">
      <c r="B101" s="116"/>
      <c r="C101" s="118"/>
      <c r="D101" s="118"/>
      <c r="E101" s="118"/>
      <c r="F101" s="117"/>
      <c r="G101" s="117"/>
      <c r="H101" s="117"/>
    </row>
    <row r="102" spans="2:8" x14ac:dyDescent="0.4">
      <c r="B102" s="116"/>
      <c r="C102" s="118"/>
      <c r="D102" s="118"/>
      <c r="E102" s="118"/>
      <c r="F102" s="117"/>
      <c r="G102" s="117"/>
      <c r="H102" s="117"/>
    </row>
    <row r="103" spans="2:8" x14ac:dyDescent="0.4">
      <c r="B103" s="116"/>
      <c r="C103" s="118"/>
      <c r="D103" s="118"/>
      <c r="E103" s="118"/>
      <c r="F103" s="117"/>
      <c r="G103" s="117"/>
      <c r="H103" s="117"/>
    </row>
    <row r="104" spans="2:8" x14ac:dyDescent="0.4">
      <c r="B104" s="116"/>
      <c r="C104" s="118"/>
      <c r="D104" s="118"/>
      <c r="E104" s="118"/>
      <c r="F104" s="117"/>
      <c r="G104" s="117"/>
      <c r="H104" s="117"/>
    </row>
    <row r="105" spans="2:8" x14ac:dyDescent="0.4">
      <c r="B105" s="116"/>
      <c r="C105" s="118"/>
      <c r="D105" s="118"/>
      <c r="E105" s="118"/>
      <c r="F105" s="117"/>
      <c r="G105" s="117"/>
      <c r="H105" s="117"/>
    </row>
    <row r="106" spans="2:8" x14ac:dyDescent="0.4">
      <c r="B106" s="116"/>
      <c r="C106" s="118"/>
      <c r="D106" s="118"/>
      <c r="E106" s="118"/>
      <c r="F106" s="117"/>
      <c r="G106" s="117"/>
      <c r="H106" s="117"/>
    </row>
    <row r="107" spans="2:8" x14ac:dyDescent="0.4">
      <c r="B107" s="116"/>
      <c r="C107" s="118"/>
      <c r="D107" s="118"/>
      <c r="E107" s="118"/>
      <c r="F107" s="117"/>
      <c r="G107" s="117"/>
      <c r="H107" s="117"/>
    </row>
    <row r="108" spans="2:8" x14ac:dyDescent="0.4">
      <c r="B108" s="116"/>
      <c r="C108" s="118"/>
      <c r="D108" s="118"/>
      <c r="E108" s="118"/>
      <c r="F108" s="117"/>
      <c r="G108" s="117"/>
      <c r="H108" s="117"/>
    </row>
    <row r="109" spans="2:8" x14ac:dyDescent="0.4">
      <c r="B109" s="116"/>
      <c r="C109" s="118"/>
      <c r="D109" s="118"/>
      <c r="E109" s="118"/>
      <c r="F109" s="117"/>
      <c r="G109" s="117"/>
      <c r="H109" s="117"/>
    </row>
    <row r="110" spans="2:8" x14ac:dyDescent="0.4">
      <c r="B110" s="116"/>
      <c r="C110" s="118"/>
      <c r="D110" s="118"/>
      <c r="E110" s="118"/>
      <c r="F110" s="117"/>
      <c r="G110" s="117"/>
      <c r="H110" s="117"/>
    </row>
    <row r="111" spans="2:8" x14ac:dyDescent="0.4">
      <c r="B111" s="116"/>
      <c r="C111" s="118"/>
      <c r="D111" s="118"/>
      <c r="E111" s="118"/>
      <c r="F111" s="117"/>
      <c r="G111" s="117"/>
      <c r="H111" s="117"/>
    </row>
    <row r="112" spans="2:8" x14ac:dyDescent="0.4">
      <c r="B112" s="116"/>
      <c r="C112" s="118"/>
      <c r="D112" s="118"/>
      <c r="E112" s="118"/>
      <c r="F112" s="117"/>
      <c r="G112" s="117"/>
      <c r="H112" s="117"/>
    </row>
    <row r="113" spans="2:8" x14ac:dyDescent="0.4">
      <c r="B113" s="116"/>
      <c r="C113" s="118"/>
      <c r="D113" s="118"/>
      <c r="E113" s="118"/>
      <c r="F113" s="117"/>
      <c r="G113" s="117"/>
      <c r="H113" s="117"/>
    </row>
    <row r="114" spans="2:8" x14ac:dyDescent="0.4">
      <c r="B114" s="116"/>
      <c r="C114" s="118"/>
      <c r="D114" s="118"/>
      <c r="E114" s="118"/>
      <c r="F114" s="117"/>
      <c r="G114" s="117"/>
      <c r="H114" s="117"/>
    </row>
    <row r="115" spans="2:8" x14ac:dyDescent="0.4">
      <c r="B115" s="116"/>
      <c r="C115" s="118"/>
      <c r="D115" s="118"/>
      <c r="E115" s="118"/>
      <c r="F115" s="117"/>
      <c r="G115" s="117"/>
      <c r="H115" s="117"/>
    </row>
    <row r="116" spans="2:8" x14ac:dyDescent="0.4">
      <c r="B116" s="116"/>
      <c r="C116" s="118"/>
      <c r="D116" s="118"/>
      <c r="E116" s="118"/>
      <c r="F116" s="117"/>
      <c r="G116" s="117"/>
      <c r="H116" s="117"/>
    </row>
    <row r="117" spans="2:8" x14ac:dyDescent="0.4">
      <c r="B117" s="116"/>
      <c r="C117" s="118"/>
      <c r="D117" s="118"/>
      <c r="E117" s="118"/>
      <c r="F117" s="117"/>
      <c r="G117" s="117"/>
      <c r="H117" s="117"/>
    </row>
    <row r="118" spans="2:8" x14ac:dyDescent="0.4">
      <c r="B118" s="116"/>
      <c r="C118" s="118"/>
      <c r="D118" s="118"/>
      <c r="E118" s="118"/>
      <c r="F118" s="117"/>
      <c r="G118" s="117"/>
      <c r="H118" s="117"/>
    </row>
    <row r="119" spans="2:8" x14ac:dyDescent="0.4">
      <c r="B119" s="116"/>
      <c r="C119" s="118"/>
      <c r="D119" s="118"/>
      <c r="E119" s="118"/>
      <c r="F119" s="117"/>
      <c r="G119" s="117"/>
      <c r="H119" s="117"/>
    </row>
    <row r="120" spans="2:8" x14ac:dyDescent="0.4">
      <c r="B120" s="116"/>
      <c r="C120" s="118"/>
      <c r="D120" s="118"/>
      <c r="E120" s="118"/>
      <c r="F120" s="117"/>
      <c r="G120" s="117"/>
      <c r="H120" s="117"/>
    </row>
    <row r="121" spans="2:8" x14ac:dyDescent="0.4">
      <c r="B121" s="116"/>
      <c r="C121" s="118"/>
      <c r="D121" s="118"/>
      <c r="E121" s="118"/>
      <c r="F121" s="117"/>
      <c r="G121" s="117"/>
      <c r="H121" s="117"/>
    </row>
    <row r="122" spans="2:8" x14ac:dyDescent="0.4">
      <c r="B122" s="116"/>
      <c r="C122" s="118"/>
      <c r="D122" s="118"/>
      <c r="E122" s="118"/>
      <c r="F122" s="117"/>
      <c r="G122" s="117"/>
      <c r="H122" s="117"/>
    </row>
    <row r="123" spans="2:8" x14ac:dyDescent="0.4">
      <c r="B123" s="116"/>
      <c r="C123" s="118"/>
      <c r="D123" s="118"/>
      <c r="E123" s="118"/>
      <c r="F123" s="117"/>
      <c r="G123" s="117"/>
      <c r="H123" s="117"/>
    </row>
    <row r="124" spans="2:8" x14ac:dyDescent="0.4">
      <c r="B124" s="116"/>
      <c r="C124" s="118"/>
      <c r="D124" s="118"/>
      <c r="E124" s="118"/>
      <c r="F124" s="117"/>
      <c r="G124" s="117"/>
      <c r="H124" s="117"/>
    </row>
    <row r="125" spans="2:8" x14ac:dyDescent="0.4">
      <c r="B125" s="116"/>
      <c r="C125" s="118"/>
      <c r="D125" s="118"/>
      <c r="E125" s="118"/>
      <c r="F125" s="117"/>
      <c r="G125" s="117"/>
      <c r="H125" s="117"/>
    </row>
    <row r="126" spans="2:8" x14ac:dyDescent="0.4">
      <c r="B126" s="116"/>
      <c r="C126" s="118"/>
      <c r="D126" s="118"/>
      <c r="E126" s="118"/>
      <c r="F126" s="117"/>
      <c r="G126" s="117"/>
      <c r="H126" s="117"/>
    </row>
    <row r="127" spans="2:8" x14ac:dyDescent="0.4">
      <c r="B127" s="116"/>
      <c r="C127" s="118"/>
      <c r="D127" s="118"/>
      <c r="E127" s="118"/>
      <c r="F127" s="117"/>
      <c r="G127" s="117"/>
      <c r="H127" s="117"/>
    </row>
    <row r="128" spans="2:8" x14ac:dyDescent="0.4">
      <c r="B128" s="116"/>
      <c r="C128" s="118"/>
      <c r="D128" s="118"/>
      <c r="E128" s="118"/>
      <c r="F128" s="117"/>
      <c r="G128" s="117"/>
      <c r="H128" s="117"/>
    </row>
    <row r="129" spans="2:8" x14ac:dyDescent="0.4">
      <c r="B129" s="116"/>
      <c r="C129" s="118"/>
      <c r="D129" s="118"/>
      <c r="E129" s="118"/>
      <c r="F129" s="117"/>
      <c r="G129" s="117"/>
      <c r="H129" s="117"/>
    </row>
    <row r="130" spans="2:8" x14ac:dyDescent="0.4">
      <c r="B130" s="116"/>
      <c r="C130" s="118"/>
      <c r="D130" s="118"/>
      <c r="E130" s="118"/>
      <c r="F130" s="117"/>
      <c r="G130" s="117"/>
      <c r="H130" s="117"/>
    </row>
    <row r="131" spans="2:8" x14ac:dyDescent="0.4">
      <c r="B131" s="116"/>
      <c r="C131" s="118"/>
      <c r="D131" s="118"/>
      <c r="E131" s="118"/>
    </row>
    <row r="132" spans="2:8" x14ac:dyDescent="0.4">
      <c r="B132" s="116"/>
      <c r="C132" s="118"/>
      <c r="D132" s="118"/>
      <c r="E132" s="118"/>
    </row>
    <row r="133" spans="2:8" x14ac:dyDescent="0.4">
      <c r="B133" s="116"/>
      <c r="C133" s="118"/>
      <c r="D133" s="118"/>
      <c r="E133" s="118"/>
    </row>
  </sheetData>
  <sheetProtection algorithmName="SHA-512" hashValue="DIYLbjNnZ8adP+Ub4bUWcvYittkZkJigY/KEUxz/iAbuyNVgWVWTdT3YQVRKZva/A5pj2w6ZufqGSLGFRF5LlQ==" saltValue="SaHP/KBzPiLEDJ5QGv/+MA==" spinCount="100000" sheet="1" objects="1" scenarios="1" selectLockedCells="1"/>
  <mergeCells count="110">
    <mergeCell ref="F129:H129"/>
    <mergeCell ref="F130:H130"/>
    <mergeCell ref="F123:H123"/>
    <mergeCell ref="F124:H124"/>
    <mergeCell ref="F125:H125"/>
    <mergeCell ref="F126:H126"/>
    <mergeCell ref="F127:H127"/>
    <mergeCell ref="F128:H128"/>
    <mergeCell ref="F117:H117"/>
    <mergeCell ref="F118:H118"/>
    <mergeCell ref="F119:H119"/>
    <mergeCell ref="F120:H120"/>
    <mergeCell ref="F121:H121"/>
    <mergeCell ref="F122:H122"/>
    <mergeCell ref="F111:H111"/>
    <mergeCell ref="F112:H112"/>
    <mergeCell ref="F113:H113"/>
    <mergeCell ref="F114:H114"/>
    <mergeCell ref="F115:H115"/>
    <mergeCell ref="F116:H116"/>
    <mergeCell ref="F105:H105"/>
    <mergeCell ref="F106:H106"/>
    <mergeCell ref="F107:H107"/>
    <mergeCell ref="F108:H108"/>
    <mergeCell ref="F109:H109"/>
    <mergeCell ref="F110:H110"/>
    <mergeCell ref="F99:H99"/>
    <mergeCell ref="F100:H100"/>
    <mergeCell ref="F101:H101"/>
    <mergeCell ref="F102:H102"/>
    <mergeCell ref="F103:H103"/>
    <mergeCell ref="F104:H104"/>
    <mergeCell ref="F93:H93"/>
    <mergeCell ref="F94:H94"/>
    <mergeCell ref="F95:H95"/>
    <mergeCell ref="F96:H96"/>
    <mergeCell ref="F97:H97"/>
    <mergeCell ref="F98:H98"/>
    <mergeCell ref="F87:H87"/>
    <mergeCell ref="F88:H88"/>
    <mergeCell ref="F89:H89"/>
    <mergeCell ref="F90:H90"/>
    <mergeCell ref="F91:H91"/>
    <mergeCell ref="F92:H92"/>
    <mergeCell ref="F81:H81"/>
    <mergeCell ref="F82:H82"/>
    <mergeCell ref="F83:H83"/>
    <mergeCell ref="F84:H84"/>
    <mergeCell ref="F85:H85"/>
    <mergeCell ref="F86:H86"/>
    <mergeCell ref="F75:H75"/>
    <mergeCell ref="F76:H76"/>
    <mergeCell ref="F77:H77"/>
    <mergeCell ref="F78:H78"/>
    <mergeCell ref="F79:H79"/>
    <mergeCell ref="F80:H80"/>
    <mergeCell ref="F69:H69"/>
    <mergeCell ref="F70:H70"/>
    <mergeCell ref="F71:H71"/>
    <mergeCell ref="F72:H72"/>
    <mergeCell ref="F73:H73"/>
    <mergeCell ref="F74:H74"/>
    <mergeCell ref="F63:H63"/>
    <mergeCell ref="F64:H64"/>
    <mergeCell ref="F65:H65"/>
    <mergeCell ref="F66:H66"/>
    <mergeCell ref="F67:H67"/>
    <mergeCell ref="F68:H68"/>
    <mergeCell ref="F57:H57"/>
    <mergeCell ref="F58:H58"/>
    <mergeCell ref="F59:H59"/>
    <mergeCell ref="F60:H60"/>
    <mergeCell ref="F61:H61"/>
    <mergeCell ref="F62:H62"/>
    <mergeCell ref="F51:H51"/>
    <mergeCell ref="F52:H52"/>
    <mergeCell ref="F53:H53"/>
    <mergeCell ref="F54:H54"/>
    <mergeCell ref="F55:H55"/>
    <mergeCell ref="F56:H56"/>
    <mergeCell ref="F45:H45"/>
    <mergeCell ref="F46:H46"/>
    <mergeCell ref="F47:H47"/>
    <mergeCell ref="F48:H48"/>
    <mergeCell ref="F49:H49"/>
    <mergeCell ref="F50:H50"/>
    <mergeCell ref="F39:H39"/>
    <mergeCell ref="F40:H40"/>
    <mergeCell ref="F41:H41"/>
    <mergeCell ref="F42:H42"/>
    <mergeCell ref="F43:H43"/>
    <mergeCell ref="F44:H44"/>
    <mergeCell ref="F33:H33"/>
    <mergeCell ref="F34:H34"/>
    <mergeCell ref="F35:H35"/>
    <mergeCell ref="F36:H36"/>
    <mergeCell ref="F37:H37"/>
    <mergeCell ref="F38:H38"/>
    <mergeCell ref="F27:H27"/>
    <mergeCell ref="F28:H28"/>
    <mergeCell ref="F29:H29"/>
    <mergeCell ref="F30:H30"/>
    <mergeCell ref="F31:H31"/>
    <mergeCell ref="F32:H32"/>
    <mergeCell ref="F21:H21"/>
    <mergeCell ref="F22:H22"/>
    <mergeCell ref="F23:H23"/>
    <mergeCell ref="F24:H24"/>
    <mergeCell ref="F25:H25"/>
    <mergeCell ref="F26:H26"/>
  </mergeCells>
  <conditionalFormatting sqref="A1:XFD1048576">
    <cfRule type="expression" dxfId="211" priority="6">
      <formula>$E$4="Excel version: Invalid"</formula>
    </cfRule>
    <cfRule type="expression" dxfId="210" priority="7" stopIfTrue="1">
      <formula>$F$4="Error: Please use Office 2021 desktop version or newer"</formula>
    </cfRule>
  </conditionalFormatting>
  <conditionalFormatting sqref="B21:F21">
    <cfRule type="expression" dxfId="209" priority="5" stopIfTrue="1">
      <formula>$F$21&lt;&gt;""</formula>
    </cfRule>
  </conditionalFormatting>
  <conditionalFormatting sqref="B22:F22">
    <cfRule type="expression" dxfId="208" priority="4" stopIfTrue="1">
      <formula>$F$22&lt;&gt;""</formula>
    </cfRule>
  </conditionalFormatting>
  <conditionalFormatting sqref="B23:F23">
    <cfRule type="expression" dxfId="207" priority="3" stopIfTrue="1">
      <formula>$F$23&lt;&gt;""</formula>
    </cfRule>
  </conditionalFormatting>
  <conditionalFormatting sqref="B24:F24">
    <cfRule type="expression" dxfId="206" priority="2" stopIfTrue="1">
      <formula>$F$24&lt;&gt;""</formula>
    </cfRule>
  </conditionalFormatting>
  <conditionalFormatting sqref="B25:F25">
    <cfRule type="expression" dxfId="4" priority="1" stopIfTrue="1">
      <formula>$F$25&lt;&gt;""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949EE-1A1B-4A04-905D-9E83ADD424F7}">
  <sheetPr>
    <tabColor rgb="FF4FADEA"/>
  </sheetPr>
  <dimension ref="A3:J39"/>
  <sheetViews>
    <sheetView zoomScale="95" zoomScaleNormal="80" workbookViewId="0">
      <selection activeCell="A14" sqref="A14:G18"/>
    </sheetView>
  </sheetViews>
  <sheetFormatPr defaultRowHeight="6.6" x14ac:dyDescent="0.15"/>
  <cols>
    <col min="1" max="6" width="8.88671875" style="78"/>
    <col min="7" max="7" width="9.109375" style="78" bestFit="1" customWidth="1"/>
    <col min="8" max="8" width="8.88671875" style="78"/>
    <col min="9" max="9" width="21.77734375" style="78" bestFit="1" customWidth="1"/>
    <col min="10" max="10" width="9.109375" style="78" bestFit="1" customWidth="1"/>
    <col min="11" max="16384" width="8.88671875" style="78"/>
  </cols>
  <sheetData>
    <row r="3" spans="1:9" x14ac:dyDescent="0.15">
      <c r="A3" s="79">
        <v>0</v>
      </c>
      <c r="B3" s="79"/>
      <c r="C3" s="79"/>
      <c r="D3" s="79"/>
      <c r="E3" s="79"/>
      <c r="F3" s="79"/>
      <c r="G3" s="79"/>
      <c r="H3" s="79"/>
      <c r="I3" s="79"/>
    </row>
    <row r="4" spans="1:9" x14ac:dyDescent="0.15">
      <c r="A4" s="79"/>
      <c r="B4" s="79"/>
      <c r="C4" s="79"/>
      <c r="D4" s="79"/>
      <c r="E4" s="79"/>
      <c r="F4" s="79"/>
      <c r="G4" s="79"/>
      <c r="H4" s="79"/>
      <c r="I4" s="79"/>
    </row>
    <row r="5" spans="1:9" x14ac:dyDescent="0.15">
      <c r="A5" s="79"/>
      <c r="B5" s="79"/>
      <c r="C5" s="79"/>
      <c r="D5" s="79"/>
      <c r="E5" s="79"/>
      <c r="F5" s="79"/>
      <c r="G5" s="79"/>
      <c r="H5" s="79"/>
      <c r="I5" s="79"/>
    </row>
    <row r="6" spans="1:9" x14ac:dyDescent="0.15">
      <c r="A6" s="79"/>
      <c r="B6" s="79"/>
      <c r="C6" s="79"/>
      <c r="D6" s="79"/>
      <c r="E6" s="79"/>
      <c r="F6" s="79"/>
      <c r="G6" s="79"/>
      <c r="H6" s="79"/>
      <c r="I6" s="79"/>
    </row>
    <row r="8" spans="1:9" x14ac:dyDescent="0.15">
      <c r="A8" s="85">
        <v>0</v>
      </c>
      <c r="B8" s="85"/>
      <c r="C8" s="85"/>
      <c r="D8" s="85"/>
      <c r="E8" s="85"/>
      <c r="F8" s="85"/>
      <c r="G8" s="85"/>
      <c r="I8" s="78">
        <v>0</v>
      </c>
    </row>
    <row r="9" spans="1:9" x14ac:dyDescent="0.15">
      <c r="A9" s="85"/>
      <c r="B9" s="85"/>
      <c r="C9" s="85"/>
      <c r="D9" s="85"/>
      <c r="E9" s="85"/>
      <c r="F9" s="85"/>
      <c r="G9" s="85"/>
      <c r="I9" s="78">
        <v>0</v>
      </c>
    </row>
    <row r="10" spans="1:9" x14ac:dyDescent="0.15">
      <c r="A10" s="85"/>
      <c r="B10" s="85"/>
      <c r="C10" s="85"/>
      <c r="D10" s="85"/>
      <c r="E10" s="85"/>
      <c r="F10" s="85"/>
      <c r="G10" s="85"/>
    </row>
    <row r="11" spans="1:9" x14ac:dyDescent="0.15">
      <c r="A11" s="86">
        <v>0</v>
      </c>
      <c r="B11" s="86"/>
      <c r="C11" s="86"/>
      <c r="D11" s="86"/>
      <c r="E11" s="86"/>
      <c r="F11" s="86"/>
      <c r="G11" s="86"/>
    </row>
    <row r="12" spans="1:9" x14ac:dyDescent="0.15">
      <c r="A12" s="86">
        <v>0</v>
      </c>
      <c r="B12" s="86"/>
      <c r="C12" s="86"/>
      <c r="D12" s="86"/>
      <c r="E12" s="86"/>
      <c r="F12" s="86"/>
      <c r="G12" s="86"/>
    </row>
    <row r="13" spans="1:9" x14ac:dyDescent="0.15">
      <c r="A13" s="86">
        <v>0</v>
      </c>
      <c r="B13" s="86"/>
      <c r="C13" s="86"/>
      <c r="D13" s="86"/>
      <c r="E13" s="86"/>
      <c r="F13" s="86"/>
      <c r="G13" s="86"/>
    </row>
    <row r="14" spans="1:9" x14ac:dyDescent="0.15">
      <c r="A14" s="86">
        <v>0</v>
      </c>
      <c r="B14" s="86"/>
      <c r="C14" s="86"/>
      <c r="D14" s="86"/>
      <c r="E14" s="86"/>
      <c r="F14" s="86"/>
      <c r="G14" s="86"/>
    </row>
    <row r="16" spans="1:9" x14ac:dyDescent="0.15">
      <c r="A16" s="85">
        <v>0</v>
      </c>
      <c r="B16" s="85"/>
      <c r="C16" s="85"/>
      <c r="D16" s="85"/>
      <c r="E16" s="85"/>
      <c r="F16" s="85"/>
      <c r="G16" s="85"/>
      <c r="I16" s="78">
        <v>0</v>
      </c>
    </row>
    <row r="17" spans="1:9" x14ac:dyDescent="0.15">
      <c r="A17" s="85"/>
      <c r="B17" s="85"/>
      <c r="C17" s="85"/>
      <c r="D17" s="85"/>
      <c r="E17" s="85"/>
      <c r="F17" s="85"/>
      <c r="G17" s="85"/>
      <c r="I17" s="78">
        <v>0</v>
      </c>
    </row>
    <row r="18" spans="1:9" x14ac:dyDescent="0.15">
      <c r="A18" s="85"/>
      <c r="B18" s="85"/>
      <c r="C18" s="85"/>
      <c r="D18" s="85"/>
      <c r="E18" s="85"/>
      <c r="F18" s="85"/>
      <c r="G18" s="85"/>
    </row>
    <row r="19" spans="1:9" x14ac:dyDescent="0.15">
      <c r="A19" s="86">
        <v>0</v>
      </c>
      <c r="B19" s="86"/>
      <c r="C19" s="86"/>
      <c r="D19" s="86"/>
      <c r="E19" s="86"/>
      <c r="F19" s="86"/>
      <c r="G19" s="86"/>
    </row>
    <row r="20" spans="1:9" x14ac:dyDescent="0.15">
      <c r="A20" s="86">
        <v>0</v>
      </c>
      <c r="B20" s="86"/>
      <c r="C20" s="86"/>
      <c r="D20" s="86"/>
      <c r="E20" s="86"/>
      <c r="F20" s="86"/>
      <c r="G20" s="86"/>
    </row>
    <row r="21" spans="1:9" x14ac:dyDescent="0.15">
      <c r="A21" s="86">
        <v>0</v>
      </c>
      <c r="B21" s="86"/>
      <c r="C21" s="86"/>
      <c r="D21" s="86"/>
      <c r="E21" s="86"/>
      <c r="F21" s="86"/>
      <c r="G21" s="86"/>
    </row>
    <row r="22" spans="1:9" x14ac:dyDescent="0.15">
      <c r="A22" s="86">
        <v>0</v>
      </c>
      <c r="B22" s="86"/>
      <c r="C22" s="86"/>
      <c r="D22" s="86"/>
      <c r="E22" s="86"/>
      <c r="F22" s="86"/>
      <c r="G22" s="86"/>
    </row>
    <row r="24" spans="1:9" x14ac:dyDescent="0.15">
      <c r="A24" s="85">
        <v>0</v>
      </c>
      <c r="B24" s="85"/>
      <c r="C24" s="85"/>
      <c r="D24" s="85"/>
      <c r="E24" s="85"/>
      <c r="F24" s="85"/>
      <c r="G24" s="85"/>
      <c r="I24" s="78">
        <v>0</v>
      </c>
    </row>
    <row r="25" spans="1:9" x14ac:dyDescent="0.15">
      <c r="A25" s="85"/>
      <c r="B25" s="85"/>
      <c r="C25" s="85"/>
      <c r="D25" s="85"/>
      <c r="E25" s="85"/>
      <c r="F25" s="85"/>
      <c r="G25" s="85"/>
      <c r="I25" s="78">
        <v>0</v>
      </c>
    </row>
    <row r="26" spans="1:9" x14ac:dyDescent="0.15">
      <c r="A26" s="85"/>
      <c r="B26" s="85"/>
      <c r="C26" s="85"/>
      <c r="D26" s="85"/>
      <c r="E26" s="85"/>
      <c r="F26" s="85"/>
      <c r="G26" s="85"/>
    </row>
    <row r="27" spans="1:9" x14ac:dyDescent="0.15">
      <c r="A27" s="86">
        <v>0</v>
      </c>
      <c r="B27" s="86"/>
      <c r="C27" s="86"/>
      <c r="D27" s="86"/>
      <c r="E27" s="86"/>
      <c r="F27" s="86"/>
      <c r="G27" s="86"/>
    </row>
    <row r="28" spans="1:9" x14ac:dyDescent="0.15">
      <c r="A28" s="86">
        <v>0</v>
      </c>
      <c r="B28" s="86"/>
      <c r="C28" s="86"/>
      <c r="D28" s="86"/>
      <c r="E28" s="86"/>
      <c r="F28" s="86"/>
      <c r="G28" s="86"/>
    </row>
    <row r="29" spans="1:9" x14ac:dyDescent="0.15">
      <c r="A29" s="86">
        <v>0</v>
      </c>
      <c r="B29" s="86"/>
      <c r="C29" s="86"/>
      <c r="D29" s="86"/>
      <c r="E29" s="86"/>
      <c r="F29" s="86"/>
      <c r="G29" s="86"/>
    </row>
    <row r="30" spans="1:9" x14ac:dyDescent="0.15">
      <c r="A30" s="86">
        <v>0</v>
      </c>
      <c r="B30" s="86"/>
      <c r="C30" s="86"/>
      <c r="D30" s="86"/>
      <c r="E30" s="86"/>
      <c r="F30" s="86"/>
      <c r="G30" s="86"/>
    </row>
    <row r="32" spans="1:9" x14ac:dyDescent="0.15">
      <c r="A32" s="85">
        <v>0</v>
      </c>
      <c r="B32" s="85"/>
      <c r="C32" s="85"/>
      <c r="D32" s="85"/>
      <c r="E32" s="85"/>
      <c r="F32" s="85"/>
      <c r="G32" s="85"/>
      <c r="I32" s="78">
        <v>0</v>
      </c>
    </row>
    <row r="33" spans="1:10" x14ac:dyDescent="0.15">
      <c r="A33" s="85"/>
      <c r="B33" s="85"/>
      <c r="C33" s="85"/>
      <c r="D33" s="85"/>
      <c r="E33" s="85"/>
      <c r="F33" s="85"/>
      <c r="G33" s="85"/>
      <c r="I33" s="78">
        <v>0</v>
      </c>
    </row>
    <row r="34" spans="1:10" x14ac:dyDescent="0.15">
      <c r="A34" s="85"/>
      <c r="B34" s="85"/>
      <c r="C34" s="85"/>
      <c r="D34" s="85"/>
      <c r="E34" s="85"/>
      <c r="F34" s="85"/>
      <c r="G34" s="85"/>
    </row>
    <row r="35" spans="1:10" x14ac:dyDescent="0.15">
      <c r="A35" s="86">
        <v>0</v>
      </c>
      <c r="B35" s="86"/>
      <c r="C35" s="86"/>
      <c r="D35" s="86"/>
      <c r="E35" s="86"/>
      <c r="F35" s="86"/>
      <c r="G35" s="86"/>
    </row>
    <row r="36" spans="1:10" x14ac:dyDescent="0.15">
      <c r="A36" s="86">
        <v>0</v>
      </c>
      <c r="B36" s="86"/>
      <c r="C36" s="86"/>
      <c r="D36" s="86"/>
      <c r="E36" s="86"/>
      <c r="F36" s="86"/>
      <c r="G36" s="86"/>
    </row>
    <row r="37" spans="1:10" x14ac:dyDescent="0.15">
      <c r="A37" s="86">
        <v>0</v>
      </c>
      <c r="B37" s="86"/>
      <c r="C37" s="86"/>
      <c r="D37" s="86"/>
      <c r="E37" s="86"/>
      <c r="F37" s="86"/>
      <c r="G37" s="86"/>
    </row>
    <row r="38" spans="1:10" x14ac:dyDescent="0.15">
      <c r="A38" s="86">
        <v>0</v>
      </c>
      <c r="B38" s="86"/>
      <c r="C38" s="86"/>
      <c r="D38" s="86"/>
      <c r="E38" s="86"/>
      <c r="F38" s="86"/>
      <c r="G38" s="86"/>
    </row>
    <row r="39" spans="1:10" x14ac:dyDescent="0.15">
      <c r="G39" s="78">
        <v>0</v>
      </c>
      <c r="I39" s="87">
        <v>5</v>
      </c>
      <c r="J39" s="78">
        <v>0</v>
      </c>
    </row>
  </sheetData>
  <mergeCells count="21">
    <mergeCell ref="A36:G36"/>
    <mergeCell ref="A37:G37"/>
    <mergeCell ref="A38:G38"/>
    <mergeCell ref="A27:G27"/>
    <mergeCell ref="A28:G28"/>
    <mergeCell ref="A29:G29"/>
    <mergeCell ref="A30:G30"/>
    <mergeCell ref="A32:G34"/>
    <mergeCell ref="A35:G35"/>
    <mergeCell ref="A16:G18"/>
    <mergeCell ref="A19:G19"/>
    <mergeCell ref="A20:G20"/>
    <mergeCell ref="A21:G21"/>
    <mergeCell ref="A22:G22"/>
    <mergeCell ref="A24:G26"/>
    <mergeCell ref="A3:I6"/>
    <mergeCell ref="A8:G10"/>
    <mergeCell ref="A11:G11"/>
    <mergeCell ref="A12:G12"/>
    <mergeCell ref="A13:G13"/>
    <mergeCell ref="A14:G1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B5746-60FF-4A77-B6D7-A7B2EFBCE0D6}">
  <sheetPr>
    <tabColor rgb="FF4FADEA"/>
  </sheetPr>
  <dimension ref="A1:J39"/>
  <sheetViews>
    <sheetView zoomScale="95" zoomScaleNormal="80" workbookViewId="0">
      <selection activeCell="I39" sqref="I39"/>
    </sheetView>
  </sheetViews>
  <sheetFormatPr defaultRowHeight="6.6" x14ac:dyDescent="0.15"/>
  <cols>
    <col min="1" max="16384" width="8.88671875" style="78"/>
  </cols>
  <sheetData>
    <row r="1" spans="1:9" x14ac:dyDescent="0.15">
      <c r="I1" s="78" t="s">
        <v>718</v>
      </c>
    </row>
    <row r="2" spans="1:9" x14ac:dyDescent="0.15">
      <c r="A2" s="88">
        <f ca="1">IF(Demo!$D$2="DRAGGING CELLS IS NOT PERMITTED. PLEASE UNDO LAST ACTION!!",0,IF(Demo!$P$1&lt;&gt;"Feedback OFF",IF(Scoreboard!$F$21="",SUMIFS(DemoPT!A3:$AL$39, DemoPT!A3:$AL$39, "&gt;0", DemoSC!A3:$AL$39, "PerfectMsg")+ABS(SUMIFS(DemoPT!A3:$AL$39, DemoPT!A3:$AL$39, "&lt;0", DemoSC!A3:$AL$39, "PerfectMsg")),0),0))</f>
        <v>0</v>
      </c>
      <c r="B2" s="88">
        <f>SUMIF(DemoPT!A3:$AL$39,"&gt;0")</f>
        <v>5</v>
      </c>
    </row>
    <row r="3" spans="1:9" x14ac:dyDescent="0.15">
      <c r="A3" s="79">
        <v>0</v>
      </c>
      <c r="B3" s="79"/>
      <c r="C3" s="79"/>
      <c r="D3" s="79"/>
      <c r="E3" s="79"/>
      <c r="F3" s="79"/>
      <c r="G3" s="79"/>
      <c r="H3" s="79"/>
      <c r="I3" s="79"/>
    </row>
    <row r="4" spans="1:9" x14ac:dyDescent="0.15">
      <c r="A4" s="79"/>
      <c r="B4" s="79"/>
      <c r="C4" s="79"/>
      <c r="D4" s="79"/>
      <c r="E4" s="79"/>
      <c r="F4" s="79"/>
      <c r="G4" s="79"/>
      <c r="H4" s="79"/>
      <c r="I4" s="79"/>
    </row>
    <row r="5" spans="1:9" x14ac:dyDescent="0.15">
      <c r="A5" s="79"/>
      <c r="B5" s="79"/>
      <c r="C5" s="79"/>
      <c r="D5" s="79"/>
      <c r="E5" s="79"/>
      <c r="F5" s="79"/>
      <c r="G5" s="79"/>
      <c r="H5" s="79"/>
      <c r="I5" s="79"/>
    </row>
    <row r="6" spans="1:9" x14ac:dyDescent="0.15">
      <c r="A6" s="79"/>
      <c r="B6" s="79"/>
      <c r="C6" s="79"/>
      <c r="D6" s="79"/>
      <c r="E6" s="79"/>
      <c r="F6" s="79"/>
      <c r="G6" s="79"/>
      <c r="H6" s="79"/>
      <c r="I6" s="79"/>
    </row>
    <row r="8" spans="1:9" x14ac:dyDescent="0.15">
      <c r="A8" s="85">
        <v>0</v>
      </c>
      <c r="B8" s="85"/>
      <c r="C8" s="85"/>
      <c r="D8" s="85"/>
      <c r="E8" s="85"/>
      <c r="F8" s="85"/>
      <c r="G8" s="85"/>
      <c r="I8" s="78">
        <v>0</v>
      </c>
    </row>
    <row r="9" spans="1:9" x14ac:dyDescent="0.15">
      <c r="A9" s="85"/>
      <c r="B9" s="85"/>
      <c r="C9" s="85"/>
      <c r="D9" s="85"/>
      <c r="E9" s="85"/>
      <c r="F9" s="85"/>
      <c r="G9" s="85"/>
    </row>
    <row r="10" spans="1:9" x14ac:dyDescent="0.15">
      <c r="A10" s="85"/>
      <c r="B10" s="85"/>
      <c r="C10" s="85"/>
      <c r="D10" s="85"/>
      <c r="E10" s="85"/>
      <c r="F10" s="85"/>
      <c r="G10" s="85"/>
    </row>
    <row r="11" spans="1:9" x14ac:dyDescent="0.15">
      <c r="A11" s="86">
        <v>0</v>
      </c>
      <c r="B11" s="86"/>
      <c r="C11" s="86"/>
      <c r="D11" s="86"/>
      <c r="E11" s="86"/>
      <c r="F11" s="86"/>
      <c r="G11" s="86"/>
    </row>
    <row r="12" spans="1:9" x14ac:dyDescent="0.15">
      <c r="A12" s="86">
        <v>0</v>
      </c>
      <c r="B12" s="86"/>
      <c r="C12" s="86"/>
      <c r="D12" s="86"/>
      <c r="E12" s="86"/>
      <c r="F12" s="86"/>
      <c r="G12" s="86"/>
    </row>
    <row r="13" spans="1:9" x14ac:dyDescent="0.15">
      <c r="A13" s="86">
        <v>0</v>
      </c>
      <c r="B13" s="86"/>
      <c r="C13" s="86"/>
      <c r="D13" s="86"/>
      <c r="E13" s="86"/>
      <c r="F13" s="86"/>
      <c r="G13" s="86"/>
    </row>
    <row r="14" spans="1:9" x14ac:dyDescent="0.15">
      <c r="A14" s="86">
        <v>0</v>
      </c>
      <c r="B14" s="86"/>
      <c r="C14" s="86"/>
      <c r="D14" s="86"/>
      <c r="E14" s="86"/>
      <c r="F14" s="86"/>
      <c r="G14" s="86"/>
    </row>
    <row r="16" spans="1:9" x14ac:dyDescent="0.15">
      <c r="A16" s="85">
        <v>0</v>
      </c>
      <c r="B16" s="85"/>
      <c r="C16" s="85"/>
      <c r="D16" s="85"/>
      <c r="E16" s="85"/>
      <c r="F16" s="85"/>
      <c r="G16" s="85"/>
      <c r="I16" s="78">
        <v>0</v>
      </c>
    </row>
    <row r="17" spans="1:9" x14ac:dyDescent="0.15">
      <c r="A17" s="85"/>
      <c r="B17" s="85"/>
      <c r="C17" s="85"/>
      <c r="D17" s="85"/>
      <c r="E17" s="85"/>
      <c r="F17" s="85"/>
      <c r="G17" s="85"/>
    </row>
    <row r="18" spans="1:9" x14ac:dyDescent="0.15">
      <c r="A18" s="85"/>
      <c r="B18" s="85"/>
      <c r="C18" s="85"/>
      <c r="D18" s="85"/>
      <c r="E18" s="85"/>
      <c r="F18" s="85"/>
      <c r="G18" s="85"/>
    </row>
    <row r="19" spans="1:9" x14ac:dyDescent="0.15">
      <c r="A19" s="86">
        <v>0</v>
      </c>
      <c r="B19" s="86"/>
      <c r="C19" s="86"/>
      <c r="D19" s="86"/>
      <c r="E19" s="86"/>
      <c r="F19" s="86"/>
      <c r="G19" s="86"/>
    </row>
    <row r="20" spans="1:9" x14ac:dyDescent="0.15">
      <c r="A20" s="86">
        <v>0</v>
      </c>
      <c r="B20" s="86"/>
      <c r="C20" s="86"/>
      <c r="D20" s="86"/>
      <c r="E20" s="86"/>
      <c r="F20" s="86"/>
      <c r="G20" s="86"/>
    </row>
    <row r="21" spans="1:9" x14ac:dyDescent="0.15">
      <c r="A21" s="86">
        <v>0</v>
      </c>
      <c r="B21" s="86"/>
      <c r="C21" s="86"/>
      <c r="D21" s="86"/>
      <c r="E21" s="86"/>
      <c r="F21" s="86"/>
      <c r="G21" s="86"/>
    </row>
    <row r="22" spans="1:9" x14ac:dyDescent="0.15">
      <c r="A22" s="86">
        <v>0</v>
      </c>
      <c r="B22" s="86"/>
      <c r="C22" s="86"/>
      <c r="D22" s="86"/>
      <c r="E22" s="86"/>
      <c r="F22" s="86"/>
      <c r="G22" s="86"/>
    </row>
    <row r="24" spans="1:9" x14ac:dyDescent="0.15">
      <c r="A24" s="85">
        <v>0</v>
      </c>
      <c r="B24" s="85"/>
      <c r="C24" s="85"/>
      <c r="D24" s="85"/>
      <c r="E24" s="85"/>
      <c r="F24" s="85"/>
      <c r="G24" s="85"/>
      <c r="I24" s="78">
        <v>0</v>
      </c>
    </row>
    <row r="25" spans="1:9" x14ac:dyDescent="0.15">
      <c r="A25" s="85"/>
      <c r="B25" s="85"/>
      <c r="C25" s="85"/>
      <c r="D25" s="85"/>
      <c r="E25" s="85"/>
      <c r="F25" s="85"/>
      <c r="G25" s="85"/>
    </row>
    <row r="26" spans="1:9" x14ac:dyDescent="0.15">
      <c r="A26" s="85"/>
      <c r="B26" s="85"/>
      <c r="C26" s="85"/>
      <c r="D26" s="85"/>
      <c r="E26" s="85"/>
      <c r="F26" s="85"/>
      <c r="G26" s="85"/>
    </row>
    <row r="27" spans="1:9" x14ac:dyDescent="0.15">
      <c r="A27" s="86">
        <v>0</v>
      </c>
      <c r="B27" s="86"/>
      <c r="C27" s="86"/>
      <c r="D27" s="86"/>
      <c r="E27" s="86"/>
      <c r="F27" s="86"/>
      <c r="G27" s="86"/>
    </row>
    <row r="28" spans="1:9" x14ac:dyDescent="0.15">
      <c r="A28" s="86">
        <v>0</v>
      </c>
      <c r="B28" s="86"/>
      <c r="C28" s="86"/>
      <c r="D28" s="86"/>
      <c r="E28" s="86"/>
      <c r="F28" s="86"/>
      <c r="G28" s="86"/>
    </row>
    <row r="29" spans="1:9" x14ac:dyDescent="0.15">
      <c r="A29" s="86">
        <v>0</v>
      </c>
      <c r="B29" s="86"/>
      <c r="C29" s="86"/>
      <c r="D29" s="86"/>
      <c r="E29" s="86"/>
      <c r="F29" s="86"/>
      <c r="G29" s="86"/>
    </row>
    <row r="30" spans="1:9" x14ac:dyDescent="0.15">
      <c r="A30" s="86">
        <v>0</v>
      </c>
      <c r="B30" s="86"/>
      <c r="C30" s="86"/>
      <c r="D30" s="86"/>
      <c r="E30" s="86"/>
      <c r="F30" s="86"/>
      <c r="G30" s="86"/>
    </row>
    <row r="32" spans="1:9" x14ac:dyDescent="0.15">
      <c r="A32" s="85">
        <v>0</v>
      </c>
      <c r="B32" s="85"/>
      <c r="C32" s="85"/>
      <c r="D32" s="85"/>
      <c r="E32" s="85"/>
      <c r="F32" s="85"/>
      <c r="G32" s="85"/>
      <c r="I32" s="78">
        <v>0</v>
      </c>
    </row>
    <row r="33" spans="1:10" x14ac:dyDescent="0.15">
      <c r="A33" s="85"/>
      <c r="B33" s="85"/>
      <c r="C33" s="85"/>
      <c r="D33" s="85"/>
      <c r="E33" s="85"/>
      <c r="F33" s="85"/>
      <c r="G33" s="85"/>
    </row>
    <row r="34" spans="1:10" x14ac:dyDescent="0.15">
      <c r="A34" s="85"/>
      <c r="B34" s="85"/>
      <c r="C34" s="85"/>
      <c r="D34" s="85"/>
      <c r="E34" s="85"/>
      <c r="F34" s="85"/>
      <c r="G34" s="85"/>
    </row>
    <row r="35" spans="1:10" x14ac:dyDescent="0.15">
      <c r="A35" s="86">
        <v>0</v>
      </c>
      <c r="B35" s="86"/>
      <c r="C35" s="86"/>
      <c r="D35" s="86"/>
      <c r="E35" s="86"/>
      <c r="F35" s="86"/>
      <c r="G35" s="86"/>
    </row>
    <row r="36" spans="1:10" x14ac:dyDescent="0.15">
      <c r="A36" s="86">
        <v>0</v>
      </c>
      <c r="B36" s="86"/>
      <c r="C36" s="86"/>
      <c r="D36" s="86"/>
      <c r="E36" s="86"/>
      <c r="F36" s="86"/>
      <c r="G36" s="86"/>
    </row>
    <row r="37" spans="1:10" x14ac:dyDescent="0.15">
      <c r="A37" s="86">
        <v>0</v>
      </c>
      <c r="B37" s="86"/>
      <c r="C37" s="86"/>
      <c r="D37" s="86"/>
      <c r="E37" s="86"/>
      <c r="F37" s="86"/>
      <c r="G37" s="86"/>
    </row>
    <row r="38" spans="1:10" x14ac:dyDescent="0.15">
      <c r="A38" s="86">
        <v>0</v>
      </c>
      <c r="B38" s="86"/>
      <c r="C38" s="86"/>
      <c r="D38" s="86"/>
      <c r="E38" s="86"/>
      <c r="F38" s="86"/>
      <c r="G38" s="86"/>
    </row>
    <row r="39" spans="1:10" x14ac:dyDescent="0.15">
      <c r="G39" s="78">
        <v>0</v>
      </c>
      <c r="I39" s="87" t="str">
        <f ca="1">_xlfn.IFS(ISBLANK(Demo!I39),"",IF(NOT(ISNA('#_Demo'!I39)),IF(ISNA(Demo!I39),TRUE,FALSE),FALSE),"StuNAMsg",IF(AND(ISNA('#_Demo'!I39),ISNA(Demo!I39)),TRUE,FALSE),"PerfectMsg",IF(NOT(ISERROR('#_Demo'!I39)),IF(ISERROR(Demo!I39),TRUE,FALSE),FALSE),"StuErrorMsg",IF(TYPE('#_Demo'!I39)&lt;&gt;TYPE(Demo!I39),TRUE,FALSE),"WrongTypeMsg",IF(_xlfn.ISFORMULA('#_Demo'!I39),IF(NOT(_xlfn.ISFORMULA(Demo!I39)),TRUE),FALSE),"MissingFormulaMsg",IF(NOT(AND(ISNUMBER(FIND("[",_xlfn.FORMULATEXT('#_Demo'!I39))),ISNUMBER(FIND("!",_xlfn.FORMULATEXT('#_Demo'!I39))))),AND(ISNUMBER(FIND("[",_xlfn.FORMULATEXT(Demo!I39))),ISNUMBER(FIND("!",_xlfn.FORMULATEXT(Demo!I39)))),FALSE),"ExternalRefsMsg",IF(ISNUMBER('#_Demo'!I39),IF(ABS('#_Demo'!I39-Demo!I39)&gt;0.00001,TRUE,FALSE),IF('#_Demo'!I39&lt;&gt;Demo!I39,TRUE,FALSE)),IF(ISNUMBER('#_Demo'!I39),IF('#_Demo'!I39&gt;Demo!I39,"TooLow","TooHigh"),"WrongAnswer"),NOT(_xlfn.ISFORMULA('#_Demo'!I39)),IF(_xlfn.IFS(ISTEXT('#_Demo'!I39),FALSE,ISLOGICAL('#_Demo'!I39),FALSE,SUBSTITUTE(CELL("format",'#_Demo'!I39),"-","")=SUBSTITUTE(CELL("format",Demo!I39),"-",""),FALSE,CELL("format",'#_Demo'!I39)="G",FALSE,AND(CELL("format",'#_Demo'!I39)="F0",CELL("format",Demo!I39)="G"),FALSE,TRUE,IFERROR(IF(MATCH(CELL("format",'#_Demo'!I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Demo!I39),_xlfn.FORMULATEXT(Demo!I39),Demo!I39),"9","#"),"8","#"),"7","#"),"6","#"),"5","#"),"4","#"),"3","#"),"2","#"),"1","#"),"0","#"),"$","")," ",""),",","@"),"&gt;","@"),"&lt;","@"),"=","@"),")","@"),"(","@"),"^","@"),"/","@"),"+","@"),"*","@"),"-","@"))-LEN(SUBSTITUTE(SUBSTITUTE(SUBSTITUTE(SUBSTITUTE(SUBSTITUTE(SUBSTITUTE(SUBSTITUTE(SUBSTITUTE(SUBSTITUTE(SUBSTITUTE(SUBSTITUTE(SUBSTITUTE(SUBSTITUTE(SUBSTITUTE(SUBSTITUTE(SUBSTITUTE(SUBSTITUTE(SUBSTITUTE(SUBSTITUTE(SUBSTITUTE(SUBSTITUTE(SUBSTITUTE(SUBSTITUTE(SUBSTITUTE(IF(_xlfn.ISFORMULA(Demo!I39),_xlfn.FORMULATEXT(Demo!I39),Demo!I39),"9","#"),"8","#"),"7","#"),"6","#"),"5","#"),"4","#"),"3","#"),"2","#"),"1","#"),"0","#"),"$","")," ",""),",","@"),"&gt;","@"),"&lt;","@"),"=","@"),")","@"),"(","@"),"^","@"),"/","@"),"+","@"),"*","@"),"-","@"),"@#","")))/2&gt;(LEN(SUBSTITUTE(SUBSTITUTE(SUBSTITUTE(SUBSTITUTE(SUBSTITUTE(SUBSTITUTE(SUBSTITUTE(SUBSTITUTE(SUBSTITUTE(SUBSTITUTE(SUBSTITUTE(SUBSTITUTE(SUBSTITUTE(SUBSTITUTE(SUBSTITUTE(SUBSTITUTE(SUBSTITUTE(SUBSTITUTE(SUBSTITUTE(SUBSTITUTE(SUBSTITUTE(SUBSTITUTE(SUBSTITUTE(IF(_xlfn.ISFORMULA('#_Demo'!I39),_xlfn.FORMULATEXT('#_Demo'!I39),'#_Demo'!I39),"9","#"),"8","#"),"7","#"),"6","#"),"5","#"),"4","#"),"3","#"),"2","#"),"1","#"),"0","#"),"$","")," ",""),",","@"),"&gt;","@"),"&lt;","@"),"=","@"),")","@"),"(","@"),"^","@"),"/","@"),"+","@"),"*","@"),"-","@"))-LEN(SUBSTITUTE(SUBSTITUTE(SUBSTITUTE(SUBSTITUTE(SUBSTITUTE(SUBSTITUTE(SUBSTITUTE(SUBSTITUTE(SUBSTITUTE(SUBSTITUTE(SUBSTITUTE(SUBSTITUTE(SUBSTITUTE(SUBSTITUTE(SUBSTITUTE(SUBSTITUTE(SUBSTITUTE(SUBSTITUTE(SUBSTITUTE(SUBSTITUTE(SUBSTITUTE(SUBSTITUTE(SUBSTITUTE(SUBSTITUTE(IF(_xlfn.ISFORMULA('#_Demo'!I39),_xlfn.FORMULATEXT('#_Demo'!I39),'#_Demo'!I39),"9","#"),"8","#"),"7","#"),"6","#"),"5","#"),"4","#"),"3","#"),"2","#"),"1","#"),"0","#"),"$","")," ",""),",","@"),"&gt;","@"),"&lt;","@"),"=","@"),")","@"),"(","@"),"^","@"),"/","@"),"+","@"),"*","@"),"-","@"),"@#","")))/2,TRUE,FALSE),"HardCodeMsg",IF(LEN(IF(_xlfn.ISFORMULA(Demo!I39),_xlfn.FORMULATEXT(Demo!I39),Demo!I39))-LEN(SUBSTITUTE(IF(_xlfn.ISFORMULA(Demo!I39),_xlfn.FORMULATEXT(Demo!I39),Demo!I39),"""",""))&gt;LEN(IF(_xlfn.ISFORMULA('#_Demo'!I39),_xlfn.FORMULATEXT('#_Demo'!I39),'#_Demo'!I39))-LEN(SUBSTITUTE(IF(_xlfn.ISFORMULA('#_Demo'!I39),_xlfn.FORMULATEXT('#_Demo'!I39),'#_Demo'!I39),"""","")),TRUE,FALSE),"HardQuoteMsg",IF(LEN(IF(_xlfn.ISFORMULA(Demo!I39),_xlfn.FORMULATEXT(Demo!I39),Demo!I39))-LEN(SUBSTITUTE(IF(_xlfn.ISFORMULA(Demo!I39),_xlfn.FORMULATEXT(Demo!I39),Demo!I39),"$",""))&lt;LEN(IF(_xlfn.ISFORMULA('#_Demo'!I39),_xlfn.FORMULATEXT('#_Demo'!I39),'#_Demo'!I39))-LEN(SUBSTITUTE(IF(_xlfn.ISFORMULA('#_Demo'!I39),_xlfn.FORMULATEXT('#_Demo'!I39),'#_Demo'!I39),"$","")),TRUE,FALSE),"MissingAbsMsg",_xlfn.IFS(ISTEXT('#_Demo'!I39),FALSE,ISLOGICAL('#_Demo'!I39),FALSE,SUBSTITUTE(CELL("format",'#_Demo'!I39),"-","")=SUBSTITUTE(CELL("format",Demo!I39),"-",""),FALSE,CELL("format",'#_Demo'!I39)="G",FALSE,AND(CELL("format",'#_Demo'!I39)="F0",CELL("format",Demo!I39)="G"),FALSE,TRUE,IFERROR(IF(MATCH(CELL("format",'#_Demo'!I39),FormatCodes_SFX!$A$4:$A$53,0)&gt;0,TRUE),FALSE),TRUE,TRUE),"FormatMsg",TRUE,"PerfectMsg")</f>
        <v>WrongAnswer</v>
      </c>
      <c r="J39" s="78">
        <v>0</v>
      </c>
    </row>
  </sheetData>
  <mergeCells count="21">
    <mergeCell ref="A36:G36"/>
    <mergeCell ref="A37:G37"/>
    <mergeCell ref="A38:G38"/>
    <mergeCell ref="A27:G27"/>
    <mergeCell ref="A28:G28"/>
    <mergeCell ref="A29:G29"/>
    <mergeCell ref="A30:G30"/>
    <mergeCell ref="A32:G34"/>
    <mergeCell ref="A35:G35"/>
    <mergeCell ref="A16:G18"/>
    <mergeCell ref="A19:G19"/>
    <mergeCell ref="A20:G20"/>
    <mergeCell ref="A21:G21"/>
    <mergeCell ref="A22:G22"/>
    <mergeCell ref="A24:G26"/>
    <mergeCell ref="A3:I6"/>
    <mergeCell ref="A8:G10"/>
    <mergeCell ref="A11:G11"/>
    <mergeCell ref="A12:G12"/>
    <mergeCell ref="A13:G13"/>
    <mergeCell ref="A14:G1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8C259-93BD-4C83-95E1-68E604F55312}">
  <sheetPr>
    <tabColor theme="6" tint="0.79998168889431442"/>
  </sheetPr>
  <dimension ref="A1:AO39"/>
  <sheetViews>
    <sheetView showGridLines="0" zoomScaleNormal="100" workbookViewId="0">
      <pane ySplit="2" topLeftCell="A3" activePane="bottomLeft" state="frozen"/>
      <selection pane="bottomLeft" activeCell="A3" sqref="A3:I6"/>
    </sheetView>
  </sheetViews>
  <sheetFormatPr defaultRowHeight="14.4" x14ac:dyDescent="0.3"/>
  <sheetData>
    <row r="1" spans="1:41" ht="22.05" customHeight="1" x14ac:dyDescent="0.3">
      <c r="A1" s="62" t="s">
        <v>713</v>
      </c>
      <c r="B1" s="62" t="s">
        <v>714</v>
      </c>
      <c r="C1" s="62" t="s">
        <v>715</v>
      </c>
      <c r="D1" s="63"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62"/>
      <c r="F1" s="62"/>
      <c r="G1" s="62"/>
      <c r="H1" s="62"/>
      <c r="I1" s="63" t="str" cm="1">
        <f t="array" ref="I1">_xlfn.IFS(ROW(A100)&lt;100,"Undo deleted row or quit without saving",COLUMN(AZ1)&lt;52,"Undo deleted column or quit without saving",ROW(A100)&gt;100,"Undo inserted row or quit without saving",COLUMN(AZ1)&gt;52,"Undo inserted column or quit without saving",Scoreboard!$F$21&lt;&gt;"","Security compromised: Undo last action or quit without saving",TRUE=TRUE,"Connor Guarino")</f>
        <v>Connor Guarino</v>
      </c>
      <c r="J1" s="63"/>
      <c r="K1" s="63"/>
      <c r="L1" s="63" t="s">
        <v>716</v>
      </c>
      <c r="M1" s="63"/>
      <c r="N1" s="63"/>
      <c r="O1" s="63"/>
      <c r="P1" s="64" t="s">
        <v>719</v>
      </c>
      <c r="Q1" s="63"/>
      <c r="R1" s="63"/>
      <c r="S1" s="89" t="s">
        <v>721</v>
      </c>
      <c r="T1" s="66"/>
      <c r="U1" s="65"/>
      <c r="V1" s="66"/>
      <c r="W1" s="65"/>
      <c r="X1" s="62" t="str">
        <f t="shared" ref="X1:AA2" si="0">A1</f>
        <v>earned</v>
      </c>
      <c r="Y1" s="62" t="str">
        <f t="shared" si="0"/>
        <v>possible</v>
      </c>
      <c r="Z1" s="62" t="str">
        <f t="shared" si="0"/>
        <v>cell</v>
      </c>
      <c r="AA1" s="63" t="str">
        <f t="shared" ca="1" si="0"/>
        <v>error</v>
      </c>
      <c r="AB1" s="62"/>
      <c r="AC1" s="62"/>
      <c r="AD1" s="67"/>
      <c r="AE1" s="67"/>
      <c r="AF1" s="63" t="str">
        <f>I1</f>
        <v>Connor Guarino</v>
      </c>
      <c r="AG1" s="63"/>
      <c r="AH1" s="67"/>
      <c r="AI1" s="67"/>
      <c r="AJ1" s="67"/>
      <c r="AK1" s="67"/>
      <c r="AL1" s="63" t="s">
        <v>716</v>
      </c>
      <c r="AM1" s="67"/>
      <c r="AN1" s="67"/>
      <c r="AO1" s="67"/>
    </row>
    <row r="2" spans="1:41" ht="22.95" customHeight="1" thickBot="1" x14ac:dyDescent="0.65">
      <c r="A2" s="68">
        <f ca="1">DemoSC!$A$2</f>
        <v>0</v>
      </c>
      <c r="B2" s="69">
        <f>DemoSC!$B$2</f>
        <v>5</v>
      </c>
      <c r="C2" s="68" t="str" cm="1">
        <f t="array" aca="1" ref="C2" ca="1">SUBSTITUTE(IF(LEN(CELL("address"))&lt;15,CELL("address"),""),"$","")</f>
        <v/>
      </c>
      <c r="D2" s="70" t="str">
        <f ca="1">IF(ISNUMBER(SEARCH("#REF!",_xlfn.FORMULATEXT(INDIRECT("'DemoSC'!"&amp;C2)))),"DRAGGING CELLS IS NOT PERMITTED. PLEASE UNDO LAST ACTION!!",IF($P$1&lt;&gt;"Feedback OFF",IFERROR(HLOOKUP(INDIRECT("'DemoSC'!"&amp;C2),Feedback_SFX!$B$2:$N$10,IF($P$1="Feedback ON", 2, Feedback_SFX!B1), FALSE), ""),""))</f>
        <v/>
      </c>
      <c r="E2" s="71"/>
      <c r="F2" s="71"/>
      <c r="G2" s="71"/>
      <c r="H2" s="71"/>
      <c r="I2" s="72"/>
      <c r="J2" s="71"/>
      <c r="K2" s="71"/>
      <c r="L2" s="71"/>
      <c r="M2" s="71"/>
      <c r="N2" s="71"/>
      <c r="O2" s="71"/>
      <c r="P2" s="77" t="str">
        <f ca="1">IF(Scoreboard!$E$4="Excel version: Invalid","****ERROR: Scoreboard requires Excel 365 or 2021 to run****", "")</f>
        <v/>
      </c>
      <c r="Q2" s="71"/>
      <c r="R2" s="71"/>
      <c r="S2" s="16"/>
      <c r="T2" s="73"/>
      <c r="U2" s="74"/>
      <c r="V2" s="73"/>
      <c r="W2" s="74"/>
      <c r="X2" s="75">
        <f t="shared" ca="1" si="0"/>
        <v>0</v>
      </c>
      <c r="Y2" s="75">
        <f t="shared" si="0"/>
        <v>5</v>
      </c>
      <c r="Z2" s="75" t="str">
        <f t="shared" ca="1" si="0"/>
        <v/>
      </c>
      <c r="AA2" s="70" t="str">
        <f t="shared" ca="1" si="0"/>
        <v/>
      </c>
      <c r="AB2" s="71"/>
      <c r="AC2" s="71"/>
      <c r="AD2" s="76"/>
      <c r="AE2" s="76"/>
      <c r="AF2" s="76"/>
      <c r="AG2" s="76"/>
      <c r="AH2" s="76"/>
      <c r="AI2" s="76"/>
      <c r="AJ2" s="76"/>
      <c r="AK2" s="76"/>
      <c r="AL2" s="76"/>
      <c r="AM2" s="76"/>
      <c r="AN2" s="76"/>
      <c r="AO2" s="76"/>
    </row>
    <row r="3" spans="1:41" x14ac:dyDescent="0.3">
      <c r="A3" s="1" t="s">
        <v>0</v>
      </c>
      <c r="B3" s="2"/>
      <c r="C3" s="2"/>
      <c r="D3" s="2"/>
      <c r="E3" s="2"/>
      <c r="F3" s="2"/>
      <c r="G3" s="2"/>
      <c r="H3" s="2"/>
      <c r="I3" s="3"/>
    </row>
    <row r="4" spans="1:41" x14ac:dyDescent="0.3">
      <c r="A4" s="4"/>
      <c r="B4" s="5"/>
      <c r="C4" s="5"/>
      <c r="D4" s="5"/>
      <c r="E4" s="5"/>
      <c r="F4" s="5"/>
      <c r="G4" s="5"/>
      <c r="H4" s="5"/>
      <c r="I4" s="6"/>
    </row>
    <row r="5" spans="1:41" x14ac:dyDescent="0.3">
      <c r="A5" s="4"/>
      <c r="B5" s="5"/>
      <c r="C5" s="5"/>
      <c r="D5" s="5"/>
      <c r="E5" s="5"/>
      <c r="F5" s="5"/>
      <c r="G5" s="5"/>
      <c r="H5" s="5"/>
      <c r="I5" s="6"/>
    </row>
    <row r="6" spans="1:41" x14ac:dyDescent="0.3">
      <c r="A6" s="4"/>
      <c r="B6" s="5"/>
      <c r="C6" s="5"/>
      <c r="D6" s="5"/>
      <c r="E6" s="5"/>
      <c r="F6" s="5"/>
      <c r="G6" s="5"/>
      <c r="H6" s="5"/>
      <c r="I6" s="6"/>
    </row>
    <row r="7" spans="1:41" x14ac:dyDescent="0.3">
      <c r="A7" s="7"/>
      <c r="I7" s="8"/>
    </row>
    <row r="8" spans="1:41" x14ac:dyDescent="0.3">
      <c r="A8" s="9" t="s">
        <v>1</v>
      </c>
      <c r="B8" s="10"/>
      <c r="C8" s="10"/>
      <c r="D8" s="10"/>
      <c r="E8" s="10"/>
      <c r="F8" s="10"/>
      <c r="G8" s="10"/>
      <c r="I8" s="11" t="s">
        <v>2</v>
      </c>
    </row>
    <row r="9" spans="1:41" x14ac:dyDescent="0.3">
      <c r="A9" s="9"/>
      <c r="B9" s="10"/>
      <c r="C9" s="10"/>
      <c r="D9" s="10"/>
      <c r="E9" s="10"/>
      <c r="F9" s="10"/>
      <c r="G9" s="10"/>
      <c r="I9" s="60"/>
    </row>
    <row r="10" spans="1:41" x14ac:dyDescent="0.3">
      <c r="A10" s="9"/>
      <c r="B10" s="10"/>
      <c r="C10" s="10"/>
      <c r="D10" s="10"/>
      <c r="E10" s="10"/>
      <c r="F10" s="10"/>
      <c r="G10" s="10"/>
      <c r="I10" s="8"/>
    </row>
    <row r="11" spans="1:41" x14ac:dyDescent="0.3">
      <c r="A11" s="12" t="s">
        <v>4</v>
      </c>
      <c r="B11" s="13"/>
      <c r="C11" s="13"/>
      <c r="D11" s="13"/>
      <c r="E11" s="13"/>
      <c r="F11" s="13"/>
      <c r="G11" s="13"/>
      <c r="I11" s="8"/>
    </row>
    <row r="12" spans="1:41" x14ac:dyDescent="0.3">
      <c r="A12" s="12" t="s">
        <v>5</v>
      </c>
      <c r="B12" s="13"/>
      <c r="C12" s="13"/>
      <c r="D12" s="13"/>
      <c r="E12" s="13"/>
      <c r="F12" s="13"/>
      <c r="G12" s="13"/>
      <c r="I12" s="8"/>
    </row>
    <row r="13" spans="1:41" x14ac:dyDescent="0.3">
      <c r="A13" s="12" t="s">
        <v>6</v>
      </c>
      <c r="B13" s="13"/>
      <c r="C13" s="13"/>
      <c r="D13" s="13"/>
      <c r="E13" s="13"/>
      <c r="F13" s="13"/>
      <c r="G13" s="13"/>
      <c r="I13" s="8"/>
    </row>
    <row r="14" spans="1:41" x14ac:dyDescent="0.3">
      <c r="A14" s="12" t="s">
        <v>7</v>
      </c>
      <c r="B14" s="13"/>
      <c r="C14" s="13"/>
      <c r="D14" s="13"/>
      <c r="E14" s="13"/>
      <c r="F14" s="13"/>
      <c r="G14" s="13"/>
      <c r="I14" s="8"/>
    </row>
    <row r="15" spans="1:41" x14ac:dyDescent="0.3">
      <c r="A15" s="7"/>
      <c r="I15" s="8"/>
    </row>
    <row r="16" spans="1:41" x14ac:dyDescent="0.3">
      <c r="A16" s="9" t="s">
        <v>8</v>
      </c>
      <c r="B16" s="10"/>
      <c r="C16" s="10"/>
      <c r="D16" s="10"/>
      <c r="E16" s="10"/>
      <c r="F16" s="10"/>
      <c r="G16" s="10"/>
      <c r="I16" s="11" t="s">
        <v>2</v>
      </c>
    </row>
    <row r="17" spans="1:9" x14ac:dyDescent="0.3">
      <c r="A17" s="9"/>
      <c r="B17" s="10"/>
      <c r="C17" s="10"/>
      <c r="D17" s="10"/>
      <c r="E17" s="10"/>
      <c r="F17" s="10"/>
      <c r="G17" s="10"/>
      <c r="I17" s="60"/>
    </row>
    <row r="18" spans="1:9" x14ac:dyDescent="0.3">
      <c r="A18" s="9"/>
      <c r="B18" s="10"/>
      <c r="C18" s="10"/>
      <c r="D18" s="10"/>
      <c r="E18" s="10"/>
      <c r="F18" s="10"/>
      <c r="G18" s="10"/>
      <c r="I18" s="8"/>
    </row>
    <row r="19" spans="1:9" x14ac:dyDescent="0.3">
      <c r="A19" s="12" t="s">
        <v>10</v>
      </c>
      <c r="B19" s="13"/>
      <c r="C19" s="13"/>
      <c r="D19" s="13"/>
      <c r="E19" s="13"/>
      <c r="F19" s="13"/>
      <c r="G19" s="13"/>
      <c r="I19" s="8"/>
    </row>
    <row r="20" spans="1:9" x14ac:dyDescent="0.3">
      <c r="A20" s="12" t="s">
        <v>11</v>
      </c>
      <c r="B20" s="13"/>
      <c r="C20" s="13"/>
      <c r="D20" s="13"/>
      <c r="E20" s="13"/>
      <c r="F20" s="13"/>
      <c r="G20" s="13"/>
      <c r="I20" s="8"/>
    </row>
    <row r="21" spans="1:9" x14ac:dyDescent="0.3">
      <c r="A21" s="12" t="s">
        <v>12</v>
      </c>
      <c r="B21" s="13"/>
      <c r="C21" s="13"/>
      <c r="D21" s="13"/>
      <c r="E21" s="13"/>
      <c r="F21" s="13"/>
      <c r="G21" s="13"/>
      <c r="I21" s="8"/>
    </row>
    <row r="22" spans="1:9" x14ac:dyDescent="0.3">
      <c r="A22" s="12" t="s">
        <v>13</v>
      </c>
      <c r="B22" s="13"/>
      <c r="C22" s="13"/>
      <c r="D22" s="13"/>
      <c r="E22" s="13"/>
      <c r="F22" s="13"/>
      <c r="G22" s="13"/>
      <c r="I22" s="8"/>
    </row>
    <row r="23" spans="1:9" x14ac:dyDescent="0.3">
      <c r="A23" s="7"/>
      <c r="I23" s="8"/>
    </row>
    <row r="24" spans="1:9" x14ac:dyDescent="0.3">
      <c r="A24" s="9" t="s">
        <v>14</v>
      </c>
      <c r="B24" s="10"/>
      <c r="C24" s="10"/>
      <c r="D24" s="10"/>
      <c r="E24" s="10"/>
      <c r="F24" s="10"/>
      <c r="G24" s="10"/>
      <c r="I24" s="11" t="s">
        <v>2</v>
      </c>
    </row>
    <row r="25" spans="1:9" x14ac:dyDescent="0.3">
      <c r="A25" s="9"/>
      <c r="B25" s="10"/>
      <c r="C25" s="10"/>
      <c r="D25" s="10"/>
      <c r="E25" s="10"/>
      <c r="F25" s="10"/>
      <c r="G25" s="10"/>
      <c r="I25" s="60"/>
    </row>
    <row r="26" spans="1:9" x14ac:dyDescent="0.3">
      <c r="A26" s="9"/>
      <c r="B26" s="10"/>
      <c r="C26" s="10"/>
      <c r="D26" s="10"/>
      <c r="E26" s="10"/>
      <c r="F26" s="10"/>
      <c r="G26" s="10"/>
      <c r="I26" s="8"/>
    </row>
    <row r="27" spans="1:9" x14ac:dyDescent="0.3">
      <c r="A27" s="12" t="s">
        <v>16</v>
      </c>
      <c r="B27" s="13"/>
      <c r="C27" s="13"/>
      <c r="D27" s="13"/>
      <c r="E27" s="13"/>
      <c r="F27" s="13"/>
      <c r="G27" s="13"/>
      <c r="I27" s="8"/>
    </row>
    <row r="28" spans="1:9" x14ac:dyDescent="0.3">
      <c r="A28" s="12" t="s">
        <v>17</v>
      </c>
      <c r="B28" s="13"/>
      <c r="C28" s="13"/>
      <c r="D28" s="13"/>
      <c r="E28" s="13"/>
      <c r="F28" s="13"/>
      <c r="G28" s="13"/>
      <c r="I28" s="8"/>
    </row>
    <row r="29" spans="1:9" x14ac:dyDescent="0.3">
      <c r="A29" s="12" t="s">
        <v>18</v>
      </c>
      <c r="B29" s="13"/>
      <c r="C29" s="13"/>
      <c r="D29" s="13"/>
      <c r="E29" s="13"/>
      <c r="F29" s="13"/>
      <c r="G29" s="13"/>
      <c r="I29" s="8"/>
    </row>
    <row r="30" spans="1:9" x14ac:dyDescent="0.3">
      <c r="A30" s="12" t="s">
        <v>19</v>
      </c>
      <c r="B30" s="13"/>
      <c r="C30" s="13"/>
      <c r="D30" s="13"/>
      <c r="E30" s="13"/>
      <c r="F30" s="13"/>
      <c r="G30" s="13"/>
      <c r="I30" s="8"/>
    </row>
    <row r="31" spans="1:9" x14ac:dyDescent="0.3">
      <c r="A31" s="7"/>
      <c r="I31" s="8"/>
    </row>
    <row r="32" spans="1:9" x14ac:dyDescent="0.3">
      <c r="A32" s="9" t="s">
        <v>20</v>
      </c>
      <c r="B32" s="10"/>
      <c r="C32" s="10"/>
      <c r="D32" s="10"/>
      <c r="E32" s="10"/>
      <c r="F32" s="10"/>
      <c r="G32" s="10"/>
      <c r="I32" s="11" t="s">
        <v>2</v>
      </c>
    </row>
    <row r="33" spans="1:10" x14ac:dyDescent="0.3">
      <c r="A33" s="9"/>
      <c r="B33" s="10"/>
      <c r="C33" s="10"/>
      <c r="D33" s="10"/>
      <c r="E33" s="10"/>
      <c r="F33" s="10"/>
      <c r="G33" s="10"/>
      <c r="I33" s="60"/>
    </row>
    <row r="34" spans="1:10" x14ac:dyDescent="0.3">
      <c r="A34" s="9"/>
      <c r="B34" s="10"/>
      <c r="C34" s="10"/>
      <c r="D34" s="10"/>
      <c r="E34" s="10"/>
      <c r="F34" s="10"/>
      <c r="G34" s="10"/>
      <c r="I34" s="8"/>
    </row>
    <row r="35" spans="1:10" x14ac:dyDescent="0.3">
      <c r="A35" s="12" t="s">
        <v>22</v>
      </c>
      <c r="B35" s="13"/>
      <c r="C35" s="13"/>
      <c r="D35" s="13"/>
      <c r="E35" s="13"/>
      <c r="F35" s="13"/>
      <c r="G35" s="13"/>
      <c r="I35" s="8"/>
    </row>
    <row r="36" spans="1:10" x14ac:dyDescent="0.3">
      <c r="A36" s="12" t="s">
        <v>23</v>
      </c>
      <c r="B36" s="13"/>
      <c r="C36" s="13"/>
      <c r="D36" s="13"/>
      <c r="E36" s="13"/>
      <c r="F36" s="13"/>
      <c r="G36" s="13"/>
      <c r="I36" s="8"/>
    </row>
    <row r="37" spans="1:10" x14ac:dyDescent="0.3">
      <c r="A37" s="12" t="s">
        <v>24</v>
      </c>
      <c r="B37" s="13"/>
      <c r="C37" s="13"/>
      <c r="D37" s="13"/>
      <c r="E37" s="13"/>
      <c r="F37" s="13"/>
      <c r="G37" s="13"/>
      <c r="I37" s="8"/>
    </row>
    <row r="38" spans="1:10" ht="15" thickBot="1" x14ac:dyDescent="0.35">
      <c r="A38" s="14" t="s">
        <v>19</v>
      </c>
      <c r="B38" s="15"/>
      <c r="C38" s="15"/>
      <c r="D38" s="15"/>
      <c r="E38" s="15"/>
      <c r="F38" s="15"/>
      <c r="G38" s="15"/>
      <c r="H38" s="16"/>
      <c r="I38" s="17"/>
    </row>
    <row r="39" spans="1:10" ht="15" thickBot="1" x14ac:dyDescent="0.35">
      <c r="G39" s="18" t="s">
        <v>25</v>
      </c>
      <c r="H39" s="19"/>
      <c r="I39" s="61" t="str">
        <f>_xlfn.CONCAT(I9,I17,I25,I33)</f>
        <v/>
      </c>
      <c r="J39" t="s">
        <v>26</v>
      </c>
    </row>
  </sheetData>
  <mergeCells count="21">
    <mergeCell ref="A36:G36"/>
    <mergeCell ref="A37:G37"/>
    <mergeCell ref="A38:G38"/>
    <mergeCell ref="A27:G27"/>
    <mergeCell ref="A28:G28"/>
    <mergeCell ref="A29:G29"/>
    <mergeCell ref="A30:G30"/>
    <mergeCell ref="A32:G34"/>
    <mergeCell ref="A35:G35"/>
    <mergeCell ref="A16:G18"/>
    <mergeCell ref="A19:G19"/>
    <mergeCell ref="A20:G20"/>
    <mergeCell ref="A21:G21"/>
    <mergeCell ref="A22:G22"/>
    <mergeCell ref="A24:G26"/>
    <mergeCell ref="A3:I6"/>
    <mergeCell ref="A8:G10"/>
    <mergeCell ref="A11:G11"/>
    <mergeCell ref="A12:G12"/>
    <mergeCell ref="A13:G13"/>
    <mergeCell ref="A14:G14"/>
  </mergeCells>
  <conditionalFormatting sqref="A1:A2">
    <cfRule type="expression" dxfId="205" priority="12">
      <formula>$A$2/$B$2&gt;=0.076</formula>
    </cfRule>
  </conditionalFormatting>
  <conditionalFormatting sqref="B1:B2">
    <cfRule type="expression" dxfId="204" priority="13">
      <formula>$A$2/$B$2&gt;=0.153</formula>
    </cfRule>
  </conditionalFormatting>
  <conditionalFormatting sqref="C1:C2">
    <cfRule type="expression" dxfId="203" priority="14">
      <formula>$A$2/$B$2&gt;=0.23</formula>
    </cfRule>
  </conditionalFormatting>
  <conditionalFormatting sqref="D1:D2">
    <cfRule type="expression" dxfId="202" priority="15">
      <formula>$A$2/$B$2&gt;=0.307</formula>
    </cfRule>
  </conditionalFormatting>
  <conditionalFormatting sqref="E1:E2">
    <cfRule type="expression" dxfId="201" priority="16">
      <formula>$A$2/$B$2&gt;=0.384</formula>
    </cfRule>
  </conditionalFormatting>
  <conditionalFormatting sqref="F1:F2">
    <cfRule type="expression" dxfId="200" priority="17">
      <formula>$A$2/$B$2&gt;=0.461</formula>
    </cfRule>
  </conditionalFormatting>
  <conditionalFormatting sqref="G1:G2">
    <cfRule type="expression" dxfId="199" priority="18">
      <formula>$A$2/$B$2&gt;=0.538</formula>
    </cfRule>
  </conditionalFormatting>
  <conditionalFormatting sqref="H1:H2">
    <cfRule type="expression" dxfId="198" priority="19">
      <formula>$A$2/$B$2&gt;=0.615</formula>
    </cfRule>
  </conditionalFormatting>
  <conditionalFormatting sqref="I1:P2">
    <cfRule type="expression" dxfId="197" priority="20">
      <formula>$A$2/$B$2&gt;=0.692</formula>
    </cfRule>
  </conditionalFormatting>
  <conditionalFormatting sqref="X1:AF1 X2:AO2 AH1:AK1 AM1:AO1">
    <cfRule type="expression" dxfId="196" priority="21">
      <formula>$A$2/$B$2&gt;=1</formula>
    </cfRule>
  </conditionalFormatting>
  <conditionalFormatting sqref="O1">
    <cfRule type="expression" dxfId="195" priority="11">
      <formula>$A$2/$B$2&gt;=0.846</formula>
    </cfRule>
  </conditionalFormatting>
  <conditionalFormatting sqref="AG1">
    <cfRule type="expression" dxfId="194" priority="10">
      <formula>$A$2/$B$2&gt;=0.846</formula>
    </cfRule>
  </conditionalFormatting>
  <conditionalFormatting sqref="AL1">
    <cfRule type="expression" dxfId="193" priority="9">
      <formula>$A$2/$B$2&gt;=0.846</formula>
    </cfRule>
  </conditionalFormatting>
  <conditionalFormatting sqref="L1">
    <cfRule type="expression" dxfId="192" priority="8">
      <formula>$A$2/$B$2&gt;=0.846</formula>
    </cfRule>
  </conditionalFormatting>
  <conditionalFormatting sqref="Q1:R2">
    <cfRule type="expression" dxfId="191" priority="7">
      <formula>$A$2/$B$2&gt;=0.846</formula>
    </cfRule>
  </conditionalFormatting>
  <conditionalFormatting sqref="P1">
    <cfRule type="expression" dxfId="190" priority="6">
      <formula>$P$1&lt;&gt;""</formula>
    </cfRule>
  </conditionalFormatting>
  <conditionalFormatting sqref="A1:O2 X1:AO2 P2:R2 Q1:R1">
    <cfRule type="expression" dxfId="189" priority="5">
      <formula>$P$1="Feedback OFF"</formula>
    </cfRule>
  </conditionalFormatting>
  <conditionalFormatting sqref="A3:AA100">
    <cfRule type="expression" dxfId="183" priority="2" stopIfTrue="1">
      <formula>$D$2="DRAGGING CELLS IS NOT PERMITTED. PLEASE UNDO LAST ACTION!!"</formula>
    </cfRule>
  </conditionalFormatting>
  <dataValidations count="2">
    <dataValidation type="list" allowBlank="1" showInputMessage="1" showErrorMessage="1" sqref="I9 I17 I25 I33" xr:uid="{3878B070-9C88-4474-A766-1FC8A9488FCF}">
      <formula1>"A, B, C, D"</formula1>
    </dataValidation>
    <dataValidation type="list" allowBlank="1" showInputMessage="1" showErrorMessage="1" sqref="P1" xr:uid="{59A701A5-4DA1-4E85-A29D-F1BC13C93E7D}">
      <formula1>"Feedback ON, Taunting ON, Feedback OFF"</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22" stopIfTrue="1" id="{2F5E3354-20A2-4386-9D81-CB2BF175D4A7}">
            <xm:f>AND($P$1&lt;&gt;"Feedback OFF",IF(DemoSC!A3=Feedback_SFX!$C$2, TRUE, FALSE))</xm:f>
            <x14:dxf>
              <fill>
                <patternFill>
                  <bgColor rgb="FFCEEED0"/>
                </patternFill>
              </fill>
            </x14:dxf>
          </x14:cfRule>
          <xm:sqref>A3:AL39</xm:sqref>
        </x14:conditionalFormatting>
        <x14:conditionalFormatting xmlns:xm="http://schemas.microsoft.com/office/excel/2006/main">
          <x14:cfRule type="expression" priority="23" stopIfTrue="1" id="{1410D6F8-3D55-4D90-873D-B125AE0F22F7}">
            <xm:f>AND($P$1&lt;&gt;"Feedback OFF",IF(DemoSC!A3=Feedback_SFX!$K$2, TRUE, FALSE))</xm:f>
            <x14:dxf>
              <fill>
                <patternFill>
                  <bgColor rgb="FFFFFF64"/>
                </patternFill>
              </fill>
            </x14:dxf>
          </x14:cfRule>
          <xm:sqref>A3:AL39</xm:sqref>
        </x14:conditionalFormatting>
        <x14:conditionalFormatting xmlns:xm="http://schemas.microsoft.com/office/excel/2006/main">
          <x14:cfRule type="expression" priority="24" stopIfTrue="1" id="{1977CD99-6694-4D24-9B09-3F97B4645DF8}">
            <xm:f>AND($P$1&lt;&gt;"Feedback OFF",AND(IF(DemoSC!A3&lt;&gt;Feedback_SFX!$C$2, TRUE, FALSE),DemoSC!A3&lt;&gt;"",_xlfn.ISFORMULA(DemoSC!A3)))</xm:f>
            <x14:dxf>
              <fill>
                <patternFill>
                  <bgColor rgb="FFFF99CC"/>
                </patternFill>
              </fill>
            </x14:dxf>
          </x14:cfRule>
          <xm:sqref>A3:AL39</xm:sqref>
        </x14:conditionalFormatting>
        <x14:conditionalFormatting xmlns:xm="http://schemas.microsoft.com/office/excel/2006/main">
          <x14:cfRule type="expression" priority="4" stopIfTrue="1" id="{FE80BE23-F8BD-4C8E-A57A-9E3500763768}">
            <xm:f>Scoreboard!$F$21&lt;&gt;""</xm:f>
            <x14:dxf>
              <font>
                <color rgb="FF9C0006"/>
              </font>
              <fill>
                <patternFill>
                  <fgColor indexed="64"/>
                  <bgColor rgb="FFFFC7CE"/>
                </patternFill>
              </fill>
            </x14:dxf>
          </x14:cfRule>
          <xm:sqref>I1:N1</xm:sqref>
        </x14:conditionalFormatting>
        <x14:conditionalFormatting xmlns:xm="http://schemas.microsoft.com/office/excel/2006/main">
          <x14:cfRule type="expression" priority="3" stopIfTrue="1" id="{616404A5-EF0A-427F-A445-9AF0E9BF466F}">
            <xm:f>Scoreboard!$F$21&lt;&gt;""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1" stopIfTrue="1" id="{8D527B3B-C3C5-4911-AA5C-8AF1FD856640}">
            <xm:f>Scoreboard!$E$4="Excel version: Invalid"</xm:f>
            <x14:dxf>
              <font>
                <color rgb="FF9C0006"/>
              </font>
              <fill>
                <patternFill>
                  <fgColor indexed="64"/>
                  <bgColor rgb="FFFFC7CE"/>
                </patternFill>
              </fill>
            </x14:dxf>
          </x14:cfRule>
          <xm:sqref>A3:AA100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975E3-69CB-41D7-8025-2908BD2553E3}">
  <sheetPr>
    <tabColor rgb="FF4FADEA"/>
  </sheetPr>
  <dimension ref="A1:AL39"/>
  <sheetViews>
    <sheetView zoomScale="95" zoomScaleNormal="80" workbookViewId="0">
      <pane ySplit="2" topLeftCell="A3" activePane="bottomLeft" state="frozen"/>
      <selection pane="bottomLeft" activeCell="A3" sqref="A3:XFD6"/>
    </sheetView>
  </sheetViews>
  <sheetFormatPr defaultRowHeight="6.6" x14ac:dyDescent="0.15"/>
  <cols>
    <col min="1" max="16384" width="8.88671875" style="78"/>
  </cols>
  <sheetData>
    <row r="1" spans="1:38" ht="22.05" customHeight="1" x14ac:dyDescent="0.15">
      <c r="A1" s="80" t="s">
        <v>713</v>
      </c>
      <c r="B1" s="80" t="s">
        <v>714</v>
      </c>
      <c r="C1" s="80" t="s">
        <v>715</v>
      </c>
      <c r="D1" s="81"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80"/>
      <c r="F1" s="80"/>
      <c r="G1" s="80"/>
      <c r="H1" s="80"/>
      <c r="I1" s="81" t="str">
        <f>DemoSC!$I$1</f>
        <v>Connor Guarino</v>
      </c>
      <c r="J1" s="81"/>
      <c r="K1" s="81"/>
      <c r="L1" s="81" t="s">
        <v>716</v>
      </c>
      <c r="M1" s="81"/>
      <c r="N1" s="81"/>
      <c r="O1" s="81"/>
      <c r="P1" s="81" t="s">
        <v>717</v>
      </c>
      <c r="Q1" s="81"/>
      <c r="R1" s="81"/>
      <c r="X1" s="80" t="str">
        <f t="shared" ref="X1:AA2" si="0">A1</f>
        <v>earned</v>
      </c>
      <c r="Y1" s="80" t="str">
        <f t="shared" si="0"/>
        <v>possible</v>
      </c>
      <c r="Z1" s="80" t="str">
        <f t="shared" si="0"/>
        <v>cell</v>
      </c>
      <c r="AA1" s="81" t="str">
        <f t="shared" ca="1" si="0"/>
        <v>error</v>
      </c>
      <c r="AB1" s="80"/>
      <c r="AC1" s="80"/>
      <c r="AF1" s="81" t="str">
        <f>I1</f>
        <v>Connor Guarino</v>
      </c>
      <c r="AG1" s="81"/>
      <c r="AL1" s="81" t="s">
        <v>716</v>
      </c>
    </row>
    <row r="2" spans="1:38" ht="22.95" customHeight="1" x14ac:dyDescent="0.15">
      <c r="A2" s="80">
        <f ca="1">DemoSC!$A$2</f>
        <v>0</v>
      </c>
      <c r="B2" s="82">
        <f>DemoSC!$B$2</f>
        <v>5</v>
      </c>
      <c r="C2" s="80" t="str" cm="1">
        <f t="array" aca="1" ref="C2" ca="1">SUBSTITUTE(IF(LEN(CELL("address"))&lt;15,CELL("address"),""),"$","")</f>
        <v/>
      </c>
      <c r="D2" s="81" t="str">
        <f ca="1">IF(ISNUMBER(SEARCH("#REF!",_xlfn.FORMULATEXT(INDIRECT("'DemoSC'!"&amp;C2)))),"DRAGGING CELLS IS NOT PERMITTED. PLEASE UNDO LAST ACTION!!",IF($P$1&lt;&gt;"Feedback OFF",IFERROR(HLOOKUP(INDIRECT("'DemoSC'!"&amp;C2),Feedback_SFX!$B$2:$N$10,IF($P$1="Feedback ON", 2, Feedback_SFX!B1), FALSE), ""),""))</f>
        <v/>
      </c>
      <c r="E2" s="80"/>
      <c r="F2" s="80"/>
      <c r="G2" s="80"/>
      <c r="H2" s="80"/>
      <c r="I2" s="83"/>
      <c r="J2" s="80"/>
      <c r="K2" s="80"/>
      <c r="L2" s="80"/>
      <c r="M2" s="80"/>
      <c r="N2" s="80"/>
      <c r="O2" s="80"/>
      <c r="P2" s="80"/>
      <c r="Q2" s="80"/>
      <c r="R2" s="80"/>
      <c r="X2" s="84">
        <f t="shared" ca="1" si="0"/>
        <v>0</v>
      </c>
      <c r="Y2" s="84">
        <f t="shared" si="0"/>
        <v>5</v>
      </c>
      <c r="Z2" s="84" t="str">
        <f t="shared" ca="1" si="0"/>
        <v/>
      </c>
      <c r="AA2" s="81" t="str">
        <f t="shared" ca="1" si="0"/>
        <v/>
      </c>
      <c r="AB2" s="80"/>
      <c r="AC2" s="80"/>
    </row>
    <row r="3" spans="1:38" x14ac:dyDescent="0.15">
      <c r="A3" s="79" t="s">
        <v>0</v>
      </c>
      <c r="B3" s="79"/>
      <c r="C3" s="79"/>
      <c r="D3" s="79"/>
      <c r="E3" s="79"/>
      <c r="F3" s="79"/>
      <c r="G3" s="79"/>
      <c r="H3" s="79"/>
      <c r="I3" s="79"/>
    </row>
    <row r="4" spans="1:38" x14ac:dyDescent="0.15">
      <c r="A4" s="79"/>
      <c r="B4" s="79"/>
      <c r="C4" s="79"/>
      <c r="D4" s="79"/>
      <c r="E4" s="79"/>
      <c r="F4" s="79"/>
      <c r="G4" s="79"/>
      <c r="H4" s="79"/>
      <c r="I4" s="79"/>
    </row>
    <row r="5" spans="1:38" x14ac:dyDescent="0.15">
      <c r="A5" s="79"/>
      <c r="B5" s="79"/>
      <c r="C5" s="79"/>
      <c r="D5" s="79"/>
      <c r="E5" s="79"/>
      <c r="F5" s="79"/>
      <c r="G5" s="79"/>
      <c r="H5" s="79"/>
      <c r="I5" s="79"/>
    </row>
    <row r="6" spans="1:38" x14ac:dyDescent="0.15">
      <c r="A6" s="79"/>
      <c r="B6" s="79"/>
      <c r="C6" s="79"/>
      <c r="D6" s="79"/>
      <c r="E6" s="79"/>
      <c r="F6" s="79"/>
      <c r="G6" s="79"/>
      <c r="H6" s="79"/>
      <c r="I6" s="79"/>
    </row>
    <row r="8" spans="1:38" x14ac:dyDescent="0.15">
      <c r="A8" s="85" t="s">
        <v>1</v>
      </c>
      <c r="B8" s="85"/>
      <c r="C8" s="85"/>
      <c r="D8" s="85"/>
      <c r="E8" s="85"/>
      <c r="F8" s="85"/>
      <c r="G8" s="85"/>
      <c r="I8" s="78" t="s">
        <v>2</v>
      </c>
    </row>
    <row r="9" spans="1:38" x14ac:dyDescent="0.15">
      <c r="A9" s="85"/>
      <c r="B9" s="85"/>
      <c r="C9" s="85"/>
      <c r="D9" s="85"/>
      <c r="E9" s="85"/>
      <c r="F9" s="85"/>
      <c r="G9" s="85"/>
      <c r="I9" s="78" t="s">
        <v>3</v>
      </c>
    </row>
    <row r="10" spans="1:38" x14ac:dyDescent="0.15">
      <c r="A10" s="85"/>
      <c r="B10" s="85"/>
      <c r="C10" s="85"/>
      <c r="D10" s="85"/>
      <c r="E10" s="85"/>
      <c r="F10" s="85"/>
      <c r="G10" s="85"/>
    </row>
    <row r="11" spans="1:38" x14ac:dyDescent="0.15">
      <c r="A11" s="86" t="s">
        <v>4</v>
      </c>
      <c r="B11" s="86"/>
      <c r="C11" s="86"/>
      <c r="D11" s="86"/>
      <c r="E11" s="86"/>
      <c r="F11" s="86"/>
      <c r="G11" s="86"/>
    </row>
    <row r="12" spans="1:38" x14ac:dyDescent="0.15">
      <c r="A12" s="86" t="s">
        <v>5</v>
      </c>
      <c r="B12" s="86"/>
      <c r="C12" s="86"/>
      <c r="D12" s="86"/>
      <c r="E12" s="86"/>
      <c r="F12" s="86"/>
      <c r="G12" s="86"/>
    </row>
    <row r="13" spans="1:38" x14ac:dyDescent="0.15">
      <c r="A13" s="86" t="s">
        <v>6</v>
      </c>
      <c r="B13" s="86"/>
      <c r="C13" s="86"/>
      <c r="D13" s="86"/>
      <c r="E13" s="86"/>
      <c r="F13" s="86"/>
      <c r="G13" s="86"/>
    </row>
    <row r="14" spans="1:38" x14ac:dyDescent="0.15">
      <c r="A14" s="86" t="s">
        <v>7</v>
      </c>
      <c r="B14" s="86"/>
      <c r="C14" s="86"/>
      <c r="D14" s="86"/>
      <c r="E14" s="86"/>
      <c r="F14" s="86"/>
      <c r="G14" s="86"/>
    </row>
    <row r="16" spans="1:38" x14ac:dyDescent="0.15">
      <c r="A16" s="85" t="s">
        <v>8</v>
      </c>
      <c r="B16" s="85"/>
      <c r="C16" s="85"/>
      <c r="D16" s="85"/>
      <c r="E16" s="85"/>
      <c r="F16" s="85"/>
      <c r="G16" s="85"/>
      <c r="I16" s="78" t="s">
        <v>2</v>
      </c>
    </row>
    <row r="17" spans="1:9" x14ac:dyDescent="0.15">
      <c r="A17" s="85"/>
      <c r="B17" s="85"/>
      <c r="C17" s="85"/>
      <c r="D17" s="85"/>
      <c r="E17" s="85"/>
      <c r="F17" s="85"/>
      <c r="G17" s="85"/>
      <c r="I17" s="78" t="s">
        <v>9</v>
      </c>
    </row>
    <row r="18" spans="1:9" x14ac:dyDescent="0.15">
      <c r="A18" s="85"/>
      <c r="B18" s="85"/>
      <c r="C18" s="85"/>
      <c r="D18" s="85"/>
      <c r="E18" s="85"/>
      <c r="F18" s="85"/>
      <c r="G18" s="85"/>
    </row>
    <row r="19" spans="1:9" x14ac:dyDescent="0.15">
      <c r="A19" s="86" t="s">
        <v>10</v>
      </c>
      <c r="B19" s="86"/>
      <c r="C19" s="86"/>
      <c r="D19" s="86"/>
      <c r="E19" s="86"/>
      <c r="F19" s="86"/>
      <c r="G19" s="86"/>
    </row>
    <row r="20" spans="1:9" x14ac:dyDescent="0.15">
      <c r="A20" s="86" t="s">
        <v>11</v>
      </c>
      <c r="B20" s="86"/>
      <c r="C20" s="86"/>
      <c r="D20" s="86"/>
      <c r="E20" s="86"/>
      <c r="F20" s="86"/>
      <c r="G20" s="86"/>
    </row>
    <row r="21" spans="1:9" x14ac:dyDescent="0.15">
      <c r="A21" s="86" t="s">
        <v>12</v>
      </c>
      <c r="B21" s="86"/>
      <c r="C21" s="86"/>
      <c r="D21" s="86"/>
      <c r="E21" s="86"/>
      <c r="F21" s="86"/>
      <c r="G21" s="86"/>
    </row>
    <row r="22" spans="1:9" x14ac:dyDescent="0.15">
      <c r="A22" s="86" t="s">
        <v>13</v>
      </c>
      <c r="B22" s="86"/>
      <c r="C22" s="86"/>
      <c r="D22" s="86"/>
      <c r="E22" s="86"/>
      <c r="F22" s="86"/>
      <c r="G22" s="86"/>
    </row>
    <row r="24" spans="1:9" x14ac:dyDescent="0.15">
      <c r="A24" s="85" t="s">
        <v>14</v>
      </c>
      <c r="B24" s="85"/>
      <c r="C24" s="85"/>
      <c r="D24" s="85"/>
      <c r="E24" s="85"/>
      <c r="F24" s="85"/>
      <c r="G24" s="85"/>
      <c r="I24" s="78" t="s">
        <v>2</v>
      </c>
    </row>
    <row r="25" spans="1:9" x14ac:dyDescent="0.15">
      <c r="A25" s="85"/>
      <c r="B25" s="85"/>
      <c r="C25" s="85"/>
      <c r="D25" s="85"/>
      <c r="E25" s="85"/>
      <c r="F25" s="85"/>
      <c r="G25" s="85"/>
      <c r="I25" s="78" t="s">
        <v>15</v>
      </c>
    </row>
    <row r="26" spans="1:9" x14ac:dyDescent="0.15">
      <c r="A26" s="85"/>
      <c r="B26" s="85"/>
      <c r="C26" s="85"/>
      <c r="D26" s="85"/>
      <c r="E26" s="85"/>
      <c r="F26" s="85"/>
      <c r="G26" s="85"/>
    </row>
    <row r="27" spans="1:9" x14ac:dyDescent="0.15">
      <c r="A27" s="86" t="s">
        <v>16</v>
      </c>
      <c r="B27" s="86"/>
      <c r="C27" s="86"/>
      <c r="D27" s="86"/>
      <c r="E27" s="86"/>
      <c r="F27" s="86"/>
      <c r="G27" s="86"/>
    </row>
    <row r="28" spans="1:9" x14ac:dyDescent="0.15">
      <c r="A28" s="86" t="s">
        <v>17</v>
      </c>
      <c r="B28" s="86"/>
      <c r="C28" s="86"/>
      <c r="D28" s="86"/>
      <c r="E28" s="86"/>
      <c r="F28" s="86"/>
      <c r="G28" s="86"/>
    </row>
    <row r="29" spans="1:9" x14ac:dyDescent="0.15">
      <c r="A29" s="86" t="s">
        <v>18</v>
      </c>
      <c r="B29" s="86"/>
      <c r="C29" s="86"/>
      <c r="D29" s="86"/>
      <c r="E29" s="86"/>
      <c r="F29" s="86"/>
      <c r="G29" s="86"/>
    </row>
    <row r="30" spans="1:9" x14ac:dyDescent="0.15">
      <c r="A30" s="86" t="s">
        <v>19</v>
      </c>
      <c r="B30" s="86"/>
      <c r="C30" s="86"/>
      <c r="D30" s="86"/>
      <c r="E30" s="86"/>
      <c r="F30" s="86"/>
      <c r="G30" s="86"/>
    </row>
    <row r="32" spans="1:9" x14ac:dyDescent="0.15">
      <c r="A32" s="85" t="s">
        <v>20</v>
      </c>
      <c r="B32" s="85"/>
      <c r="C32" s="85"/>
      <c r="D32" s="85"/>
      <c r="E32" s="85"/>
      <c r="F32" s="85"/>
      <c r="G32" s="85"/>
      <c r="I32" s="78" t="s">
        <v>2</v>
      </c>
    </row>
    <row r="33" spans="1:10" x14ac:dyDescent="0.15">
      <c r="A33" s="85"/>
      <c r="B33" s="85"/>
      <c r="C33" s="85"/>
      <c r="D33" s="85"/>
      <c r="E33" s="85"/>
      <c r="F33" s="85"/>
      <c r="G33" s="85"/>
      <c r="I33" s="78" t="s">
        <v>21</v>
      </c>
    </row>
    <row r="34" spans="1:10" x14ac:dyDescent="0.15">
      <c r="A34" s="85"/>
      <c r="B34" s="85"/>
      <c r="C34" s="85"/>
      <c r="D34" s="85"/>
      <c r="E34" s="85"/>
      <c r="F34" s="85"/>
      <c r="G34" s="85"/>
    </row>
    <row r="35" spans="1:10" x14ac:dyDescent="0.15">
      <c r="A35" s="86" t="s">
        <v>22</v>
      </c>
      <c r="B35" s="86"/>
      <c r="C35" s="86"/>
      <c r="D35" s="86"/>
      <c r="E35" s="86"/>
      <c r="F35" s="86"/>
      <c r="G35" s="86"/>
    </row>
    <row r="36" spans="1:10" x14ac:dyDescent="0.15">
      <c r="A36" s="86" t="s">
        <v>23</v>
      </c>
      <c r="B36" s="86"/>
      <c r="C36" s="86"/>
      <c r="D36" s="86"/>
      <c r="E36" s="86"/>
      <c r="F36" s="86"/>
      <c r="G36" s="86"/>
    </row>
    <row r="37" spans="1:10" x14ac:dyDescent="0.15">
      <c r="A37" s="86" t="s">
        <v>24</v>
      </c>
      <c r="B37" s="86"/>
      <c r="C37" s="86"/>
      <c r="D37" s="86"/>
      <c r="E37" s="86"/>
      <c r="F37" s="86"/>
      <c r="G37" s="86"/>
    </row>
    <row r="38" spans="1:10" x14ac:dyDescent="0.15">
      <c r="A38" s="86" t="s">
        <v>19</v>
      </c>
      <c r="B38" s="86"/>
      <c r="C38" s="86"/>
      <c r="D38" s="86"/>
      <c r="E38" s="86"/>
      <c r="F38" s="86"/>
      <c r="G38" s="86"/>
    </row>
    <row r="39" spans="1:10" x14ac:dyDescent="0.15">
      <c r="G39" s="78" t="s">
        <v>25</v>
      </c>
      <c r="I39" s="87" t="str">
        <f>_xlfn.CONCAT(I9,I17,I25,I33)</f>
        <v>CBAD</v>
      </c>
      <c r="J39" s="78" t="s">
        <v>26</v>
      </c>
    </row>
  </sheetData>
  <mergeCells count="21">
    <mergeCell ref="A36:G36"/>
    <mergeCell ref="A37:G37"/>
    <mergeCell ref="A38:G38"/>
    <mergeCell ref="A27:G27"/>
    <mergeCell ref="A28:G28"/>
    <mergeCell ref="A29:G29"/>
    <mergeCell ref="A30:G30"/>
    <mergeCell ref="A32:G34"/>
    <mergeCell ref="A35:G35"/>
    <mergeCell ref="A16:G18"/>
    <mergeCell ref="A19:G19"/>
    <mergeCell ref="A20:G20"/>
    <mergeCell ref="A21:G21"/>
    <mergeCell ref="A22:G22"/>
    <mergeCell ref="A24:G26"/>
    <mergeCell ref="A3:I6"/>
    <mergeCell ref="A8:G10"/>
    <mergeCell ref="A11:G11"/>
    <mergeCell ref="A12:G12"/>
    <mergeCell ref="A13:G13"/>
    <mergeCell ref="A14:G14"/>
  </mergeCells>
  <conditionalFormatting sqref="A1:A2">
    <cfRule type="expression" dxfId="181" priority="8">
      <formula>$A$2/$B$2&gt;=0.076</formula>
    </cfRule>
  </conditionalFormatting>
  <conditionalFormatting sqref="B1:B2">
    <cfRule type="expression" dxfId="180" priority="9">
      <formula>$A$2/$B$2&gt;=0.153</formula>
    </cfRule>
  </conditionalFormatting>
  <conditionalFormatting sqref="C1:C2">
    <cfRule type="expression" dxfId="179" priority="10">
      <formula>$A$2/$B$2&gt;=0.23</formula>
    </cfRule>
  </conditionalFormatting>
  <conditionalFormatting sqref="D1:D2">
    <cfRule type="expression" dxfId="178" priority="11">
      <formula>$A$2/$B$2&gt;=0.307</formula>
    </cfRule>
  </conditionalFormatting>
  <conditionalFormatting sqref="E1:E2">
    <cfRule type="expression" dxfId="177" priority="12">
      <formula>$A$2/$B$2&gt;=0.384</formula>
    </cfRule>
  </conditionalFormatting>
  <conditionalFormatting sqref="F1:F2">
    <cfRule type="expression" dxfId="176" priority="13">
      <formula>$A$2/$B$2&gt;=0.461</formula>
    </cfRule>
  </conditionalFormatting>
  <conditionalFormatting sqref="G1:G2">
    <cfRule type="expression" dxfId="175" priority="14">
      <formula>$A$2/$B$2&gt;=0.538</formula>
    </cfRule>
  </conditionalFormatting>
  <conditionalFormatting sqref="H1:H2">
    <cfRule type="expression" dxfId="174" priority="15">
      <formula>$A$2/$B$2&gt;=0.615</formula>
    </cfRule>
  </conditionalFormatting>
  <conditionalFormatting sqref="I1:P2">
    <cfRule type="expression" dxfId="173" priority="16">
      <formula>$A$2/$B$2&gt;=0.692</formula>
    </cfRule>
  </conditionalFormatting>
  <conditionalFormatting sqref="X1:AF1 X2:AO2 AH1:AK1 AM1:AO1">
    <cfRule type="expression" dxfId="172" priority="17">
      <formula>$A$2/$B$2&gt;=1</formula>
    </cfRule>
  </conditionalFormatting>
  <conditionalFormatting sqref="O1">
    <cfRule type="expression" dxfId="171" priority="7">
      <formula>$A$2/$B$2&gt;=0.846</formula>
    </cfRule>
  </conditionalFormatting>
  <conditionalFormatting sqref="AG1">
    <cfRule type="expression" dxfId="170" priority="6">
      <formula>$A$2/$B$2&gt;=0.846</formula>
    </cfRule>
  </conditionalFormatting>
  <conditionalFormatting sqref="AL1">
    <cfRule type="expression" dxfId="169" priority="5">
      <formula>$A$2/$B$2&gt;=0.846</formula>
    </cfRule>
  </conditionalFormatting>
  <conditionalFormatting sqref="L1">
    <cfRule type="expression" dxfId="168" priority="4">
      <formula>$A$2/$B$2&gt;=0.846</formula>
    </cfRule>
  </conditionalFormatting>
  <conditionalFormatting sqref="Q1:R2">
    <cfRule type="expression" dxfId="167" priority="3">
      <formula>$A$2/$B$2&gt;=0.846</formula>
    </cfRule>
  </conditionalFormatting>
  <conditionalFormatting sqref="P1">
    <cfRule type="expression" dxfId="166" priority="2">
      <formula>$P$1&lt;&gt;""</formula>
    </cfRule>
  </conditionalFormatting>
  <conditionalFormatting sqref="A1:O2 X1:AO2 P2:R2 Q1:R1">
    <cfRule type="expression" dxfId="165" priority="1">
      <formula>$P$1="Feedback OFF"</formula>
    </cfRule>
  </conditionalFormatting>
  <dataValidations count="2">
    <dataValidation type="list" allowBlank="1" showInputMessage="1" showErrorMessage="1" sqref="I9 I17 I25 I33" xr:uid="{F30B3834-BDAE-4775-A9B8-E8567F844A46}">
      <formula1>"A, B, C, D"</formula1>
    </dataValidation>
    <dataValidation type="list" allowBlank="1" showInputMessage="1" showErrorMessage="1" sqref="P1" xr:uid="{8525CAF3-D08A-4CB6-825B-40C63596379C}">
      <formula1>"Feedback ON, Taunting ON, Feedback OFF"</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E4B03-85A6-4C6B-8D75-64F6CD8C071F}">
  <sheetPr>
    <tabColor rgb="FF4FADEA"/>
  </sheetPr>
  <dimension ref="A3:C40"/>
  <sheetViews>
    <sheetView topLeftCell="A2" zoomScale="59" zoomScaleNormal="100" workbookViewId="0">
      <selection activeCell="A3" sqref="A3:B6"/>
    </sheetView>
  </sheetViews>
  <sheetFormatPr defaultRowHeight="6.6" x14ac:dyDescent="0.15"/>
  <cols>
    <col min="1" max="1" width="99.77734375" style="78" customWidth="1"/>
    <col min="2" max="2" width="22.6640625" style="78" bestFit="1" customWidth="1"/>
    <col min="3" max="3" width="9.109375" style="78" bestFit="1" customWidth="1"/>
    <col min="4" max="16384" width="8.88671875" style="78"/>
  </cols>
  <sheetData>
    <row r="3" spans="1:3" x14ac:dyDescent="0.15">
      <c r="A3" s="79">
        <v>0</v>
      </c>
      <c r="B3" s="79"/>
    </row>
    <row r="4" spans="1:3" x14ac:dyDescent="0.15">
      <c r="A4" s="79"/>
      <c r="B4" s="79"/>
    </row>
    <row r="5" spans="1:3" x14ac:dyDescent="0.15">
      <c r="A5" s="79"/>
      <c r="B5" s="79"/>
    </row>
    <row r="6" spans="1:3" x14ac:dyDescent="0.15">
      <c r="A6" s="79"/>
      <c r="B6" s="79"/>
    </row>
    <row r="8" spans="1:3" ht="136.80000000000001" customHeight="1" x14ac:dyDescent="0.15">
      <c r="A8" s="92">
        <v>0</v>
      </c>
      <c r="B8" s="93">
        <v>0</v>
      </c>
    </row>
    <row r="9" spans="1:3" ht="145.19999999999999" customHeight="1" x14ac:dyDescent="0.15">
      <c r="A9" s="92">
        <v>0</v>
      </c>
      <c r="B9" s="93">
        <v>0</v>
      </c>
    </row>
    <row r="10" spans="1:3" ht="146.4" customHeight="1" x14ac:dyDescent="0.15">
      <c r="A10" s="92">
        <v>0</v>
      </c>
      <c r="B10" s="93">
        <v>0</v>
      </c>
    </row>
    <row r="11" spans="1:3" x14ac:dyDescent="0.15">
      <c r="A11" s="92">
        <v>0</v>
      </c>
      <c r="B11" s="93">
        <v>0</v>
      </c>
    </row>
    <row r="12" spans="1:3" x14ac:dyDescent="0.15">
      <c r="A12" s="92">
        <v>0</v>
      </c>
      <c r="B12" s="93">
        <v>0</v>
      </c>
    </row>
    <row r="13" spans="1:3" x14ac:dyDescent="0.15">
      <c r="A13" s="94">
        <v>0</v>
      </c>
      <c r="B13" s="87">
        <v>5</v>
      </c>
      <c r="C13" s="78">
        <v>0</v>
      </c>
    </row>
    <row r="16" spans="1:3" ht="14.4" customHeight="1" x14ac:dyDescent="0.15"/>
    <row r="24" s="78" customFormat="1" ht="14.4" customHeight="1" x14ac:dyDescent="0.15"/>
    <row r="32" s="78" customFormat="1" ht="14.4" customHeight="1" x14ac:dyDescent="0.15"/>
    <row r="40" s="78" customFormat="1" ht="14.4" customHeight="1" x14ac:dyDescent="0.15"/>
  </sheetData>
  <mergeCells count="1">
    <mergeCell ref="A3:B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B2C8D-2161-4182-8161-4E0F0A24F14F}">
  <sheetPr>
    <tabColor rgb="FF4FADEA"/>
  </sheetPr>
  <dimension ref="A1:I40"/>
  <sheetViews>
    <sheetView topLeftCell="A2" zoomScale="59" zoomScaleNormal="100" workbookViewId="0">
      <selection activeCell="B13" sqref="B13"/>
    </sheetView>
  </sheetViews>
  <sheetFormatPr defaultRowHeight="6.6" x14ac:dyDescent="0.15"/>
  <cols>
    <col min="1" max="1" width="99.77734375" style="78" customWidth="1"/>
    <col min="2" max="16384" width="8.88671875" style="78"/>
  </cols>
  <sheetData>
    <row r="1" spans="1:9" x14ac:dyDescent="0.15">
      <c r="I1" s="78" t="s">
        <v>718</v>
      </c>
    </row>
    <row r="2" spans="1:9" x14ac:dyDescent="0.15">
      <c r="A2" s="88">
        <f ca="1">IF('IC3 A'!$D$2="DRAGGING CELLS IS NOT PERMITTED. PLEASE UNDO LAST ACTION!!",0,IF('IC3 A'!$P$1&lt;&gt;"Feedback OFF",IF(Scoreboard!$F$22="",SUMIFS('IC3 APT'!A3:$AL$13, 'IC3 APT'!A3:$AL$13, "&gt;0", 'IC3 ASC'!A3:$AL$13, "PerfectMsg")+ABS(SUMIFS('IC3 APT'!A3:$AL$13, 'IC3 APT'!A3:$AL$13, "&lt;0", 'IC3 ASC'!A3:$AL$13, "PerfectMsg")),0),0))</f>
        <v>0</v>
      </c>
      <c r="B2" s="88">
        <f>SUMIF('IC3 APT'!A3:$AL$13,"&gt;0")</f>
        <v>5</v>
      </c>
    </row>
    <row r="3" spans="1:9" x14ac:dyDescent="0.15">
      <c r="A3" s="79">
        <v>0</v>
      </c>
      <c r="B3" s="79"/>
    </row>
    <row r="4" spans="1:9" x14ac:dyDescent="0.15">
      <c r="A4" s="79"/>
      <c r="B4" s="79"/>
    </row>
    <row r="5" spans="1:9" x14ac:dyDescent="0.15">
      <c r="A5" s="79"/>
      <c r="B5" s="79"/>
    </row>
    <row r="6" spans="1:9" x14ac:dyDescent="0.15">
      <c r="A6" s="79"/>
      <c r="B6" s="79"/>
    </row>
    <row r="8" spans="1:9" ht="136.80000000000001" customHeight="1" x14ac:dyDescent="0.15">
      <c r="A8" s="92">
        <v>0</v>
      </c>
      <c r="B8" s="93"/>
    </row>
    <row r="9" spans="1:9" ht="145.19999999999999" customHeight="1" x14ac:dyDescent="0.15">
      <c r="A9" s="92">
        <v>0</v>
      </c>
      <c r="B9" s="93"/>
    </row>
    <row r="10" spans="1:9" ht="146.4" customHeight="1" x14ac:dyDescent="0.15">
      <c r="A10" s="92">
        <v>0</v>
      </c>
      <c r="B10" s="93"/>
    </row>
    <row r="11" spans="1:9" x14ac:dyDescent="0.15">
      <c r="A11" s="92">
        <v>0</v>
      </c>
      <c r="B11" s="93"/>
    </row>
    <row r="12" spans="1:9" x14ac:dyDescent="0.15">
      <c r="A12" s="92">
        <v>0</v>
      </c>
      <c r="B12" s="93"/>
    </row>
    <row r="13" spans="1:9" x14ac:dyDescent="0.15">
      <c r="A13" s="94">
        <v>0</v>
      </c>
      <c r="B13" s="87" t="str">
        <f ca="1">_xlfn.IFS(ISBLANK('IC3 A'!B13),"",IF(NOT(ISNA('#_IC3 A'!B13)),IF(ISNA('IC3 A'!B13),TRUE,FALSE),FALSE),"StuNAMsg",IF(AND(ISNA('#_IC3 A'!B13),ISNA('IC3 A'!B13)),TRUE,FALSE),"PerfectMsg",IF(NOT(ISERROR('#_IC3 A'!B13)),IF(ISERROR('IC3 A'!B13),TRUE,FALSE),FALSE),"StuErrorMsg",IF(TYPE('#_IC3 A'!B13)&lt;&gt;TYPE('IC3 A'!B13),TRUE,FALSE),"WrongTypeMsg",IF(_xlfn.ISFORMULA('#_IC3 A'!B13),IF(NOT(_xlfn.ISFORMULA('IC3 A'!B13)),TRUE),FALSE),"MissingFormulaMsg",IF(NOT(AND(ISNUMBER(FIND("[",_xlfn.FORMULATEXT('#_IC3 A'!B13))),ISNUMBER(FIND("!",_xlfn.FORMULATEXT('#_IC3 A'!B13))))),AND(ISNUMBER(FIND("[",_xlfn.FORMULATEXT('IC3 A'!B13))),ISNUMBER(FIND("!",_xlfn.FORMULATEXT('IC3 A'!B13)))),FALSE),"ExternalRefsMsg",IF(ISNUMBER('#_IC3 A'!B13),IF(ABS('#_IC3 A'!B13-'IC3 A'!B13)&gt;0.00001,TRUE,FALSE),IF('#_IC3 A'!B13&lt;&gt;'IC3 A'!B13,TRUE,FALSE)),IF(ISNUMBER('#_IC3 A'!B13),IF('#_IC3 A'!B13&gt;'IC3 A'!B13,"TooLow","TooHigh"),"WrongAnswer"),NOT(_xlfn.ISFORMULA('#_IC3 A'!B13)),IF(_xlfn.IFS(ISTEXT('#_IC3 A'!B13),FALSE,ISLOGICAL('#_IC3 A'!B13),FALSE,SUBSTITUTE(CELL("format",'#_IC3 A'!B13),"-","")=SUBSTITUTE(CELL("format",'IC3 A'!B13),"-",""),FALSE,CELL("format",'#_IC3 A'!B13)="G",FALSE,AND(CELL("format",'#_IC3 A'!B13)="F0",CELL("format",'IC3 A'!B13)="G"),FALSE,TRUE,IFERROR(IF(MATCH(CELL("format",'#_IC3 A'!B13)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A'!B13),_xlfn.FORMULATEXT('IC3 A'!B13),'IC3 A'!B13),"9","#"),"8","#"),"7","#"),"6","#"),"5","#"),"4","#"),"3","#"),"2","#"),"1","#"),"0","#"),"$","")," ",""),",","@"),"&gt;","@"),"&lt;","@"),"=","@"),")","@"),"(","@"),"^","@"),"/","@"),"+","@"),"*","@"),"-","@"))-LEN(SUBSTITUTE(SUBSTITUTE(SUBSTITUTE(SUBSTITUTE(SUBSTITUTE(SUBSTITUTE(SUBSTITUTE(SUBSTITUTE(SUBSTITUTE(SUBSTITUTE(SUBSTITUTE(SUBSTITUTE(SUBSTITUTE(SUBSTITUTE(SUBSTITUTE(SUBSTITUTE(SUBSTITUTE(SUBSTITUTE(SUBSTITUTE(SUBSTITUTE(SUBSTITUTE(SUBSTITUTE(SUBSTITUTE(SUBSTITUTE(IF(_xlfn.ISFORMULA('IC3 A'!B13),_xlfn.FORMULATEXT('IC3 A'!B13),'IC3 A'!B13),"9","#"),"8","#"),"7","#"),"6","#"),"5","#"),"4","#"),"3","#"),"2","#"),"1","#"),"0","#"),"$","")," ",""),",","@"),"&gt;","@"),"&lt;","@"),"=","@"),")","@"),"(","@"),"^","@"),"/","@"),"+","@"),"*","@"),"-","@"),"@#","")))/2&gt;(LEN(SUBSTITUTE(SUBSTITUTE(SUBSTITUTE(SUBSTITUTE(SUBSTITUTE(SUBSTITUTE(SUBSTITUTE(SUBSTITUTE(SUBSTITUTE(SUBSTITUTE(SUBSTITUTE(SUBSTITUTE(SUBSTITUTE(SUBSTITUTE(SUBSTITUTE(SUBSTITUTE(SUBSTITUTE(SUBSTITUTE(SUBSTITUTE(SUBSTITUTE(SUBSTITUTE(SUBSTITUTE(SUBSTITUTE(IF(_xlfn.ISFORMULA('#_IC3 A'!B13),_xlfn.FORMULATEXT('#_IC3 A'!B13),'#_IC3 A'!B13),"9","#"),"8","#"),"7","#"),"6","#"),"5","#"),"4","#"),"3","#"),"2","#"),"1","#"),"0","#"),"$","")," ",""),",","@"),"&gt;","@"),"&lt;","@"),"=","@"),")","@"),"(","@"),"^","@"),"/","@"),"+","@"),"*","@"),"-","@"))-LEN(SUBSTITUTE(SUBSTITUTE(SUBSTITUTE(SUBSTITUTE(SUBSTITUTE(SUBSTITUTE(SUBSTITUTE(SUBSTITUTE(SUBSTITUTE(SUBSTITUTE(SUBSTITUTE(SUBSTITUTE(SUBSTITUTE(SUBSTITUTE(SUBSTITUTE(SUBSTITUTE(SUBSTITUTE(SUBSTITUTE(SUBSTITUTE(SUBSTITUTE(SUBSTITUTE(SUBSTITUTE(SUBSTITUTE(SUBSTITUTE(IF(_xlfn.ISFORMULA('#_IC3 A'!B13),_xlfn.FORMULATEXT('#_IC3 A'!B13),'#_IC3 A'!B13),"9","#"),"8","#"),"7","#"),"6","#"),"5","#"),"4","#"),"3","#"),"2","#"),"1","#"),"0","#"),"$","")," ",""),",","@"),"&gt;","@"),"&lt;","@"),"=","@"),")","@"),"(","@"),"^","@"),"/","@"),"+","@"),"*","@"),"-","@"),"@#","")))/2,TRUE,FALSE),"HardCodeMsg",IF(LEN(IF(_xlfn.ISFORMULA('IC3 A'!B13),_xlfn.FORMULATEXT('IC3 A'!B13),'IC3 A'!B13))-LEN(SUBSTITUTE(IF(_xlfn.ISFORMULA('IC3 A'!B13),_xlfn.FORMULATEXT('IC3 A'!B13),'IC3 A'!B13),"""",""))&gt;LEN(IF(_xlfn.ISFORMULA('#_IC3 A'!B13),_xlfn.FORMULATEXT('#_IC3 A'!B13),'#_IC3 A'!B13))-LEN(SUBSTITUTE(IF(_xlfn.ISFORMULA('#_IC3 A'!B13),_xlfn.FORMULATEXT('#_IC3 A'!B13),'#_IC3 A'!B13),"""","")),TRUE,FALSE),"HardQuoteMsg",IF(LEN(IF(_xlfn.ISFORMULA('IC3 A'!B13),_xlfn.FORMULATEXT('IC3 A'!B13),'IC3 A'!B13))-LEN(SUBSTITUTE(IF(_xlfn.ISFORMULA('IC3 A'!B13),_xlfn.FORMULATEXT('IC3 A'!B13),'IC3 A'!B13),"$",""))&lt;LEN(IF(_xlfn.ISFORMULA('#_IC3 A'!B13),_xlfn.FORMULATEXT('#_IC3 A'!B13),'#_IC3 A'!B13))-LEN(SUBSTITUTE(IF(_xlfn.ISFORMULA('#_IC3 A'!B13),_xlfn.FORMULATEXT('#_IC3 A'!B13),'#_IC3 A'!B13),"$","")),TRUE,FALSE),"MissingAbsMsg",_xlfn.IFS(ISTEXT('#_IC3 A'!B13),FALSE,ISLOGICAL('#_IC3 A'!B13),FALSE,SUBSTITUTE(CELL("format",'#_IC3 A'!B13),"-","")=SUBSTITUTE(CELL("format",'IC3 A'!B13),"-",""),FALSE,CELL("format",'#_IC3 A'!B13)="G",FALSE,AND(CELL("format",'#_IC3 A'!B13)="F0",CELL("format",'IC3 A'!B13)="G"),FALSE,TRUE,IFERROR(IF(MATCH(CELL("format",'#_IC3 A'!B13),FormatCodes_SFX!$A$4:$A$53,0)&gt;0,TRUE),FALSE),TRUE,TRUE),"FormatMsg",TRUE,"PerfectMsg")</f>
        <v>WrongAnswer</v>
      </c>
      <c r="C13" s="78">
        <v>0</v>
      </c>
    </row>
    <row r="16" spans="1:9" ht="14.4" customHeight="1" x14ac:dyDescent="0.15"/>
    <row r="24" s="78" customFormat="1" ht="14.4" customHeight="1" x14ac:dyDescent="0.15"/>
    <row r="32" s="78" customFormat="1" ht="14.4" customHeight="1" x14ac:dyDescent="0.15"/>
    <row r="40" s="78" customFormat="1" ht="14.4" customHeight="1" x14ac:dyDescent="0.15"/>
  </sheetData>
  <mergeCells count="1">
    <mergeCell ref="A3:B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7592E-E529-4781-9D16-5A0B6CD84898}">
  <sheetPr>
    <tabColor theme="4" tint="-0.249977111117893"/>
  </sheetPr>
  <dimension ref="A1:AO40"/>
  <sheetViews>
    <sheetView showGridLines="0" zoomScaleNormal="100" workbookViewId="0">
      <pane ySplit="2" topLeftCell="A3" activePane="bottomLeft" state="frozen"/>
      <selection pane="bottomLeft" activeCell="A3" sqref="A3:B6"/>
    </sheetView>
  </sheetViews>
  <sheetFormatPr defaultRowHeight="14.4" x14ac:dyDescent="0.3"/>
  <cols>
    <col min="1" max="1" width="99.77734375" customWidth="1"/>
  </cols>
  <sheetData>
    <row r="1" spans="1:41" ht="22.05" customHeight="1" x14ac:dyDescent="0.3">
      <c r="A1" s="62" t="s">
        <v>713</v>
      </c>
      <c r="B1" s="62" t="s">
        <v>714</v>
      </c>
      <c r="C1" s="62" t="s">
        <v>715</v>
      </c>
      <c r="D1" s="63"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62"/>
      <c r="F1" s="62"/>
      <c r="G1" s="62"/>
      <c r="H1" s="62"/>
      <c r="I1" s="63" t="str" cm="1">
        <f t="array" ref="I1">_xlfn.IFS(ROW(A100)&lt;100,"Undo deleted row or quit without saving",COLUMN(AZ1)&lt;52,"Undo deleted column or quit without saving",ROW(A100)&gt;100,"Undo inserted row or quit without saving",COLUMN(AZ1)&gt;52,"Undo inserted column or quit without saving",Scoreboard!$F$22&lt;&gt;"","Security compromised: Undo last action or quit without saving",TRUE=TRUE,"Connor Guarino")</f>
        <v>Connor Guarino</v>
      </c>
      <c r="J1" s="63"/>
      <c r="K1" s="63"/>
      <c r="L1" s="63" t="s">
        <v>716</v>
      </c>
      <c r="M1" s="63"/>
      <c r="N1" s="63"/>
      <c r="O1" s="63"/>
      <c r="P1" s="64" t="s">
        <v>719</v>
      </c>
      <c r="Q1" s="63"/>
      <c r="R1" s="63"/>
      <c r="S1" s="89" t="s">
        <v>721</v>
      </c>
      <c r="T1" s="66"/>
      <c r="U1" s="65"/>
      <c r="V1" s="66"/>
      <c r="W1" s="65"/>
      <c r="X1" s="62" t="str">
        <f t="shared" ref="X1:AA2" si="0">A1</f>
        <v>earned</v>
      </c>
      <c r="Y1" s="62" t="str">
        <f t="shared" si="0"/>
        <v>possible</v>
      </c>
      <c r="Z1" s="62" t="str">
        <f t="shared" si="0"/>
        <v>cell</v>
      </c>
      <c r="AA1" s="63" t="str">
        <f t="shared" ca="1" si="0"/>
        <v>error</v>
      </c>
      <c r="AB1" s="62"/>
      <c r="AC1" s="62"/>
      <c r="AD1" s="67"/>
      <c r="AE1" s="67"/>
      <c r="AF1" s="63" t="str">
        <f>I1</f>
        <v>Connor Guarino</v>
      </c>
      <c r="AG1" s="63"/>
      <c r="AH1" s="67"/>
      <c r="AI1" s="67"/>
      <c r="AJ1" s="67"/>
      <c r="AK1" s="67"/>
      <c r="AL1" s="63" t="s">
        <v>716</v>
      </c>
      <c r="AM1" s="67"/>
      <c r="AN1" s="67"/>
      <c r="AO1" s="67"/>
    </row>
    <row r="2" spans="1:41" ht="22.95" customHeight="1" thickBot="1" x14ac:dyDescent="0.65">
      <c r="A2" s="68">
        <f ca="1">'IC3 ASC'!$A$2</f>
        <v>0</v>
      </c>
      <c r="B2" s="69">
        <f>'IC3 ASC'!$B$2</f>
        <v>5</v>
      </c>
      <c r="C2" s="68" t="str" cm="1">
        <f t="array" aca="1" ref="C2" ca="1">SUBSTITUTE(IF(LEN(CELL("address"))&lt;15,CELL("address"),""),"$","")</f>
        <v/>
      </c>
      <c r="D2" s="70" t="str">
        <f ca="1">IF(ISNUMBER(SEARCH("#REF!",_xlfn.FORMULATEXT(INDIRECT("'IC3 ASC'!"&amp;C2)))),"DRAGGING CELLS IS NOT PERMITTED. PLEASE UNDO LAST ACTION!!",IF($P$1&lt;&gt;"Feedback OFF",IFERROR(HLOOKUP(INDIRECT("'IC3 ASC'!"&amp;C2),Feedback_SFX!$B$2:$N$10,IF($P$1="Feedback ON", 2, Feedback_SFX!B1), FALSE), ""),""))</f>
        <v/>
      </c>
      <c r="E2" s="71"/>
      <c r="F2" s="71"/>
      <c r="G2" s="71"/>
      <c r="H2" s="71"/>
      <c r="I2" s="72"/>
      <c r="J2" s="71"/>
      <c r="K2" s="71"/>
      <c r="L2" s="71"/>
      <c r="M2" s="71"/>
      <c r="N2" s="71"/>
      <c r="O2" s="71"/>
      <c r="P2" s="77" t="str">
        <f ca="1">IF(Scoreboard!$E$4="Excel version: Invalid","****ERROR: Scoreboard requires Excel 365 or 2021 to run****", "")</f>
        <v/>
      </c>
      <c r="Q2" s="71"/>
      <c r="R2" s="71"/>
      <c r="S2" s="16"/>
      <c r="T2" s="73"/>
      <c r="U2" s="74"/>
      <c r="V2" s="73"/>
      <c r="W2" s="74"/>
      <c r="X2" s="75">
        <f t="shared" ca="1" si="0"/>
        <v>0</v>
      </c>
      <c r="Y2" s="75">
        <f t="shared" si="0"/>
        <v>5</v>
      </c>
      <c r="Z2" s="75" t="str">
        <f t="shared" ca="1" si="0"/>
        <v/>
      </c>
      <c r="AA2" s="70" t="str">
        <f t="shared" ca="1" si="0"/>
        <v/>
      </c>
      <c r="AB2" s="71"/>
      <c r="AC2" s="71"/>
      <c r="AD2" s="76"/>
      <c r="AE2" s="76"/>
      <c r="AF2" s="76"/>
      <c r="AG2" s="76"/>
      <c r="AH2" s="76"/>
      <c r="AI2" s="76"/>
      <c r="AJ2" s="76"/>
      <c r="AK2" s="76"/>
      <c r="AL2" s="76"/>
      <c r="AM2" s="76"/>
      <c r="AN2" s="76"/>
      <c r="AO2" s="76"/>
    </row>
    <row r="3" spans="1:41" x14ac:dyDescent="0.3">
      <c r="A3" s="20" t="s">
        <v>0</v>
      </c>
      <c r="B3" s="21"/>
    </row>
    <row r="4" spans="1:41" x14ac:dyDescent="0.3">
      <c r="A4" s="22"/>
      <c r="B4" s="23"/>
    </row>
    <row r="5" spans="1:41" x14ac:dyDescent="0.3">
      <c r="A5" s="22"/>
      <c r="B5" s="23"/>
    </row>
    <row r="6" spans="1:41" x14ac:dyDescent="0.3">
      <c r="A6" s="22"/>
      <c r="B6" s="23"/>
    </row>
    <row r="7" spans="1:41" x14ac:dyDescent="0.3">
      <c r="A7" s="24"/>
      <c r="B7" s="25"/>
    </row>
    <row r="8" spans="1:41" ht="136.80000000000001" customHeight="1" x14ac:dyDescent="0.3">
      <c r="A8" s="90" t="s">
        <v>27</v>
      </c>
      <c r="B8" s="91"/>
    </row>
    <row r="9" spans="1:41" ht="145.19999999999999" customHeight="1" x14ac:dyDescent="0.3">
      <c r="A9" s="90" t="s">
        <v>28</v>
      </c>
      <c r="B9" s="91"/>
    </row>
    <row r="10" spans="1:41" ht="146.4" customHeight="1" x14ac:dyDescent="0.3">
      <c r="A10" s="90" t="s">
        <v>29</v>
      </c>
      <c r="B10" s="91"/>
    </row>
    <row r="11" spans="1:41" ht="126" x14ac:dyDescent="0.3">
      <c r="A11" s="90" t="s">
        <v>30</v>
      </c>
      <c r="B11" s="91"/>
    </row>
    <row r="12" spans="1:41" ht="108" x14ac:dyDescent="0.3">
      <c r="A12" s="90" t="s">
        <v>31</v>
      </c>
      <c r="B12" s="91"/>
    </row>
    <row r="13" spans="1:41" x14ac:dyDescent="0.3">
      <c r="A13" s="26" t="s">
        <v>25</v>
      </c>
      <c r="B13" s="61" t="str">
        <f>_xlfn.CONCAT(B8,B9,B10,B11,B12)</f>
        <v/>
      </c>
      <c r="C13" t="s">
        <v>26</v>
      </c>
    </row>
    <row r="16" spans="1:41" ht="14.4" customHeight="1" x14ac:dyDescent="0.3"/>
    <row r="24" ht="14.4" customHeight="1" x14ac:dyDescent="0.3"/>
    <row r="32" ht="14.4" customHeight="1" x14ac:dyDescent="0.3"/>
    <row r="40" ht="14.4" customHeight="1" x14ac:dyDescent="0.3"/>
  </sheetData>
  <mergeCells count="1">
    <mergeCell ref="A3:B6"/>
  </mergeCells>
  <conditionalFormatting sqref="A1:A2">
    <cfRule type="expression" dxfId="164" priority="12">
      <formula>$A$2/$B$2&gt;=0.076</formula>
    </cfRule>
  </conditionalFormatting>
  <conditionalFormatting sqref="B1:B2">
    <cfRule type="expression" dxfId="163" priority="13">
      <formula>$A$2/$B$2&gt;=0.153</formula>
    </cfRule>
  </conditionalFormatting>
  <conditionalFormatting sqref="C1:C2">
    <cfRule type="expression" dxfId="162" priority="14">
      <formula>$A$2/$B$2&gt;=0.23</formula>
    </cfRule>
  </conditionalFormatting>
  <conditionalFormatting sqref="D1:D2">
    <cfRule type="expression" dxfId="161" priority="15">
      <formula>$A$2/$B$2&gt;=0.307</formula>
    </cfRule>
  </conditionalFormatting>
  <conditionalFormatting sqref="E1:E2">
    <cfRule type="expression" dxfId="160" priority="16">
      <formula>$A$2/$B$2&gt;=0.384</formula>
    </cfRule>
  </conditionalFormatting>
  <conditionalFormatting sqref="F1:F2">
    <cfRule type="expression" dxfId="159" priority="17">
      <formula>$A$2/$B$2&gt;=0.461</formula>
    </cfRule>
  </conditionalFormatting>
  <conditionalFormatting sqref="G1:G2">
    <cfRule type="expression" dxfId="158" priority="18">
      <formula>$A$2/$B$2&gt;=0.538</formula>
    </cfRule>
  </conditionalFormatting>
  <conditionalFormatting sqref="H1:H2">
    <cfRule type="expression" dxfId="157" priority="19">
      <formula>$A$2/$B$2&gt;=0.615</formula>
    </cfRule>
  </conditionalFormatting>
  <conditionalFormatting sqref="I1:P2">
    <cfRule type="expression" dxfId="156" priority="20">
      <formula>$A$2/$B$2&gt;=0.692</formula>
    </cfRule>
  </conditionalFormatting>
  <conditionalFormatting sqref="X1:AF1 X2:AO2 AH1:AK1 AM1:AO1">
    <cfRule type="expression" dxfId="155" priority="21">
      <formula>$A$2/$B$2&gt;=1</formula>
    </cfRule>
  </conditionalFormatting>
  <conditionalFormatting sqref="O1">
    <cfRule type="expression" dxfId="154" priority="11">
      <formula>$A$2/$B$2&gt;=0.846</formula>
    </cfRule>
  </conditionalFormatting>
  <conditionalFormatting sqref="AG1">
    <cfRule type="expression" dxfId="153" priority="10">
      <formula>$A$2/$B$2&gt;=0.846</formula>
    </cfRule>
  </conditionalFormatting>
  <conditionalFormatting sqref="AL1">
    <cfRule type="expression" dxfId="152" priority="9">
      <formula>$A$2/$B$2&gt;=0.846</formula>
    </cfRule>
  </conditionalFormatting>
  <conditionalFormatting sqref="L1">
    <cfRule type="expression" dxfId="151" priority="8">
      <formula>$A$2/$B$2&gt;=0.846</formula>
    </cfRule>
  </conditionalFormatting>
  <conditionalFormatting sqref="Q1:R2">
    <cfRule type="expression" dxfId="150" priority="7">
      <formula>$A$2/$B$2&gt;=0.846</formula>
    </cfRule>
  </conditionalFormatting>
  <conditionalFormatting sqref="P1">
    <cfRule type="expression" dxfId="149" priority="6">
      <formula>$P$1&lt;&gt;""</formula>
    </cfRule>
  </conditionalFormatting>
  <conditionalFormatting sqref="A1:O2 X1:AO2 P2:R2 Q1:R1">
    <cfRule type="expression" dxfId="148" priority="5">
      <formula>$P$1="Feedback OFF"</formula>
    </cfRule>
  </conditionalFormatting>
  <conditionalFormatting sqref="A3:AA100">
    <cfRule type="expression" dxfId="142" priority="2" stopIfTrue="1">
      <formula>$D$2="DRAGGING CELLS IS NOT PERMITTED. PLEASE UNDO LAST ACTION!!"</formula>
    </cfRule>
  </conditionalFormatting>
  <dataValidations count="2">
    <dataValidation type="list" allowBlank="1" showInputMessage="1" showErrorMessage="1" sqref="B8:B12" xr:uid="{154DD782-0EB8-4F72-B54C-388994412228}">
      <formula1>"A, B, C, D"</formula1>
    </dataValidation>
    <dataValidation type="list" allowBlank="1" showInputMessage="1" showErrorMessage="1" sqref="P1" xr:uid="{7867C57F-3E69-4E18-B640-B52989AA9CB6}">
      <formula1>"Feedback ON, Taunting ON, Feedback OFF"</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22" stopIfTrue="1" id="{2DA35DD0-3202-45B9-8F3D-5A21EAED9E7A}">
            <xm:f>AND($P$1&lt;&gt;"Feedback OFF",IF('IC3 ASC'!A3=Feedback_SFX!$C$2, TRUE, FALSE))</xm:f>
            <x14:dxf>
              <fill>
                <patternFill>
                  <bgColor rgb="FFCEEED0"/>
                </patternFill>
              </fill>
            </x14:dxf>
          </x14:cfRule>
          <xm:sqref>A3:AL13</xm:sqref>
        </x14:conditionalFormatting>
        <x14:conditionalFormatting xmlns:xm="http://schemas.microsoft.com/office/excel/2006/main">
          <x14:cfRule type="expression" priority="23" stopIfTrue="1" id="{1929E217-E866-40D2-B5F5-23D013F2C07D}">
            <xm:f>AND($P$1&lt;&gt;"Feedback OFF",IF('IC3 ASC'!A3=Feedback_SFX!$K$2, TRUE, FALSE))</xm:f>
            <x14:dxf>
              <fill>
                <patternFill>
                  <bgColor rgb="FFFFFF64"/>
                </patternFill>
              </fill>
            </x14:dxf>
          </x14:cfRule>
          <xm:sqref>A3:AL13</xm:sqref>
        </x14:conditionalFormatting>
        <x14:conditionalFormatting xmlns:xm="http://schemas.microsoft.com/office/excel/2006/main">
          <x14:cfRule type="expression" priority="24" stopIfTrue="1" id="{9539BBB6-172F-4045-AF95-E170BB4F433D}">
            <xm:f>AND($P$1&lt;&gt;"Feedback OFF",AND(IF('IC3 ASC'!A3&lt;&gt;Feedback_SFX!$C$2, TRUE, FALSE),'IC3 ASC'!A3&lt;&gt;"",_xlfn.ISFORMULA('IC3 ASC'!A3)))</xm:f>
            <x14:dxf>
              <fill>
                <patternFill>
                  <bgColor rgb="FFFF99CC"/>
                </patternFill>
              </fill>
            </x14:dxf>
          </x14:cfRule>
          <xm:sqref>A3:AL13</xm:sqref>
        </x14:conditionalFormatting>
        <x14:conditionalFormatting xmlns:xm="http://schemas.microsoft.com/office/excel/2006/main">
          <x14:cfRule type="expression" priority="4" stopIfTrue="1" id="{0FD7B8A8-E3FE-47C6-9327-65E0A786E660}">
            <xm:f>Scoreboard!$F$22&lt;&gt;""</xm:f>
            <x14:dxf>
              <font>
                <color rgb="FF9C0006"/>
              </font>
              <fill>
                <patternFill>
                  <fgColor indexed="64"/>
                  <bgColor rgb="FFFFC7CE"/>
                </patternFill>
              </fill>
            </x14:dxf>
          </x14:cfRule>
          <xm:sqref>I1:N1</xm:sqref>
        </x14:conditionalFormatting>
        <x14:conditionalFormatting xmlns:xm="http://schemas.microsoft.com/office/excel/2006/main">
          <x14:cfRule type="expression" priority="3" stopIfTrue="1" id="{284EA02A-9BE8-4395-A8C1-02E99E1F2AB3}">
            <xm:f>Scoreboard!$F$22&lt;&gt;""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1" stopIfTrue="1" id="{55BCF1DD-EA33-4398-98C5-479852C8E671}">
            <xm:f>Scoreboard!$E$4="Excel version: Invalid"</xm:f>
            <x14:dxf>
              <font>
                <color rgb="FF9C0006"/>
              </font>
              <fill>
                <patternFill>
                  <fgColor indexed="64"/>
                  <bgColor rgb="FFFFC7CE"/>
                </patternFill>
              </fill>
            </x14:dxf>
          </x14:cfRule>
          <xm:sqref>A3:AA100</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B3777-E3D1-4826-8C44-E7C6322A729D}">
  <sheetPr>
    <tabColor rgb="FF4FADEA"/>
  </sheetPr>
  <dimension ref="A1:AL40"/>
  <sheetViews>
    <sheetView zoomScale="59" zoomScaleNormal="100" workbookViewId="0">
      <pane ySplit="2" topLeftCell="A3" activePane="bottomLeft" state="frozen"/>
      <selection pane="bottomLeft" activeCell="A3" sqref="A3:XFD6"/>
    </sheetView>
  </sheetViews>
  <sheetFormatPr defaultRowHeight="6.6" x14ac:dyDescent="0.15"/>
  <cols>
    <col min="1" max="1" width="99.77734375" style="78" customWidth="1"/>
    <col min="2" max="16384" width="8.88671875" style="78"/>
  </cols>
  <sheetData>
    <row r="1" spans="1:38" ht="22.05" customHeight="1" x14ac:dyDescent="0.15">
      <c r="A1" s="80" t="s">
        <v>713</v>
      </c>
      <c r="B1" s="80" t="s">
        <v>714</v>
      </c>
      <c r="C1" s="80" t="s">
        <v>715</v>
      </c>
      <c r="D1" s="81"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80"/>
      <c r="F1" s="80"/>
      <c r="G1" s="80"/>
      <c r="H1" s="80"/>
      <c r="I1" s="81" t="str">
        <f>'IC3 ASC'!$I$1</f>
        <v>Connor Guarino</v>
      </c>
      <c r="J1" s="81"/>
      <c r="K1" s="81"/>
      <c r="L1" s="81" t="s">
        <v>716</v>
      </c>
      <c r="M1" s="81"/>
      <c r="N1" s="81"/>
      <c r="O1" s="81"/>
      <c r="P1" s="81" t="s">
        <v>717</v>
      </c>
      <c r="Q1" s="81"/>
      <c r="R1" s="81"/>
      <c r="X1" s="80" t="str">
        <f t="shared" ref="X1:AA2" si="0">A1</f>
        <v>earned</v>
      </c>
      <c r="Y1" s="80" t="str">
        <f t="shared" si="0"/>
        <v>possible</v>
      </c>
      <c r="Z1" s="80" t="str">
        <f t="shared" si="0"/>
        <v>cell</v>
      </c>
      <c r="AA1" s="81" t="str">
        <f t="shared" ca="1" si="0"/>
        <v>error</v>
      </c>
      <c r="AB1" s="80"/>
      <c r="AC1" s="80"/>
      <c r="AF1" s="81" t="str">
        <f>I1</f>
        <v>Connor Guarino</v>
      </c>
      <c r="AG1" s="81"/>
      <c r="AL1" s="81" t="s">
        <v>716</v>
      </c>
    </row>
    <row r="2" spans="1:38" ht="22.95" customHeight="1" x14ac:dyDescent="0.15">
      <c r="A2" s="80">
        <f ca="1">'IC3 ASC'!$A$2</f>
        <v>0</v>
      </c>
      <c r="B2" s="82">
        <f>'IC3 ASC'!$B$2</f>
        <v>5</v>
      </c>
      <c r="C2" s="80" t="str" cm="1">
        <f t="array" aca="1" ref="C2" ca="1">SUBSTITUTE(IF(LEN(CELL("address"))&lt;15,CELL("address"),""),"$","")</f>
        <v/>
      </c>
      <c r="D2" s="81" t="str">
        <f ca="1">IF(ISNUMBER(SEARCH("#REF!",_xlfn.FORMULATEXT(INDIRECT("'IC3 ASC'!"&amp;C2)))),"DRAGGING CELLS IS NOT PERMITTED. PLEASE UNDO LAST ACTION!!",IF($P$1&lt;&gt;"Feedback OFF",IFERROR(HLOOKUP(INDIRECT("'IC3 ASC'!"&amp;C2),Feedback_SFX!$B$2:$N$10,IF($P$1="Feedback ON", 2, Feedback_SFX!B1), FALSE), ""),""))</f>
        <v/>
      </c>
      <c r="E2" s="80"/>
      <c r="F2" s="80"/>
      <c r="G2" s="80"/>
      <c r="H2" s="80"/>
      <c r="I2" s="83"/>
      <c r="J2" s="80"/>
      <c r="K2" s="80"/>
      <c r="L2" s="80"/>
      <c r="M2" s="80"/>
      <c r="N2" s="80"/>
      <c r="O2" s="80"/>
      <c r="P2" s="80"/>
      <c r="Q2" s="80"/>
      <c r="R2" s="80"/>
      <c r="X2" s="84">
        <f t="shared" ca="1" si="0"/>
        <v>0</v>
      </c>
      <c r="Y2" s="84">
        <f t="shared" si="0"/>
        <v>5</v>
      </c>
      <c r="Z2" s="84" t="str">
        <f t="shared" ca="1" si="0"/>
        <v/>
      </c>
      <c r="AA2" s="81" t="str">
        <f t="shared" ca="1" si="0"/>
        <v/>
      </c>
      <c r="AB2" s="80"/>
      <c r="AC2" s="80"/>
    </row>
    <row r="3" spans="1:38" x14ac:dyDescent="0.15">
      <c r="A3" s="79" t="s">
        <v>0</v>
      </c>
      <c r="B3" s="79"/>
    </row>
    <row r="4" spans="1:38" x14ac:dyDescent="0.15">
      <c r="A4" s="79"/>
      <c r="B4" s="79"/>
    </row>
    <row r="5" spans="1:38" x14ac:dyDescent="0.15">
      <c r="A5" s="79"/>
      <c r="B5" s="79"/>
    </row>
    <row r="6" spans="1:38" x14ac:dyDescent="0.15">
      <c r="A6" s="79"/>
      <c r="B6" s="79"/>
    </row>
    <row r="8" spans="1:38" ht="136.80000000000001" customHeight="1" x14ac:dyDescent="0.15">
      <c r="A8" s="92" t="s">
        <v>27</v>
      </c>
      <c r="B8" s="93" t="s">
        <v>15</v>
      </c>
    </row>
    <row r="9" spans="1:38" ht="145.19999999999999" customHeight="1" x14ac:dyDescent="0.15">
      <c r="A9" s="92" t="s">
        <v>28</v>
      </c>
      <c r="B9" s="93" t="s">
        <v>21</v>
      </c>
    </row>
    <row r="10" spans="1:38" ht="146.4" customHeight="1" x14ac:dyDescent="0.15">
      <c r="A10" s="92" t="s">
        <v>29</v>
      </c>
      <c r="B10" s="93" t="s">
        <v>9</v>
      </c>
    </row>
    <row r="11" spans="1:38" ht="39.6" x14ac:dyDescent="0.15">
      <c r="A11" s="92" t="s">
        <v>30</v>
      </c>
      <c r="B11" s="93" t="s">
        <v>21</v>
      </c>
    </row>
    <row r="12" spans="1:38" ht="39.6" x14ac:dyDescent="0.15">
      <c r="A12" s="92" t="s">
        <v>31</v>
      </c>
      <c r="B12" s="93" t="s">
        <v>9</v>
      </c>
    </row>
    <row r="13" spans="1:38" x14ac:dyDescent="0.15">
      <c r="A13" s="94" t="s">
        <v>25</v>
      </c>
      <c r="B13" s="87" t="str">
        <f>_xlfn.CONCAT(B8,B9,B10,B11,B12)</f>
        <v>ADBDB</v>
      </c>
      <c r="C13" s="78" t="s">
        <v>26</v>
      </c>
    </row>
    <row r="16" spans="1:38" ht="14.4" customHeight="1" x14ac:dyDescent="0.15"/>
    <row r="24" s="78" customFormat="1" ht="14.4" customHeight="1" x14ac:dyDescent="0.15"/>
    <row r="32" s="78" customFormat="1" ht="14.4" customHeight="1" x14ac:dyDescent="0.15"/>
    <row r="40" s="78" customFormat="1" ht="14.4" customHeight="1" x14ac:dyDescent="0.15"/>
  </sheetData>
  <mergeCells count="1">
    <mergeCell ref="A3:B6"/>
  </mergeCells>
  <conditionalFormatting sqref="A1:A2">
    <cfRule type="expression" dxfId="140" priority="8">
      <formula>$A$2/$B$2&gt;=0.076</formula>
    </cfRule>
  </conditionalFormatting>
  <conditionalFormatting sqref="B1:B2">
    <cfRule type="expression" dxfId="139" priority="9">
      <formula>$A$2/$B$2&gt;=0.153</formula>
    </cfRule>
  </conditionalFormatting>
  <conditionalFormatting sqref="C1:C2">
    <cfRule type="expression" dxfId="138" priority="10">
      <formula>$A$2/$B$2&gt;=0.23</formula>
    </cfRule>
  </conditionalFormatting>
  <conditionalFormatting sqref="D1:D2">
    <cfRule type="expression" dxfId="137" priority="11">
      <formula>$A$2/$B$2&gt;=0.307</formula>
    </cfRule>
  </conditionalFormatting>
  <conditionalFormatting sqref="E1:E2">
    <cfRule type="expression" dxfId="136" priority="12">
      <formula>$A$2/$B$2&gt;=0.384</formula>
    </cfRule>
  </conditionalFormatting>
  <conditionalFormatting sqref="F1:F2">
    <cfRule type="expression" dxfId="135" priority="13">
      <formula>$A$2/$B$2&gt;=0.461</formula>
    </cfRule>
  </conditionalFormatting>
  <conditionalFormatting sqref="G1:G2">
    <cfRule type="expression" dxfId="134" priority="14">
      <formula>$A$2/$B$2&gt;=0.538</formula>
    </cfRule>
  </conditionalFormatting>
  <conditionalFormatting sqref="H1:H2">
    <cfRule type="expression" dxfId="133" priority="15">
      <formula>$A$2/$B$2&gt;=0.615</formula>
    </cfRule>
  </conditionalFormatting>
  <conditionalFormatting sqref="I1:P2">
    <cfRule type="expression" dxfId="132" priority="16">
      <formula>$A$2/$B$2&gt;=0.692</formula>
    </cfRule>
  </conditionalFormatting>
  <conditionalFormatting sqref="X1:AF1 X2:AO2 AH1:AK1 AM1:AO1">
    <cfRule type="expression" dxfId="131" priority="17">
      <formula>$A$2/$B$2&gt;=1</formula>
    </cfRule>
  </conditionalFormatting>
  <conditionalFormatting sqref="O1">
    <cfRule type="expression" dxfId="130" priority="7">
      <formula>$A$2/$B$2&gt;=0.846</formula>
    </cfRule>
  </conditionalFormatting>
  <conditionalFormatting sqref="AG1">
    <cfRule type="expression" dxfId="129" priority="6">
      <formula>$A$2/$B$2&gt;=0.846</formula>
    </cfRule>
  </conditionalFormatting>
  <conditionalFormatting sqref="AL1">
    <cfRule type="expression" dxfId="128" priority="5">
      <formula>$A$2/$B$2&gt;=0.846</formula>
    </cfRule>
  </conditionalFormatting>
  <conditionalFormatting sqref="L1">
    <cfRule type="expression" dxfId="127" priority="4">
      <formula>$A$2/$B$2&gt;=0.846</formula>
    </cfRule>
  </conditionalFormatting>
  <conditionalFormatting sqref="Q1:R2">
    <cfRule type="expression" dxfId="126" priority="3">
      <formula>$A$2/$B$2&gt;=0.846</formula>
    </cfRule>
  </conditionalFormatting>
  <conditionalFormatting sqref="P1">
    <cfRule type="expression" dxfId="125" priority="2">
      <formula>$P$1&lt;&gt;""</formula>
    </cfRule>
  </conditionalFormatting>
  <conditionalFormatting sqref="A1:O2 X1:AO2 P2:R2 Q1:R1">
    <cfRule type="expression" dxfId="124" priority="1">
      <formula>$P$1="Feedback OFF"</formula>
    </cfRule>
  </conditionalFormatting>
  <dataValidations count="2">
    <dataValidation type="list" allowBlank="1" showInputMessage="1" showErrorMessage="1" sqref="B8:B12" xr:uid="{9F079F73-218A-459F-A43F-F7F1A31723A9}">
      <formula1>"A, B, C, D"</formula1>
    </dataValidation>
    <dataValidation type="list" allowBlank="1" showInputMessage="1" showErrorMessage="1" sqref="P1" xr:uid="{C724F82E-9487-46A5-84B5-A9916F9D2446}">
      <formula1>"Feedback ON, Taunting ON, Feedback OFF"</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2A4F-9922-462E-A3B0-1BF9B19FE627}">
  <sheetPr>
    <tabColor rgb="FF4FADEA"/>
  </sheetPr>
  <dimension ref="A3:S121"/>
  <sheetViews>
    <sheetView zoomScale="90" zoomScaleNormal="90" workbookViewId="0">
      <selection activeCell="D19" sqref="D19"/>
    </sheetView>
  </sheetViews>
  <sheetFormatPr defaultRowHeight="6.6" x14ac:dyDescent="0.15"/>
  <cols>
    <col min="1" max="1" width="7" style="78" bestFit="1" customWidth="1"/>
    <col min="2" max="2" width="35.44140625" style="78" customWidth="1"/>
    <col min="3" max="3" width="34" style="78" bestFit="1" customWidth="1"/>
    <col min="4" max="4" width="39.33203125" style="78" bestFit="1" customWidth="1"/>
    <col min="5" max="5" width="19.109375" style="78" bestFit="1" customWidth="1"/>
    <col min="6" max="6" width="10.88671875" style="78" bestFit="1" customWidth="1"/>
    <col min="7" max="7" width="4" style="78" customWidth="1"/>
    <col min="8" max="8" width="4.6640625" style="78" customWidth="1"/>
    <col min="9" max="9" width="5.44140625" style="78" customWidth="1"/>
    <col min="10" max="10" width="36.44140625" style="78" bestFit="1" customWidth="1"/>
    <col min="11" max="11" width="15" style="78" bestFit="1" customWidth="1"/>
    <col min="12" max="12" width="25.109375" style="78" bestFit="1" customWidth="1"/>
    <col min="13" max="13" width="39.33203125" style="78" bestFit="1" customWidth="1"/>
    <col min="14" max="14" width="10.109375" style="78" bestFit="1" customWidth="1"/>
    <col min="15" max="15" width="13.77734375" style="78" bestFit="1" customWidth="1"/>
    <col min="16" max="16" width="14.21875" style="78" bestFit="1" customWidth="1"/>
    <col min="17" max="17" width="15.33203125" style="78" bestFit="1" customWidth="1"/>
    <col min="18" max="18" width="10.88671875" style="78" bestFit="1" customWidth="1"/>
    <col min="19" max="19" width="12.33203125" style="78" bestFit="1" customWidth="1"/>
    <col min="20" max="16384" width="8.88671875" style="78"/>
  </cols>
  <sheetData>
    <row r="3" spans="1:19" x14ac:dyDescent="0.15">
      <c r="A3" s="97">
        <v>0</v>
      </c>
      <c r="J3" s="98">
        <v>0</v>
      </c>
      <c r="K3" s="98"/>
      <c r="L3" s="98"/>
      <c r="M3" s="98"/>
      <c r="N3" s="98"/>
      <c r="O3" s="98"/>
      <c r="P3" s="98"/>
      <c r="Q3" s="98"/>
      <c r="R3" s="98"/>
      <c r="S3" s="98"/>
    </row>
    <row r="4" spans="1:19" x14ac:dyDescent="0.15">
      <c r="A4" s="78">
        <v>0</v>
      </c>
      <c r="J4" s="99">
        <v>0</v>
      </c>
      <c r="K4" s="99">
        <v>0</v>
      </c>
      <c r="L4" s="99">
        <v>0</v>
      </c>
      <c r="M4" s="99">
        <v>0</v>
      </c>
      <c r="N4" s="99">
        <v>0</v>
      </c>
      <c r="O4" s="99">
        <v>0</v>
      </c>
      <c r="P4" s="99">
        <v>0</v>
      </c>
      <c r="Q4" s="99">
        <v>0</v>
      </c>
      <c r="R4" s="99">
        <v>0</v>
      </c>
      <c r="S4" s="99">
        <v>0</v>
      </c>
    </row>
    <row r="5" spans="1:19" x14ac:dyDescent="0.15">
      <c r="A5" s="78">
        <v>0</v>
      </c>
      <c r="J5" s="78">
        <v>0</v>
      </c>
      <c r="K5" s="100">
        <v>0</v>
      </c>
      <c r="L5" s="100">
        <v>0</v>
      </c>
      <c r="M5" s="100">
        <v>0</v>
      </c>
      <c r="N5" s="101">
        <v>0</v>
      </c>
      <c r="O5" s="102">
        <v>0</v>
      </c>
      <c r="P5" s="102">
        <v>0</v>
      </c>
      <c r="Q5" s="102">
        <v>0</v>
      </c>
      <c r="R5" s="100">
        <v>0</v>
      </c>
      <c r="S5" s="78">
        <v>0</v>
      </c>
    </row>
    <row r="6" spans="1:19" x14ac:dyDescent="0.15">
      <c r="A6" s="78">
        <v>0</v>
      </c>
      <c r="J6" s="78">
        <v>0</v>
      </c>
      <c r="K6" s="100">
        <v>0</v>
      </c>
      <c r="L6" s="100">
        <v>0</v>
      </c>
      <c r="M6" s="100">
        <v>0</v>
      </c>
      <c r="N6" s="101">
        <v>0</v>
      </c>
      <c r="O6" s="102">
        <v>0</v>
      </c>
      <c r="P6" s="102">
        <v>0</v>
      </c>
      <c r="Q6" s="102">
        <v>0</v>
      </c>
      <c r="R6" s="100">
        <v>0</v>
      </c>
      <c r="S6" s="78">
        <v>0</v>
      </c>
    </row>
    <row r="7" spans="1:19" x14ac:dyDescent="0.15">
      <c r="J7" s="78">
        <v>0</v>
      </c>
      <c r="K7" s="100">
        <v>0</v>
      </c>
      <c r="L7" s="100">
        <v>0</v>
      </c>
      <c r="M7" s="100">
        <v>0</v>
      </c>
      <c r="N7" s="101">
        <v>0</v>
      </c>
      <c r="O7" s="102">
        <v>0</v>
      </c>
      <c r="P7" s="102">
        <v>0</v>
      </c>
      <c r="Q7" s="102">
        <v>0</v>
      </c>
      <c r="R7" s="100">
        <v>0</v>
      </c>
      <c r="S7" s="78">
        <v>0</v>
      </c>
    </row>
    <row r="8" spans="1:19" x14ac:dyDescent="0.15">
      <c r="J8" s="78">
        <v>0</v>
      </c>
      <c r="K8" s="100">
        <v>0</v>
      </c>
      <c r="L8" s="100">
        <v>0</v>
      </c>
      <c r="M8" s="100">
        <v>0</v>
      </c>
      <c r="N8" s="101">
        <v>0</v>
      </c>
      <c r="O8" s="102">
        <v>0</v>
      </c>
      <c r="P8" s="102">
        <v>0</v>
      </c>
      <c r="Q8" s="102">
        <v>0</v>
      </c>
      <c r="R8" s="100">
        <v>0</v>
      </c>
      <c r="S8" s="78">
        <v>0</v>
      </c>
    </row>
    <row r="9" spans="1:19" x14ac:dyDescent="0.15">
      <c r="J9" s="78">
        <v>0</v>
      </c>
      <c r="K9" s="100">
        <v>0</v>
      </c>
      <c r="L9" s="100">
        <v>0</v>
      </c>
      <c r="M9" s="100">
        <v>0</v>
      </c>
      <c r="N9" s="101">
        <v>0</v>
      </c>
      <c r="O9" s="102">
        <v>0</v>
      </c>
      <c r="P9" s="102">
        <v>0</v>
      </c>
      <c r="Q9" s="102">
        <v>0</v>
      </c>
      <c r="R9" s="100">
        <v>0</v>
      </c>
      <c r="S9" s="78">
        <v>0</v>
      </c>
    </row>
    <row r="10" spans="1:19" x14ac:dyDescent="0.15">
      <c r="J10" s="78">
        <v>0</v>
      </c>
      <c r="K10" s="100">
        <v>0</v>
      </c>
      <c r="L10" s="100">
        <v>0</v>
      </c>
      <c r="M10" s="100">
        <v>0</v>
      </c>
      <c r="N10" s="101">
        <v>0</v>
      </c>
      <c r="O10" s="102">
        <v>0</v>
      </c>
      <c r="P10" s="102">
        <v>0</v>
      </c>
      <c r="Q10" s="102">
        <v>0</v>
      </c>
      <c r="R10" s="100">
        <v>0</v>
      </c>
      <c r="S10" s="78">
        <v>0</v>
      </c>
    </row>
    <row r="11" spans="1:19" x14ac:dyDescent="0.15">
      <c r="J11" s="78">
        <v>0</v>
      </c>
      <c r="K11" s="100">
        <v>0</v>
      </c>
      <c r="L11" s="100">
        <v>0</v>
      </c>
      <c r="M11" s="100">
        <v>0</v>
      </c>
      <c r="N11" s="101">
        <v>0</v>
      </c>
      <c r="O11" s="102">
        <v>0</v>
      </c>
      <c r="P11" s="102">
        <v>0</v>
      </c>
      <c r="Q11" s="102">
        <v>0</v>
      </c>
      <c r="R11" s="100">
        <v>0</v>
      </c>
      <c r="S11" s="78">
        <v>0</v>
      </c>
    </row>
    <row r="12" spans="1:19" x14ac:dyDescent="0.15">
      <c r="J12" s="78">
        <v>0</v>
      </c>
      <c r="K12" s="100">
        <v>0</v>
      </c>
      <c r="L12" s="100">
        <v>0</v>
      </c>
      <c r="M12" s="100">
        <v>0</v>
      </c>
      <c r="N12" s="101">
        <v>0</v>
      </c>
      <c r="O12" s="102">
        <v>0</v>
      </c>
      <c r="P12" s="102">
        <v>0</v>
      </c>
      <c r="Q12" s="102">
        <v>0</v>
      </c>
      <c r="R12" s="100">
        <v>0</v>
      </c>
      <c r="S12" s="78">
        <v>0</v>
      </c>
    </row>
    <row r="13" spans="1:19" x14ac:dyDescent="0.15">
      <c r="J13" s="78">
        <v>0</v>
      </c>
      <c r="K13" s="100">
        <v>0</v>
      </c>
      <c r="L13" s="100">
        <v>0</v>
      </c>
      <c r="M13" s="100">
        <v>0</v>
      </c>
      <c r="N13" s="101">
        <v>0</v>
      </c>
      <c r="O13" s="102">
        <v>0</v>
      </c>
      <c r="P13" s="102">
        <v>0</v>
      </c>
      <c r="Q13" s="102">
        <v>0</v>
      </c>
      <c r="R13" s="100">
        <v>0</v>
      </c>
      <c r="S13" s="78">
        <v>0</v>
      </c>
    </row>
    <row r="14" spans="1:19" x14ac:dyDescent="0.15">
      <c r="B14" s="103">
        <v>0</v>
      </c>
      <c r="C14" s="103"/>
      <c r="D14" s="103"/>
      <c r="E14" s="103"/>
      <c r="F14" s="103"/>
      <c r="J14" s="78">
        <v>0</v>
      </c>
      <c r="K14" s="100">
        <v>0</v>
      </c>
      <c r="L14" s="100">
        <v>0</v>
      </c>
      <c r="M14" s="100">
        <v>0</v>
      </c>
      <c r="N14" s="101">
        <v>0</v>
      </c>
      <c r="O14" s="102">
        <v>0</v>
      </c>
      <c r="P14" s="102">
        <v>0</v>
      </c>
      <c r="Q14" s="102">
        <v>0</v>
      </c>
      <c r="R14" s="100">
        <v>0</v>
      </c>
      <c r="S14" s="78">
        <v>0</v>
      </c>
    </row>
    <row r="15" spans="1:19" x14ac:dyDescent="0.15">
      <c r="B15" s="99">
        <v>0</v>
      </c>
      <c r="C15" s="99">
        <v>0</v>
      </c>
      <c r="D15" s="99">
        <v>0</v>
      </c>
      <c r="E15" s="99">
        <v>0</v>
      </c>
      <c r="F15" s="99">
        <v>0</v>
      </c>
      <c r="J15" s="78">
        <v>0</v>
      </c>
      <c r="K15" s="100">
        <v>0</v>
      </c>
      <c r="L15" s="100">
        <v>0</v>
      </c>
      <c r="M15" s="100">
        <v>0</v>
      </c>
      <c r="N15" s="101">
        <v>0</v>
      </c>
      <c r="O15" s="102">
        <v>0</v>
      </c>
      <c r="P15" s="102">
        <v>0</v>
      </c>
      <c r="Q15" s="102">
        <v>0</v>
      </c>
      <c r="R15" s="100">
        <v>0</v>
      </c>
      <c r="S15" s="78">
        <v>0</v>
      </c>
    </row>
    <row r="16" spans="1:19" x14ac:dyDescent="0.15">
      <c r="B16" s="78">
        <v>0</v>
      </c>
      <c r="C16" s="104">
        <v>0</v>
      </c>
      <c r="D16" s="104">
        <v>1</v>
      </c>
      <c r="E16" s="105">
        <v>1</v>
      </c>
      <c r="F16" s="104">
        <v>1</v>
      </c>
      <c r="J16" s="78">
        <v>0</v>
      </c>
      <c r="K16" s="100">
        <v>0</v>
      </c>
      <c r="L16" s="100">
        <v>0</v>
      </c>
      <c r="M16" s="100">
        <v>0</v>
      </c>
      <c r="N16" s="101">
        <v>0</v>
      </c>
      <c r="O16" s="102">
        <v>0</v>
      </c>
      <c r="P16" s="102">
        <v>0</v>
      </c>
      <c r="Q16" s="102">
        <v>0</v>
      </c>
      <c r="R16" s="100">
        <v>0</v>
      </c>
      <c r="S16" s="78">
        <v>0</v>
      </c>
    </row>
    <row r="17" spans="2:19" x14ac:dyDescent="0.15">
      <c r="B17" s="78">
        <v>0</v>
      </c>
      <c r="C17" s="104">
        <v>0</v>
      </c>
      <c r="D17" s="104">
        <v>1</v>
      </c>
      <c r="E17" s="105">
        <v>1</v>
      </c>
      <c r="F17" s="104">
        <v>1</v>
      </c>
      <c r="J17" s="78">
        <v>0</v>
      </c>
      <c r="K17" s="100">
        <v>0</v>
      </c>
      <c r="L17" s="100">
        <v>0</v>
      </c>
      <c r="M17" s="100">
        <v>0</v>
      </c>
      <c r="N17" s="101">
        <v>0</v>
      </c>
      <c r="O17" s="102">
        <v>0</v>
      </c>
      <c r="P17" s="102">
        <v>0</v>
      </c>
      <c r="Q17" s="102">
        <v>0</v>
      </c>
      <c r="R17" s="100">
        <v>0</v>
      </c>
      <c r="S17" s="78">
        <v>0</v>
      </c>
    </row>
    <row r="18" spans="2:19" x14ac:dyDescent="0.15">
      <c r="B18" s="78">
        <v>0</v>
      </c>
      <c r="C18" s="104">
        <v>0</v>
      </c>
      <c r="D18" s="104">
        <v>0</v>
      </c>
      <c r="E18" s="105">
        <v>0</v>
      </c>
      <c r="F18" s="104">
        <v>0</v>
      </c>
      <c r="J18" s="78">
        <v>0</v>
      </c>
      <c r="K18" s="100">
        <v>0</v>
      </c>
      <c r="L18" s="100">
        <v>0</v>
      </c>
      <c r="M18" s="100">
        <v>0</v>
      </c>
      <c r="N18" s="101">
        <v>0</v>
      </c>
      <c r="O18" s="102">
        <v>0</v>
      </c>
      <c r="P18" s="102">
        <v>0</v>
      </c>
      <c r="Q18" s="102">
        <v>0</v>
      </c>
      <c r="R18" s="100">
        <v>0</v>
      </c>
      <c r="S18" s="78">
        <v>0</v>
      </c>
    </row>
    <row r="19" spans="2:19" x14ac:dyDescent="0.15">
      <c r="B19" s="78">
        <v>0</v>
      </c>
      <c r="C19" s="104">
        <v>0</v>
      </c>
      <c r="D19" s="104">
        <v>0</v>
      </c>
      <c r="E19" s="105">
        <v>0</v>
      </c>
      <c r="F19" s="104">
        <v>0</v>
      </c>
      <c r="J19" s="78">
        <v>0</v>
      </c>
      <c r="K19" s="100">
        <v>0</v>
      </c>
      <c r="L19" s="100">
        <v>0</v>
      </c>
      <c r="M19" s="100">
        <v>0</v>
      </c>
      <c r="N19" s="101">
        <v>0</v>
      </c>
      <c r="O19" s="102">
        <v>0</v>
      </c>
      <c r="P19" s="102">
        <v>0</v>
      </c>
      <c r="Q19" s="102">
        <v>0</v>
      </c>
      <c r="R19" s="100">
        <v>0</v>
      </c>
      <c r="S19" s="78">
        <v>0</v>
      </c>
    </row>
    <row r="20" spans="2:19" x14ac:dyDescent="0.15">
      <c r="B20" s="78">
        <v>0</v>
      </c>
      <c r="C20" s="104">
        <v>0</v>
      </c>
      <c r="D20" s="104">
        <v>0</v>
      </c>
      <c r="E20" s="105">
        <v>0</v>
      </c>
      <c r="F20" s="104">
        <v>0</v>
      </c>
      <c r="J20" s="78">
        <v>0</v>
      </c>
      <c r="K20" s="100">
        <v>0</v>
      </c>
      <c r="L20" s="100">
        <v>0</v>
      </c>
      <c r="M20" s="100">
        <v>0</v>
      </c>
      <c r="N20" s="101">
        <v>0</v>
      </c>
      <c r="O20" s="102">
        <v>0</v>
      </c>
      <c r="P20" s="102">
        <v>0</v>
      </c>
      <c r="Q20" s="102">
        <v>0</v>
      </c>
      <c r="R20" s="100">
        <v>0</v>
      </c>
      <c r="S20" s="78">
        <v>0</v>
      </c>
    </row>
    <row r="21" spans="2:19" x14ac:dyDescent="0.15">
      <c r="B21" s="78">
        <v>0</v>
      </c>
      <c r="C21" s="104">
        <v>0</v>
      </c>
      <c r="D21" s="104">
        <v>1</v>
      </c>
      <c r="E21" s="105">
        <v>1</v>
      </c>
      <c r="F21" s="104">
        <v>1</v>
      </c>
      <c r="J21" s="78">
        <v>0</v>
      </c>
      <c r="K21" s="100">
        <v>0</v>
      </c>
      <c r="L21" s="100">
        <v>0</v>
      </c>
      <c r="M21" s="100">
        <v>0</v>
      </c>
      <c r="N21" s="101">
        <v>0</v>
      </c>
      <c r="O21" s="102">
        <v>0</v>
      </c>
      <c r="P21" s="102">
        <v>0</v>
      </c>
      <c r="Q21" s="102">
        <v>0</v>
      </c>
      <c r="R21" s="100">
        <v>0</v>
      </c>
      <c r="S21" s="78">
        <v>0</v>
      </c>
    </row>
    <row r="22" spans="2:19" x14ac:dyDescent="0.15">
      <c r="J22" s="78">
        <v>0</v>
      </c>
      <c r="K22" s="100">
        <v>0</v>
      </c>
      <c r="L22" s="100">
        <v>0</v>
      </c>
      <c r="M22" s="100">
        <v>0</v>
      </c>
      <c r="N22" s="101">
        <v>0</v>
      </c>
      <c r="O22" s="102">
        <v>0</v>
      </c>
      <c r="P22" s="102">
        <v>0</v>
      </c>
      <c r="Q22" s="102">
        <v>0</v>
      </c>
      <c r="R22" s="100">
        <v>0</v>
      </c>
      <c r="S22" s="78">
        <v>0</v>
      </c>
    </row>
    <row r="23" spans="2:19" x14ac:dyDescent="0.15">
      <c r="J23" s="78">
        <v>0</v>
      </c>
      <c r="K23" s="100">
        <v>0</v>
      </c>
      <c r="L23" s="100">
        <v>0</v>
      </c>
      <c r="M23" s="100">
        <v>0</v>
      </c>
      <c r="N23" s="101">
        <v>0</v>
      </c>
      <c r="O23" s="102">
        <v>0</v>
      </c>
      <c r="P23" s="102">
        <v>0</v>
      </c>
      <c r="Q23" s="102">
        <v>0</v>
      </c>
      <c r="R23" s="100">
        <v>0</v>
      </c>
      <c r="S23" s="78">
        <v>0</v>
      </c>
    </row>
    <row r="24" spans="2:19" x14ac:dyDescent="0.15">
      <c r="J24" s="78">
        <v>0</v>
      </c>
      <c r="K24" s="100">
        <v>0</v>
      </c>
      <c r="L24" s="100">
        <v>0</v>
      </c>
      <c r="M24" s="100">
        <v>0</v>
      </c>
      <c r="N24" s="101">
        <v>0</v>
      </c>
      <c r="O24" s="102">
        <v>0</v>
      </c>
      <c r="P24" s="102">
        <v>0</v>
      </c>
      <c r="Q24" s="102">
        <v>0</v>
      </c>
      <c r="R24" s="100">
        <v>0</v>
      </c>
      <c r="S24" s="78">
        <v>0</v>
      </c>
    </row>
    <row r="25" spans="2:19" x14ac:dyDescent="0.15">
      <c r="J25" s="78">
        <v>0</v>
      </c>
      <c r="K25" s="100">
        <v>0</v>
      </c>
      <c r="L25" s="100">
        <v>0</v>
      </c>
      <c r="M25" s="100">
        <v>0</v>
      </c>
      <c r="N25" s="101">
        <v>0</v>
      </c>
      <c r="O25" s="102">
        <v>0</v>
      </c>
      <c r="P25" s="102">
        <v>0</v>
      </c>
      <c r="Q25" s="102">
        <v>0</v>
      </c>
      <c r="R25" s="100">
        <v>0</v>
      </c>
      <c r="S25" s="78">
        <v>0</v>
      </c>
    </row>
    <row r="26" spans="2:19" x14ac:dyDescent="0.15">
      <c r="J26" s="78">
        <v>0</v>
      </c>
      <c r="K26" s="100">
        <v>0</v>
      </c>
      <c r="L26" s="100">
        <v>0</v>
      </c>
      <c r="M26" s="100">
        <v>0</v>
      </c>
      <c r="N26" s="101">
        <v>0</v>
      </c>
      <c r="O26" s="102">
        <v>0</v>
      </c>
      <c r="P26" s="102">
        <v>0</v>
      </c>
      <c r="Q26" s="102">
        <v>0</v>
      </c>
      <c r="R26" s="100">
        <v>0</v>
      </c>
      <c r="S26" s="78">
        <v>0</v>
      </c>
    </row>
    <row r="27" spans="2:19" x14ac:dyDescent="0.15">
      <c r="J27" s="78">
        <v>0</v>
      </c>
      <c r="K27" s="100">
        <v>0</v>
      </c>
      <c r="L27" s="100">
        <v>0</v>
      </c>
      <c r="M27" s="100">
        <v>0</v>
      </c>
      <c r="N27" s="101">
        <v>0</v>
      </c>
      <c r="O27" s="102">
        <v>0</v>
      </c>
      <c r="P27" s="102">
        <v>0</v>
      </c>
      <c r="Q27" s="102">
        <v>0</v>
      </c>
      <c r="R27" s="100">
        <v>0</v>
      </c>
      <c r="S27" s="78">
        <v>0</v>
      </c>
    </row>
    <row r="28" spans="2:19" x14ac:dyDescent="0.15">
      <c r="J28" s="78">
        <v>0</v>
      </c>
      <c r="K28" s="100">
        <v>0</v>
      </c>
      <c r="L28" s="100">
        <v>0</v>
      </c>
      <c r="M28" s="100">
        <v>0</v>
      </c>
      <c r="N28" s="101">
        <v>0</v>
      </c>
      <c r="O28" s="102">
        <v>0</v>
      </c>
      <c r="P28" s="102">
        <v>0</v>
      </c>
      <c r="Q28" s="102">
        <v>0</v>
      </c>
      <c r="R28" s="100">
        <v>0</v>
      </c>
      <c r="S28" s="78">
        <v>0</v>
      </c>
    </row>
    <row r="29" spans="2:19" x14ac:dyDescent="0.15">
      <c r="J29" s="78">
        <v>0</v>
      </c>
      <c r="K29" s="100">
        <v>0</v>
      </c>
      <c r="L29" s="100">
        <v>0</v>
      </c>
      <c r="M29" s="100">
        <v>0</v>
      </c>
      <c r="N29" s="101">
        <v>0</v>
      </c>
      <c r="O29" s="102">
        <v>0</v>
      </c>
      <c r="P29" s="102">
        <v>0</v>
      </c>
      <c r="Q29" s="102">
        <v>0</v>
      </c>
      <c r="R29" s="100">
        <v>0</v>
      </c>
      <c r="S29" s="78">
        <v>0</v>
      </c>
    </row>
    <row r="30" spans="2:19" x14ac:dyDescent="0.15">
      <c r="J30" s="78">
        <v>0</v>
      </c>
      <c r="K30" s="100">
        <v>0</v>
      </c>
      <c r="L30" s="100">
        <v>0</v>
      </c>
      <c r="M30" s="100">
        <v>0</v>
      </c>
      <c r="N30" s="101">
        <v>0</v>
      </c>
      <c r="O30" s="102">
        <v>0</v>
      </c>
      <c r="P30" s="102">
        <v>0</v>
      </c>
      <c r="Q30" s="102">
        <v>0</v>
      </c>
      <c r="R30" s="100">
        <v>0</v>
      </c>
      <c r="S30" s="78">
        <v>0</v>
      </c>
    </row>
    <row r="31" spans="2:19" x14ac:dyDescent="0.15">
      <c r="J31" s="78">
        <v>0</v>
      </c>
      <c r="K31" s="100">
        <v>0</v>
      </c>
      <c r="L31" s="100">
        <v>0</v>
      </c>
      <c r="M31" s="100">
        <v>0</v>
      </c>
      <c r="N31" s="101">
        <v>0</v>
      </c>
      <c r="O31" s="102">
        <v>0</v>
      </c>
      <c r="P31" s="102">
        <v>0</v>
      </c>
      <c r="Q31" s="102">
        <v>0</v>
      </c>
      <c r="R31" s="100">
        <v>0</v>
      </c>
      <c r="S31" s="78">
        <v>0</v>
      </c>
    </row>
    <row r="32" spans="2:19" x14ac:dyDescent="0.15">
      <c r="J32" s="78">
        <v>0</v>
      </c>
      <c r="K32" s="100">
        <v>0</v>
      </c>
      <c r="L32" s="100">
        <v>0</v>
      </c>
      <c r="M32" s="100">
        <v>0</v>
      </c>
      <c r="N32" s="101">
        <v>0</v>
      </c>
      <c r="O32" s="102">
        <v>0</v>
      </c>
      <c r="P32" s="102">
        <v>0</v>
      </c>
      <c r="Q32" s="102">
        <v>0</v>
      </c>
      <c r="R32" s="100">
        <v>0</v>
      </c>
      <c r="S32" s="78">
        <v>0</v>
      </c>
    </row>
    <row r="33" spans="10:19" x14ac:dyDescent="0.15">
      <c r="J33" s="78">
        <v>0</v>
      </c>
      <c r="K33" s="100">
        <v>0</v>
      </c>
      <c r="L33" s="100">
        <v>0</v>
      </c>
      <c r="M33" s="100">
        <v>0</v>
      </c>
      <c r="N33" s="101">
        <v>0</v>
      </c>
      <c r="O33" s="102">
        <v>0</v>
      </c>
      <c r="P33" s="102">
        <v>0</v>
      </c>
      <c r="Q33" s="102">
        <v>0</v>
      </c>
      <c r="R33" s="100">
        <v>0</v>
      </c>
      <c r="S33" s="78">
        <v>0</v>
      </c>
    </row>
    <row r="34" spans="10:19" x14ac:dyDescent="0.15">
      <c r="J34" s="78">
        <v>0</v>
      </c>
      <c r="K34" s="100">
        <v>0</v>
      </c>
      <c r="L34" s="100">
        <v>0</v>
      </c>
      <c r="M34" s="100">
        <v>0</v>
      </c>
      <c r="N34" s="101">
        <v>0</v>
      </c>
      <c r="O34" s="102">
        <v>0</v>
      </c>
      <c r="P34" s="102">
        <v>0</v>
      </c>
      <c r="Q34" s="102">
        <v>0</v>
      </c>
      <c r="R34" s="100">
        <v>0</v>
      </c>
      <c r="S34" s="78">
        <v>0</v>
      </c>
    </row>
    <row r="35" spans="10:19" x14ac:dyDescent="0.15">
      <c r="J35" s="78">
        <v>0</v>
      </c>
      <c r="K35" s="100">
        <v>0</v>
      </c>
      <c r="L35" s="100">
        <v>0</v>
      </c>
      <c r="M35" s="100">
        <v>0</v>
      </c>
      <c r="N35" s="101">
        <v>0</v>
      </c>
      <c r="O35" s="102">
        <v>0</v>
      </c>
      <c r="P35" s="102">
        <v>0</v>
      </c>
      <c r="Q35" s="102">
        <v>0</v>
      </c>
      <c r="R35" s="100">
        <v>0</v>
      </c>
      <c r="S35" s="78">
        <v>0</v>
      </c>
    </row>
    <row r="36" spans="10:19" x14ac:dyDescent="0.15">
      <c r="J36" s="78">
        <v>0</v>
      </c>
      <c r="K36" s="100">
        <v>0</v>
      </c>
      <c r="L36" s="100">
        <v>0</v>
      </c>
      <c r="M36" s="100">
        <v>0</v>
      </c>
      <c r="N36" s="101">
        <v>0</v>
      </c>
      <c r="O36" s="102">
        <v>0</v>
      </c>
      <c r="P36" s="102">
        <v>0</v>
      </c>
      <c r="Q36" s="102">
        <v>0</v>
      </c>
      <c r="R36" s="100">
        <v>0</v>
      </c>
      <c r="S36" s="78">
        <v>0</v>
      </c>
    </row>
    <row r="37" spans="10:19" x14ac:dyDescent="0.15">
      <c r="J37" s="78">
        <v>0</v>
      </c>
      <c r="K37" s="100">
        <v>0</v>
      </c>
      <c r="L37" s="100">
        <v>0</v>
      </c>
      <c r="M37" s="100">
        <v>0</v>
      </c>
      <c r="N37" s="101">
        <v>0</v>
      </c>
      <c r="O37" s="102">
        <v>0</v>
      </c>
      <c r="P37" s="102">
        <v>0</v>
      </c>
      <c r="Q37" s="102">
        <v>0</v>
      </c>
      <c r="R37" s="100">
        <v>0</v>
      </c>
      <c r="S37" s="78">
        <v>0</v>
      </c>
    </row>
    <row r="38" spans="10:19" x14ac:dyDescent="0.15">
      <c r="J38" s="78">
        <v>0</v>
      </c>
      <c r="K38" s="100">
        <v>0</v>
      </c>
      <c r="L38" s="100">
        <v>0</v>
      </c>
      <c r="M38" s="100">
        <v>0</v>
      </c>
      <c r="N38" s="101">
        <v>0</v>
      </c>
      <c r="O38" s="102">
        <v>0</v>
      </c>
      <c r="P38" s="102">
        <v>0</v>
      </c>
      <c r="Q38" s="102">
        <v>0</v>
      </c>
      <c r="R38" s="100">
        <v>0</v>
      </c>
      <c r="S38" s="78">
        <v>0</v>
      </c>
    </row>
    <row r="39" spans="10:19" x14ac:dyDescent="0.15">
      <c r="J39" s="78">
        <v>0</v>
      </c>
      <c r="K39" s="100">
        <v>0</v>
      </c>
      <c r="L39" s="100">
        <v>0</v>
      </c>
      <c r="M39" s="100">
        <v>0</v>
      </c>
      <c r="N39" s="101">
        <v>0</v>
      </c>
      <c r="O39" s="102">
        <v>0</v>
      </c>
      <c r="P39" s="102">
        <v>0</v>
      </c>
      <c r="Q39" s="102">
        <v>0</v>
      </c>
      <c r="R39" s="100">
        <v>0</v>
      </c>
      <c r="S39" s="78">
        <v>0</v>
      </c>
    </row>
    <row r="40" spans="10:19" x14ac:dyDescent="0.15">
      <c r="J40" s="78">
        <v>0</v>
      </c>
      <c r="K40" s="100">
        <v>0</v>
      </c>
      <c r="L40" s="100">
        <v>0</v>
      </c>
      <c r="M40" s="100">
        <v>0</v>
      </c>
      <c r="N40" s="101">
        <v>0</v>
      </c>
      <c r="O40" s="102">
        <v>0</v>
      </c>
      <c r="P40" s="102">
        <v>0</v>
      </c>
      <c r="Q40" s="102">
        <v>0</v>
      </c>
      <c r="R40" s="100">
        <v>0</v>
      </c>
      <c r="S40" s="78">
        <v>0</v>
      </c>
    </row>
    <row r="41" spans="10:19" x14ac:dyDescent="0.15">
      <c r="J41" s="78">
        <v>0</v>
      </c>
      <c r="K41" s="100">
        <v>0</v>
      </c>
      <c r="L41" s="100">
        <v>0</v>
      </c>
      <c r="M41" s="100">
        <v>0</v>
      </c>
      <c r="N41" s="101">
        <v>0</v>
      </c>
      <c r="O41" s="102">
        <v>0</v>
      </c>
      <c r="P41" s="102">
        <v>0</v>
      </c>
      <c r="Q41" s="102">
        <v>0</v>
      </c>
      <c r="R41" s="100">
        <v>0</v>
      </c>
      <c r="S41" s="78">
        <v>0</v>
      </c>
    </row>
    <row r="42" spans="10:19" x14ac:dyDescent="0.15">
      <c r="J42" s="78">
        <v>0</v>
      </c>
      <c r="K42" s="100">
        <v>0</v>
      </c>
      <c r="L42" s="100">
        <v>0</v>
      </c>
      <c r="M42" s="100">
        <v>0</v>
      </c>
      <c r="N42" s="101">
        <v>0</v>
      </c>
      <c r="O42" s="102">
        <v>0</v>
      </c>
      <c r="P42" s="102">
        <v>0</v>
      </c>
      <c r="Q42" s="102">
        <v>0</v>
      </c>
      <c r="R42" s="100">
        <v>0</v>
      </c>
      <c r="S42" s="78">
        <v>0</v>
      </c>
    </row>
    <row r="43" spans="10:19" x14ac:dyDescent="0.15">
      <c r="J43" s="78">
        <v>0</v>
      </c>
      <c r="K43" s="100">
        <v>0</v>
      </c>
      <c r="L43" s="100">
        <v>0</v>
      </c>
      <c r="M43" s="100">
        <v>0</v>
      </c>
      <c r="N43" s="101">
        <v>0</v>
      </c>
      <c r="O43" s="102">
        <v>0</v>
      </c>
      <c r="P43" s="102">
        <v>0</v>
      </c>
      <c r="Q43" s="102">
        <v>0</v>
      </c>
      <c r="R43" s="100">
        <v>0</v>
      </c>
      <c r="S43" s="78">
        <v>0</v>
      </c>
    </row>
    <row r="44" spans="10:19" x14ac:dyDescent="0.15">
      <c r="J44" s="78">
        <v>0</v>
      </c>
      <c r="K44" s="100">
        <v>0</v>
      </c>
      <c r="L44" s="100">
        <v>0</v>
      </c>
      <c r="M44" s="100">
        <v>0</v>
      </c>
      <c r="N44" s="101">
        <v>0</v>
      </c>
      <c r="O44" s="102">
        <v>0</v>
      </c>
      <c r="P44" s="102">
        <v>0</v>
      </c>
      <c r="Q44" s="102">
        <v>0</v>
      </c>
      <c r="R44" s="100">
        <v>0</v>
      </c>
      <c r="S44" s="78">
        <v>0</v>
      </c>
    </row>
    <row r="45" spans="10:19" x14ac:dyDescent="0.15">
      <c r="J45" s="78">
        <v>0</v>
      </c>
      <c r="K45" s="100">
        <v>0</v>
      </c>
      <c r="L45" s="100">
        <v>0</v>
      </c>
      <c r="M45" s="100">
        <v>0</v>
      </c>
      <c r="N45" s="101">
        <v>0</v>
      </c>
      <c r="O45" s="102">
        <v>0</v>
      </c>
      <c r="P45" s="102">
        <v>0</v>
      </c>
      <c r="Q45" s="102">
        <v>0</v>
      </c>
      <c r="R45" s="100">
        <v>0</v>
      </c>
      <c r="S45" s="78">
        <v>0</v>
      </c>
    </row>
    <row r="46" spans="10:19" x14ac:dyDescent="0.15">
      <c r="J46" s="78">
        <v>0</v>
      </c>
      <c r="K46" s="100">
        <v>0</v>
      </c>
      <c r="L46" s="100">
        <v>0</v>
      </c>
      <c r="M46" s="100">
        <v>0</v>
      </c>
      <c r="N46" s="101">
        <v>0</v>
      </c>
      <c r="O46" s="102">
        <v>0</v>
      </c>
      <c r="P46" s="102">
        <v>0</v>
      </c>
      <c r="Q46" s="102">
        <v>0</v>
      </c>
      <c r="R46" s="100">
        <v>0</v>
      </c>
      <c r="S46" s="78">
        <v>0</v>
      </c>
    </row>
    <row r="47" spans="10:19" x14ac:dyDescent="0.15">
      <c r="J47" s="78">
        <v>0</v>
      </c>
      <c r="K47" s="100">
        <v>0</v>
      </c>
      <c r="L47" s="100">
        <v>0</v>
      </c>
      <c r="M47" s="100">
        <v>0</v>
      </c>
      <c r="N47" s="101">
        <v>0</v>
      </c>
      <c r="O47" s="102">
        <v>0</v>
      </c>
      <c r="P47" s="102">
        <v>0</v>
      </c>
      <c r="Q47" s="102">
        <v>0</v>
      </c>
      <c r="R47" s="100">
        <v>0</v>
      </c>
      <c r="S47" s="78">
        <v>0</v>
      </c>
    </row>
    <row r="48" spans="10:19" x14ac:dyDescent="0.15">
      <c r="J48" s="78">
        <v>0</v>
      </c>
      <c r="K48" s="100">
        <v>0</v>
      </c>
      <c r="L48" s="100">
        <v>0</v>
      </c>
      <c r="M48" s="100">
        <v>0</v>
      </c>
      <c r="N48" s="101">
        <v>0</v>
      </c>
      <c r="O48" s="102">
        <v>0</v>
      </c>
      <c r="P48" s="102">
        <v>0</v>
      </c>
      <c r="Q48" s="102">
        <v>0</v>
      </c>
      <c r="R48" s="100">
        <v>0</v>
      </c>
      <c r="S48" s="78">
        <v>0</v>
      </c>
    </row>
    <row r="49" spans="10:19" x14ac:dyDescent="0.15">
      <c r="J49" s="78">
        <v>0</v>
      </c>
      <c r="K49" s="100">
        <v>0</v>
      </c>
      <c r="L49" s="100">
        <v>0</v>
      </c>
      <c r="M49" s="100">
        <v>0</v>
      </c>
      <c r="N49" s="101">
        <v>0</v>
      </c>
      <c r="O49" s="102">
        <v>0</v>
      </c>
      <c r="P49" s="102">
        <v>0</v>
      </c>
      <c r="Q49" s="102">
        <v>0</v>
      </c>
      <c r="R49" s="100">
        <v>0</v>
      </c>
      <c r="S49" s="78">
        <v>0</v>
      </c>
    </row>
    <row r="50" spans="10:19" x14ac:dyDescent="0.15">
      <c r="J50" s="78">
        <v>0</v>
      </c>
      <c r="K50" s="100">
        <v>0</v>
      </c>
      <c r="L50" s="100">
        <v>0</v>
      </c>
      <c r="M50" s="100">
        <v>0</v>
      </c>
      <c r="N50" s="101">
        <v>0</v>
      </c>
      <c r="O50" s="102">
        <v>0</v>
      </c>
      <c r="P50" s="102">
        <v>0</v>
      </c>
      <c r="Q50" s="102">
        <v>0</v>
      </c>
      <c r="R50" s="100">
        <v>0</v>
      </c>
      <c r="S50" s="78">
        <v>0</v>
      </c>
    </row>
    <row r="51" spans="10:19" x14ac:dyDescent="0.15">
      <c r="J51" s="78">
        <v>0</v>
      </c>
      <c r="K51" s="100">
        <v>0</v>
      </c>
      <c r="L51" s="100">
        <v>0</v>
      </c>
      <c r="M51" s="100">
        <v>0</v>
      </c>
      <c r="N51" s="101">
        <v>0</v>
      </c>
      <c r="O51" s="102">
        <v>0</v>
      </c>
      <c r="P51" s="102">
        <v>0</v>
      </c>
      <c r="Q51" s="102">
        <v>0</v>
      </c>
      <c r="R51" s="100">
        <v>0</v>
      </c>
      <c r="S51" s="78">
        <v>0</v>
      </c>
    </row>
    <row r="52" spans="10:19" x14ac:dyDescent="0.15">
      <c r="J52" s="78">
        <v>0</v>
      </c>
      <c r="K52" s="100">
        <v>0</v>
      </c>
      <c r="L52" s="100">
        <v>0</v>
      </c>
      <c r="M52" s="100">
        <v>0</v>
      </c>
      <c r="N52" s="101">
        <v>0</v>
      </c>
      <c r="O52" s="102">
        <v>0</v>
      </c>
      <c r="P52" s="102">
        <v>0</v>
      </c>
      <c r="Q52" s="102">
        <v>0</v>
      </c>
      <c r="R52" s="100">
        <v>0</v>
      </c>
      <c r="S52" s="78">
        <v>0</v>
      </c>
    </row>
    <row r="53" spans="10:19" x14ac:dyDescent="0.15">
      <c r="J53" s="78">
        <v>0</v>
      </c>
      <c r="K53" s="100">
        <v>0</v>
      </c>
      <c r="L53" s="100">
        <v>0</v>
      </c>
      <c r="M53" s="100">
        <v>0</v>
      </c>
      <c r="N53" s="101">
        <v>0</v>
      </c>
      <c r="O53" s="102">
        <v>0</v>
      </c>
      <c r="P53" s="102">
        <v>0</v>
      </c>
      <c r="Q53" s="102">
        <v>0</v>
      </c>
      <c r="R53" s="100">
        <v>0</v>
      </c>
      <c r="S53" s="78">
        <v>0</v>
      </c>
    </row>
    <row r="54" spans="10:19" x14ac:dyDescent="0.15">
      <c r="J54" s="78">
        <v>0</v>
      </c>
      <c r="K54" s="100">
        <v>0</v>
      </c>
      <c r="L54" s="100">
        <v>0</v>
      </c>
      <c r="M54" s="100">
        <v>0</v>
      </c>
      <c r="N54" s="101">
        <v>0</v>
      </c>
      <c r="O54" s="102">
        <v>0</v>
      </c>
      <c r="P54" s="102">
        <v>0</v>
      </c>
      <c r="Q54" s="102">
        <v>0</v>
      </c>
      <c r="R54" s="100">
        <v>0</v>
      </c>
      <c r="S54" s="78">
        <v>0</v>
      </c>
    </row>
    <row r="55" spans="10:19" x14ac:dyDescent="0.15">
      <c r="J55" s="78">
        <v>0</v>
      </c>
      <c r="K55" s="100">
        <v>0</v>
      </c>
      <c r="L55" s="100">
        <v>0</v>
      </c>
      <c r="M55" s="100">
        <v>0</v>
      </c>
      <c r="N55" s="101">
        <v>0</v>
      </c>
      <c r="O55" s="102">
        <v>0</v>
      </c>
      <c r="P55" s="102">
        <v>0</v>
      </c>
      <c r="Q55" s="102">
        <v>0</v>
      </c>
      <c r="R55" s="100">
        <v>0</v>
      </c>
      <c r="S55" s="78">
        <v>0</v>
      </c>
    </row>
    <row r="56" spans="10:19" x14ac:dyDescent="0.15">
      <c r="J56" s="78">
        <v>0</v>
      </c>
      <c r="K56" s="100">
        <v>0</v>
      </c>
      <c r="L56" s="100">
        <v>0</v>
      </c>
      <c r="M56" s="100">
        <v>0</v>
      </c>
      <c r="N56" s="101">
        <v>0</v>
      </c>
      <c r="O56" s="102">
        <v>0</v>
      </c>
      <c r="P56" s="102">
        <v>0</v>
      </c>
      <c r="Q56" s="102">
        <v>0</v>
      </c>
      <c r="R56" s="100">
        <v>0</v>
      </c>
      <c r="S56" s="78">
        <v>0</v>
      </c>
    </row>
    <row r="57" spans="10:19" x14ac:dyDescent="0.15">
      <c r="J57" s="78">
        <v>0</v>
      </c>
      <c r="K57" s="100">
        <v>0</v>
      </c>
      <c r="L57" s="100">
        <v>0</v>
      </c>
      <c r="M57" s="100">
        <v>0</v>
      </c>
      <c r="N57" s="101">
        <v>0</v>
      </c>
      <c r="O57" s="102">
        <v>0</v>
      </c>
      <c r="P57" s="102">
        <v>0</v>
      </c>
      <c r="Q57" s="102">
        <v>0</v>
      </c>
      <c r="R57" s="100">
        <v>0</v>
      </c>
      <c r="S57" s="78">
        <v>0</v>
      </c>
    </row>
    <row r="58" spans="10:19" x14ac:dyDescent="0.15">
      <c r="J58" s="78">
        <v>0</v>
      </c>
      <c r="K58" s="100">
        <v>0</v>
      </c>
      <c r="L58" s="100">
        <v>0</v>
      </c>
      <c r="M58" s="100">
        <v>0</v>
      </c>
      <c r="N58" s="101">
        <v>0</v>
      </c>
      <c r="O58" s="102">
        <v>0</v>
      </c>
      <c r="P58" s="102">
        <v>0</v>
      </c>
      <c r="Q58" s="102">
        <v>0</v>
      </c>
      <c r="R58" s="100">
        <v>0</v>
      </c>
      <c r="S58" s="78">
        <v>0</v>
      </c>
    </row>
    <row r="59" spans="10:19" x14ac:dyDescent="0.15">
      <c r="J59" s="78">
        <v>0</v>
      </c>
      <c r="K59" s="100">
        <v>0</v>
      </c>
      <c r="L59" s="100">
        <v>0</v>
      </c>
      <c r="M59" s="100">
        <v>0</v>
      </c>
      <c r="N59" s="101">
        <v>0</v>
      </c>
      <c r="O59" s="102">
        <v>0</v>
      </c>
      <c r="P59" s="102">
        <v>0</v>
      </c>
      <c r="Q59" s="102">
        <v>0</v>
      </c>
      <c r="R59" s="100">
        <v>0</v>
      </c>
      <c r="S59" s="78">
        <v>0</v>
      </c>
    </row>
    <row r="60" spans="10:19" x14ac:dyDescent="0.15">
      <c r="J60" s="78">
        <v>0</v>
      </c>
      <c r="K60" s="100">
        <v>0</v>
      </c>
      <c r="L60" s="100">
        <v>0</v>
      </c>
      <c r="M60" s="100">
        <v>0</v>
      </c>
      <c r="N60" s="101">
        <v>0</v>
      </c>
      <c r="O60" s="102">
        <v>0</v>
      </c>
      <c r="P60" s="102">
        <v>0</v>
      </c>
      <c r="Q60" s="102">
        <v>0</v>
      </c>
      <c r="R60" s="100">
        <v>0</v>
      </c>
      <c r="S60" s="78">
        <v>0</v>
      </c>
    </row>
    <row r="61" spans="10:19" x14ac:dyDescent="0.15">
      <c r="J61" s="78">
        <v>0</v>
      </c>
      <c r="K61" s="100">
        <v>0</v>
      </c>
      <c r="L61" s="100">
        <v>0</v>
      </c>
      <c r="M61" s="100">
        <v>0</v>
      </c>
      <c r="N61" s="101">
        <v>0</v>
      </c>
      <c r="O61" s="102">
        <v>0</v>
      </c>
      <c r="P61" s="102">
        <v>0</v>
      </c>
      <c r="Q61" s="102">
        <v>0</v>
      </c>
      <c r="R61" s="100">
        <v>0</v>
      </c>
      <c r="S61" s="78">
        <v>0</v>
      </c>
    </row>
    <row r="62" spans="10:19" x14ac:dyDescent="0.15">
      <c r="J62" s="78">
        <v>0</v>
      </c>
      <c r="K62" s="100">
        <v>0</v>
      </c>
      <c r="L62" s="100">
        <v>0</v>
      </c>
      <c r="M62" s="100">
        <v>0</v>
      </c>
      <c r="N62" s="101">
        <v>0</v>
      </c>
      <c r="O62" s="102">
        <v>0</v>
      </c>
      <c r="P62" s="102">
        <v>0</v>
      </c>
      <c r="Q62" s="102">
        <v>0</v>
      </c>
      <c r="R62" s="100">
        <v>0</v>
      </c>
      <c r="S62" s="78">
        <v>0</v>
      </c>
    </row>
    <row r="63" spans="10:19" x14ac:dyDescent="0.15">
      <c r="J63" s="78">
        <v>0</v>
      </c>
      <c r="K63" s="100">
        <v>0</v>
      </c>
      <c r="L63" s="100">
        <v>0</v>
      </c>
      <c r="M63" s="100">
        <v>0</v>
      </c>
      <c r="N63" s="101">
        <v>0</v>
      </c>
      <c r="O63" s="102">
        <v>0</v>
      </c>
      <c r="P63" s="102">
        <v>0</v>
      </c>
      <c r="Q63" s="102">
        <v>0</v>
      </c>
      <c r="R63" s="100">
        <v>0</v>
      </c>
      <c r="S63" s="78">
        <v>0</v>
      </c>
    </row>
    <row r="64" spans="10:19" x14ac:dyDescent="0.15">
      <c r="J64" s="78">
        <v>0</v>
      </c>
      <c r="K64" s="100">
        <v>0</v>
      </c>
      <c r="L64" s="100">
        <v>0</v>
      </c>
      <c r="M64" s="100">
        <v>0</v>
      </c>
      <c r="N64" s="101">
        <v>0</v>
      </c>
      <c r="O64" s="102">
        <v>0</v>
      </c>
      <c r="P64" s="102">
        <v>0</v>
      </c>
      <c r="Q64" s="102">
        <v>0</v>
      </c>
      <c r="R64" s="100">
        <v>0</v>
      </c>
      <c r="S64" s="78">
        <v>0</v>
      </c>
    </row>
    <row r="65" spans="10:19" x14ac:dyDescent="0.15">
      <c r="J65" s="78">
        <v>0</v>
      </c>
      <c r="K65" s="100">
        <v>0</v>
      </c>
      <c r="L65" s="100">
        <v>0</v>
      </c>
      <c r="M65" s="100">
        <v>0</v>
      </c>
      <c r="N65" s="101">
        <v>0</v>
      </c>
      <c r="O65" s="102">
        <v>0</v>
      </c>
      <c r="P65" s="102">
        <v>0</v>
      </c>
      <c r="Q65" s="102">
        <v>0</v>
      </c>
      <c r="R65" s="100">
        <v>0</v>
      </c>
      <c r="S65" s="78">
        <v>0</v>
      </c>
    </row>
    <row r="66" spans="10:19" x14ac:dyDescent="0.15">
      <c r="J66" s="78">
        <v>0</v>
      </c>
      <c r="K66" s="100">
        <v>0</v>
      </c>
      <c r="L66" s="100">
        <v>0</v>
      </c>
      <c r="M66" s="100">
        <v>0</v>
      </c>
      <c r="N66" s="101">
        <v>0</v>
      </c>
      <c r="O66" s="102">
        <v>0</v>
      </c>
      <c r="P66" s="102">
        <v>0</v>
      </c>
      <c r="Q66" s="102">
        <v>0</v>
      </c>
      <c r="R66" s="100">
        <v>0</v>
      </c>
      <c r="S66" s="78">
        <v>0</v>
      </c>
    </row>
    <row r="67" spans="10:19" x14ac:dyDescent="0.15">
      <c r="J67" s="78">
        <v>0</v>
      </c>
      <c r="K67" s="100">
        <v>0</v>
      </c>
      <c r="L67" s="100">
        <v>0</v>
      </c>
      <c r="M67" s="100">
        <v>0</v>
      </c>
      <c r="N67" s="101">
        <v>0</v>
      </c>
      <c r="O67" s="102">
        <v>0</v>
      </c>
      <c r="P67" s="102">
        <v>0</v>
      </c>
      <c r="Q67" s="102">
        <v>0</v>
      </c>
      <c r="R67" s="100">
        <v>0</v>
      </c>
      <c r="S67" s="78">
        <v>0</v>
      </c>
    </row>
    <row r="68" spans="10:19" x14ac:dyDescent="0.15">
      <c r="J68" s="78">
        <v>0</v>
      </c>
      <c r="K68" s="100">
        <v>0</v>
      </c>
      <c r="L68" s="100">
        <v>0</v>
      </c>
      <c r="M68" s="100">
        <v>0</v>
      </c>
      <c r="N68" s="101">
        <v>0</v>
      </c>
      <c r="O68" s="102">
        <v>0</v>
      </c>
      <c r="P68" s="102">
        <v>0</v>
      </c>
      <c r="Q68" s="102">
        <v>0</v>
      </c>
      <c r="R68" s="100">
        <v>0</v>
      </c>
      <c r="S68" s="78">
        <v>0</v>
      </c>
    </row>
    <row r="69" spans="10:19" x14ac:dyDescent="0.15">
      <c r="J69" s="78">
        <v>0</v>
      </c>
      <c r="K69" s="100">
        <v>0</v>
      </c>
      <c r="L69" s="100">
        <v>0</v>
      </c>
      <c r="M69" s="100">
        <v>0</v>
      </c>
      <c r="N69" s="101">
        <v>0</v>
      </c>
      <c r="O69" s="102">
        <v>0</v>
      </c>
      <c r="P69" s="102">
        <v>0</v>
      </c>
      <c r="Q69" s="102">
        <v>0</v>
      </c>
      <c r="R69" s="100">
        <v>0</v>
      </c>
      <c r="S69" s="78">
        <v>0</v>
      </c>
    </row>
    <row r="70" spans="10:19" x14ac:dyDescent="0.15">
      <c r="J70" s="78">
        <v>0</v>
      </c>
      <c r="K70" s="100">
        <v>0</v>
      </c>
      <c r="L70" s="100">
        <v>0</v>
      </c>
      <c r="M70" s="100">
        <v>0</v>
      </c>
      <c r="N70" s="101">
        <v>0</v>
      </c>
      <c r="O70" s="102">
        <v>0</v>
      </c>
      <c r="P70" s="102">
        <v>0</v>
      </c>
      <c r="Q70" s="102">
        <v>0</v>
      </c>
      <c r="R70" s="100">
        <v>0</v>
      </c>
      <c r="S70" s="78">
        <v>0</v>
      </c>
    </row>
    <row r="71" spans="10:19" x14ac:dyDescent="0.15">
      <c r="J71" s="78">
        <v>0</v>
      </c>
      <c r="K71" s="100">
        <v>0</v>
      </c>
      <c r="L71" s="100">
        <v>0</v>
      </c>
      <c r="M71" s="100">
        <v>0</v>
      </c>
      <c r="N71" s="101">
        <v>0</v>
      </c>
      <c r="O71" s="102">
        <v>0</v>
      </c>
      <c r="P71" s="102">
        <v>0</v>
      </c>
      <c r="Q71" s="102">
        <v>0</v>
      </c>
      <c r="R71" s="100">
        <v>0</v>
      </c>
      <c r="S71" s="78">
        <v>0</v>
      </c>
    </row>
    <row r="72" spans="10:19" x14ac:dyDescent="0.15">
      <c r="J72" s="78">
        <v>0</v>
      </c>
      <c r="K72" s="100">
        <v>0</v>
      </c>
      <c r="L72" s="100">
        <v>0</v>
      </c>
      <c r="M72" s="100">
        <v>0</v>
      </c>
      <c r="N72" s="101">
        <v>0</v>
      </c>
      <c r="O72" s="102">
        <v>0</v>
      </c>
      <c r="P72" s="102">
        <v>0</v>
      </c>
      <c r="Q72" s="102">
        <v>0</v>
      </c>
      <c r="R72" s="100">
        <v>0</v>
      </c>
      <c r="S72" s="78">
        <v>0</v>
      </c>
    </row>
    <row r="73" spans="10:19" x14ac:dyDescent="0.15">
      <c r="J73" s="78">
        <v>0</v>
      </c>
      <c r="K73" s="100">
        <v>0</v>
      </c>
      <c r="L73" s="100">
        <v>0</v>
      </c>
      <c r="M73" s="100">
        <v>0</v>
      </c>
      <c r="N73" s="101">
        <v>0</v>
      </c>
      <c r="O73" s="102">
        <v>0</v>
      </c>
      <c r="P73" s="102">
        <v>0</v>
      </c>
      <c r="Q73" s="102">
        <v>0</v>
      </c>
      <c r="R73" s="100">
        <v>0</v>
      </c>
      <c r="S73" s="78">
        <v>0</v>
      </c>
    </row>
    <row r="74" spans="10:19" x14ac:dyDescent="0.15">
      <c r="J74" s="78">
        <v>0</v>
      </c>
      <c r="K74" s="100">
        <v>0</v>
      </c>
      <c r="L74" s="100">
        <v>0</v>
      </c>
      <c r="M74" s="100">
        <v>0</v>
      </c>
      <c r="N74" s="101">
        <v>0</v>
      </c>
      <c r="O74" s="102">
        <v>0</v>
      </c>
      <c r="P74" s="102">
        <v>0</v>
      </c>
      <c r="Q74" s="102">
        <v>0</v>
      </c>
      <c r="R74" s="100">
        <v>0</v>
      </c>
      <c r="S74" s="78">
        <v>0</v>
      </c>
    </row>
    <row r="75" spans="10:19" x14ac:dyDescent="0.15">
      <c r="J75" s="78">
        <v>0</v>
      </c>
      <c r="K75" s="100">
        <v>0</v>
      </c>
      <c r="L75" s="100">
        <v>0</v>
      </c>
      <c r="M75" s="100">
        <v>0</v>
      </c>
      <c r="N75" s="101">
        <v>0</v>
      </c>
      <c r="O75" s="102">
        <v>0</v>
      </c>
      <c r="P75" s="102">
        <v>0</v>
      </c>
      <c r="Q75" s="102">
        <v>0</v>
      </c>
      <c r="R75" s="100">
        <v>0</v>
      </c>
      <c r="S75" s="78">
        <v>0</v>
      </c>
    </row>
    <row r="76" spans="10:19" x14ac:dyDescent="0.15">
      <c r="J76" s="78">
        <v>0</v>
      </c>
      <c r="K76" s="100">
        <v>0</v>
      </c>
      <c r="L76" s="100">
        <v>0</v>
      </c>
      <c r="M76" s="100">
        <v>0</v>
      </c>
      <c r="N76" s="101">
        <v>0</v>
      </c>
      <c r="O76" s="102">
        <v>0</v>
      </c>
      <c r="P76" s="102">
        <v>0</v>
      </c>
      <c r="Q76" s="102">
        <v>0</v>
      </c>
      <c r="R76" s="100">
        <v>0</v>
      </c>
      <c r="S76" s="78">
        <v>0</v>
      </c>
    </row>
    <row r="77" spans="10:19" x14ac:dyDescent="0.15">
      <c r="J77" s="78">
        <v>0</v>
      </c>
      <c r="K77" s="100">
        <v>0</v>
      </c>
      <c r="L77" s="100">
        <v>0</v>
      </c>
      <c r="M77" s="100">
        <v>0</v>
      </c>
      <c r="N77" s="101">
        <v>0</v>
      </c>
      <c r="O77" s="102">
        <v>0</v>
      </c>
      <c r="P77" s="102">
        <v>0</v>
      </c>
      <c r="Q77" s="102">
        <v>0</v>
      </c>
      <c r="R77" s="100">
        <v>0</v>
      </c>
      <c r="S77" s="78">
        <v>0</v>
      </c>
    </row>
    <row r="78" spans="10:19" x14ac:dyDescent="0.15">
      <c r="J78" s="78">
        <v>0</v>
      </c>
      <c r="K78" s="100">
        <v>0</v>
      </c>
      <c r="L78" s="100">
        <v>0</v>
      </c>
      <c r="M78" s="100">
        <v>0</v>
      </c>
      <c r="N78" s="101">
        <v>0</v>
      </c>
      <c r="O78" s="102">
        <v>0</v>
      </c>
      <c r="P78" s="102">
        <v>0</v>
      </c>
      <c r="Q78" s="102">
        <v>0</v>
      </c>
      <c r="R78" s="100">
        <v>0</v>
      </c>
      <c r="S78" s="78">
        <v>0</v>
      </c>
    </row>
    <row r="79" spans="10:19" x14ac:dyDescent="0.15">
      <c r="J79" s="78">
        <v>0</v>
      </c>
      <c r="K79" s="100">
        <v>0</v>
      </c>
      <c r="L79" s="100">
        <v>0</v>
      </c>
      <c r="M79" s="100">
        <v>0</v>
      </c>
      <c r="N79" s="101">
        <v>0</v>
      </c>
      <c r="O79" s="102">
        <v>0</v>
      </c>
      <c r="P79" s="102">
        <v>0</v>
      </c>
      <c r="Q79" s="102">
        <v>0</v>
      </c>
      <c r="R79" s="100">
        <v>0</v>
      </c>
      <c r="S79" s="78">
        <v>0</v>
      </c>
    </row>
    <row r="80" spans="10:19" x14ac:dyDescent="0.15">
      <c r="J80" s="78">
        <v>0</v>
      </c>
      <c r="K80" s="100">
        <v>0</v>
      </c>
      <c r="L80" s="100">
        <v>0</v>
      </c>
      <c r="M80" s="100">
        <v>0</v>
      </c>
      <c r="N80" s="101">
        <v>0</v>
      </c>
      <c r="O80" s="102">
        <v>0</v>
      </c>
      <c r="P80" s="102">
        <v>0</v>
      </c>
      <c r="Q80" s="102">
        <v>0</v>
      </c>
      <c r="R80" s="100">
        <v>0</v>
      </c>
      <c r="S80" s="78">
        <v>0</v>
      </c>
    </row>
    <row r="81" spans="10:19" x14ac:dyDescent="0.15">
      <c r="J81" s="78">
        <v>0</v>
      </c>
      <c r="K81" s="100">
        <v>0</v>
      </c>
      <c r="L81" s="100">
        <v>0</v>
      </c>
      <c r="M81" s="100">
        <v>0</v>
      </c>
      <c r="N81" s="101">
        <v>0</v>
      </c>
      <c r="O81" s="102">
        <v>0</v>
      </c>
      <c r="P81" s="102">
        <v>0</v>
      </c>
      <c r="Q81" s="102">
        <v>0</v>
      </c>
      <c r="R81" s="100">
        <v>0</v>
      </c>
      <c r="S81" s="78">
        <v>0</v>
      </c>
    </row>
    <row r="82" spans="10:19" x14ac:dyDescent="0.15">
      <c r="J82" s="78">
        <v>0</v>
      </c>
      <c r="K82" s="100">
        <v>0</v>
      </c>
      <c r="L82" s="100">
        <v>0</v>
      </c>
      <c r="M82" s="100">
        <v>0</v>
      </c>
      <c r="N82" s="101">
        <v>0</v>
      </c>
      <c r="O82" s="102">
        <v>0</v>
      </c>
      <c r="P82" s="102">
        <v>0</v>
      </c>
      <c r="Q82" s="102">
        <v>0</v>
      </c>
      <c r="R82" s="100">
        <v>0</v>
      </c>
      <c r="S82" s="78">
        <v>0</v>
      </c>
    </row>
    <row r="83" spans="10:19" x14ac:dyDescent="0.15">
      <c r="J83" s="78">
        <v>0</v>
      </c>
      <c r="K83" s="100">
        <v>0</v>
      </c>
      <c r="L83" s="100">
        <v>0</v>
      </c>
      <c r="M83" s="100">
        <v>0</v>
      </c>
      <c r="N83" s="101">
        <v>0</v>
      </c>
      <c r="O83" s="102">
        <v>0</v>
      </c>
      <c r="P83" s="102">
        <v>0</v>
      </c>
      <c r="Q83" s="102">
        <v>0</v>
      </c>
      <c r="R83" s="100">
        <v>0</v>
      </c>
      <c r="S83" s="78">
        <v>0</v>
      </c>
    </row>
    <row r="84" spans="10:19" x14ac:dyDescent="0.15">
      <c r="J84" s="78">
        <v>0</v>
      </c>
      <c r="K84" s="100">
        <v>0</v>
      </c>
      <c r="L84" s="100">
        <v>0</v>
      </c>
      <c r="M84" s="100">
        <v>0</v>
      </c>
      <c r="N84" s="101">
        <v>0</v>
      </c>
      <c r="O84" s="102">
        <v>0</v>
      </c>
      <c r="P84" s="102">
        <v>0</v>
      </c>
      <c r="Q84" s="102">
        <v>0</v>
      </c>
      <c r="R84" s="100">
        <v>0</v>
      </c>
      <c r="S84" s="78">
        <v>0</v>
      </c>
    </row>
    <row r="85" spans="10:19" x14ac:dyDescent="0.15">
      <c r="J85" s="78">
        <v>0</v>
      </c>
      <c r="K85" s="100">
        <v>0</v>
      </c>
      <c r="L85" s="100">
        <v>0</v>
      </c>
      <c r="M85" s="100">
        <v>0</v>
      </c>
      <c r="N85" s="101">
        <v>0</v>
      </c>
      <c r="O85" s="102">
        <v>0</v>
      </c>
      <c r="P85" s="102">
        <v>0</v>
      </c>
      <c r="Q85" s="102">
        <v>0</v>
      </c>
      <c r="R85" s="100">
        <v>0</v>
      </c>
      <c r="S85" s="78">
        <v>0</v>
      </c>
    </row>
    <row r="86" spans="10:19" x14ac:dyDescent="0.15">
      <c r="J86" s="78">
        <v>0</v>
      </c>
      <c r="K86" s="100">
        <v>0</v>
      </c>
      <c r="L86" s="100">
        <v>0</v>
      </c>
      <c r="M86" s="100">
        <v>0</v>
      </c>
      <c r="N86" s="101">
        <v>0</v>
      </c>
      <c r="O86" s="102">
        <v>0</v>
      </c>
      <c r="P86" s="102">
        <v>0</v>
      </c>
      <c r="Q86" s="102">
        <v>0</v>
      </c>
      <c r="R86" s="100">
        <v>0</v>
      </c>
      <c r="S86" s="78">
        <v>0</v>
      </c>
    </row>
    <row r="87" spans="10:19" x14ac:dyDescent="0.15">
      <c r="J87" s="78">
        <v>0</v>
      </c>
      <c r="K87" s="100">
        <v>0</v>
      </c>
      <c r="L87" s="100">
        <v>0</v>
      </c>
      <c r="M87" s="100">
        <v>0</v>
      </c>
      <c r="N87" s="101">
        <v>0</v>
      </c>
      <c r="O87" s="102">
        <v>0</v>
      </c>
      <c r="P87" s="102">
        <v>0</v>
      </c>
      <c r="Q87" s="102">
        <v>0</v>
      </c>
      <c r="R87" s="100">
        <v>0</v>
      </c>
      <c r="S87" s="78">
        <v>0</v>
      </c>
    </row>
    <row r="88" spans="10:19" x14ac:dyDescent="0.15">
      <c r="J88" s="78">
        <v>0</v>
      </c>
      <c r="K88" s="100">
        <v>0</v>
      </c>
      <c r="L88" s="100">
        <v>0</v>
      </c>
      <c r="M88" s="100">
        <v>0</v>
      </c>
      <c r="N88" s="101">
        <v>0</v>
      </c>
      <c r="O88" s="102">
        <v>0</v>
      </c>
      <c r="P88" s="102">
        <v>0</v>
      </c>
      <c r="Q88" s="102">
        <v>0</v>
      </c>
      <c r="R88" s="100">
        <v>0</v>
      </c>
      <c r="S88" s="78">
        <v>0</v>
      </c>
    </row>
    <row r="89" spans="10:19" x14ac:dyDescent="0.15">
      <c r="J89" s="78">
        <v>0</v>
      </c>
      <c r="K89" s="100">
        <v>0</v>
      </c>
      <c r="L89" s="100">
        <v>0</v>
      </c>
      <c r="M89" s="100">
        <v>0</v>
      </c>
      <c r="N89" s="101">
        <v>0</v>
      </c>
      <c r="O89" s="102">
        <v>0</v>
      </c>
      <c r="P89" s="102">
        <v>0</v>
      </c>
      <c r="Q89" s="102">
        <v>0</v>
      </c>
      <c r="R89" s="100">
        <v>0</v>
      </c>
      <c r="S89" s="78">
        <v>0</v>
      </c>
    </row>
    <row r="90" spans="10:19" x14ac:dyDescent="0.15">
      <c r="J90" s="78">
        <v>0</v>
      </c>
      <c r="K90" s="100">
        <v>0</v>
      </c>
      <c r="L90" s="100">
        <v>0</v>
      </c>
      <c r="M90" s="100">
        <v>0</v>
      </c>
      <c r="N90" s="101">
        <v>0</v>
      </c>
      <c r="O90" s="102">
        <v>0</v>
      </c>
      <c r="P90" s="102">
        <v>0</v>
      </c>
      <c r="Q90" s="102">
        <v>0</v>
      </c>
      <c r="R90" s="100">
        <v>0</v>
      </c>
      <c r="S90" s="78">
        <v>0</v>
      </c>
    </row>
    <row r="91" spans="10:19" x14ac:dyDescent="0.15">
      <c r="J91" s="78">
        <v>0</v>
      </c>
      <c r="K91" s="100">
        <v>0</v>
      </c>
      <c r="L91" s="100">
        <v>0</v>
      </c>
      <c r="M91" s="100">
        <v>0</v>
      </c>
      <c r="N91" s="101">
        <v>0</v>
      </c>
      <c r="O91" s="102">
        <v>0</v>
      </c>
      <c r="P91" s="102">
        <v>0</v>
      </c>
      <c r="Q91" s="102">
        <v>0</v>
      </c>
      <c r="R91" s="100">
        <v>0</v>
      </c>
      <c r="S91" s="78">
        <v>0</v>
      </c>
    </row>
    <row r="92" spans="10:19" x14ac:dyDescent="0.15">
      <c r="J92" s="78">
        <v>0</v>
      </c>
      <c r="K92" s="100">
        <v>0</v>
      </c>
      <c r="L92" s="100">
        <v>0</v>
      </c>
      <c r="M92" s="100">
        <v>0</v>
      </c>
      <c r="N92" s="101">
        <v>0</v>
      </c>
      <c r="O92" s="102">
        <v>0</v>
      </c>
      <c r="P92" s="102">
        <v>0</v>
      </c>
      <c r="Q92" s="102">
        <v>0</v>
      </c>
      <c r="R92" s="100">
        <v>0</v>
      </c>
      <c r="S92" s="78">
        <v>0</v>
      </c>
    </row>
    <row r="93" spans="10:19" x14ac:dyDescent="0.15">
      <c r="J93" s="78">
        <v>0</v>
      </c>
      <c r="K93" s="100">
        <v>0</v>
      </c>
      <c r="L93" s="100">
        <v>0</v>
      </c>
      <c r="M93" s="100">
        <v>0</v>
      </c>
      <c r="N93" s="101">
        <v>0</v>
      </c>
      <c r="O93" s="102">
        <v>0</v>
      </c>
      <c r="P93" s="102">
        <v>0</v>
      </c>
      <c r="Q93" s="102">
        <v>0</v>
      </c>
      <c r="R93" s="100">
        <v>0</v>
      </c>
      <c r="S93" s="78">
        <v>0</v>
      </c>
    </row>
    <row r="94" spans="10:19" x14ac:dyDescent="0.15">
      <c r="J94" s="78">
        <v>0</v>
      </c>
      <c r="K94" s="100">
        <v>0</v>
      </c>
      <c r="L94" s="100">
        <v>0</v>
      </c>
      <c r="M94" s="100">
        <v>0</v>
      </c>
      <c r="N94" s="101">
        <v>0</v>
      </c>
      <c r="O94" s="102">
        <v>0</v>
      </c>
      <c r="P94" s="102">
        <v>0</v>
      </c>
      <c r="Q94" s="102">
        <v>0</v>
      </c>
      <c r="R94" s="100">
        <v>0</v>
      </c>
      <c r="S94" s="78">
        <v>0</v>
      </c>
    </row>
    <row r="95" spans="10:19" x14ac:dyDescent="0.15">
      <c r="J95" s="78">
        <v>0</v>
      </c>
      <c r="K95" s="100">
        <v>0</v>
      </c>
      <c r="L95" s="100">
        <v>0</v>
      </c>
      <c r="M95" s="100">
        <v>0</v>
      </c>
      <c r="N95" s="101">
        <v>0</v>
      </c>
      <c r="O95" s="102">
        <v>0</v>
      </c>
      <c r="P95" s="102">
        <v>0</v>
      </c>
      <c r="Q95" s="102">
        <v>0</v>
      </c>
      <c r="R95" s="100">
        <v>0</v>
      </c>
      <c r="S95" s="78">
        <v>0</v>
      </c>
    </row>
    <row r="96" spans="10:19" x14ac:dyDescent="0.15">
      <c r="J96" s="78">
        <v>0</v>
      </c>
      <c r="K96" s="100">
        <v>0</v>
      </c>
      <c r="L96" s="100">
        <v>0</v>
      </c>
      <c r="M96" s="100">
        <v>0</v>
      </c>
      <c r="N96" s="101">
        <v>0</v>
      </c>
      <c r="O96" s="102">
        <v>0</v>
      </c>
      <c r="P96" s="102">
        <v>0</v>
      </c>
      <c r="Q96" s="102">
        <v>0</v>
      </c>
      <c r="R96" s="100">
        <v>0</v>
      </c>
      <c r="S96" s="78">
        <v>0</v>
      </c>
    </row>
    <row r="97" spans="10:19" x14ac:dyDescent="0.15">
      <c r="J97" s="78">
        <v>0</v>
      </c>
      <c r="K97" s="100">
        <v>0</v>
      </c>
      <c r="L97" s="100">
        <v>0</v>
      </c>
      <c r="M97" s="100">
        <v>0</v>
      </c>
      <c r="N97" s="101">
        <v>0</v>
      </c>
      <c r="O97" s="102">
        <v>0</v>
      </c>
      <c r="P97" s="102">
        <v>0</v>
      </c>
      <c r="Q97" s="102">
        <v>0</v>
      </c>
      <c r="R97" s="100">
        <v>0</v>
      </c>
      <c r="S97" s="78">
        <v>0</v>
      </c>
    </row>
    <row r="98" spans="10:19" x14ac:dyDescent="0.15">
      <c r="J98" s="78">
        <v>0</v>
      </c>
      <c r="K98" s="100">
        <v>0</v>
      </c>
      <c r="L98" s="100">
        <v>0</v>
      </c>
      <c r="M98" s="100">
        <v>0</v>
      </c>
      <c r="N98" s="101">
        <v>0</v>
      </c>
      <c r="O98" s="102">
        <v>0</v>
      </c>
      <c r="P98" s="102">
        <v>0</v>
      </c>
      <c r="Q98" s="102">
        <v>0</v>
      </c>
      <c r="R98" s="100">
        <v>0</v>
      </c>
      <c r="S98" s="78">
        <v>0</v>
      </c>
    </row>
    <row r="99" spans="10:19" x14ac:dyDescent="0.15">
      <c r="J99" s="78">
        <v>0</v>
      </c>
      <c r="K99" s="100">
        <v>0</v>
      </c>
      <c r="L99" s="100">
        <v>0</v>
      </c>
      <c r="M99" s="100">
        <v>0</v>
      </c>
      <c r="N99" s="101">
        <v>0</v>
      </c>
      <c r="O99" s="102">
        <v>0</v>
      </c>
      <c r="P99" s="102">
        <v>0</v>
      </c>
      <c r="Q99" s="102">
        <v>0</v>
      </c>
      <c r="R99" s="100">
        <v>0</v>
      </c>
      <c r="S99" s="78">
        <v>0</v>
      </c>
    </row>
    <row r="100" spans="10:19" x14ac:dyDescent="0.15">
      <c r="J100" s="78">
        <v>0</v>
      </c>
      <c r="K100" s="100">
        <v>0</v>
      </c>
      <c r="L100" s="100">
        <v>0</v>
      </c>
      <c r="M100" s="100">
        <v>0</v>
      </c>
      <c r="N100" s="101">
        <v>0</v>
      </c>
      <c r="O100" s="102">
        <v>0</v>
      </c>
      <c r="P100" s="102">
        <v>0</v>
      </c>
      <c r="Q100" s="102">
        <v>0</v>
      </c>
      <c r="R100" s="100">
        <v>0</v>
      </c>
      <c r="S100" s="78">
        <v>0</v>
      </c>
    </row>
    <row r="101" spans="10:19" x14ac:dyDescent="0.15">
      <c r="J101" s="78">
        <v>0</v>
      </c>
      <c r="K101" s="100">
        <v>0</v>
      </c>
      <c r="L101" s="100">
        <v>0</v>
      </c>
      <c r="M101" s="100">
        <v>0</v>
      </c>
      <c r="N101" s="101">
        <v>0</v>
      </c>
      <c r="O101" s="102">
        <v>0</v>
      </c>
      <c r="P101" s="102">
        <v>0</v>
      </c>
      <c r="Q101" s="102">
        <v>0</v>
      </c>
      <c r="R101" s="100">
        <v>0</v>
      </c>
      <c r="S101" s="78">
        <v>0</v>
      </c>
    </row>
    <row r="102" spans="10:19" x14ac:dyDescent="0.15">
      <c r="J102" s="78">
        <v>0</v>
      </c>
      <c r="K102" s="100">
        <v>0</v>
      </c>
      <c r="L102" s="100">
        <v>0</v>
      </c>
      <c r="M102" s="100">
        <v>0</v>
      </c>
      <c r="N102" s="101">
        <v>0</v>
      </c>
      <c r="O102" s="102">
        <v>0</v>
      </c>
      <c r="P102" s="102">
        <v>0</v>
      </c>
      <c r="Q102" s="102">
        <v>0</v>
      </c>
      <c r="R102" s="100">
        <v>0</v>
      </c>
      <c r="S102" s="78">
        <v>0</v>
      </c>
    </row>
    <row r="103" spans="10:19" x14ac:dyDescent="0.15">
      <c r="J103" s="78">
        <v>0</v>
      </c>
      <c r="K103" s="100">
        <v>0</v>
      </c>
      <c r="L103" s="100">
        <v>0</v>
      </c>
      <c r="M103" s="100">
        <v>0</v>
      </c>
      <c r="N103" s="101">
        <v>0</v>
      </c>
      <c r="O103" s="102">
        <v>0</v>
      </c>
      <c r="P103" s="102">
        <v>0</v>
      </c>
      <c r="Q103" s="102">
        <v>0</v>
      </c>
      <c r="R103" s="100">
        <v>0</v>
      </c>
      <c r="S103" s="78">
        <v>0</v>
      </c>
    </row>
    <row r="104" spans="10:19" x14ac:dyDescent="0.15">
      <c r="J104" s="78">
        <v>0</v>
      </c>
      <c r="K104" s="100">
        <v>0</v>
      </c>
      <c r="L104" s="100">
        <v>0</v>
      </c>
      <c r="M104" s="100">
        <v>0</v>
      </c>
      <c r="N104" s="101">
        <v>0</v>
      </c>
      <c r="O104" s="102">
        <v>0</v>
      </c>
      <c r="P104" s="102">
        <v>0</v>
      </c>
      <c r="Q104" s="102">
        <v>0</v>
      </c>
      <c r="R104" s="100">
        <v>0</v>
      </c>
      <c r="S104" s="78">
        <v>0</v>
      </c>
    </row>
    <row r="105" spans="10:19" x14ac:dyDescent="0.15">
      <c r="J105" s="78">
        <v>0</v>
      </c>
      <c r="K105" s="100">
        <v>0</v>
      </c>
      <c r="L105" s="100">
        <v>0</v>
      </c>
      <c r="M105" s="100">
        <v>0</v>
      </c>
      <c r="N105" s="101">
        <v>0</v>
      </c>
      <c r="O105" s="102">
        <v>0</v>
      </c>
      <c r="P105" s="102">
        <v>0</v>
      </c>
      <c r="Q105" s="102">
        <v>0</v>
      </c>
      <c r="R105" s="100">
        <v>0</v>
      </c>
      <c r="S105" s="78">
        <v>0</v>
      </c>
    </row>
    <row r="106" spans="10:19" x14ac:dyDescent="0.15">
      <c r="J106" s="78">
        <v>0</v>
      </c>
      <c r="K106" s="100">
        <v>0</v>
      </c>
      <c r="L106" s="100">
        <v>0</v>
      </c>
      <c r="M106" s="100">
        <v>0</v>
      </c>
      <c r="N106" s="101">
        <v>0</v>
      </c>
      <c r="O106" s="102">
        <v>0</v>
      </c>
      <c r="P106" s="102">
        <v>0</v>
      </c>
      <c r="Q106" s="102">
        <v>0</v>
      </c>
      <c r="R106" s="100">
        <v>0</v>
      </c>
      <c r="S106" s="78">
        <v>0</v>
      </c>
    </row>
    <row r="107" spans="10:19" x14ac:dyDescent="0.15">
      <c r="J107" s="78">
        <v>0</v>
      </c>
      <c r="K107" s="100">
        <v>0</v>
      </c>
      <c r="L107" s="100">
        <v>0</v>
      </c>
      <c r="M107" s="100">
        <v>0</v>
      </c>
      <c r="N107" s="101">
        <v>0</v>
      </c>
      <c r="O107" s="102">
        <v>0</v>
      </c>
      <c r="P107" s="102">
        <v>0</v>
      </c>
      <c r="Q107" s="102">
        <v>0</v>
      </c>
      <c r="R107" s="100">
        <v>0</v>
      </c>
      <c r="S107" s="78">
        <v>0</v>
      </c>
    </row>
    <row r="108" spans="10:19" x14ac:dyDescent="0.15">
      <c r="J108" s="78">
        <v>0</v>
      </c>
      <c r="K108" s="100">
        <v>0</v>
      </c>
      <c r="L108" s="100">
        <v>0</v>
      </c>
      <c r="M108" s="100">
        <v>0</v>
      </c>
      <c r="N108" s="101">
        <v>0</v>
      </c>
      <c r="O108" s="102">
        <v>0</v>
      </c>
      <c r="P108" s="102">
        <v>0</v>
      </c>
      <c r="Q108" s="102">
        <v>0</v>
      </c>
      <c r="R108" s="100">
        <v>0</v>
      </c>
      <c r="S108" s="78">
        <v>0</v>
      </c>
    </row>
    <row r="109" spans="10:19" x14ac:dyDescent="0.15">
      <c r="J109" s="78">
        <v>0</v>
      </c>
      <c r="K109" s="100">
        <v>0</v>
      </c>
      <c r="L109" s="100">
        <v>0</v>
      </c>
      <c r="M109" s="100">
        <v>0</v>
      </c>
      <c r="N109" s="101">
        <v>0</v>
      </c>
      <c r="O109" s="102">
        <v>0</v>
      </c>
      <c r="P109" s="102">
        <v>0</v>
      </c>
      <c r="Q109" s="102">
        <v>0</v>
      </c>
      <c r="R109" s="100">
        <v>0</v>
      </c>
      <c r="S109" s="78">
        <v>0</v>
      </c>
    </row>
    <row r="110" spans="10:19" x14ac:dyDescent="0.15">
      <c r="J110" s="78">
        <v>0</v>
      </c>
      <c r="K110" s="100">
        <v>0</v>
      </c>
      <c r="L110" s="100">
        <v>0</v>
      </c>
      <c r="M110" s="100">
        <v>0</v>
      </c>
      <c r="N110" s="101">
        <v>0</v>
      </c>
      <c r="O110" s="102">
        <v>0</v>
      </c>
      <c r="P110" s="102">
        <v>0</v>
      </c>
      <c r="Q110" s="102">
        <v>0</v>
      </c>
      <c r="R110" s="100">
        <v>0</v>
      </c>
      <c r="S110" s="78">
        <v>0</v>
      </c>
    </row>
    <row r="111" spans="10:19" x14ac:dyDescent="0.15">
      <c r="J111" s="78">
        <v>0</v>
      </c>
      <c r="K111" s="100">
        <v>0</v>
      </c>
      <c r="L111" s="100">
        <v>0</v>
      </c>
      <c r="M111" s="100">
        <v>0</v>
      </c>
      <c r="N111" s="101">
        <v>0</v>
      </c>
      <c r="O111" s="102">
        <v>0</v>
      </c>
      <c r="P111" s="102">
        <v>0</v>
      </c>
      <c r="Q111" s="102">
        <v>0</v>
      </c>
      <c r="R111" s="100">
        <v>0</v>
      </c>
      <c r="S111" s="78">
        <v>0</v>
      </c>
    </row>
    <row r="112" spans="10:19" x14ac:dyDescent="0.15">
      <c r="J112" s="78">
        <v>0</v>
      </c>
      <c r="K112" s="100">
        <v>0</v>
      </c>
      <c r="L112" s="100">
        <v>0</v>
      </c>
      <c r="M112" s="100">
        <v>0</v>
      </c>
      <c r="N112" s="101">
        <v>0</v>
      </c>
      <c r="O112" s="102">
        <v>0</v>
      </c>
      <c r="P112" s="102">
        <v>0</v>
      </c>
      <c r="Q112" s="102">
        <v>0</v>
      </c>
      <c r="R112" s="100">
        <v>0</v>
      </c>
      <c r="S112" s="78">
        <v>0</v>
      </c>
    </row>
    <row r="113" spans="10:19" x14ac:dyDescent="0.15">
      <c r="J113" s="78">
        <v>0</v>
      </c>
      <c r="K113" s="100">
        <v>0</v>
      </c>
      <c r="L113" s="100">
        <v>0</v>
      </c>
      <c r="M113" s="100">
        <v>0</v>
      </c>
      <c r="N113" s="101">
        <v>0</v>
      </c>
      <c r="O113" s="102">
        <v>0</v>
      </c>
      <c r="P113" s="102">
        <v>0</v>
      </c>
      <c r="Q113" s="102">
        <v>0</v>
      </c>
      <c r="R113" s="100">
        <v>0</v>
      </c>
      <c r="S113" s="78">
        <v>0</v>
      </c>
    </row>
    <row r="114" spans="10:19" x14ac:dyDescent="0.15">
      <c r="J114" s="78">
        <v>0</v>
      </c>
      <c r="K114" s="100">
        <v>0</v>
      </c>
      <c r="L114" s="100">
        <v>0</v>
      </c>
      <c r="M114" s="100">
        <v>0</v>
      </c>
      <c r="N114" s="101">
        <v>0</v>
      </c>
      <c r="O114" s="102">
        <v>0</v>
      </c>
      <c r="P114" s="102">
        <v>0</v>
      </c>
      <c r="Q114" s="102">
        <v>0</v>
      </c>
      <c r="R114" s="100">
        <v>0</v>
      </c>
      <c r="S114" s="78">
        <v>0</v>
      </c>
    </row>
    <row r="115" spans="10:19" x14ac:dyDescent="0.15">
      <c r="J115" s="78">
        <v>0</v>
      </c>
      <c r="K115" s="100">
        <v>0</v>
      </c>
      <c r="L115" s="100">
        <v>0</v>
      </c>
      <c r="M115" s="100">
        <v>0</v>
      </c>
      <c r="N115" s="101">
        <v>0</v>
      </c>
      <c r="O115" s="102">
        <v>0</v>
      </c>
      <c r="P115" s="102">
        <v>0</v>
      </c>
      <c r="Q115" s="102">
        <v>0</v>
      </c>
      <c r="R115" s="100">
        <v>0</v>
      </c>
      <c r="S115" s="78">
        <v>0</v>
      </c>
    </row>
    <row r="116" spans="10:19" x14ac:dyDescent="0.15">
      <c r="J116" s="78">
        <v>0</v>
      </c>
      <c r="K116" s="100">
        <v>0</v>
      </c>
      <c r="L116" s="100">
        <v>0</v>
      </c>
      <c r="M116" s="100">
        <v>0</v>
      </c>
      <c r="N116" s="101">
        <v>0</v>
      </c>
      <c r="O116" s="102">
        <v>0</v>
      </c>
      <c r="P116" s="102">
        <v>0</v>
      </c>
      <c r="Q116" s="102">
        <v>0</v>
      </c>
      <c r="R116" s="100">
        <v>0</v>
      </c>
      <c r="S116" s="78">
        <v>0</v>
      </c>
    </row>
    <row r="117" spans="10:19" x14ac:dyDescent="0.15">
      <c r="J117" s="78">
        <v>0</v>
      </c>
      <c r="K117" s="100">
        <v>0</v>
      </c>
      <c r="L117" s="100">
        <v>0</v>
      </c>
      <c r="M117" s="100">
        <v>0</v>
      </c>
      <c r="N117" s="101">
        <v>0</v>
      </c>
      <c r="O117" s="102">
        <v>0</v>
      </c>
      <c r="P117" s="102">
        <v>0</v>
      </c>
      <c r="Q117" s="102">
        <v>0</v>
      </c>
      <c r="R117" s="100">
        <v>0</v>
      </c>
      <c r="S117" s="78">
        <v>0</v>
      </c>
    </row>
    <row r="118" spans="10:19" x14ac:dyDescent="0.15">
      <c r="J118" s="78">
        <v>0</v>
      </c>
      <c r="K118" s="100">
        <v>0</v>
      </c>
      <c r="L118" s="100">
        <v>0</v>
      </c>
      <c r="M118" s="100">
        <v>0</v>
      </c>
      <c r="N118" s="101">
        <v>0</v>
      </c>
      <c r="O118" s="102">
        <v>0</v>
      </c>
      <c r="P118" s="102">
        <v>0</v>
      </c>
      <c r="Q118" s="102">
        <v>0</v>
      </c>
      <c r="R118" s="100">
        <v>0</v>
      </c>
      <c r="S118" s="78">
        <v>0</v>
      </c>
    </row>
    <row r="119" spans="10:19" x14ac:dyDescent="0.15">
      <c r="J119" s="78">
        <v>0</v>
      </c>
      <c r="K119" s="100">
        <v>0</v>
      </c>
      <c r="L119" s="100">
        <v>0</v>
      </c>
      <c r="M119" s="100">
        <v>0</v>
      </c>
      <c r="N119" s="101">
        <v>0</v>
      </c>
      <c r="O119" s="102">
        <v>0</v>
      </c>
      <c r="P119" s="102">
        <v>0</v>
      </c>
      <c r="Q119" s="102">
        <v>0</v>
      </c>
      <c r="R119" s="100">
        <v>0</v>
      </c>
      <c r="S119" s="78">
        <v>0</v>
      </c>
    </row>
    <row r="120" spans="10:19" x14ac:dyDescent="0.15">
      <c r="J120" s="78">
        <v>0</v>
      </c>
      <c r="K120" s="100">
        <v>0</v>
      </c>
      <c r="L120" s="100">
        <v>0</v>
      </c>
      <c r="M120" s="100">
        <v>0</v>
      </c>
      <c r="N120" s="101">
        <v>0</v>
      </c>
      <c r="O120" s="102">
        <v>0</v>
      </c>
      <c r="P120" s="102">
        <v>0</v>
      </c>
      <c r="Q120" s="102">
        <v>0</v>
      </c>
      <c r="R120" s="100">
        <v>0</v>
      </c>
      <c r="S120" s="78">
        <v>0</v>
      </c>
    </row>
    <row r="121" spans="10:19" x14ac:dyDescent="0.15">
      <c r="J121" s="78">
        <v>0</v>
      </c>
      <c r="K121" s="100">
        <v>0</v>
      </c>
      <c r="L121" s="100">
        <v>0</v>
      </c>
      <c r="M121" s="100">
        <v>0</v>
      </c>
      <c r="N121" s="101">
        <v>0</v>
      </c>
      <c r="O121" s="102">
        <v>0</v>
      </c>
      <c r="P121" s="102">
        <v>0</v>
      </c>
      <c r="Q121" s="102">
        <v>0</v>
      </c>
      <c r="R121" s="100">
        <v>0</v>
      </c>
      <c r="S121" s="78">
        <v>0</v>
      </c>
    </row>
  </sheetData>
  <mergeCells count="2">
    <mergeCell ref="J3:S3"/>
    <mergeCell ref="B14:F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731C6-8E7C-4A1E-98C5-1FABDD552942}">
  <sheetPr>
    <tabColor rgb="FF4FADEA"/>
  </sheetPr>
  <dimension ref="A1:S121"/>
  <sheetViews>
    <sheetView zoomScale="90" zoomScaleNormal="90" workbookViewId="0">
      <selection activeCell="D16" sqref="D16"/>
    </sheetView>
  </sheetViews>
  <sheetFormatPr defaultRowHeight="6.6" x14ac:dyDescent="0.15"/>
  <cols>
    <col min="1" max="1" width="7" style="78" bestFit="1" customWidth="1"/>
    <col min="2" max="2" width="35.44140625" style="78" customWidth="1"/>
    <col min="3" max="3" width="34" style="78" bestFit="1" customWidth="1"/>
    <col min="4" max="4" width="39.33203125" style="78" bestFit="1" customWidth="1"/>
    <col min="5" max="5" width="15.33203125" style="78" bestFit="1" customWidth="1"/>
    <col min="6" max="6" width="10.88671875" style="78" bestFit="1" customWidth="1"/>
    <col min="7" max="7" width="4" style="78" customWidth="1"/>
    <col min="8" max="8" width="4.6640625" style="78" customWidth="1"/>
    <col min="9" max="9" width="5.44140625" style="78" customWidth="1"/>
    <col min="10" max="10" width="36.44140625" style="78" bestFit="1" customWidth="1"/>
    <col min="11" max="11" width="15" style="78" bestFit="1" customWidth="1"/>
    <col min="12" max="12" width="25.109375" style="78" bestFit="1" customWidth="1"/>
    <col min="13" max="13" width="39.33203125" style="78" bestFit="1" customWidth="1"/>
    <col min="14" max="14" width="10.109375" style="78" bestFit="1" customWidth="1"/>
    <col min="15" max="15" width="13.77734375" style="78" bestFit="1" customWidth="1"/>
    <col min="16" max="16" width="14.21875" style="78" bestFit="1" customWidth="1"/>
    <col min="17" max="17" width="15.33203125" style="78" bestFit="1" customWidth="1"/>
    <col min="18" max="18" width="10.88671875" style="78" bestFit="1" customWidth="1"/>
    <col min="19" max="19" width="12.33203125" style="78" bestFit="1" customWidth="1"/>
    <col min="20" max="16384" width="8.88671875" style="78"/>
  </cols>
  <sheetData>
    <row r="1" spans="1:19" x14ac:dyDescent="0.15">
      <c r="I1" s="78" t="s">
        <v>718</v>
      </c>
    </row>
    <row r="2" spans="1:19" x14ac:dyDescent="0.15">
      <c r="A2" s="88">
        <f ca="1">IF('IC3 B'!$D$2="DRAGGING CELLS IS NOT PERMITTED. PLEASE UNDO LAST ACTION!!",0,IF('IC3 B'!$P$1&lt;&gt;"Feedback OFF",IF(Scoreboard!$F$23="",SUMIFS('IC3 BPT'!A3:$AL$121, 'IC3 BPT'!A3:$AL$121, "&gt;0", 'IC3 BSC'!A3:$AL$121, "PerfectMsg")+ABS(SUMIFS('IC3 BPT'!A3:$AL$121, 'IC3 BPT'!A3:$AL$121, "&lt;0", 'IC3 BSC'!A3:$AL$121, "PerfectMsg")),0),0))</f>
        <v>0</v>
      </c>
      <c r="B2" s="88">
        <f>SUMIF('IC3 BPT'!A3:$AL$121,"&gt;0")</f>
        <v>9</v>
      </c>
    </row>
    <row r="3" spans="1:19" x14ac:dyDescent="0.15">
      <c r="A3" s="97">
        <v>0</v>
      </c>
      <c r="J3" s="98">
        <v>0</v>
      </c>
      <c r="K3" s="98"/>
      <c r="L3" s="98"/>
      <c r="M3" s="98"/>
      <c r="N3" s="98"/>
      <c r="O3" s="98"/>
      <c r="P3" s="98"/>
      <c r="Q3" s="98"/>
      <c r="R3" s="98"/>
      <c r="S3" s="98"/>
    </row>
    <row r="4" spans="1:19" x14ac:dyDescent="0.15">
      <c r="A4" s="78">
        <v>0</v>
      </c>
      <c r="J4" s="99">
        <v>0</v>
      </c>
      <c r="K4" s="99">
        <v>0</v>
      </c>
      <c r="L4" s="99">
        <v>0</v>
      </c>
      <c r="M4" s="99">
        <v>0</v>
      </c>
      <c r="N4" s="99">
        <v>0</v>
      </c>
      <c r="O4" s="99">
        <v>0</v>
      </c>
      <c r="P4" s="99">
        <v>0</v>
      </c>
      <c r="Q4" s="99">
        <v>0</v>
      </c>
      <c r="R4" s="99">
        <v>0</v>
      </c>
      <c r="S4" s="99">
        <v>0</v>
      </c>
    </row>
    <row r="5" spans="1:19" x14ac:dyDescent="0.15">
      <c r="A5" s="78">
        <v>0</v>
      </c>
      <c r="J5" s="78">
        <v>0</v>
      </c>
      <c r="K5" s="100">
        <v>0</v>
      </c>
      <c r="L5" s="100">
        <v>0</v>
      </c>
      <c r="M5" s="100">
        <v>0</v>
      </c>
      <c r="N5" s="101">
        <v>0</v>
      </c>
      <c r="O5" s="102">
        <v>0</v>
      </c>
      <c r="P5" s="102">
        <v>0</v>
      </c>
      <c r="Q5" s="102">
        <v>0</v>
      </c>
      <c r="R5" s="100">
        <v>0</v>
      </c>
      <c r="S5" s="78">
        <v>0</v>
      </c>
    </row>
    <row r="6" spans="1:19" x14ac:dyDescent="0.15">
      <c r="A6" s="78">
        <v>0</v>
      </c>
      <c r="J6" s="78">
        <v>0</v>
      </c>
      <c r="K6" s="100">
        <v>0</v>
      </c>
      <c r="L6" s="100">
        <v>0</v>
      </c>
      <c r="M6" s="100">
        <v>0</v>
      </c>
      <c r="N6" s="101">
        <v>0</v>
      </c>
      <c r="O6" s="102">
        <v>0</v>
      </c>
      <c r="P6" s="102">
        <v>0</v>
      </c>
      <c r="Q6" s="102">
        <v>0</v>
      </c>
      <c r="R6" s="100">
        <v>0</v>
      </c>
      <c r="S6" s="78">
        <v>0</v>
      </c>
    </row>
    <row r="7" spans="1:19" x14ac:dyDescent="0.15">
      <c r="J7" s="78">
        <v>0</v>
      </c>
      <c r="K7" s="100">
        <v>0</v>
      </c>
      <c r="L7" s="100">
        <v>0</v>
      </c>
      <c r="M7" s="100">
        <v>0</v>
      </c>
      <c r="N7" s="101">
        <v>0</v>
      </c>
      <c r="O7" s="102">
        <v>0</v>
      </c>
      <c r="P7" s="102">
        <v>0</v>
      </c>
      <c r="Q7" s="102">
        <v>0</v>
      </c>
      <c r="R7" s="100">
        <v>0</v>
      </c>
      <c r="S7" s="78">
        <v>0</v>
      </c>
    </row>
    <row r="8" spans="1:19" x14ac:dyDescent="0.15">
      <c r="J8" s="78">
        <v>0</v>
      </c>
      <c r="K8" s="100">
        <v>0</v>
      </c>
      <c r="L8" s="100">
        <v>0</v>
      </c>
      <c r="M8" s="100">
        <v>0</v>
      </c>
      <c r="N8" s="101">
        <v>0</v>
      </c>
      <c r="O8" s="102">
        <v>0</v>
      </c>
      <c r="P8" s="102">
        <v>0</v>
      </c>
      <c r="Q8" s="102">
        <v>0</v>
      </c>
      <c r="R8" s="100">
        <v>0</v>
      </c>
      <c r="S8" s="78">
        <v>0</v>
      </c>
    </row>
    <row r="9" spans="1:19" x14ac:dyDescent="0.15">
      <c r="J9" s="78">
        <v>0</v>
      </c>
      <c r="K9" s="100">
        <v>0</v>
      </c>
      <c r="L9" s="100">
        <v>0</v>
      </c>
      <c r="M9" s="100">
        <v>0</v>
      </c>
      <c r="N9" s="101">
        <v>0</v>
      </c>
      <c r="O9" s="102">
        <v>0</v>
      </c>
      <c r="P9" s="102">
        <v>0</v>
      </c>
      <c r="Q9" s="102">
        <v>0</v>
      </c>
      <c r="R9" s="100">
        <v>0</v>
      </c>
      <c r="S9" s="78">
        <v>0</v>
      </c>
    </row>
    <row r="10" spans="1:19" x14ac:dyDescent="0.15">
      <c r="J10" s="78">
        <v>0</v>
      </c>
      <c r="K10" s="100">
        <v>0</v>
      </c>
      <c r="L10" s="100">
        <v>0</v>
      </c>
      <c r="M10" s="100">
        <v>0</v>
      </c>
      <c r="N10" s="101">
        <v>0</v>
      </c>
      <c r="O10" s="102">
        <v>0</v>
      </c>
      <c r="P10" s="102">
        <v>0</v>
      </c>
      <c r="Q10" s="102">
        <v>0</v>
      </c>
      <c r="R10" s="100">
        <v>0</v>
      </c>
      <c r="S10" s="78">
        <v>0</v>
      </c>
    </row>
    <row r="11" spans="1:19" x14ac:dyDescent="0.15">
      <c r="J11" s="78">
        <v>0</v>
      </c>
      <c r="K11" s="100">
        <v>0</v>
      </c>
      <c r="L11" s="100">
        <v>0</v>
      </c>
      <c r="M11" s="100">
        <v>0</v>
      </c>
      <c r="N11" s="101">
        <v>0</v>
      </c>
      <c r="O11" s="102">
        <v>0</v>
      </c>
      <c r="P11" s="102">
        <v>0</v>
      </c>
      <c r="Q11" s="102">
        <v>0</v>
      </c>
      <c r="R11" s="100">
        <v>0</v>
      </c>
      <c r="S11" s="78">
        <v>0</v>
      </c>
    </row>
    <row r="12" spans="1:19" x14ac:dyDescent="0.15">
      <c r="J12" s="78">
        <v>0</v>
      </c>
      <c r="K12" s="100">
        <v>0</v>
      </c>
      <c r="L12" s="100">
        <v>0</v>
      </c>
      <c r="M12" s="100">
        <v>0</v>
      </c>
      <c r="N12" s="101">
        <v>0</v>
      </c>
      <c r="O12" s="102">
        <v>0</v>
      </c>
      <c r="P12" s="102">
        <v>0</v>
      </c>
      <c r="Q12" s="102">
        <v>0</v>
      </c>
      <c r="R12" s="100">
        <v>0</v>
      </c>
      <c r="S12" s="78">
        <v>0</v>
      </c>
    </row>
    <row r="13" spans="1:19" x14ac:dyDescent="0.15">
      <c r="J13" s="78">
        <v>0</v>
      </c>
      <c r="K13" s="100">
        <v>0</v>
      </c>
      <c r="L13" s="100">
        <v>0</v>
      </c>
      <c r="M13" s="100">
        <v>0</v>
      </c>
      <c r="N13" s="101">
        <v>0</v>
      </c>
      <c r="O13" s="102">
        <v>0</v>
      </c>
      <c r="P13" s="102">
        <v>0</v>
      </c>
      <c r="Q13" s="102">
        <v>0</v>
      </c>
      <c r="R13" s="100">
        <v>0</v>
      </c>
      <c r="S13" s="78">
        <v>0</v>
      </c>
    </row>
    <row r="14" spans="1:19" x14ac:dyDescent="0.15">
      <c r="B14" s="103">
        <v>0</v>
      </c>
      <c r="C14" s="103"/>
      <c r="D14" s="103"/>
      <c r="E14" s="103"/>
      <c r="F14" s="103"/>
      <c r="J14" s="78">
        <v>0</v>
      </c>
      <c r="K14" s="100">
        <v>0</v>
      </c>
      <c r="L14" s="100">
        <v>0</v>
      </c>
      <c r="M14" s="100">
        <v>0</v>
      </c>
      <c r="N14" s="101">
        <v>0</v>
      </c>
      <c r="O14" s="102">
        <v>0</v>
      </c>
      <c r="P14" s="102">
        <v>0</v>
      </c>
      <c r="Q14" s="102">
        <v>0</v>
      </c>
      <c r="R14" s="100">
        <v>0</v>
      </c>
      <c r="S14" s="78">
        <v>0</v>
      </c>
    </row>
    <row r="15" spans="1:19" x14ac:dyDescent="0.15">
      <c r="B15" s="99">
        <v>0</v>
      </c>
      <c r="C15" s="99">
        <v>0</v>
      </c>
      <c r="D15" s="99">
        <v>0</v>
      </c>
      <c r="E15" s="99">
        <v>0</v>
      </c>
      <c r="F15" s="99">
        <v>0</v>
      </c>
      <c r="J15" s="78">
        <v>0</v>
      </c>
      <c r="K15" s="100">
        <v>0</v>
      </c>
      <c r="L15" s="100">
        <v>0</v>
      </c>
      <c r="M15" s="100">
        <v>0</v>
      </c>
      <c r="N15" s="101">
        <v>0</v>
      </c>
      <c r="O15" s="102">
        <v>0</v>
      </c>
      <c r="P15" s="102">
        <v>0</v>
      </c>
      <c r="Q15" s="102">
        <v>0</v>
      </c>
      <c r="R15" s="100">
        <v>0</v>
      </c>
      <c r="S15" s="78">
        <v>0</v>
      </c>
    </row>
    <row r="16" spans="1:19" x14ac:dyDescent="0.15">
      <c r="B16" s="78">
        <v>0</v>
      </c>
      <c r="C16" s="104">
        <v>0</v>
      </c>
      <c r="D16" s="104" t="str">
        <f ca="1">_xlfn.IFS(ISBLANK('IC3 B'!D16),"",IF(NOT(ISNA('#_IC3 B'!D16)),IF(ISNA('IC3 B'!D16),TRUE,FALSE),FALSE),"StuNAMsg",IF(AND(ISNA('#_IC3 B'!D16),ISNA('IC3 B'!D16)),TRUE,FALSE),"PerfectMsg",IF(NOT(ISERROR('#_IC3 B'!D16)),IF(ISERROR('IC3 B'!D16),TRUE,FALSE),FALSE),"StuErrorMsg",IF(TYPE('#_IC3 B'!D16)&lt;&gt;TYPE('IC3 B'!D16),TRUE,FALSE),"WrongTypeMsg",IF(_xlfn.ISFORMULA('#_IC3 B'!D16),IF(NOT(_xlfn.ISFORMULA('IC3 B'!D16)),TRUE),FALSE),"MissingFormulaMsg",IF(NOT(AND(ISNUMBER(FIND("[",_xlfn.FORMULATEXT('#_IC3 B'!D16))),ISNUMBER(FIND("!",_xlfn.FORMULATEXT('#_IC3 B'!D16))))),AND(ISNUMBER(FIND("[",_xlfn.FORMULATEXT('IC3 B'!D16))),ISNUMBER(FIND("!",_xlfn.FORMULATEXT('IC3 B'!D16)))),FALSE),"ExternalRefsMsg",IF(ISNUMBER('#_IC3 B'!D16),IF(ABS('#_IC3 B'!D16-'IC3 B'!D16)&gt;0.00001,TRUE,FALSE),IF('#_IC3 B'!D16&lt;&gt;'IC3 B'!D16,TRUE,FALSE)),IF(ISNUMBER('#_IC3 B'!D16),IF('#_IC3 B'!D16&gt;'IC3 B'!D16,"TooLow","TooHigh"),"WrongAnswer"),NOT(_xlfn.ISFORMULA('#_IC3 B'!D16)),IF(_xlfn.IFS(ISTEXT('#_IC3 B'!D16),FALSE,ISLOGICAL('#_IC3 B'!D16),FALSE,SUBSTITUTE(CELL("format",'#_IC3 B'!D16),"-","")=SUBSTITUTE(CELL("format",'IC3 B'!D16),"-",""),FALSE,CELL("format",'#_IC3 B'!D16)="G",FALSE,AND(CELL("format",'#_IC3 B'!D16)="F0",CELL("format",'IC3 B'!D16)="G"),FALSE,TRUE,IFERROR(IF(MATCH(CELL("format",'#_IC3 B'!D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B'!D16),_xlfn.FORMULATEXT('IC3 B'!D16),'IC3 B'!D16),"9","#"),"8","#"),"7","#"),"6","#"),"5","#"),"4","#"),"3","#"),"2","#"),"1","#"),"0","#"),"$","")," ",""),",","@"),"&gt;","@"),"&lt;","@"),"=","@"),")","@"),"(","@"),"^","@"),"/","@"),"+","@"),"*","@"),"-","@"))-LEN(SUBSTITUTE(SUBSTITUTE(SUBSTITUTE(SUBSTITUTE(SUBSTITUTE(SUBSTITUTE(SUBSTITUTE(SUBSTITUTE(SUBSTITUTE(SUBSTITUTE(SUBSTITUTE(SUBSTITUTE(SUBSTITUTE(SUBSTITUTE(SUBSTITUTE(SUBSTITUTE(SUBSTITUTE(SUBSTITUTE(SUBSTITUTE(SUBSTITUTE(SUBSTITUTE(SUBSTITUTE(SUBSTITUTE(SUBSTITUTE(IF(_xlfn.ISFORMULA('IC3 B'!D16),_xlfn.FORMULATEXT('IC3 B'!D16),'IC3 B'!D16),"9","#"),"8","#"),"7","#"),"6","#"),"5","#"),"4","#"),"3","#"),"2","#"),"1","#"),"0","#"),"$","")," ",""),",","@"),"&gt;","@"),"&lt;","@"),"=","@"),")","@"),"(","@"),"^","@"),"/","@"),"+","@"),"*","@"),"-","@"),"@#","")))/2&gt;(LEN(SUBSTITUTE(SUBSTITUTE(SUBSTITUTE(SUBSTITUTE(SUBSTITUTE(SUBSTITUTE(SUBSTITUTE(SUBSTITUTE(SUBSTITUTE(SUBSTITUTE(SUBSTITUTE(SUBSTITUTE(SUBSTITUTE(SUBSTITUTE(SUBSTITUTE(SUBSTITUTE(SUBSTITUTE(SUBSTITUTE(SUBSTITUTE(SUBSTITUTE(SUBSTITUTE(SUBSTITUTE(SUBSTITUTE(IF(_xlfn.ISFORMULA('#_IC3 B'!D16),_xlfn.FORMULATEXT('#_IC3 B'!D16),'#_IC3 B'!D16),"9","#"),"8","#"),"7","#"),"6","#"),"5","#"),"4","#"),"3","#"),"2","#"),"1","#"),"0","#"),"$","")," ",""),",","@"),"&gt;","@"),"&lt;","@"),"=","@"),")","@"),"(","@"),"^","@"),"/","@"),"+","@"),"*","@"),"-","@"))-LEN(SUBSTITUTE(SUBSTITUTE(SUBSTITUTE(SUBSTITUTE(SUBSTITUTE(SUBSTITUTE(SUBSTITUTE(SUBSTITUTE(SUBSTITUTE(SUBSTITUTE(SUBSTITUTE(SUBSTITUTE(SUBSTITUTE(SUBSTITUTE(SUBSTITUTE(SUBSTITUTE(SUBSTITUTE(SUBSTITUTE(SUBSTITUTE(SUBSTITUTE(SUBSTITUTE(SUBSTITUTE(SUBSTITUTE(SUBSTITUTE(IF(_xlfn.ISFORMULA('#_IC3 B'!D16),_xlfn.FORMULATEXT('#_IC3 B'!D16),'#_IC3 B'!D16),"9","#"),"8","#"),"7","#"),"6","#"),"5","#"),"4","#"),"3","#"),"2","#"),"1","#"),"0","#"),"$","")," ",""),",","@"),"&gt;","@"),"&lt;","@"),"=","@"),")","@"),"(","@"),"^","@"),"/","@"),"+","@"),"*","@"),"-","@"),"@#","")))/2,TRUE,FALSE),"HardCodeMsg",IF(LEN(IF(_xlfn.ISFORMULA('IC3 B'!D16),_xlfn.FORMULATEXT('IC3 B'!D16),'IC3 B'!D16))-LEN(SUBSTITUTE(IF(_xlfn.ISFORMULA('IC3 B'!D16),_xlfn.FORMULATEXT('IC3 B'!D16),'IC3 B'!D16),"""",""))&gt;LEN(IF(_xlfn.ISFORMULA('#_IC3 B'!D16),_xlfn.FORMULATEXT('#_IC3 B'!D16),'#_IC3 B'!D16))-LEN(SUBSTITUTE(IF(_xlfn.ISFORMULA('#_IC3 B'!D16),_xlfn.FORMULATEXT('#_IC3 B'!D16),'#_IC3 B'!D16),"""","")),TRUE,FALSE),"HardQuoteMsg",IF(LEN(IF(_xlfn.ISFORMULA('IC3 B'!D16),_xlfn.FORMULATEXT('IC3 B'!D16),'IC3 B'!D16))-LEN(SUBSTITUTE(IF(_xlfn.ISFORMULA('IC3 B'!D16),_xlfn.FORMULATEXT('IC3 B'!D16),'IC3 B'!D16),"$",""))&lt;LEN(IF(_xlfn.ISFORMULA('#_IC3 B'!D16),_xlfn.FORMULATEXT('#_IC3 B'!D16),'#_IC3 B'!D16))-LEN(SUBSTITUTE(IF(_xlfn.ISFORMULA('#_IC3 B'!D16),_xlfn.FORMULATEXT('#_IC3 B'!D16),'#_IC3 B'!D16),"$","")),TRUE,FALSE),"MissingAbsMsg",_xlfn.IFS(ISTEXT('#_IC3 B'!D16),FALSE,ISLOGICAL('#_IC3 B'!D16),FALSE,SUBSTITUTE(CELL("format",'#_IC3 B'!D16),"-","")=SUBSTITUTE(CELL("format",'IC3 B'!D16),"-",""),FALSE,CELL("format",'#_IC3 B'!D16)="G",FALSE,AND(CELL("format",'#_IC3 B'!D16)="F0",CELL("format",'IC3 B'!D16)="G"),FALSE,TRUE,IFERROR(IF(MATCH(CELL("format",'#_IC3 B'!D16),FormatCodes_SFX!$A$4:$A$53,0)&gt;0,TRUE),FALSE),TRUE,TRUE),"FormatMsg",TRUE,"PerfectMsg")</f>
        <v/>
      </c>
      <c r="E16" s="105" t="str">
        <f ca="1">_xlfn.IFS(ISBLANK('IC3 B'!E16),"",IF(NOT(ISNA('#_IC3 B'!E16)),IF(ISNA('IC3 B'!E16),TRUE,FALSE),FALSE),"StuNAMsg",IF(AND(ISNA('#_IC3 B'!E16),ISNA('IC3 B'!E16)),TRUE,FALSE),"PerfectMsg",IF(NOT(ISERROR('#_IC3 B'!E16)),IF(ISERROR('IC3 B'!E16),TRUE,FALSE),FALSE),"StuErrorMsg",IF(TYPE('#_IC3 B'!E16)&lt;&gt;TYPE('IC3 B'!E16),TRUE,FALSE),"WrongTypeMsg",IF(_xlfn.ISFORMULA('#_IC3 B'!E16),IF(NOT(_xlfn.ISFORMULA('IC3 B'!E16)),TRUE),FALSE),"MissingFormulaMsg",IF(NOT(AND(ISNUMBER(FIND("[",_xlfn.FORMULATEXT('#_IC3 B'!E16))),ISNUMBER(FIND("!",_xlfn.FORMULATEXT('#_IC3 B'!E16))))),AND(ISNUMBER(FIND("[",_xlfn.FORMULATEXT('IC3 B'!E16))),ISNUMBER(FIND("!",_xlfn.FORMULATEXT('IC3 B'!E16)))),FALSE),"ExternalRefsMsg",IF(ISNUMBER('#_IC3 B'!E16),IF(ABS('#_IC3 B'!E16-'IC3 B'!E16)&gt;0.00001,TRUE,FALSE),IF('#_IC3 B'!E16&lt;&gt;'IC3 B'!E16,TRUE,FALSE)),IF(ISNUMBER('#_IC3 B'!E16),IF('#_IC3 B'!E16&gt;'IC3 B'!E16,"TooLow","TooHigh"),"WrongAnswer"),NOT(_xlfn.ISFORMULA('#_IC3 B'!E16)),IF(_xlfn.IFS(ISTEXT('#_IC3 B'!E16),FALSE,ISLOGICAL('#_IC3 B'!E16),FALSE,SUBSTITUTE(CELL("format",'#_IC3 B'!E16),"-","")=SUBSTITUTE(CELL("format",'IC3 B'!E16),"-",""),FALSE,CELL("format",'#_IC3 B'!E16)="G",FALSE,AND(CELL("format",'#_IC3 B'!E16)="F0",CELL("format",'IC3 B'!E16)="G"),FALSE,TRUE,IFERROR(IF(MATCH(CELL("format",'#_IC3 B'!E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B'!E16),_xlfn.FORMULATEXT('IC3 B'!E16),'IC3 B'!E16),"9","#"),"8","#"),"7","#"),"6","#"),"5","#"),"4","#"),"3","#"),"2","#"),"1","#"),"0","#"),"$","")," ",""),",","@"),"&gt;","@"),"&lt;","@"),"=","@"),")","@"),"(","@"),"^","@"),"/","@"),"+","@"),"*","@"),"-","@"))-LEN(SUBSTITUTE(SUBSTITUTE(SUBSTITUTE(SUBSTITUTE(SUBSTITUTE(SUBSTITUTE(SUBSTITUTE(SUBSTITUTE(SUBSTITUTE(SUBSTITUTE(SUBSTITUTE(SUBSTITUTE(SUBSTITUTE(SUBSTITUTE(SUBSTITUTE(SUBSTITUTE(SUBSTITUTE(SUBSTITUTE(SUBSTITUTE(SUBSTITUTE(SUBSTITUTE(SUBSTITUTE(SUBSTITUTE(SUBSTITUTE(IF(_xlfn.ISFORMULA('IC3 B'!E16),_xlfn.FORMULATEXT('IC3 B'!E16),'IC3 B'!E16),"9","#"),"8","#"),"7","#"),"6","#"),"5","#"),"4","#"),"3","#"),"2","#"),"1","#"),"0","#"),"$","")," ",""),",","@"),"&gt;","@"),"&lt;","@"),"=","@"),")","@"),"(","@"),"^","@"),"/","@"),"+","@"),"*","@"),"-","@"),"@#","")))/2&gt;(LEN(SUBSTITUTE(SUBSTITUTE(SUBSTITUTE(SUBSTITUTE(SUBSTITUTE(SUBSTITUTE(SUBSTITUTE(SUBSTITUTE(SUBSTITUTE(SUBSTITUTE(SUBSTITUTE(SUBSTITUTE(SUBSTITUTE(SUBSTITUTE(SUBSTITUTE(SUBSTITUTE(SUBSTITUTE(SUBSTITUTE(SUBSTITUTE(SUBSTITUTE(SUBSTITUTE(SUBSTITUTE(SUBSTITUTE(IF(_xlfn.ISFORMULA('#_IC3 B'!E16),_xlfn.FORMULATEXT('#_IC3 B'!E16),'#_IC3 B'!E16),"9","#"),"8","#"),"7","#"),"6","#"),"5","#"),"4","#"),"3","#"),"2","#"),"1","#"),"0","#"),"$","")," ",""),",","@"),"&gt;","@"),"&lt;","@"),"=","@"),")","@"),"(","@"),"^","@"),"/","@"),"+","@"),"*","@"),"-","@"))-LEN(SUBSTITUTE(SUBSTITUTE(SUBSTITUTE(SUBSTITUTE(SUBSTITUTE(SUBSTITUTE(SUBSTITUTE(SUBSTITUTE(SUBSTITUTE(SUBSTITUTE(SUBSTITUTE(SUBSTITUTE(SUBSTITUTE(SUBSTITUTE(SUBSTITUTE(SUBSTITUTE(SUBSTITUTE(SUBSTITUTE(SUBSTITUTE(SUBSTITUTE(SUBSTITUTE(SUBSTITUTE(SUBSTITUTE(SUBSTITUTE(IF(_xlfn.ISFORMULA('#_IC3 B'!E16),_xlfn.FORMULATEXT('#_IC3 B'!E16),'#_IC3 B'!E16),"9","#"),"8","#"),"7","#"),"6","#"),"5","#"),"4","#"),"3","#"),"2","#"),"1","#"),"0","#"),"$","")," ",""),",","@"),"&gt;","@"),"&lt;","@"),"=","@"),")","@"),"(","@"),"^","@"),"/","@"),"+","@"),"*","@"),"-","@"),"@#","")))/2,TRUE,FALSE),"HardCodeMsg",IF(LEN(IF(_xlfn.ISFORMULA('IC3 B'!E16),_xlfn.FORMULATEXT('IC3 B'!E16),'IC3 B'!E16))-LEN(SUBSTITUTE(IF(_xlfn.ISFORMULA('IC3 B'!E16),_xlfn.FORMULATEXT('IC3 B'!E16),'IC3 B'!E16),"""",""))&gt;LEN(IF(_xlfn.ISFORMULA('#_IC3 B'!E16),_xlfn.FORMULATEXT('#_IC3 B'!E16),'#_IC3 B'!E16))-LEN(SUBSTITUTE(IF(_xlfn.ISFORMULA('#_IC3 B'!E16),_xlfn.FORMULATEXT('#_IC3 B'!E16),'#_IC3 B'!E16),"""","")),TRUE,FALSE),"HardQuoteMsg",IF(LEN(IF(_xlfn.ISFORMULA('IC3 B'!E16),_xlfn.FORMULATEXT('IC3 B'!E16),'IC3 B'!E16))-LEN(SUBSTITUTE(IF(_xlfn.ISFORMULA('IC3 B'!E16),_xlfn.FORMULATEXT('IC3 B'!E16),'IC3 B'!E16),"$",""))&lt;LEN(IF(_xlfn.ISFORMULA('#_IC3 B'!E16),_xlfn.FORMULATEXT('#_IC3 B'!E16),'#_IC3 B'!E16))-LEN(SUBSTITUTE(IF(_xlfn.ISFORMULA('#_IC3 B'!E16),_xlfn.FORMULATEXT('#_IC3 B'!E16),'#_IC3 B'!E16),"$","")),TRUE,FALSE),"MissingAbsMsg",_xlfn.IFS(ISTEXT('#_IC3 B'!E16),FALSE,ISLOGICAL('#_IC3 B'!E16),FALSE,SUBSTITUTE(CELL("format",'#_IC3 B'!E16),"-","")=SUBSTITUTE(CELL("format",'IC3 B'!E16),"-",""),FALSE,CELL("format",'#_IC3 B'!E16)="G",FALSE,AND(CELL("format",'#_IC3 B'!E16)="F0",CELL("format",'IC3 B'!E16)="G"),FALSE,TRUE,IFERROR(IF(MATCH(CELL("format",'#_IC3 B'!E16),FormatCodes_SFX!$A$4:$A$53,0)&gt;0,TRUE),FALSE),TRUE,TRUE),"FormatMsg",TRUE,"PerfectMsg")</f>
        <v/>
      </c>
      <c r="F16" s="104" t="str">
        <f ca="1">_xlfn.IFS(ISBLANK('IC3 B'!F16),"",IF(NOT(ISNA('#_IC3 B'!F16)),IF(ISNA('IC3 B'!F16),TRUE,FALSE),FALSE),"StuNAMsg",IF(AND(ISNA('#_IC3 B'!F16),ISNA('IC3 B'!F16)),TRUE,FALSE),"PerfectMsg",IF(NOT(ISERROR('#_IC3 B'!F16)),IF(ISERROR('IC3 B'!F16),TRUE,FALSE),FALSE),"StuErrorMsg",IF(TYPE('#_IC3 B'!F16)&lt;&gt;TYPE('IC3 B'!F16),TRUE,FALSE),"WrongTypeMsg",IF(_xlfn.ISFORMULA('#_IC3 B'!F16),IF(NOT(_xlfn.ISFORMULA('IC3 B'!F16)),TRUE),FALSE),"MissingFormulaMsg",IF(NOT(AND(ISNUMBER(FIND("[",_xlfn.FORMULATEXT('#_IC3 B'!F16))),ISNUMBER(FIND("!",_xlfn.FORMULATEXT('#_IC3 B'!F16))))),AND(ISNUMBER(FIND("[",_xlfn.FORMULATEXT('IC3 B'!F16))),ISNUMBER(FIND("!",_xlfn.FORMULATEXT('IC3 B'!F16)))),FALSE),"ExternalRefsMsg",IF(ISNUMBER('#_IC3 B'!F16),IF(ABS('#_IC3 B'!F16-'IC3 B'!F16)&gt;0.00001,TRUE,FALSE),IF('#_IC3 B'!F16&lt;&gt;'IC3 B'!F16,TRUE,FALSE)),IF(ISNUMBER('#_IC3 B'!F16),IF('#_IC3 B'!F16&gt;'IC3 B'!F16,"TooLow","TooHigh"),"WrongAnswer"),NOT(_xlfn.ISFORMULA('#_IC3 B'!F16)),IF(_xlfn.IFS(ISTEXT('#_IC3 B'!F16),FALSE,ISLOGICAL('#_IC3 B'!F16),FALSE,SUBSTITUTE(CELL("format",'#_IC3 B'!F16),"-","")=SUBSTITUTE(CELL("format",'IC3 B'!F16),"-",""),FALSE,CELL("format",'#_IC3 B'!F16)="G",FALSE,AND(CELL("format",'#_IC3 B'!F16)="F0",CELL("format",'IC3 B'!F16)="G"),FALSE,TRUE,IFERROR(IF(MATCH(CELL("format",'#_IC3 B'!F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B'!F16),_xlfn.FORMULATEXT('IC3 B'!F16),'IC3 B'!F16),"9","#"),"8","#"),"7","#"),"6","#"),"5","#"),"4","#"),"3","#"),"2","#"),"1","#"),"0","#"),"$","")," ",""),",","@"),"&gt;","@"),"&lt;","@"),"=","@"),")","@"),"(","@"),"^","@"),"/","@"),"+","@"),"*","@"),"-","@"))-LEN(SUBSTITUTE(SUBSTITUTE(SUBSTITUTE(SUBSTITUTE(SUBSTITUTE(SUBSTITUTE(SUBSTITUTE(SUBSTITUTE(SUBSTITUTE(SUBSTITUTE(SUBSTITUTE(SUBSTITUTE(SUBSTITUTE(SUBSTITUTE(SUBSTITUTE(SUBSTITUTE(SUBSTITUTE(SUBSTITUTE(SUBSTITUTE(SUBSTITUTE(SUBSTITUTE(SUBSTITUTE(SUBSTITUTE(SUBSTITUTE(IF(_xlfn.ISFORMULA('IC3 B'!F16),_xlfn.FORMULATEXT('IC3 B'!F16),'IC3 B'!F16),"9","#"),"8","#"),"7","#"),"6","#"),"5","#"),"4","#"),"3","#"),"2","#"),"1","#"),"0","#"),"$","")," ",""),",","@"),"&gt;","@"),"&lt;","@"),"=","@"),")","@"),"(","@"),"^","@"),"/","@"),"+","@"),"*","@"),"-","@"),"@#","")))/2&gt;(LEN(SUBSTITUTE(SUBSTITUTE(SUBSTITUTE(SUBSTITUTE(SUBSTITUTE(SUBSTITUTE(SUBSTITUTE(SUBSTITUTE(SUBSTITUTE(SUBSTITUTE(SUBSTITUTE(SUBSTITUTE(SUBSTITUTE(SUBSTITUTE(SUBSTITUTE(SUBSTITUTE(SUBSTITUTE(SUBSTITUTE(SUBSTITUTE(SUBSTITUTE(SUBSTITUTE(SUBSTITUTE(SUBSTITUTE(IF(_xlfn.ISFORMULA('#_IC3 B'!F16),_xlfn.FORMULATEXT('#_IC3 B'!F16),'#_IC3 B'!F16),"9","#"),"8","#"),"7","#"),"6","#"),"5","#"),"4","#"),"3","#"),"2","#"),"1","#"),"0","#"),"$","")," ",""),",","@"),"&gt;","@"),"&lt;","@"),"=","@"),")","@"),"(","@"),"^","@"),"/","@"),"+","@"),"*","@"),"-","@"))-LEN(SUBSTITUTE(SUBSTITUTE(SUBSTITUTE(SUBSTITUTE(SUBSTITUTE(SUBSTITUTE(SUBSTITUTE(SUBSTITUTE(SUBSTITUTE(SUBSTITUTE(SUBSTITUTE(SUBSTITUTE(SUBSTITUTE(SUBSTITUTE(SUBSTITUTE(SUBSTITUTE(SUBSTITUTE(SUBSTITUTE(SUBSTITUTE(SUBSTITUTE(SUBSTITUTE(SUBSTITUTE(SUBSTITUTE(SUBSTITUTE(IF(_xlfn.ISFORMULA('#_IC3 B'!F16),_xlfn.FORMULATEXT('#_IC3 B'!F16),'#_IC3 B'!F16),"9","#"),"8","#"),"7","#"),"6","#"),"5","#"),"4","#"),"3","#"),"2","#"),"1","#"),"0","#"),"$","")," ",""),",","@"),"&gt;","@"),"&lt;","@"),"=","@"),")","@"),"(","@"),"^","@"),"/","@"),"+","@"),"*","@"),"-","@"),"@#","")))/2,TRUE,FALSE),"HardCodeMsg",IF(LEN(IF(_xlfn.ISFORMULA('IC3 B'!F16),_xlfn.FORMULATEXT('IC3 B'!F16),'IC3 B'!F16))-LEN(SUBSTITUTE(IF(_xlfn.ISFORMULA('IC3 B'!F16),_xlfn.FORMULATEXT('IC3 B'!F16),'IC3 B'!F16),"""",""))&gt;LEN(IF(_xlfn.ISFORMULA('#_IC3 B'!F16),_xlfn.FORMULATEXT('#_IC3 B'!F16),'#_IC3 B'!F16))-LEN(SUBSTITUTE(IF(_xlfn.ISFORMULA('#_IC3 B'!F16),_xlfn.FORMULATEXT('#_IC3 B'!F16),'#_IC3 B'!F16),"""","")),TRUE,FALSE),"HardQuoteMsg",IF(LEN(IF(_xlfn.ISFORMULA('IC3 B'!F16),_xlfn.FORMULATEXT('IC3 B'!F16),'IC3 B'!F16))-LEN(SUBSTITUTE(IF(_xlfn.ISFORMULA('IC3 B'!F16),_xlfn.FORMULATEXT('IC3 B'!F16),'IC3 B'!F16),"$",""))&lt;LEN(IF(_xlfn.ISFORMULA('#_IC3 B'!F16),_xlfn.FORMULATEXT('#_IC3 B'!F16),'#_IC3 B'!F16))-LEN(SUBSTITUTE(IF(_xlfn.ISFORMULA('#_IC3 B'!F16),_xlfn.FORMULATEXT('#_IC3 B'!F16),'#_IC3 B'!F16),"$","")),TRUE,FALSE),"MissingAbsMsg",_xlfn.IFS(ISTEXT('#_IC3 B'!F16),FALSE,ISLOGICAL('#_IC3 B'!F16),FALSE,SUBSTITUTE(CELL("format",'#_IC3 B'!F16),"-","")=SUBSTITUTE(CELL("format",'IC3 B'!F16),"-",""),FALSE,CELL("format",'#_IC3 B'!F16)="G",FALSE,AND(CELL("format",'#_IC3 B'!F16)="F0",CELL("format",'IC3 B'!F16)="G"),FALSE,TRUE,IFERROR(IF(MATCH(CELL("format",'#_IC3 B'!F16),FormatCodes_SFX!$A$4:$A$53,0)&gt;0,TRUE),FALSE),TRUE,TRUE),"FormatMsg",TRUE,"PerfectMsg")</f>
        <v/>
      </c>
      <c r="J16" s="78">
        <v>0</v>
      </c>
      <c r="K16" s="100">
        <v>0</v>
      </c>
      <c r="L16" s="100">
        <v>0</v>
      </c>
      <c r="M16" s="100">
        <v>0</v>
      </c>
      <c r="N16" s="101">
        <v>0</v>
      </c>
      <c r="O16" s="102">
        <v>0</v>
      </c>
      <c r="P16" s="102">
        <v>0</v>
      </c>
      <c r="Q16" s="102">
        <v>0</v>
      </c>
      <c r="R16" s="100">
        <v>0</v>
      </c>
      <c r="S16" s="78">
        <v>0</v>
      </c>
    </row>
    <row r="17" spans="2:19" x14ac:dyDescent="0.15">
      <c r="B17" s="78">
        <v>0</v>
      </c>
      <c r="C17" s="104">
        <v>0</v>
      </c>
      <c r="D17" s="104" t="str">
        <f ca="1">_xlfn.IFS(ISBLANK('IC3 B'!D17),"",IF(NOT(ISNA('#_IC3 B'!D17)),IF(ISNA('IC3 B'!D17),TRUE,FALSE),FALSE),"StuNAMsg",IF(AND(ISNA('#_IC3 B'!D17),ISNA('IC3 B'!D17)),TRUE,FALSE),"PerfectMsg",IF(NOT(ISERROR('#_IC3 B'!D17)),IF(ISERROR('IC3 B'!D17),TRUE,FALSE),FALSE),"StuErrorMsg",IF(TYPE('#_IC3 B'!D17)&lt;&gt;TYPE('IC3 B'!D17),TRUE,FALSE),"WrongTypeMsg",IF(_xlfn.ISFORMULA('#_IC3 B'!D17),IF(NOT(_xlfn.ISFORMULA('IC3 B'!D17)),TRUE),FALSE),"MissingFormulaMsg",IF(NOT(AND(ISNUMBER(FIND("[",_xlfn.FORMULATEXT('#_IC3 B'!D17))),ISNUMBER(FIND("!",_xlfn.FORMULATEXT('#_IC3 B'!D17))))),AND(ISNUMBER(FIND("[",_xlfn.FORMULATEXT('IC3 B'!D17))),ISNUMBER(FIND("!",_xlfn.FORMULATEXT('IC3 B'!D17)))),FALSE),"ExternalRefsMsg",IF(ISNUMBER('#_IC3 B'!D17),IF(ABS('#_IC3 B'!D17-'IC3 B'!D17)&gt;0.00001,TRUE,FALSE),IF('#_IC3 B'!D17&lt;&gt;'IC3 B'!D17,TRUE,FALSE)),IF(ISNUMBER('#_IC3 B'!D17),IF('#_IC3 B'!D17&gt;'IC3 B'!D17,"TooLow","TooHigh"),"WrongAnswer"),NOT(_xlfn.ISFORMULA('#_IC3 B'!D17)),IF(_xlfn.IFS(ISTEXT('#_IC3 B'!D17),FALSE,ISLOGICAL('#_IC3 B'!D17),FALSE,SUBSTITUTE(CELL("format",'#_IC3 B'!D17),"-","")=SUBSTITUTE(CELL("format",'IC3 B'!D17),"-",""),FALSE,CELL("format",'#_IC3 B'!D17)="G",FALSE,AND(CELL("format",'#_IC3 B'!D17)="F0",CELL("format",'IC3 B'!D17)="G"),FALSE,TRUE,IFERROR(IF(MATCH(CELL("format",'#_IC3 B'!D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B'!D17),_xlfn.FORMULATEXT('IC3 B'!D17),'IC3 B'!D17),"9","#"),"8","#"),"7","#"),"6","#"),"5","#"),"4","#"),"3","#"),"2","#"),"1","#"),"0","#"),"$","")," ",""),",","@"),"&gt;","@"),"&lt;","@"),"=","@"),")","@"),"(","@"),"^","@"),"/","@"),"+","@"),"*","@"),"-","@"))-LEN(SUBSTITUTE(SUBSTITUTE(SUBSTITUTE(SUBSTITUTE(SUBSTITUTE(SUBSTITUTE(SUBSTITUTE(SUBSTITUTE(SUBSTITUTE(SUBSTITUTE(SUBSTITUTE(SUBSTITUTE(SUBSTITUTE(SUBSTITUTE(SUBSTITUTE(SUBSTITUTE(SUBSTITUTE(SUBSTITUTE(SUBSTITUTE(SUBSTITUTE(SUBSTITUTE(SUBSTITUTE(SUBSTITUTE(SUBSTITUTE(IF(_xlfn.ISFORMULA('IC3 B'!D17),_xlfn.FORMULATEXT('IC3 B'!D17),'IC3 B'!D17),"9","#"),"8","#"),"7","#"),"6","#"),"5","#"),"4","#"),"3","#"),"2","#"),"1","#"),"0","#"),"$","")," ",""),",","@"),"&gt;","@"),"&lt;","@"),"=","@"),")","@"),"(","@"),"^","@"),"/","@"),"+","@"),"*","@"),"-","@"),"@#","")))/2&gt;(LEN(SUBSTITUTE(SUBSTITUTE(SUBSTITUTE(SUBSTITUTE(SUBSTITUTE(SUBSTITUTE(SUBSTITUTE(SUBSTITUTE(SUBSTITUTE(SUBSTITUTE(SUBSTITUTE(SUBSTITUTE(SUBSTITUTE(SUBSTITUTE(SUBSTITUTE(SUBSTITUTE(SUBSTITUTE(SUBSTITUTE(SUBSTITUTE(SUBSTITUTE(SUBSTITUTE(SUBSTITUTE(SUBSTITUTE(IF(_xlfn.ISFORMULA('#_IC3 B'!D17),_xlfn.FORMULATEXT('#_IC3 B'!D17),'#_IC3 B'!D17),"9","#"),"8","#"),"7","#"),"6","#"),"5","#"),"4","#"),"3","#"),"2","#"),"1","#"),"0","#"),"$","")," ",""),",","@"),"&gt;","@"),"&lt;","@"),"=","@"),")","@"),"(","@"),"^","@"),"/","@"),"+","@"),"*","@"),"-","@"))-LEN(SUBSTITUTE(SUBSTITUTE(SUBSTITUTE(SUBSTITUTE(SUBSTITUTE(SUBSTITUTE(SUBSTITUTE(SUBSTITUTE(SUBSTITUTE(SUBSTITUTE(SUBSTITUTE(SUBSTITUTE(SUBSTITUTE(SUBSTITUTE(SUBSTITUTE(SUBSTITUTE(SUBSTITUTE(SUBSTITUTE(SUBSTITUTE(SUBSTITUTE(SUBSTITUTE(SUBSTITUTE(SUBSTITUTE(SUBSTITUTE(IF(_xlfn.ISFORMULA('#_IC3 B'!D17),_xlfn.FORMULATEXT('#_IC3 B'!D17),'#_IC3 B'!D17),"9","#"),"8","#"),"7","#"),"6","#"),"5","#"),"4","#"),"3","#"),"2","#"),"1","#"),"0","#"),"$","")," ",""),",","@"),"&gt;","@"),"&lt;","@"),"=","@"),")","@"),"(","@"),"^","@"),"/","@"),"+","@"),"*","@"),"-","@"),"@#","")))/2,TRUE,FALSE),"HardCodeMsg",IF(LEN(IF(_xlfn.ISFORMULA('IC3 B'!D17),_xlfn.FORMULATEXT('IC3 B'!D17),'IC3 B'!D17))-LEN(SUBSTITUTE(IF(_xlfn.ISFORMULA('IC3 B'!D17),_xlfn.FORMULATEXT('IC3 B'!D17),'IC3 B'!D17),"""",""))&gt;LEN(IF(_xlfn.ISFORMULA('#_IC3 B'!D17),_xlfn.FORMULATEXT('#_IC3 B'!D17),'#_IC3 B'!D17))-LEN(SUBSTITUTE(IF(_xlfn.ISFORMULA('#_IC3 B'!D17),_xlfn.FORMULATEXT('#_IC3 B'!D17),'#_IC3 B'!D17),"""","")),TRUE,FALSE),"HardQuoteMsg",IF(LEN(IF(_xlfn.ISFORMULA('IC3 B'!D17),_xlfn.FORMULATEXT('IC3 B'!D17),'IC3 B'!D17))-LEN(SUBSTITUTE(IF(_xlfn.ISFORMULA('IC3 B'!D17),_xlfn.FORMULATEXT('IC3 B'!D17),'IC3 B'!D17),"$",""))&lt;LEN(IF(_xlfn.ISFORMULA('#_IC3 B'!D17),_xlfn.FORMULATEXT('#_IC3 B'!D17),'#_IC3 B'!D17))-LEN(SUBSTITUTE(IF(_xlfn.ISFORMULA('#_IC3 B'!D17),_xlfn.FORMULATEXT('#_IC3 B'!D17),'#_IC3 B'!D17),"$","")),TRUE,FALSE),"MissingAbsMsg",_xlfn.IFS(ISTEXT('#_IC3 B'!D17),FALSE,ISLOGICAL('#_IC3 B'!D17),FALSE,SUBSTITUTE(CELL("format",'#_IC3 B'!D17),"-","")=SUBSTITUTE(CELL("format",'IC3 B'!D17),"-",""),FALSE,CELL("format",'#_IC3 B'!D17)="G",FALSE,AND(CELL("format",'#_IC3 B'!D17)="F0",CELL("format",'IC3 B'!D17)="G"),FALSE,TRUE,IFERROR(IF(MATCH(CELL("format",'#_IC3 B'!D17),FormatCodes_SFX!$A$4:$A$53,0)&gt;0,TRUE),FALSE),TRUE,TRUE),"FormatMsg",TRUE,"PerfectMsg")</f>
        <v/>
      </c>
      <c r="E17" s="105" t="str">
        <f ca="1">_xlfn.IFS(ISBLANK('IC3 B'!E17),"",IF(NOT(ISNA('#_IC3 B'!E17)),IF(ISNA('IC3 B'!E17),TRUE,FALSE),FALSE),"StuNAMsg",IF(AND(ISNA('#_IC3 B'!E17),ISNA('IC3 B'!E17)),TRUE,FALSE),"PerfectMsg",IF(NOT(ISERROR('#_IC3 B'!E17)),IF(ISERROR('IC3 B'!E17),TRUE,FALSE),FALSE),"StuErrorMsg",IF(TYPE('#_IC3 B'!E17)&lt;&gt;TYPE('IC3 B'!E17),TRUE,FALSE),"WrongTypeMsg",IF(_xlfn.ISFORMULA('#_IC3 B'!E17),IF(NOT(_xlfn.ISFORMULA('IC3 B'!E17)),TRUE),FALSE),"MissingFormulaMsg",IF(NOT(AND(ISNUMBER(FIND("[",_xlfn.FORMULATEXT('#_IC3 B'!E17))),ISNUMBER(FIND("!",_xlfn.FORMULATEXT('#_IC3 B'!E17))))),AND(ISNUMBER(FIND("[",_xlfn.FORMULATEXT('IC3 B'!E17))),ISNUMBER(FIND("!",_xlfn.FORMULATEXT('IC3 B'!E17)))),FALSE),"ExternalRefsMsg",IF(ISNUMBER('#_IC3 B'!E17),IF(ABS('#_IC3 B'!E17-'IC3 B'!E17)&gt;0.00001,TRUE,FALSE),IF('#_IC3 B'!E17&lt;&gt;'IC3 B'!E17,TRUE,FALSE)),IF(ISNUMBER('#_IC3 B'!E17),IF('#_IC3 B'!E17&gt;'IC3 B'!E17,"TooLow","TooHigh"),"WrongAnswer"),NOT(_xlfn.ISFORMULA('#_IC3 B'!E17)),IF(_xlfn.IFS(ISTEXT('#_IC3 B'!E17),FALSE,ISLOGICAL('#_IC3 B'!E17),FALSE,SUBSTITUTE(CELL("format",'#_IC3 B'!E17),"-","")=SUBSTITUTE(CELL("format",'IC3 B'!E17),"-",""),FALSE,CELL("format",'#_IC3 B'!E17)="G",FALSE,AND(CELL("format",'#_IC3 B'!E17)="F0",CELL("format",'IC3 B'!E17)="G"),FALSE,TRUE,IFERROR(IF(MATCH(CELL("format",'#_IC3 B'!E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B'!E17),_xlfn.FORMULATEXT('IC3 B'!E17),'IC3 B'!E17),"9","#"),"8","#"),"7","#"),"6","#"),"5","#"),"4","#"),"3","#"),"2","#"),"1","#"),"0","#"),"$","")," ",""),",","@"),"&gt;","@"),"&lt;","@"),"=","@"),")","@"),"(","@"),"^","@"),"/","@"),"+","@"),"*","@"),"-","@"))-LEN(SUBSTITUTE(SUBSTITUTE(SUBSTITUTE(SUBSTITUTE(SUBSTITUTE(SUBSTITUTE(SUBSTITUTE(SUBSTITUTE(SUBSTITUTE(SUBSTITUTE(SUBSTITUTE(SUBSTITUTE(SUBSTITUTE(SUBSTITUTE(SUBSTITUTE(SUBSTITUTE(SUBSTITUTE(SUBSTITUTE(SUBSTITUTE(SUBSTITUTE(SUBSTITUTE(SUBSTITUTE(SUBSTITUTE(SUBSTITUTE(IF(_xlfn.ISFORMULA('IC3 B'!E17),_xlfn.FORMULATEXT('IC3 B'!E17),'IC3 B'!E17),"9","#"),"8","#"),"7","#"),"6","#"),"5","#"),"4","#"),"3","#"),"2","#"),"1","#"),"0","#"),"$","")," ",""),",","@"),"&gt;","@"),"&lt;","@"),"=","@"),")","@"),"(","@"),"^","@"),"/","@"),"+","@"),"*","@"),"-","@"),"@#","")))/2&gt;(LEN(SUBSTITUTE(SUBSTITUTE(SUBSTITUTE(SUBSTITUTE(SUBSTITUTE(SUBSTITUTE(SUBSTITUTE(SUBSTITUTE(SUBSTITUTE(SUBSTITUTE(SUBSTITUTE(SUBSTITUTE(SUBSTITUTE(SUBSTITUTE(SUBSTITUTE(SUBSTITUTE(SUBSTITUTE(SUBSTITUTE(SUBSTITUTE(SUBSTITUTE(SUBSTITUTE(SUBSTITUTE(SUBSTITUTE(IF(_xlfn.ISFORMULA('#_IC3 B'!E17),_xlfn.FORMULATEXT('#_IC3 B'!E17),'#_IC3 B'!E17),"9","#"),"8","#"),"7","#"),"6","#"),"5","#"),"4","#"),"3","#"),"2","#"),"1","#"),"0","#"),"$","")," ",""),",","@"),"&gt;","@"),"&lt;","@"),"=","@"),")","@"),"(","@"),"^","@"),"/","@"),"+","@"),"*","@"),"-","@"))-LEN(SUBSTITUTE(SUBSTITUTE(SUBSTITUTE(SUBSTITUTE(SUBSTITUTE(SUBSTITUTE(SUBSTITUTE(SUBSTITUTE(SUBSTITUTE(SUBSTITUTE(SUBSTITUTE(SUBSTITUTE(SUBSTITUTE(SUBSTITUTE(SUBSTITUTE(SUBSTITUTE(SUBSTITUTE(SUBSTITUTE(SUBSTITUTE(SUBSTITUTE(SUBSTITUTE(SUBSTITUTE(SUBSTITUTE(SUBSTITUTE(IF(_xlfn.ISFORMULA('#_IC3 B'!E17),_xlfn.FORMULATEXT('#_IC3 B'!E17),'#_IC3 B'!E17),"9","#"),"8","#"),"7","#"),"6","#"),"5","#"),"4","#"),"3","#"),"2","#"),"1","#"),"0","#"),"$","")," ",""),",","@"),"&gt;","@"),"&lt;","@"),"=","@"),")","@"),"(","@"),"^","@"),"/","@"),"+","@"),"*","@"),"-","@"),"@#","")))/2,TRUE,FALSE),"HardCodeMsg",IF(LEN(IF(_xlfn.ISFORMULA('IC3 B'!E17),_xlfn.FORMULATEXT('IC3 B'!E17),'IC3 B'!E17))-LEN(SUBSTITUTE(IF(_xlfn.ISFORMULA('IC3 B'!E17),_xlfn.FORMULATEXT('IC3 B'!E17),'IC3 B'!E17),"""",""))&gt;LEN(IF(_xlfn.ISFORMULA('#_IC3 B'!E17),_xlfn.FORMULATEXT('#_IC3 B'!E17),'#_IC3 B'!E17))-LEN(SUBSTITUTE(IF(_xlfn.ISFORMULA('#_IC3 B'!E17),_xlfn.FORMULATEXT('#_IC3 B'!E17),'#_IC3 B'!E17),"""","")),TRUE,FALSE),"HardQuoteMsg",IF(LEN(IF(_xlfn.ISFORMULA('IC3 B'!E17),_xlfn.FORMULATEXT('IC3 B'!E17),'IC3 B'!E17))-LEN(SUBSTITUTE(IF(_xlfn.ISFORMULA('IC3 B'!E17),_xlfn.FORMULATEXT('IC3 B'!E17),'IC3 B'!E17),"$",""))&lt;LEN(IF(_xlfn.ISFORMULA('#_IC3 B'!E17),_xlfn.FORMULATEXT('#_IC3 B'!E17),'#_IC3 B'!E17))-LEN(SUBSTITUTE(IF(_xlfn.ISFORMULA('#_IC3 B'!E17),_xlfn.FORMULATEXT('#_IC3 B'!E17),'#_IC3 B'!E17),"$","")),TRUE,FALSE),"MissingAbsMsg",_xlfn.IFS(ISTEXT('#_IC3 B'!E17),FALSE,ISLOGICAL('#_IC3 B'!E17),FALSE,SUBSTITUTE(CELL("format",'#_IC3 B'!E17),"-","")=SUBSTITUTE(CELL("format",'IC3 B'!E17),"-",""),FALSE,CELL("format",'#_IC3 B'!E17)="G",FALSE,AND(CELL("format",'#_IC3 B'!E17)="F0",CELL("format",'IC3 B'!E17)="G"),FALSE,TRUE,IFERROR(IF(MATCH(CELL("format",'#_IC3 B'!E17),FormatCodes_SFX!$A$4:$A$53,0)&gt;0,TRUE),FALSE),TRUE,TRUE),"FormatMsg",TRUE,"PerfectMsg")</f>
        <v/>
      </c>
      <c r="F17" s="104" t="str">
        <f ca="1">_xlfn.IFS(ISBLANK('IC3 B'!F17),"",IF(NOT(ISNA('#_IC3 B'!F17)),IF(ISNA('IC3 B'!F17),TRUE,FALSE),FALSE),"StuNAMsg",IF(AND(ISNA('#_IC3 B'!F17),ISNA('IC3 B'!F17)),TRUE,FALSE),"PerfectMsg",IF(NOT(ISERROR('#_IC3 B'!F17)),IF(ISERROR('IC3 B'!F17),TRUE,FALSE),FALSE),"StuErrorMsg",IF(TYPE('#_IC3 B'!F17)&lt;&gt;TYPE('IC3 B'!F17),TRUE,FALSE),"WrongTypeMsg",IF(_xlfn.ISFORMULA('#_IC3 B'!F17),IF(NOT(_xlfn.ISFORMULA('IC3 B'!F17)),TRUE),FALSE),"MissingFormulaMsg",IF(NOT(AND(ISNUMBER(FIND("[",_xlfn.FORMULATEXT('#_IC3 B'!F17))),ISNUMBER(FIND("!",_xlfn.FORMULATEXT('#_IC3 B'!F17))))),AND(ISNUMBER(FIND("[",_xlfn.FORMULATEXT('IC3 B'!F17))),ISNUMBER(FIND("!",_xlfn.FORMULATEXT('IC3 B'!F17)))),FALSE),"ExternalRefsMsg",IF(ISNUMBER('#_IC3 B'!F17),IF(ABS('#_IC3 B'!F17-'IC3 B'!F17)&gt;0.00001,TRUE,FALSE),IF('#_IC3 B'!F17&lt;&gt;'IC3 B'!F17,TRUE,FALSE)),IF(ISNUMBER('#_IC3 B'!F17),IF('#_IC3 B'!F17&gt;'IC3 B'!F17,"TooLow","TooHigh"),"WrongAnswer"),NOT(_xlfn.ISFORMULA('#_IC3 B'!F17)),IF(_xlfn.IFS(ISTEXT('#_IC3 B'!F17),FALSE,ISLOGICAL('#_IC3 B'!F17),FALSE,SUBSTITUTE(CELL("format",'#_IC3 B'!F17),"-","")=SUBSTITUTE(CELL("format",'IC3 B'!F17),"-",""),FALSE,CELL("format",'#_IC3 B'!F17)="G",FALSE,AND(CELL("format",'#_IC3 B'!F17)="F0",CELL("format",'IC3 B'!F17)="G"),FALSE,TRUE,IFERROR(IF(MATCH(CELL("format",'#_IC3 B'!F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B'!F17),_xlfn.FORMULATEXT('IC3 B'!F17),'IC3 B'!F17),"9","#"),"8","#"),"7","#"),"6","#"),"5","#"),"4","#"),"3","#"),"2","#"),"1","#"),"0","#"),"$","")," ",""),",","@"),"&gt;","@"),"&lt;","@"),"=","@"),")","@"),"(","@"),"^","@"),"/","@"),"+","@"),"*","@"),"-","@"))-LEN(SUBSTITUTE(SUBSTITUTE(SUBSTITUTE(SUBSTITUTE(SUBSTITUTE(SUBSTITUTE(SUBSTITUTE(SUBSTITUTE(SUBSTITUTE(SUBSTITUTE(SUBSTITUTE(SUBSTITUTE(SUBSTITUTE(SUBSTITUTE(SUBSTITUTE(SUBSTITUTE(SUBSTITUTE(SUBSTITUTE(SUBSTITUTE(SUBSTITUTE(SUBSTITUTE(SUBSTITUTE(SUBSTITUTE(SUBSTITUTE(IF(_xlfn.ISFORMULA('IC3 B'!F17),_xlfn.FORMULATEXT('IC3 B'!F17),'IC3 B'!F17),"9","#"),"8","#"),"7","#"),"6","#"),"5","#"),"4","#"),"3","#"),"2","#"),"1","#"),"0","#"),"$","")," ",""),",","@"),"&gt;","@"),"&lt;","@"),"=","@"),")","@"),"(","@"),"^","@"),"/","@"),"+","@"),"*","@"),"-","@"),"@#","")))/2&gt;(LEN(SUBSTITUTE(SUBSTITUTE(SUBSTITUTE(SUBSTITUTE(SUBSTITUTE(SUBSTITUTE(SUBSTITUTE(SUBSTITUTE(SUBSTITUTE(SUBSTITUTE(SUBSTITUTE(SUBSTITUTE(SUBSTITUTE(SUBSTITUTE(SUBSTITUTE(SUBSTITUTE(SUBSTITUTE(SUBSTITUTE(SUBSTITUTE(SUBSTITUTE(SUBSTITUTE(SUBSTITUTE(SUBSTITUTE(IF(_xlfn.ISFORMULA('#_IC3 B'!F17),_xlfn.FORMULATEXT('#_IC3 B'!F17),'#_IC3 B'!F17),"9","#"),"8","#"),"7","#"),"6","#"),"5","#"),"4","#"),"3","#"),"2","#"),"1","#"),"0","#"),"$","")," ",""),",","@"),"&gt;","@"),"&lt;","@"),"=","@"),")","@"),"(","@"),"^","@"),"/","@"),"+","@"),"*","@"),"-","@"))-LEN(SUBSTITUTE(SUBSTITUTE(SUBSTITUTE(SUBSTITUTE(SUBSTITUTE(SUBSTITUTE(SUBSTITUTE(SUBSTITUTE(SUBSTITUTE(SUBSTITUTE(SUBSTITUTE(SUBSTITUTE(SUBSTITUTE(SUBSTITUTE(SUBSTITUTE(SUBSTITUTE(SUBSTITUTE(SUBSTITUTE(SUBSTITUTE(SUBSTITUTE(SUBSTITUTE(SUBSTITUTE(SUBSTITUTE(SUBSTITUTE(IF(_xlfn.ISFORMULA('#_IC3 B'!F17),_xlfn.FORMULATEXT('#_IC3 B'!F17),'#_IC3 B'!F17),"9","#"),"8","#"),"7","#"),"6","#"),"5","#"),"4","#"),"3","#"),"2","#"),"1","#"),"0","#"),"$","")," ",""),",","@"),"&gt;","@"),"&lt;","@"),"=","@"),")","@"),"(","@"),"^","@"),"/","@"),"+","@"),"*","@"),"-","@"),"@#","")))/2,TRUE,FALSE),"HardCodeMsg",IF(LEN(IF(_xlfn.ISFORMULA('IC3 B'!F17),_xlfn.FORMULATEXT('IC3 B'!F17),'IC3 B'!F17))-LEN(SUBSTITUTE(IF(_xlfn.ISFORMULA('IC3 B'!F17),_xlfn.FORMULATEXT('IC3 B'!F17),'IC3 B'!F17),"""",""))&gt;LEN(IF(_xlfn.ISFORMULA('#_IC3 B'!F17),_xlfn.FORMULATEXT('#_IC3 B'!F17),'#_IC3 B'!F17))-LEN(SUBSTITUTE(IF(_xlfn.ISFORMULA('#_IC3 B'!F17),_xlfn.FORMULATEXT('#_IC3 B'!F17),'#_IC3 B'!F17),"""","")),TRUE,FALSE),"HardQuoteMsg",IF(LEN(IF(_xlfn.ISFORMULA('IC3 B'!F17),_xlfn.FORMULATEXT('IC3 B'!F17),'IC3 B'!F17))-LEN(SUBSTITUTE(IF(_xlfn.ISFORMULA('IC3 B'!F17),_xlfn.FORMULATEXT('IC3 B'!F17),'IC3 B'!F17),"$",""))&lt;LEN(IF(_xlfn.ISFORMULA('#_IC3 B'!F17),_xlfn.FORMULATEXT('#_IC3 B'!F17),'#_IC3 B'!F17))-LEN(SUBSTITUTE(IF(_xlfn.ISFORMULA('#_IC3 B'!F17),_xlfn.FORMULATEXT('#_IC3 B'!F17),'#_IC3 B'!F17),"$","")),TRUE,FALSE),"MissingAbsMsg",_xlfn.IFS(ISTEXT('#_IC3 B'!F17),FALSE,ISLOGICAL('#_IC3 B'!F17),FALSE,SUBSTITUTE(CELL("format",'#_IC3 B'!F17),"-","")=SUBSTITUTE(CELL("format",'IC3 B'!F17),"-",""),FALSE,CELL("format",'#_IC3 B'!F17)="G",FALSE,AND(CELL("format",'#_IC3 B'!F17)="F0",CELL("format",'IC3 B'!F17)="G"),FALSE,TRUE,IFERROR(IF(MATCH(CELL("format",'#_IC3 B'!F17),FormatCodes_SFX!$A$4:$A$53,0)&gt;0,TRUE),FALSE),TRUE,TRUE),"FormatMsg",TRUE,"PerfectMsg")</f>
        <v/>
      </c>
      <c r="J17" s="78">
        <v>0</v>
      </c>
      <c r="K17" s="100">
        <v>0</v>
      </c>
      <c r="L17" s="100">
        <v>0</v>
      </c>
      <c r="M17" s="100">
        <v>0</v>
      </c>
      <c r="N17" s="101">
        <v>0</v>
      </c>
      <c r="O17" s="102">
        <v>0</v>
      </c>
      <c r="P17" s="102">
        <v>0</v>
      </c>
      <c r="Q17" s="102">
        <v>0</v>
      </c>
      <c r="R17" s="100">
        <v>0</v>
      </c>
      <c r="S17" s="78">
        <v>0</v>
      </c>
    </row>
    <row r="18" spans="2:19" x14ac:dyDescent="0.15">
      <c r="B18" s="78">
        <v>0</v>
      </c>
      <c r="C18" s="104">
        <v>0</v>
      </c>
      <c r="D18" s="104" t="str">
        <f ca="1">_xlfn.IFS(ISBLANK('IC3 B'!D18),"",IF(NOT(ISNA('#_IC3 B'!D18)),IF(ISNA('IC3 B'!D18),TRUE,FALSE),FALSE),"StuNAMsg",IF(AND(ISNA('#_IC3 B'!D18),ISNA('IC3 B'!D18)),TRUE,FALSE),"PerfectMsg",IF(NOT(ISERROR('#_IC3 B'!D18)),IF(ISERROR('IC3 B'!D18),TRUE,FALSE),FALSE),"StuErrorMsg",IF(TYPE('#_IC3 B'!D18)&lt;&gt;TYPE('IC3 B'!D18),TRUE,FALSE),"WrongTypeMsg",IF(_xlfn.ISFORMULA('#_IC3 B'!D18),IF(NOT(_xlfn.ISFORMULA('IC3 B'!D18)),TRUE),FALSE),"MissingFormulaMsg",IF(NOT(AND(ISNUMBER(FIND("[",_xlfn.FORMULATEXT('#_IC3 B'!D18))),ISNUMBER(FIND("!",_xlfn.FORMULATEXT('#_IC3 B'!D18))))),AND(ISNUMBER(FIND("[",_xlfn.FORMULATEXT('IC3 B'!D18))),ISNUMBER(FIND("!",_xlfn.FORMULATEXT('IC3 B'!D18)))),FALSE),"ExternalRefsMsg",IF(ISNUMBER('#_IC3 B'!D18),IF(ABS('#_IC3 B'!D18-'IC3 B'!D18)&gt;0.00001,TRUE,FALSE),IF('#_IC3 B'!D18&lt;&gt;'IC3 B'!D18,TRUE,FALSE)),IF(ISNUMBER('#_IC3 B'!D18),IF('#_IC3 B'!D18&gt;'IC3 B'!D18,"TooLow","TooHigh"),"WrongAnswer"),NOT(_xlfn.ISFORMULA('#_IC3 B'!D18)),IF(_xlfn.IFS(ISTEXT('#_IC3 B'!D18),FALSE,ISLOGICAL('#_IC3 B'!D18),FALSE,SUBSTITUTE(CELL("format",'#_IC3 B'!D18),"-","")=SUBSTITUTE(CELL("format",'IC3 B'!D18),"-",""),FALSE,CELL("format",'#_IC3 B'!D18)="G",FALSE,AND(CELL("format",'#_IC3 B'!D18)="F0",CELL("format",'IC3 B'!D18)="G"),FALSE,TRUE,IFERROR(IF(MATCH(CELL("format",'#_IC3 B'!D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B'!D18),_xlfn.FORMULATEXT('IC3 B'!D18),'IC3 B'!D18),"9","#"),"8","#"),"7","#"),"6","#"),"5","#"),"4","#"),"3","#"),"2","#"),"1","#"),"0","#"),"$","")," ",""),",","@"),"&gt;","@"),"&lt;","@"),"=","@"),")","@"),"(","@"),"^","@"),"/","@"),"+","@"),"*","@"),"-","@"))-LEN(SUBSTITUTE(SUBSTITUTE(SUBSTITUTE(SUBSTITUTE(SUBSTITUTE(SUBSTITUTE(SUBSTITUTE(SUBSTITUTE(SUBSTITUTE(SUBSTITUTE(SUBSTITUTE(SUBSTITUTE(SUBSTITUTE(SUBSTITUTE(SUBSTITUTE(SUBSTITUTE(SUBSTITUTE(SUBSTITUTE(SUBSTITUTE(SUBSTITUTE(SUBSTITUTE(SUBSTITUTE(SUBSTITUTE(SUBSTITUTE(IF(_xlfn.ISFORMULA('IC3 B'!D18),_xlfn.FORMULATEXT('IC3 B'!D18),'IC3 B'!D18),"9","#"),"8","#"),"7","#"),"6","#"),"5","#"),"4","#"),"3","#"),"2","#"),"1","#"),"0","#"),"$","")," ",""),",","@"),"&gt;","@"),"&lt;","@"),"=","@"),")","@"),"(","@"),"^","@"),"/","@"),"+","@"),"*","@"),"-","@"),"@#","")))/2&gt;(LEN(SUBSTITUTE(SUBSTITUTE(SUBSTITUTE(SUBSTITUTE(SUBSTITUTE(SUBSTITUTE(SUBSTITUTE(SUBSTITUTE(SUBSTITUTE(SUBSTITUTE(SUBSTITUTE(SUBSTITUTE(SUBSTITUTE(SUBSTITUTE(SUBSTITUTE(SUBSTITUTE(SUBSTITUTE(SUBSTITUTE(SUBSTITUTE(SUBSTITUTE(SUBSTITUTE(SUBSTITUTE(SUBSTITUTE(IF(_xlfn.ISFORMULA('#_IC3 B'!D18),_xlfn.FORMULATEXT('#_IC3 B'!D18),'#_IC3 B'!D18),"9","#"),"8","#"),"7","#"),"6","#"),"5","#"),"4","#"),"3","#"),"2","#"),"1","#"),"0","#"),"$","")," ",""),",","@"),"&gt;","@"),"&lt;","@"),"=","@"),")","@"),"(","@"),"^","@"),"/","@"),"+","@"),"*","@"),"-","@"))-LEN(SUBSTITUTE(SUBSTITUTE(SUBSTITUTE(SUBSTITUTE(SUBSTITUTE(SUBSTITUTE(SUBSTITUTE(SUBSTITUTE(SUBSTITUTE(SUBSTITUTE(SUBSTITUTE(SUBSTITUTE(SUBSTITUTE(SUBSTITUTE(SUBSTITUTE(SUBSTITUTE(SUBSTITUTE(SUBSTITUTE(SUBSTITUTE(SUBSTITUTE(SUBSTITUTE(SUBSTITUTE(SUBSTITUTE(SUBSTITUTE(IF(_xlfn.ISFORMULA('#_IC3 B'!D18),_xlfn.FORMULATEXT('#_IC3 B'!D18),'#_IC3 B'!D18),"9","#"),"8","#"),"7","#"),"6","#"),"5","#"),"4","#"),"3","#"),"2","#"),"1","#"),"0","#"),"$","")," ",""),",","@"),"&gt;","@"),"&lt;","@"),"=","@"),")","@"),"(","@"),"^","@"),"/","@"),"+","@"),"*","@"),"-","@"),"@#","")))/2,TRUE,FALSE),"HardCodeMsg",IF(LEN(IF(_xlfn.ISFORMULA('IC3 B'!D18),_xlfn.FORMULATEXT('IC3 B'!D18),'IC3 B'!D18))-LEN(SUBSTITUTE(IF(_xlfn.ISFORMULA('IC3 B'!D18),_xlfn.FORMULATEXT('IC3 B'!D18),'IC3 B'!D18),"""",""))&gt;LEN(IF(_xlfn.ISFORMULA('#_IC3 B'!D18),_xlfn.FORMULATEXT('#_IC3 B'!D18),'#_IC3 B'!D18))-LEN(SUBSTITUTE(IF(_xlfn.ISFORMULA('#_IC3 B'!D18),_xlfn.FORMULATEXT('#_IC3 B'!D18),'#_IC3 B'!D18),"""","")),TRUE,FALSE),"HardQuoteMsg",IF(LEN(IF(_xlfn.ISFORMULA('IC3 B'!D18),_xlfn.FORMULATEXT('IC3 B'!D18),'IC3 B'!D18))-LEN(SUBSTITUTE(IF(_xlfn.ISFORMULA('IC3 B'!D18),_xlfn.FORMULATEXT('IC3 B'!D18),'IC3 B'!D18),"$",""))&lt;LEN(IF(_xlfn.ISFORMULA('#_IC3 B'!D18),_xlfn.FORMULATEXT('#_IC3 B'!D18),'#_IC3 B'!D18))-LEN(SUBSTITUTE(IF(_xlfn.ISFORMULA('#_IC3 B'!D18),_xlfn.FORMULATEXT('#_IC3 B'!D18),'#_IC3 B'!D18),"$","")),TRUE,FALSE),"MissingAbsMsg",_xlfn.IFS(ISTEXT('#_IC3 B'!D18),FALSE,ISLOGICAL('#_IC3 B'!D18),FALSE,SUBSTITUTE(CELL("format",'#_IC3 B'!D18),"-","")=SUBSTITUTE(CELL("format",'IC3 B'!D18),"-",""),FALSE,CELL("format",'#_IC3 B'!D18)="G",FALSE,AND(CELL("format",'#_IC3 B'!D18)="F0",CELL("format",'IC3 B'!D18)="G"),FALSE,TRUE,IFERROR(IF(MATCH(CELL("format",'#_IC3 B'!D18),FormatCodes_SFX!$A$4:$A$53,0)&gt;0,TRUE),FALSE),TRUE,TRUE),"FormatMsg",TRUE,"PerfectMsg")</f>
        <v/>
      </c>
      <c r="E18" s="105" t="str">
        <f ca="1">_xlfn.IFS(ISBLANK('IC3 B'!E18),"",IF(NOT(ISNA('#_IC3 B'!E18)),IF(ISNA('IC3 B'!E18),TRUE,FALSE),FALSE),"StuNAMsg",IF(AND(ISNA('#_IC3 B'!E18),ISNA('IC3 B'!E18)),TRUE,FALSE),"PerfectMsg",IF(NOT(ISERROR('#_IC3 B'!E18)),IF(ISERROR('IC3 B'!E18),TRUE,FALSE),FALSE),"StuErrorMsg",IF(TYPE('#_IC3 B'!E18)&lt;&gt;TYPE('IC3 B'!E18),TRUE,FALSE),"WrongTypeMsg",IF(_xlfn.ISFORMULA('#_IC3 B'!E18),IF(NOT(_xlfn.ISFORMULA('IC3 B'!E18)),TRUE),FALSE),"MissingFormulaMsg",IF(NOT(AND(ISNUMBER(FIND("[",_xlfn.FORMULATEXT('#_IC3 B'!E18))),ISNUMBER(FIND("!",_xlfn.FORMULATEXT('#_IC3 B'!E18))))),AND(ISNUMBER(FIND("[",_xlfn.FORMULATEXT('IC3 B'!E18))),ISNUMBER(FIND("!",_xlfn.FORMULATEXT('IC3 B'!E18)))),FALSE),"ExternalRefsMsg",IF(ISNUMBER('#_IC3 B'!E18),IF(ABS('#_IC3 B'!E18-'IC3 B'!E18)&gt;0.00001,TRUE,FALSE),IF('#_IC3 B'!E18&lt;&gt;'IC3 B'!E18,TRUE,FALSE)),IF(ISNUMBER('#_IC3 B'!E18),IF('#_IC3 B'!E18&gt;'IC3 B'!E18,"TooLow","TooHigh"),"WrongAnswer"),NOT(_xlfn.ISFORMULA('#_IC3 B'!E18)),IF(_xlfn.IFS(ISTEXT('#_IC3 B'!E18),FALSE,ISLOGICAL('#_IC3 B'!E18),FALSE,SUBSTITUTE(CELL("format",'#_IC3 B'!E18),"-","")=SUBSTITUTE(CELL("format",'IC3 B'!E18),"-",""),FALSE,CELL("format",'#_IC3 B'!E18)="G",FALSE,AND(CELL("format",'#_IC3 B'!E18)="F0",CELL("format",'IC3 B'!E18)="G"),FALSE,TRUE,IFERROR(IF(MATCH(CELL("format",'#_IC3 B'!E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B'!E18),_xlfn.FORMULATEXT('IC3 B'!E18),'IC3 B'!E18),"9","#"),"8","#"),"7","#"),"6","#"),"5","#"),"4","#"),"3","#"),"2","#"),"1","#"),"0","#"),"$","")," ",""),",","@"),"&gt;","@"),"&lt;","@"),"=","@"),")","@"),"(","@"),"^","@"),"/","@"),"+","@"),"*","@"),"-","@"))-LEN(SUBSTITUTE(SUBSTITUTE(SUBSTITUTE(SUBSTITUTE(SUBSTITUTE(SUBSTITUTE(SUBSTITUTE(SUBSTITUTE(SUBSTITUTE(SUBSTITUTE(SUBSTITUTE(SUBSTITUTE(SUBSTITUTE(SUBSTITUTE(SUBSTITUTE(SUBSTITUTE(SUBSTITUTE(SUBSTITUTE(SUBSTITUTE(SUBSTITUTE(SUBSTITUTE(SUBSTITUTE(SUBSTITUTE(SUBSTITUTE(IF(_xlfn.ISFORMULA('IC3 B'!E18),_xlfn.FORMULATEXT('IC3 B'!E18),'IC3 B'!E18),"9","#"),"8","#"),"7","#"),"6","#"),"5","#"),"4","#"),"3","#"),"2","#"),"1","#"),"0","#"),"$","")," ",""),",","@"),"&gt;","@"),"&lt;","@"),"=","@"),")","@"),"(","@"),"^","@"),"/","@"),"+","@"),"*","@"),"-","@"),"@#","")))/2&gt;(LEN(SUBSTITUTE(SUBSTITUTE(SUBSTITUTE(SUBSTITUTE(SUBSTITUTE(SUBSTITUTE(SUBSTITUTE(SUBSTITUTE(SUBSTITUTE(SUBSTITUTE(SUBSTITUTE(SUBSTITUTE(SUBSTITUTE(SUBSTITUTE(SUBSTITUTE(SUBSTITUTE(SUBSTITUTE(SUBSTITUTE(SUBSTITUTE(SUBSTITUTE(SUBSTITUTE(SUBSTITUTE(SUBSTITUTE(IF(_xlfn.ISFORMULA('#_IC3 B'!E18),_xlfn.FORMULATEXT('#_IC3 B'!E18),'#_IC3 B'!E18),"9","#"),"8","#"),"7","#"),"6","#"),"5","#"),"4","#"),"3","#"),"2","#"),"1","#"),"0","#"),"$","")," ",""),",","@"),"&gt;","@"),"&lt;","@"),"=","@"),")","@"),"(","@"),"^","@"),"/","@"),"+","@"),"*","@"),"-","@"))-LEN(SUBSTITUTE(SUBSTITUTE(SUBSTITUTE(SUBSTITUTE(SUBSTITUTE(SUBSTITUTE(SUBSTITUTE(SUBSTITUTE(SUBSTITUTE(SUBSTITUTE(SUBSTITUTE(SUBSTITUTE(SUBSTITUTE(SUBSTITUTE(SUBSTITUTE(SUBSTITUTE(SUBSTITUTE(SUBSTITUTE(SUBSTITUTE(SUBSTITUTE(SUBSTITUTE(SUBSTITUTE(SUBSTITUTE(SUBSTITUTE(IF(_xlfn.ISFORMULA('#_IC3 B'!E18),_xlfn.FORMULATEXT('#_IC3 B'!E18),'#_IC3 B'!E18),"9","#"),"8","#"),"7","#"),"6","#"),"5","#"),"4","#"),"3","#"),"2","#"),"1","#"),"0","#"),"$","")," ",""),",","@"),"&gt;","@"),"&lt;","@"),"=","@"),")","@"),"(","@"),"^","@"),"/","@"),"+","@"),"*","@"),"-","@"),"@#","")))/2,TRUE,FALSE),"HardCodeMsg",IF(LEN(IF(_xlfn.ISFORMULA('IC3 B'!E18),_xlfn.FORMULATEXT('IC3 B'!E18),'IC3 B'!E18))-LEN(SUBSTITUTE(IF(_xlfn.ISFORMULA('IC3 B'!E18),_xlfn.FORMULATEXT('IC3 B'!E18),'IC3 B'!E18),"""",""))&gt;LEN(IF(_xlfn.ISFORMULA('#_IC3 B'!E18),_xlfn.FORMULATEXT('#_IC3 B'!E18),'#_IC3 B'!E18))-LEN(SUBSTITUTE(IF(_xlfn.ISFORMULA('#_IC3 B'!E18),_xlfn.FORMULATEXT('#_IC3 B'!E18),'#_IC3 B'!E18),"""","")),TRUE,FALSE),"HardQuoteMsg",IF(LEN(IF(_xlfn.ISFORMULA('IC3 B'!E18),_xlfn.FORMULATEXT('IC3 B'!E18),'IC3 B'!E18))-LEN(SUBSTITUTE(IF(_xlfn.ISFORMULA('IC3 B'!E18),_xlfn.FORMULATEXT('IC3 B'!E18),'IC3 B'!E18),"$",""))&lt;LEN(IF(_xlfn.ISFORMULA('#_IC3 B'!E18),_xlfn.FORMULATEXT('#_IC3 B'!E18),'#_IC3 B'!E18))-LEN(SUBSTITUTE(IF(_xlfn.ISFORMULA('#_IC3 B'!E18),_xlfn.FORMULATEXT('#_IC3 B'!E18),'#_IC3 B'!E18),"$","")),TRUE,FALSE),"MissingAbsMsg",_xlfn.IFS(ISTEXT('#_IC3 B'!E18),FALSE,ISLOGICAL('#_IC3 B'!E18),FALSE,SUBSTITUTE(CELL("format",'#_IC3 B'!E18),"-","")=SUBSTITUTE(CELL("format",'IC3 B'!E18),"-",""),FALSE,CELL("format",'#_IC3 B'!E18)="G",FALSE,AND(CELL("format",'#_IC3 B'!E18)="F0",CELL("format",'IC3 B'!E18)="G"),FALSE,TRUE,IFERROR(IF(MATCH(CELL("format",'#_IC3 B'!E18),FormatCodes_SFX!$A$4:$A$53,0)&gt;0,TRUE),FALSE),TRUE,TRUE),"FormatMsg",TRUE,"PerfectMsg")</f>
        <v/>
      </c>
      <c r="F18" s="104" t="str">
        <f ca="1">_xlfn.IFS(ISBLANK('IC3 B'!F18),"",IF(NOT(ISNA('#_IC3 B'!F18)),IF(ISNA('IC3 B'!F18),TRUE,FALSE),FALSE),"StuNAMsg",IF(AND(ISNA('#_IC3 B'!F18),ISNA('IC3 B'!F18)),TRUE,FALSE),"PerfectMsg",IF(NOT(ISERROR('#_IC3 B'!F18)),IF(ISERROR('IC3 B'!F18),TRUE,FALSE),FALSE),"StuErrorMsg",IF(TYPE('#_IC3 B'!F18)&lt;&gt;TYPE('IC3 B'!F18),TRUE,FALSE),"WrongTypeMsg",IF(_xlfn.ISFORMULA('#_IC3 B'!F18),IF(NOT(_xlfn.ISFORMULA('IC3 B'!F18)),TRUE),FALSE),"MissingFormulaMsg",IF(NOT(AND(ISNUMBER(FIND("[",_xlfn.FORMULATEXT('#_IC3 B'!F18))),ISNUMBER(FIND("!",_xlfn.FORMULATEXT('#_IC3 B'!F18))))),AND(ISNUMBER(FIND("[",_xlfn.FORMULATEXT('IC3 B'!F18))),ISNUMBER(FIND("!",_xlfn.FORMULATEXT('IC3 B'!F18)))),FALSE),"ExternalRefsMsg",IF(ISNUMBER('#_IC3 B'!F18),IF(ABS('#_IC3 B'!F18-'IC3 B'!F18)&gt;0.00001,TRUE,FALSE),IF('#_IC3 B'!F18&lt;&gt;'IC3 B'!F18,TRUE,FALSE)),IF(ISNUMBER('#_IC3 B'!F18),IF('#_IC3 B'!F18&gt;'IC3 B'!F18,"TooLow","TooHigh"),"WrongAnswer"),NOT(_xlfn.ISFORMULA('#_IC3 B'!F18)),IF(_xlfn.IFS(ISTEXT('#_IC3 B'!F18),FALSE,ISLOGICAL('#_IC3 B'!F18),FALSE,SUBSTITUTE(CELL("format",'#_IC3 B'!F18),"-","")=SUBSTITUTE(CELL("format",'IC3 B'!F18),"-",""),FALSE,CELL("format",'#_IC3 B'!F18)="G",FALSE,AND(CELL("format",'#_IC3 B'!F18)="F0",CELL("format",'IC3 B'!F18)="G"),FALSE,TRUE,IFERROR(IF(MATCH(CELL("format",'#_IC3 B'!F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B'!F18),_xlfn.FORMULATEXT('IC3 B'!F18),'IC3 B'!F18),"9","#"),"8","#"),"7","#"),"6","#"),"5","#"),"4","#"),"3","#"),"2","#"),"1","#"),"0","#"),"$","")," ",""),",","@"),"&gt;","@"),"&lt;","@"),"=","@"),")","@"),"(","@"),"^","@"),"/","@"),"+","@"),"*","@"),"-","@"))-LEN(SUBSTITUTE(SUBSTITUTE(SUBSTITUTE(SUBSTITUTE(SUBSTITUTE(SUBSTITUTE(SUBSTITUTE(SUBSTITUTE(SUBSTITUTE(SUBSTITUTE(SUBSTITUTE(SUBSTITUTE(SUBSTITUTE(SUBSTITUTE(SUBSTITUTE(SUBSTITUTE(SUBSTITUTE(SUBSTITUTE(SUBSTITUTE(SUBSTITUTE(SUBSTITUTE(SUBSTITUTE(SUBSTITUTE(SUBSTITUTE(IF(_xlfn.ISFORMULA('IC3 B'!F18),_xlfn.FORMULATEXT('IC3 B'!F18),'IC3 B'!F18),"9","#"),"8","#"),"7","#"),"6","#"),"5","#"),"4","#"),"3","#"),"2","#"),"1","#"),"0","#"),"$","")," ",""),",","@"),"&gt;","@"),"&lt;","@"),"=","@"),")","@"),"(","@"),"^","@"),"/","@"),"+","@"),"*","@"),"-","@"),"@#","")))/2&gt;(LEN(SUBSTITUTE(SUBSTITUTE(SUBSTITUTE(SUBSTITUTE(SUBSTITUTE(SUBSTITUTE(SUBSTITUTE(SUBSTITUTE(SUBSTITUTE(SUBSTITUTE(SUBSTITUTE(SUBSTITUTE(SUBSTITUTE(SUBSTITUTE(SUBSTITUTE(SUBSTITUTE(SUBSTITUTE(SUBSTITUTE(SUBSTITUTE(SUBSTITUTE(SUBSTITUTE(SUBSTITUTE(SUBSTITUTE(IF(_xlfn.ISFORMULA('#_IC3 B'!F18),_xlfn.FORMULATEXT('#_IC3 B'!F18),'#_IC3 B'!F18),"9","#"),"8","#"),"7","#"),"6","#"),"5","#"),"4","#"),"3","#"),"2","#"),"1","#"),"0","#"),"$","")," ",""),",","@"),"&gt;","@"),"&lt;","@"),"=","@"),")","@"),"(","@"),"^","@"),"/","@"),"+","@"),"*","@"),"-","@"))-LEN(SUBSTITUTE(SUBSTITUTE(SUBSTITUTE(SUBSTITUTE(SUBSTITUTE(SUBSTITUTE(SUBSTITUTE(SUBSTITUTE(SUBSTITUTE(SUBSTITUTE(SUBSTITUTE(SUBSTITUTE(SUBSTITUTE(SUBSTITUTE(SUBSTITUTE(SUBSTITUTE(SUBSTITUTE(SUBSTITUTE(SUBSTITUTE(SUBSTITUTE(SUBSTITUTE(SUBSTITUTE(SUBSTITUTE(SUBSTITUTE(IF(_xlfn.ISFORMULA('#_IC3 B'!F18),_xlfn.FORMULATEXT('#_IC3 B'!F18),'#_IC3 B'!F18),"9","#"),"8","#"),"7","#"),"6","#"),"5","#"),"4","#"),"3","#"),"2","#"),"1","#"),"0","#"),"$","")," ",""),",","@"),"&gt;","@"),"&lt;","@"),"=","@"),")","@"),"(","@"),"^","@"),"/","@"),"+","@"),"*","@"),"-","@"),"@#","")))/2,TRUE,FALSE),"HardCodeMsg",IF(LEN(IF(_xlfn.ISFORMULA('IC3 B'!F18),_xlfn.FORMULATEXT('IC3 B'!F18),'IC3 B'!F18))-LEN(SUBSTITUTE(IF(_xlfn.ISFORMULA('IC3 B'!F18),_xlfn.FORMULATEXT('IC3 B'!F18),'IC3 B'!F18),"""",""))&gt;LEN(IF(_xlfn.ISFORMULA('#_IC3 B'!F18),_xlfn.FORMULATEXT('#_IC3 B'!F18),'#_IC3 B'!F18))-LEN(SUBSTITUTE(IF(_xlfn.ISFORMULA('#_IC3 B'!F18),_xlfn.FORMULATEXT('#_IC3 B'!F18),'#_IC3 B'!F18),"""","")),TRUE,FALSE),"HardQuoteMsg",IF(LEN(IF(_xlfn.ISFORMULA('IC3 B'!F18),_xlfn.FORMULATEXT('IC3 B'!F18),'IC3 B'!F18))-LEN(SUBSTITUTE(IF(_xlfn.ISFORMULA('IC3 B'!F18),_xlfn.FORMULATEXT('IC3 B'!F18),'IC3 B'!F18),"$",""))&lt;LEN(IF(_xlfn.ISFORMULA('#_IC3 B'!F18),_xlfn.FORMULATEXT('#_IC3 B'!F18),'#_IC3 B'!F18))-LEN(SUBSTITUTE(IF(_xlfn.ISFORMULA('#_IC3 B'!F18),_xlfn.FORMULATEXT('#_IC3 B'!F18),'#_IC3 B'!F18),"$","")),TRUE,FALSE),"MissingAbsMsg",_xlfn.IFS(ISTEXT('#_IC3 B'!F18),FALSE,ISLOGICAL('#_IC3 B'!F18),FALSE,SUBSTITUTE(CELL("format",'#_IC3 B'!F18),"-","")=SUBSTITUTE(CELL("format",'IC3 B'!F18),"-",""),FALSE,CELL("format",'#_IC3 B'!F18)="G",FALSE,AND(CELL("format",'#_IC3 B'!F18)="F0",CELL("format",'IC3 B'!F18)="G"),FALSE,TRUE,IFERROR(IF(MATCH(CELL("format",'#_IC3 B'!F18),FormatCodes_SFX!$A$4:$A$53,0)&gt;0,TRUE),FALSE),TRUE,TRUE),"FormatMsg",TRUE,"PerfectMsg")</f>
        <v/>
      </c>
      <c r="J18" s="78">
        <v>0</v>
      </c>
      <c r="K18" s="100">
        <v>0</v>
      </c>
      <c r="L18" s="100">
        <v>0</v>
      </c>
      <c r="M18" s="100">
        <v>0</v>
      </c>
      <c r="N18" s="101">
        <v>0</v>
      </c>
      <c r="O18" s="102">
        <v>0</v>
      </c>
      <c r="P18" s="102">
        <v>0</v>
      </c>
      <c r="Q18" s="102">
        <v>0</v>
      </c>
      <c r="R18" s="100">
        <v>0</v>
      </c>
      <c r="S18" s="78">
        <v>0</v>
      </c>
    </row>
    <row r="19" spans="2:19" x14ac:dyDescent="0.15">
      <c r="B19" s="78">
        <v>0</v>
      </c>
      <c r="C19" s="104">
        <v>0</v>
      </c>
      <c r="D19" s="104" t="str">
        <f ca="1">_xlfn.IFS(ISBLANK('IC3 B'!D19),"",IF(NOT(ISNA('#_IC3 B'!D19)),IF(ISNA('IC3 B'!D19),TRUE,FALSE),FALSE),"StuNAMsg",IF(AND(ISNA('#_IC3 B'!D19),ISNA('IC3 B'!D19)),TRUE,FALSE),"PerfectMsg",IF(NOT(ISERROR('#_IC3 B'!D19)),IF(ISERROR('IC3 B'!D19),TRUE,FALSE),FALSE),"StuErrorMsg",IF(TYPE('#_IC3 B'!D19)&lt;&gt;TYPE('IC3 B'!D19),TRUE,FALSE),"WrongTypeMsg",IF(_xlfn.ISFORMULA('#_IC3 B'!D19),IF(NOT(_xlfn.ISFORMULA('IC3 B'!D19)),TRUE),FALSE),"MissingFormulaMsg",IF(NOT(AND(ISNUMBER(FIND("[",_xlfn.FORMULATEXT('#_IC3 B'!D19))),ISNUMBER(FIND("!",_xlfn.FORMULATEXT('#_IC3 B'!D19))))),AND(ISNUMBER(FIND("[",_xlfn.FORMULATEXT('IC3 B'!D19))),ISNUMBER(FIND("!",_xlfn.FORMULATEXT('IC3 B'!D19)))),FALSE),"ExternalRefsMsg",IF(ISNUMBER('#_IC3 B'!D19),IF(ABS('#_IC3 B'!D19-'IC3 B'!D19)&gt;0.00001,TRUE,FALSE),IF('#_IC3 B'!D19&lt;&gt;'IC3 B'!D19,TRUE,FALSE)),IF(ISNUMBER('#_IC3 B'!D19),IF('#_IC3 B'!D19&gt;'IC3 B'!D19,"TooLow","TooHigh"),"WrongAnswer"),NOT(_xlfn.ISFORMULA('#_IC3 B'!D19)),IF(_xlfn.IFS(ISTEXT('#_IC3 B'!D19),FALSE,ISLOGICAL('#_IC3 B'!D19),FALSE,SUBSTITUTE(CELL("format",'#_IC3 B'!D19),"-","")=SUBSTITUTE(CELL("format",'IC3 B'!D19),"-",""),FALSE,CELL("format",'#_IC3 B'!D19)="G",FALSE,AND(CELL("format",'#_IC3 B'!D19)="F0",CELL("format",'IC3 B'!D19)="G"),FALSE,TRUE,IFERROR(IF(MATCH(CELL("format",'#_IC3 B'!D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B'!D19),_xlfn.FORMULATEXT('IC3 B'!D19),'IC3 B'!D19),"9","#"),"8","#"),"7","#"),"6","#"),"5","#"),"4","#"),"3","#"),"2","#"),"1","#"),"0","#"),"$","")," ",""),",","@"),"&gt;","@"),"&lt;","@"),"=","@"),")","@"),"(","@"),"^","@"),"/","@"),"+","@"),"*","@"),"-","@"))-LEN(SUBSTITUTE(SUBSTITUTE(SUBSTITUTE(SUBSTITUTE(SUBSTITUTE(SUBSTITUTE(SUBSTITUTE(SUBSTITUTE(SUBSTITUTE(SUBSTITUTE(SUBSTITUTE(SUBSTITUTE(SUBSTITUTE(SUBSTITUTE(SUBSTITUTE(SUBSTITUTE(SUBSTITUTE(SUBSTITUTE(SUBSTITUTE(SUBSTITUTE(SUBSTITUTE(SUBSTITUTE(SUBSTITUTE(SUBSTITUTE(IF(_xlfn.ISFORMULA('IC3 B'!D19),_xlfn.FORMULATEXT('IC3 B'!D19),'IC3 B'!D19),"9","#"),"8","#"),"7","#"),"6","#"),"5","#"),"4","#"),"3","#"),"2","#"),"1","#"),"0","#"),"$","")," ",""),",","@"),"&gt;","@"),"&lt;","@"),"=","@"),")","@"),"(","@"),"^","@"),"/","@"),"+","@"),"*","@"),"-","@"),"@#","")))/2&gt;(LEN(SUBSTITUTE(SUBSTITUTE(SUBSTITUTE(SUBSTITUTE(SUBSTITUTE(SUBSTITUTE(SUBSTITUTE(SUBSTITUTE(SUBSTITUTE(SUBSTITUTE(SUBSTITUTE(SUBSTITUTE(SUBSTITUTE(SUBSTITUTE(SUBSTITUTE(SUBSTITUTE(SUBSTITUTE(SUBSTITUTE(SUBSTITUTE(SUBSTITUTE(SUBSTITUTE(SUBSTITUTE(SUBSTITUTE(IF(_xlfn.ISFORMULA('#_IC3 B'!D19),_xlfn.FORMULATEXT('#_IC3 B'!D19),'#_IC3 B'!D19),"9","#"),"8","#"),"7","#"),"6","#"),"5","#"),"4","#"),"3","#"),"2","#"),"1","#"),"0","#"),"$","")," ",""),",","@"),"&gt;","@"),"&lt;","@"),"=","@"),")","@"),"(","@"),"^","@"),"/","@"),"+","@"),"*","@"),"-","@"))-LEN(SUBSTITUTE(SUBSTITUTE(SUBSTITUTE(SUBSTITUTE(SUBSTITUTE(SUBSTITUTE(SUBSTITUTE(SUBSTITUTE(SUBSTITUTE(SUBSTITUTE(SUBSTITUTE(SUBSTITUTE(SUBSTITUTE(SUBSTITUTE(SUBSTITUTE(SUBSTITUTE(SUBSTITUTE(SUBSTITUTE(SUBSTITUTE(SUBSTITUTE(SUBSTITUTE(SUBSTITUTE(SUBSTITUTE(SUBSTITUTE(IF(_xlfn.ISFORMULA('#_IC3 B'!D19),_xlfn.FORMULATEXT('#_IC3 B'!D19),'#_IC3 B'!D19),"9","#"),"8","#"),"7","#"),"6","#"),"5","#"),"4","#"),"3","#"),"2","#"),"1","#"),"0","#"),"$","")," ",""),",","@"),"&gt;","@"),"&lt;","@"),"=","@"),")","@"),"(","@"),"^","@"),"/","@"),"+","@"),"*","@"),"-","@"),"@#","")))/2,TRUE,FALSE),"HardCodeMsg",IF(LEN(IF(_xlfn.ISFORMULA('IC3 B'!D19),_xlfn.FORMULATEXT('IC3 B'!D19),'IC3 B'!D19))-LEN(SUBSTITUTE(IF(_xlfn.ISFORMULA('IC3 B'!D19),_xlfn.FORMULATEXT('IC3 B'!D19),'IC3 B'!D19),"""",""))&gt;LEN(IF(_xlfn.ISFORMULA('#_IC3 B'!D19),_xlfn.FORMULATEXT('#_IC3 B'!D19),'#_IC3 B'!D19))-LEN(SUBSTITUTE(IF(_xlfn.ISFORMULA('#_IC3 B'!D19),_xlfn.FORMULATEXT('#_IC3 B'!D19),'#_IC3 B'!D19),"""","")),TRUE,FALSE),"HardQuoteMsg",IF(LEN(IF(_xlfn.ISFORMULA('IC3 B'!D19),_xlfn.FORMULATEXT('IC3 B'!D19),'IC3 B'!D19))-LEN(SUBSTITUTE(IF(_xlfn.ISFORMULA('IC3 B'!D19),_xlfn.FORMULATEXT('IC3 B'!D19),'IC3 B'!D19),"$",""))&lt;LEN(IF(_xlfn.ISFORMULA('#_IC3 B'!D19),_xlfn.FORMULATEXT('#_IC3 B'!D19),'#_IC3 B'!D19))-LEN(SUBSTITUTE(IF(_xlfn.ISFORMULA('#_IC3 B'!D19),_xlfn.FORMULATEXT('#_IC3 B'!D19),'#_IC3 B'!D19),"$","")),TRUE,FALSE),"MissingAbsMsg",_xlfn.IFS(ISTEXT('#_IC3 B'!D19),FALSE,ISLOGICAL('#_IC3 B'!D19),FALSE,SUBSTITUTE(CELL("format",'#_IC3 B'!D19),"-","")=SUBSTITUTE(CELL("format",'IC3 B'!D19),"-",""),FALSE,CELL("format",'#_IC3 B'!D19)="G",FALSE,AND(CELL("format",'#_IC3 B'!D19)="F0",CELL("format",'IC3 B'!D19)="G"),FALSE,TRUE,IFERROR(IF(MATCH(CELL("format",'#_IC3 B'!D19),FormatCodes_SFX!$A$4:$A$53,0)&gt;0,TRUE),FALSE),TRUE,TRUE),"FormatMsg",TRUE,"PerfectMsg")</f>
        <v/>
      </c>
      <c r="E19" s="105" t="str">
        <f ca="1">_xlfn.IFS(ISBLANK('IC3 B'!E19),"",IF(NOT(ISNA('#_IC3 B'!E19)),IF(ISNA('IC3 B'!E19),TRUE,FALSE),FALSE),"StuNAMsg",IF(AND(ISNA('#_IC3 B'!E19),ISNA('IC3 B'!E19)),TRUE,FALSE),"PerfectMsg",IF(NOT(ISERROR('#_IC3 B'!E19)),IF(ISERROR('IC3 B'!E19),TRUE,FALSE),FALSE),"StuErrorMsg",IF(TYPE('#_IC3 B'!E19)&lt;&gt;TYPE('IC3 B'!E19),TRUE,FALSE),"WrongTypeMsg",IF(_xlfn.ISFORMULA('#_IC3 B'!E19),IF(NOT(_xlfn.ISFORMULA('IC3 B'!E19)),TRUE),FALSE),"MissingFormulaMsg",IF(NOT(AND(ISNUMBER(FIND("[",_xlfn.FORMULATEXT('#_IC3 B'!E19))),ISNUMBER(FIND("!",_xlfn.FORMULATEXT('#_IC3 B'!E19))))),AND(ISNUMBER(FIND("[",_xlfn.FORMULATEXT('IC3 B'!E19))),ISNUMBER(FIND("!",_xlfn.FORMULATEXT('IC3 B'!E19)))),FALSE),"ExternalRefsMsg",IF(ISNUMBER('#_IC3 B'!E19),IF(ABS('#_IC3 B'!E19-'IC3 B'!E19)&gt;0.00001,TRUE,FALSE),IF('#_IC3 B'!E19&lt;&gt;'IC3 B'!E19,TRUE,FALSE)),IF(ISNUMBER('#_IC3 B'!E19),IF('#_IC3 B'!E19&gt;'IC3 B'!E19,"TooLow","TooHigh"),"WrongAnswer"),NOT(_xlfn.ISFORMULA('#_IC3 B'!E19)),IF(_xlfn.IFS(ISTEXT('#_IC3 B'!E19),FALSE,ISLOGICAL('#_IC3 B'!E19),FALSE,SUBSTITUTE(CELL("format",'#_IC3 B'!E19),"-","")=SUBSTITUTE(CELL("format",'IC3 B'!E19),"-",""),FALSE,CELL("format",'#_IC3 B'!E19)="G",FALSE,AND(CELL("format",'#_IC3 B'!E19)="F0",CELL("format",'IC3 B'!E19)="G"),FALSE,TRUE,IFERROR(IF(MATCH(CELL("format",'#_IC3 B'!E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B'!E19),_xlfn.FORMULATEXT('IC3 B'!E19),'IC3 B'!E19),"9","#"),"8","#"),"7","#"),"6","#"),"5","#"),"4","#"),"3","#"),"2","#"),"1","#"),"0","#"),"$","")," ",""),",","@"),"&gt;","@"),"&lt;","@"),"=","@"),")","@"),"(","@"),"^","@"),"/","@"),"+","@"),"*","@"),"-","@"))-LEN(SUBSTITUTE(SUBSTITUTE(SUBSTITUTE(SUBSTITUTE(SUBSTITUTE(SUBSTITUTE(SUBSTITUTE(SUBSTITUTE(SUBSTITUTE(SUBSTITUTE(SUBSTITUTE(SUBSTITUTE(SUBSTITUTE(SUBSTITUTE(SUBSTITUTE(SUBSTITUTE(SUBSTITUTE(SUBSTITUTE(SUBSTITUTE(SUBSTITUTE(SUBSTITUTE(SUBSTITUTE(SUBSTITUTE(SUBSTITUTE(IF(_xlfn.ISFORMULA('IC3 B'!E19),_xlfn.FORMULATEXT('IC3 B'!E19),'IC3 B'!E19),"9","#"),"8","#"),"7","#"),"6","#"),"5","#"),"4","#"),"3","#"),"2","#"),"1","#"),"0","#"),"$","")," ",""),",","@"),"&gt;","@"),"&lt;","@"),"=","@"),")","@"),"(","@"),"^","@"),"/","@"),"+","@"),"*","@"),"-","@"),"@#","")))/2&gt;(LEN(SUBSTITUTE(SUBSTITUTE(SUBSTITUTE(SUBSTITUTE(SUBSTITUTE(SUBSTITUTE(SUBSTITUTE(SUBSTITUTE(SUBSTITUTE(SUBSTITUTE(SUBSTITUTE(SUBSTITUTE(SUBSTITUTE(SUBSTITUTE(SUBSTITUTE(SUBSTITUTE(SUBSTITUTE(SUBSTITUTE(SUBSTITUTE(SUBSTITUTE(SUBSTITUTE(SUBSTITUTE(SUBSTITUTE(IF(_xlfn.ISFORMULA('#_IC3 B'!E19),_xlfn.FORMULATEXT('#_IC3 B'!E19),'#_IC3 B'!E19),"9","#"),"8","#"),"7","#"),"6","#"),"5","#"),"4","#"),"3","#"),"2","#"),"1","#"),"0","#"),"$","")," ",""),",","@"),"&gt;","@"),"&lt;","@"),"=","@"),")","@"),"(","@"),"^","@"),"/","@"),"+","@"),"*","@"),"-","@"))-LEN(SUBSTITUTE(SUBSTITUTE(SUBSTITUTE(SUBSTITUTE(SUBSTITUTE(SUBSTITUTE(SUBSTITUTE(SUBSTITUTE(SUBSTITUTE(SUBSTITUTE(SUBSTITUTE(SUBSTITUTE(SUBSTITUTE(SUBSTITUTE(SUBSTITUTE(SUBSTITUTE(SUBSTITUTE(SUBSTITUTE(SUBSTITUTE(SUBSTITUTE(SUBSTITUTE(SUBSTITUTE(SUBSTITUTE(SUBSTITUTE(IF(_xlfn.ISFORMULA('#_IC3 B'!E19),_xlfn.FORMULATEXT('#_IC3 B'!E19),'#_IC3 B'!E19),"9","#"),"8","#"),"7","#"),"6","#"),"5","#"),"4","#"),"3","#"),"2","#"),"1","#"),"0","#"),"$","")," ",""),",","@"),"&gt;","@"),"&lt;","@"),"=","@"),")","@"),"(","@"),"^","@"),"/","@"),"+","@"),"*","@"),"-","@"),"@#","")))/2,TRUE,FALSE),"HardCodeMsg",IF(LEN(IF(_xlfn.ISFORMULA('IC3 B'!E19),_xlfn.FORMULATEXT('IC3 B'!E19),'IC3 B'!E19))-LEN(SUBSTITUTE(IF(_xlfn.ISFORMULA('IC3 B'!E19),_xlfn.FORMULATEXT('IC3 B'!E19),'IC3 B'!E19),"""",""))&gt;LEN(IF(_xlfn.ISFORMULA('#_IC3 B'!E19),_xlfn.FORMULATEXT('#_IC3 B'!E19),'#_IC3 B'!E19))-LEN(SUBSTITUTE(IF(_xlfn.ISFORMULA('#_IC3 B'!E19),_xlfn.FORMULATEXT('#_IC3 B'!E19),'#_IC3 B'!E19),"""","")),TRUE,FALSE),"HardQuoteMsg",IF(LEN(IF(_xlfn.ISFORMULA('IC3 B'!E19),_xlfn.FORMULATEXT('IC3 B'!E19),'IC3 B'!E19))-LEN(SUBSTITUTE(IF(_xlfn.ISFORMULA('IC3 B'!E19),_xlfn.FORMULATEXT('IC3 B'!E19),'IC3 B'!E19),"$",""))&lt;LEN(IF(_xlfn.ISFORMULA('#_IC3 B'!E19),_xlfn.FORMULATEXT('#_IC3 B'!E19),'#_IC3 B'!E19))-LEN(SUBSTITUTE(IF(_xlfn.ISFORMULA('#_IC3 B'!E19),_xlfn.FORMULATEXT('#_IC3 B'!E19),'#_IC3 B'!E19),"$","")),TRUE,FALSE),"MissingAbsMsg",_xlfn.IFS(ISTEXT('#_IC3 B'!E19),FALSE,ISLOGICAL('#_IC3 B'!E19),FALSE,SUBSTITUTE(CELL("format",'#_IC3 B'!E19),"-","")=SUBSTITUTE(CELL("format",'IC3 B'!E19),"-",""),FALSE,CELL("format",'#_IC3 B'!E19)="G",FALSE,AND(CELL("format",'#_IC3 B'!E19)="F0",CELL("format",'IC3 B'!E19)="G"),FALSE,TRUE,IFERROR(IF(MATCH(CELL("format",'#_IC3 B'!E19),FormatCodes_SFX!$A$4:$A$53,0)&gt;0,TRUE),FALSE),TRUE,TRUE),"FormatMsg",TRUE,"PerfectMsg")</f>
        <v/>
      </c>
      <c r="F19" s="104" t="str">
        <f ca="1">_xlfn.IFS(ISBLANK('IC3 B'!F19),"",IF(NOT(ISNA('#_IC3 B'!F19)),IF(ISNA('IC3 B'!F19),TRUE,FALSE),FALSE),"StuNAMsg",IF(AND(ISNA('#_IC3 B'!F19),ISNA('IC3 B'!F19)),TRUE,FALSE),"PerfectMsg",IF(NOT(ISERROR('#_IC3 B'!F19)),IF(ISERROR('IC3 B'!F19),TRUE,FALSE),FALSE),"StuErrorMsg",IF(TYPE('#_IC3 B'!F19)&lt;&gt;TYPE('IC3 B'!F19),TRUE,FALSE),"WrongTypeMsg",IF(_xlfn.ISFORMULA('#_IC3 B'!F19),IF(NOT(_xlfn.ISFORMULA('IC3 B'!F19)),TRUE),FALSE),"MissingFormulaMsg",IF(NOT(AND(ISNUMBER(FIND("[",_xlfn.FORMULATEXT('#_IC3 B'!F19))),ISNUMBER(FIND("!",_xlfn.FORMULATEXT('#_IC3 B'!F19))))),AND(ISNUMBER(FIND("[",_xlfn.FORMULATEXT('IC3 B'!F19))),ISNUMBER(FIND("!",_xlfn.FORMULATEXT('IC3 B'!F19)))),FALSE),"ExternalRefsMsg",IF(ISNUMBER('#_IC3 B'!F19),IF(ABS('#_IC3 B'!F19-'IC3 B'!F19)&gt;0.00001,TRUE,FALSE),IF('#_IC3 B'!F19&lt;&gt;'IC3 B'!F19,TRUE,FALSE)),IF(ISNUMBER('#_IC3 B'!F19),IF('#_IC3 B'!F19&gt;'IC3 B'!F19,"TooLow","TooHigh"),"WrongAnswer"),NOT(_xlfn.ISFORMULA('#_IC3 B'!F19)),IF(_xlfn.IFS(ISTEXT('#_IC3 B'!F19),FALSE,ISLOGICAL('#_IC3 B'!F19),FALSE,SUBSTITUTE(CELL("format",'#_IC3 B'!F19),"-","")=SUBSTITUTE(CELL("format",'IC3 B'!F19),"-",""),FALSE,CELL("format",'#_IC3 B'!F19)="G",FALSE,AND(CELL("format",'#_IC3 B'!F19)="F0",CELL("format",'IC3 B'!F19)="G"),FALSE,TRUE,IFERROR(IF(MATCH(CELL("format",'#_IC3 B'!F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B'!F19),_xlfn.FORMULATEXT('IC3 B'!F19),'IC3 B'!F19),"9","#"),"8","#"),"7","#"),"6","#"),"5","#"),"4","#"),"3","#"),"2","#"),"1","#"),"0","#"),"$","")," ",""),",","@"),"&gt;","@"),"&lt;","@"),"=","@"),")","@"),"(","@"),"^","@"),"/","@"),"+","@"),"*","@"),"-","@"))-LEN(SUBSTITUTE(SUBSTITUTE(SUBSTITUTE(SUBSTITUTE(SUBSTITUTE(SUBSTITUTE(SUBSTITUTE(SUBSTITUTE(SUBSTITUTE(SUBSTITUTE(SUBSTITUTE(SUBSTITUTE(SUBSTITUTE(SUBSTITUTE(SUBSTITUTE(SUBSTITUTE(SUBSTITUTE(SUBSTITUTE(SUBSTITUTE(SUBSTITUTE(SUBSTITUTE(SUBSTITUTE(SUBSTITUTE(SUBSTITUTE(IF(_xlfn.ISFORMULA('IC3 B'!F19),_xlfn.FORMULATEXT('IC3 B'!F19),'IC3 B'!F19),"9","#"),"8","#"),"7","#"),"6","#"),"5","#"),"4","#"),"3","#"),"2","#"),"1","#"),"0","#"),"$","")," ",""),",","@"),"&gt;","@"),"&lt;","@"),"=","@"),")","@"),"(","@"),"^","@"),"/","@"),"+","@"),"*","@"),"-","@"),"@#","")))/2&gt;(LEN(SUBSTITUTE(SUBSTITUTE(SUBSTITUTE(SUBSTITUTE(SUBSTITUTE(SUBSTITUTE(SUBSTITUTE(SUBSTITUTE(SUBSTITUTE(SUBSTITUTE(SUBSTITUTE(SUBSTITUTE(SUBSTITUTE(SUBSTITUTE(SUBSTITUTE(SUBSTITUTE(SUBSTITUTE(SUBSTITUTE(SUBSTITUTE(SUBSTITUTE(SUBSTITUTE(SUBSTITUTE(SUBSTITUTE(IF(_xlfn.ISFORMULA('#_IC3 B'!F19),_xlfn.FORMULATEXT('#_IC3 B'!F19),'#_IC3 B'!F19),"9","#"),"8","#"),"7","#"),"6","#"),"5","#"),"4","#"),"3","#"),"2","#"),"1","#"),"0","#"),"$","")," ",""),",","@"),"&gt;","@"),"&lt;","@"),"=","@"),")","@"),"(","@"),"^","@"),"/","@"),"+","@"),"*","@"),"-","@"))-LEN(SUBSTITUTE(SUBSTITUTE(SUBSTITUTE(SUBSTITUTE(SUBSTITUTE(SUBSTITUTE(SUBSTITUTE(SUBSTITUTE(SUBSTITUTE(SUBSTITUTE(SUBSTITUTE(SUBSTITUTE(SUBSTITUTE(SUBSTITUTE(SUBSTITUTE(SUBSTITUTE(SUBSTITUTE(SUBSTITUTE(SUBSTITUTE(SUBSTITUTE(SUBSTITUTE(SUBSTITUTE(SUBSTITUTE(SUBSTITUTE(IF(_xlfn.ISFORMULA('#_IC3 B'!F19),_xlfn.FORMULATEXT('#_IC3 B'!F19),'#_IC3 B'!F19),"9","#"),"8","#"),"7","#"),"6","#"),"5","#"),"4","#"),"3","#"),"2","#"),"1","#"),"0","#"),"$","")," ",""),",","@"),"&gt;","@"),"&lt;","@"),"=","@"),")","@"),"(","@"),"^","@"),"/","@"),"+","@"),"*","@"),"-","@"),"@#","")))/2,TRUE,FALSE),"HardCodeMsg",IF(LEN(IF(_xlfn.ISFORMULA('IC3 B'!F19),_xlfn.FORMULATEXT('IC3 B'!F19),'IC3 B'!F19))-LEN(SUBSTITUTE(IF(_xlfn.ISFORMULA('IC3 B'!F19),_xlfn.FORMULATEXT('IC3 B'!F19),'IC3 B'!F19),"""",""))&gt;LEN(IF(_xlfn.ISFORMULA('#_IC3 B'!F19),_xlfn.FORMULATEXT('#_IC3 B'!F19),'#_IC3 B'!F19))-LEN(SUBSTITUTE(IF(_xlfn.ISFORMULA('#_IC3 B'!F19),_xlfn.FORMULATEXT('#_IC3 B'!F19),'#_IC3 B'!F19),"""","")),TRUE,FALSE),"HardQuoteMsg",IF(LEN(IF(_xlfn.ISFORMULA('IC3 B'!F19),_xlfn.FORMULATEXT('IC3 B'!F19),'IC3 B'!F19))-LEN(SUBSTITUTE(IF(_xlfn.ISFORMULA('IC3 B'!F19),_xlfn.FORMULATEXT('IC3 B'!F19),'IC3 B'!F19),"$",""))&lt;LEN(IF(_xlfn.ISFORMULA('#_IC3 B'!F19),_xlfn.FORMULATEXT('#_IC3 B'!F19),'#_IC3 B'!F19))-LEN(SUBSTITUTE(IF(_xlfn.ISFORMULA('#_IC3 B'!F19),_xlfn.FORMULATEXT('#_IC3 B'!F19),'#_IC3 B'!F19),"$","")),TRUE,FALSE),"MissingAbsMsg",_xlfn.IFS(ISTEXT('#_IC3 B'!F19),FALSE,ISLOGICAL('#_IC3 B'!F19),FALSE,SUBSTITUTE(CELL("format",'#_IC3 B'!F19),"-","")=SUBSTITUTE(CELL("format",'IC3 B'!F19),"-",""),FALSE,CELL("format",'#_IC3 B'!F19)="G",FALSE,AND(CELL("format",'#_IC3 B'!F19)="F0",CELL("format",'IC3 B'!F19)="G"),FALSE,TRUE,IFERROR(IF(MATCH(CELL("format",'#_IC3 B'!F19),FormatCodes_SFX!$A$4:$A$53,0)&gt;0,TRUE),FALSE),TRUE,TRUE),"FormatMsg",TRUE,"PerfectMsg")</f>
        <v/>
      </c>
      <c r="J19" s="78">
        <v>0</v>
      </c>
      <c r="K19" s="100">
        <v>0</v>
      </c>
      <c r="L19" s="100">
        <v>0</v>
      </c>
      <c r="M19" s="100">
        <v>0</v>
      </c>
      <c r="N19" s="101">
        <v>0</v>
      </c>
      <c r="O19" s="102">
        <v>0</v>
      </c>
      <c r="P19" s="102">
        <v>0</v>
      </c>
      <c r="Q19" s="102">
        <v>0</v>
      </c>
      <c r="R19" s="100">
        <v>0</v>
      </c>
      <c r="S19" s="78">
        <v>0</v>
      </c>
    </row>
    <row r="20" spans="2:19" x14ac:dyDescent="0.15">
      <c r="B20" s="78">
        <v>0</v>
      </c>
      <c r="C20" s="104">
        <v>0</v>
      </c>
      <c r="D20" s="104" t="str">
        <f ca="1">_xlfn.IFS(ISBLANK('IC3 B'!D20),"",IF(NOT(ISNA('#_IC3 B'!D20)),IF(ISNA('IC3 B'!D20),TRUE,FALSE),FALSE),"StuNAMsg",IF(AND(ISNA('#_IC3 B'!D20),ISNA('IC3 B'!D20)),TRUE,FALSE),"PerfectMsg",IF(NOT(ISERROR('#_IC3 B'!D20)),IF(ISERROR('IC3 B'!D20),TRUE,FALSE),FALSE),"StuErrorMsg",IF(TYPE('#_IC3 B'!D20)&lt;&gt;TYPE('IC3 B'!D20),TRUE,FALSE),"WrongTypeMsg",IF(_xlfn.ISFORMULA('#_IC3 B'!D20),IF(NOT(_xlfn.ISFORMULA('IC3 B'!D20)),TRUE),FALSE),"MissingFormulaMsg",IF(NOT(AND(ISNUMBER(FIND("[",_xlfn.FORMULATEXT('#_IC3 B'!D20))),ISNUMBER(FIND("!",_xlfn.FORMULATEXT('#_IC3 B'!D20))))),AND(ISNUMBER(FIND("[",_xlfn.FORMULATEXT('IC3 B'!D20))),ISNUMBER(FIND("!",_xlfn.FORMULATEXT('IC3 B'!D20)))),FALSE),"ExternalRefsMsg",IF(ISNUMBER('#_IC3 B'!D20),IF(ABS('#_IC3 B'!D20-'IC3 B'!D20)&gt;0.00001,TRUE,FALSE),IF('#_IC3 B'!D20&lt;&gt;'IC3 B'!D20,TRUE,FALSE)),IF(ISNUMBER('#_IC3 B'!D20),IF('#_IC3 B'!D20&gt;'IC3 B'!D20,"TooLow","TooHigh"),"WrongAnswer"),NOT(_xlfn.ISFORMULA('#_IC3 B'!D20)),IF(_xlfn.IFS(ISTEXT('#_IC3 B'!D20),FALSE,ISLOGICAL('#_IC3 B'!D20),FALSE,SUBSTITUTE(CELL("format",'#_IC3 B'!D20),"-","")=SUBSTITUTE(CELL("format",'IC3 B'!D20),"-",""),FALSE,CELL("format",'#_IC3 B'!D20)="G",FALSE,AND(CELL("format",'#_IC3 B'!D20)="F0",CELL("format",'IC3 B'!D20)="G"),FALSE,TRUE,IFERROR(IF(MATCH(CELL("format",'#_IC3 B'!D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B'!D20),_xlfn.FORMULATEXT('IC3 B'!D20),'IC3 B'!D20),"9","#"),"8","#"),"7","#"),"6","#"),"5","#"),"4","#"),"3","#"),"2","#"),"1","#"),"0","#"),"$","")," ",""),",","@"),"&gt;","@"),"&lt;","@"),"=","@"),")","@"),"(","@"),"^","@"),"/","@"),"+","@"),"*","@"),"-","@"))-LEN(SUBSTITUTE(SUBSTITUTE(SUBSTITUTE(SUBSTITUTE(SUBSTITUTE(SUBSTITUTE(SUBSTITUTE(SUBSTITUTE(SUBSTITUTE(SUBSTITUTE(SUBSTITUTE(SUBSTITUTE(SUBSTITUTE(SUBSTITUTE(SUBSTITUTE(SUBSTITUTE(SUBSTITUTE(SUBSTITUTE(SUBSTITUTE(SUBSTITUTE(SUBSTITUTE(SUBSTITUTE(SUBSTITUTE(SUBSTITUTE(IF(_xlfn.ISFORMULA('IC3 B'!D20),_xlfn.FORMULATEXT('IC3 B'!D20),'IC3 B'!D20),"9","#"),"8","#"),"7","#"),"6","#"),"5","#"),"4","#"),"3","#"),"2","#"),"1","#"),"0","#"),"$","")," ",""),",","@"),"&gt;","@"),"&lt;","@"),"=","@"),")","@"),"(","@"),"^","@"),"/","@"),"+","@"),"*","@"),"-","@"),"@#","")))/2&gt;(LEN(SUBSTITUTE(SUBSTITUTE(SUBSTITUTE(SUBSTITUTE(SUBSTITUTE(SUBSTITUTE(SUBSTITUTE(SUBSTITUTE(SUBSTITUTE(SUBSTITUTE(SUBSTITUTE(SUBSTITUTE(SUBSTITUTE(SUBSTITUTE(SUBSTITUTE(SUBSTITUTE(SUBSTITUTE(SUBSTITUTE(SUBSTITUTE(SUBSTITUTE(SUBSTITUTE(SUBSTITUTE(SUBSTITUTE(IF(_xlfn.ISFORMULA('#_IC3 B'!D20),_xlfn.FORMULATEXT('#_IC3 B'!D20),'#_IC3 B'!D20),"9","#"),"8","#"),"7","#"),"6","#"),"5","#"),"4","#"),"3","#"),"2","#"),"1","#"),"0","#"),"$","")," ",""),",","@"),"&gt;","@"),"&lt;","@"),"=","@"),")","@"),"(","@"),"^","@"),"/","@"),"+","@"),"*","@"),"-","@"))-LEN(SUBSTITUTE(SUBSTITUTE(SUBSTITUTE(SUBSTITUTE(SUBSTITUTE(SUBSTITUTE(SUBSTITUTE(SUBSTITUTE(SUBSTITUTE(SUBSTITUTE(SUBSTITUTE(SUBSTITUTE(SUBSTITUTE(SUBSTITUTE(SUBSTITUTE(SUBSTITUTE(SUBSTITUTE(SUBSTITUTE(SUBSTITUTE(SUBSTITUTE(SUBSTITUTE(SUBSTITUTE(SUBSTITUTE(SUBSTITUTE(IF(_xlfn.ISFORMULA('#_IC3 B'!D20),_xlfn.FORMULATEXT('#_IC3 B'!D20),'#_IC3 B'!D20),"9","#"),"8","#"),"7","#"),"6","#"),"5","#"),"4","#"),"3","#"),"2","#"),"1","#"),"0","#"),"$","")," ",""),",","@"),"&gt;","@"),"&lt;","@"),"=","@"),")","@"),"(","@"),"^","@"),"/","@"),"+","@"),"*","@"),"-","@"),"@#","")))/2,TRUE,FALSE),"HardCodeMsg",IF(LEN(IF(_xlfn.ISFORMULA('IC3 B'!D20),_xlfn.FORMULATEXT('IC3 B'!D20),'IC3 B'!D20))-LEN(SUBSTITUTE(IF(_xlfn.ISFORMULA('IC3 B'!D20),_xlfn.FORMULATEXT('IC3 B'!D20),'IC3 B'!D20),"""",""))&gt;LEN(IF(_xlfn.ISFORMULA('#_IC3 B'!D20),_xlfn.FORMULATEXT('#_IC3 B'!D20),'#_IC3 B'!D20))-LEN(SUBSTITUTE(IF(_xlfn.ISFORMULA('#_IC3 B'!D20),_xlfn.FORMULATEXT('#_IC3 B'!D20),'#_IC3 B'!D20),"""","")),TRUE,FALSE),"HardQuoteMsg",IF(LEN(IF(_xlfn.ISFORMULA('IC3 B'!D20),_xlfn.FORMULATEXT('IC3 B'!D20),'IC3 B'!D20))-LEN(SUBSTITUTE(IF(_xlfn.ISFORMULA('IC3 B'!D20),_xlfn.FORMULATEXT('IC3 B'!D20),'IC3 B'!D20),"$",""))&lt;LEN(IF(_xlfn.ISFORMULA('#_IC3 B'!D20),_xlfn.FORMULATEXT('#_IC3 B'!D20),'#_IC3 B'!D20))-LEN(SUBSTITUTE(IF(_xlfn.ISFORMULA('#_IC3 B'!D20),_xlfn.FORMULATEXT('#_IC3 B'!D20),'#_IC3 B'!D20),"$","")),TRUE,FALSE),"MissingAbsMsg",_xlfn.IFS(ISTEXT('#_IC3 B'!D20),FALSE,ISLOGICAL('#_IC3 B'!D20),FALSE,SUBSTITUTE(CELL("format",'#_IC3 B'!D20),"-","")=SUBSTITUTE(CELL("format",'IC3 B'!D20),"-",""),FALSE,CELL("format",'#_IC3 B'!D20)="G",FALSE,AND(CELL("format",'#_IC3 B'!D20)="F0",CELL("format",'IC3 B'!D20)="G"),FALSE,TRUE,IFERROR(IF(MATCH(CELL("format",'#_IC3 B'!D20),FormatCodes_SFX!$A$4:$A$53,0)&gt;0,TRUE),FALSE),TRUE,TRUE),"FormatMsg",TRUE,"PerfectMsg")</f>
        <v/>
      </c>
      <c r="E20" s="105" t="str">
        <f ca="1">_xlfn.IFS(ISBLANK('IC3 B'!E20),"",IF(NOT(ISNA('#_IC3 B'!E20)),IF(ISNA('IC3 B'!E20),TRUE,FALSE),FALSE),"StuNAMsg",IF(AND(ISNA('#_IC3 B'!E20),ISNA('IC3 B'!E20)),TRUE,FALSE),"PerfectMsg",IF(NOT(ISERROR('#_IC3 B'!E20)),IF(ISERROR('IC3 B'!E20),TRUE,FALSE),FALSE),"StuErrorMsg",IF(TYPE('#_IC3 B'!E20)&lt;&gt;TYPE('IC3 B'!E20),TRUE,FALSE),"WrongTypeMsg",IF(_xlfn.ISFORMULA('#_IC3 B'!E20),IF(NOT(_xlfn.ISFORMULA('IC3 B'!E20)),TRUE),FALSE),"MissingFormulaMsg",IF(NOT(AND(ISNUMBER(FIND("[",_xlfn.FORMULATEXT('#_IC3 B'!E20))),ISNUMBER(FIND("!",_xlfn.FORMULATEXT('#_IC3 B'!E20))))),AND(ISNUMBER(FIND("[",_xlfn.FORMULATEXT('IC3 B'!E20))),ISNUMBER(FIND("!",_xlfn.FORMULATEXT('IC3 B'!E20)))),FALSE),"ExternalRefsMsg",IF(ISNUMBER('#_IC3 B'!E20),IF(ABS('#_IC3 B'!E20-'IC3 B'!E20)&gt;0.00001,TRUE,FALSE),IF('#_IC3 B'!E20&lt;&gt;'IC3 B'!E20,TRUE,FALSE)),IF(ISNUMBER('#_IC3 B'!E20),IF('#_IC3 B'!E20&gt;'IC3 B'!E20,"TooLow","TooHigh"),"WrongAnswer"),NOT(_xlfn.ISFORMULA('#_IC3 B'!E20)),IF(_xlfn.IFS(ISTEXT('#_IC3 B'!E20),FALSE,ISLOGICAL('#_IC3 B'!E20),FALSE,SUBSTITUTE(CELL("format",'#_IC3 B'!E20),"-","")=SUBSTITUTE(CELL("format",'IC3 B'!E20),"-",""),FALSE,CELL("format",'#_IC3 B'!E20)="G",FALSE,AND(CELL("format",'#_IC3 B'!E20)="F0",CELL("format",'IC3 B'!E20)="G"),FALSE,TRUE,IFERROR(IF(MATCH(CELL("format",'#_IC3 B'!E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B'!E20),_xlfn.FORMULATEXT('IC3 B'!E20),'IC3 B'!E20),"9","#"),"8","#"),"7","#"),"6","#"),"5","#"),"4","#"),"3","#"),"2","#"),"1","#"),"0","#"),"$","")," ",""),",","@"),"&gt;","@"),"&lt;","@"),"=","@"),")","@"),"(","@"),"^","@"),"/","@"),"+","@"),"*","@"),"-","@"))-LEN(SUBSTITUTE(SUBSTITUTE(SUBSTITUTE(SUBSTITUTE(SUBSTITUTE(SUBSTITUTE(SUBSTITUTE(SUBSTITUTE(SUBSTITUTE(SUBSTITUTE(SUBSTITUTE(SUBSTITUTE(SUBSTITUTE(SUBSTITUTE(SUBSTITUTE(SUBSTITUTE(SUBSTITUTE(SUBSTITUTE(SUBSTITUTE(SUBSTITUTE(SUBSTITUTE(SUBSTITUTE(SUBSTITUTE(SUBSTITUTE(IF(_xlfn.ISFORMULA('IC3 B'!E20),_xlfn.FORMULATEXT('IC3 B'!E20),'IC3 B'!E20),"9","#"),"8","#"),"7","#"),"6","#"),"5","#"),"4","#"),"3","#"),"2","#"),"1","#"),"0","#"),"$","")," ",""),",","@"),"&gt;","@"),"&lt;","@"),"=","@"),")","@"),"(","@"),"^","@"),"/","@"),"+","@"),"*","@"),"-","@"),"@#","")))/2&gt;(LEN(SUBSTITUTE(SUBSTITUTE(SUBSTITUTE(SUBSTITUTE(SUBSTITUTE(SUBSTITUTE(SUBSTITUTE(SUBSTITUTE(SUBSTITUTE(SUBSTITUTE(SUBSTITUTE(SUBSTITUTE(SUBSTITUTE(SUBSTITUTE(SUBSTITUTE(SUBSTITUTE(SUBSTITUTE(SUBSTITUTE(SUBSTITUTE(SUBSTITUTE(SUBSTITUTE(SUBSTITUTE(SUBSTITUTE(IF(_xlfn.ISFORMULA('#_IC3 B'!E20),_xlfn.FORMULATEXT('#_IC3 B'!E20),'#_IC3 B'!E20),"9","#"),"8","#"),"7","#"),"6","#"),"5","#"),"4","#"),"3","#"),"2","#"),"1","#"),"0","#"),"$","")," ",""),",","@"),"&gt;","@"),"&lt;","@"),"=","@"),")","@"),"(","@"),"^","@"),"/","@"),"+","@"),"*","@"),"-","@"))-LEN(SUBSTITUTE(SUBSTITUTE(SUBSTITUTE(SUBSTITUTE(SUBSTITUTE(SUBSTITUTE(SUBSTITUTE(SUBSTITUTE(SUBSTITUTE(SUBSTITUTE(SUBSTITUTE(SUBSTITUTE(SUBSTITUTE(SUBSTITUTE(SUBSTITUTE(SUBSTITUTE(SUBSTITUTE(SUBSTITUTE(SUBSTITUTE(SUBSTITUTE(SUBSTITUTE(SUBSTITUTE(SUBSTITUTE(SUBSTITUTE(IF(_xlfn.ISFORMULA('#_IC3 B'!E20),_xlfn.FORMULATEXT('#_IC3 B'!E20),'#_IC3 B'!E20),"9","#"),"8","#"),"7","#"),"6","#"),"5","#"),"4","#"),"3","#"),"2","#"),"1","#"),"0","#"),"$","")," ",""),",","@"),"&gt;","@"),"&lt;","@"),"=","@"),")","@"),"(","@"),"^","@"),"/","@"),"+","@"),"*","@"),"-","@"),"@#","")))/2,TRUE,FALSE),"HardCodeMsg",IF(LEN(IF(_xlfn.ISFORMULA('IC3 B'!E20),_xlfn.FORMULATEXT('IC3 B'!E20),'IC3 B'!E20))-LEN(SUBSTITUTE(IF(_xlfn.ISFORMULA('IC3 B'!E20),_xlfn.FORMULATEXT('IC3 B'!E20),'IC3 B'!E20),"""",""))&gt;LEN(IF(_xlfn.ISFORMULA('#_IC3 B'!E20),_xlfn.FORMULATEXT('#_IC3 B'!E20),'#_IC3 B'!E20))-LEN(SUBSTITUTE(IF(_xlfn.ISFORMULA('#_IC3 B'!E20),_xlfn.FORMULATEXT('#_IC3 B'!E20),'#_IC3 B'!E20),"""","")),TRUE,FALSE),"HardQuoteMsg",IF(LEN(IF(_xlfn.ISFORMULA('IC3 B'!E20),_xlfn.FORMULATEXT('IC3 B'!E20),'IC3 B'!E20))-LEN(SUBSTITUTE(IF(_xlfn.ISFORMULA('IC3 B'!E20),_xlfn.FORMULATEXT('IC3 B'!E20),'IC3 B'!E20),"$",""))&lt;LEN(IF(_xlfn.ISFORMULA('#_IC3 B'!E20),_xlfn.FORMULATEXT('#_IC3 B'!E20),'#_IC3 B'!E20))-LEN(SUBSTITUTE(IF(_xlfn.ISFORMULA('#_IC3 B'!E20),_xlfn.FORMULATEXT('#_IC3 B'!E20),'#_IC3 B'!E20),"$","")),TRUE,FALSE),"MissingAbsMsg",_xlfn.IFS(ISTEXT('#_IC3 B'!E20),FALSE,ISLOGICAL('#_IC3 B'!E20),FALSE,SUBSTITUTE(CELL("format",'#_IC3 B'!E20),"-","")=SUBSTITUTE(CELL("format",'IC3 B'!E20),"-",""),FALSE,CELL("format",'#_IC3 B'!E20)="G",FALSE,AND(CELL("format",'#_IC3 B'!E20)="F0",CELL("format",'IC3 B'!E20)="G"),FALSE,TRUE,IFERROR(IF(MATCH(CELL("format",'#_IC3 B'!E20),FormatCodes_SFX!$A$4:$A$53,0)&gt;0,TRUE),FALSE),TRUE,TRUE),"FormatMsg",TRUE,"PerfectMsg")</f>
        <v/>
      </c>
      <c r="F20" s="104" t="str">
        <f ca="1">_xlfn.IFS(ISBLANK('IC3 B'!F20),"",IF(NOT(ISNA('#_IC3 B'!F20)),IF(ISNA('IC3 B'!F20),TRUE,FALSE),FALSE),"StuNAMsg",IF(AND(ISNA('#_IC3 B'!F20),ISNA('IC3 B'!F20)),TRUE,FALSE),"PerfectMsg",IF(NOT(ISERROR('#_IC3 B'!F20)),IF(ISERROR('IC3 B'!F20),TRUE,FALSE),FALSE),"StuErrorMsg",IF(TYPE('#_IC3 B'!F20)&lt;&gt;TYPE('IC3 B'!F20),TRUE,FALSE),"WrongTypeMsg",IF(_xlfn.ISFORMULA('#_IC3 B'!F20),IF(NOT(_xlfn.ISFORMULA('IC3 B'!F20)),TRUE),FALSE),"MissingFormulaMsg",IF(NOT(AND(ISNUMBER(FIND("[",_xlfn.FORMULATEXT('#_IC3 B'!F20))),ISNUMBER(FIND("!",_xlfn.FORMULATEXT('#_IC3 B'!F20))))),AND(ISNUMBER(FIND("[",_xlfn.FORMULATEXT('IC3 B'!F20))),ISNUMBER(FIND("!",_xlfn.FORMULATEXT('IC3 B'!F20)))),FALSE),"ExternalRefsMsg",IF(ISNUMBER('#_IC3 B'!F20),IF(ABS('#_IC3 B'!F20-'IC3 B'!F20)&gt;0.00001,TRUE,FALSE),IF('#_IC3 B'!F20&lt;&gt;'IC3 B'!F20,TRUE,FALSE)),IF(ISNUMBER('#_IC3 B'!F20),IF('#_IC3 B'!F20&gt;'IC3 B'!F20,"TooLow","TooHigh"),"WrongAnswer"),NOT(_xlfn.ISFORMULA('#_IC3 B'!F20)),IF(_xlfn.IFS(ISTEXT('#_IC3 B'!F20),FALSE,ISLOGICAL('#_IC3 B'!F20),FALSE,SUBSTITUTE(CELL("format",'#_IC3 B'!F20),"-","")=SUBSTITUTE(CELL("format",'IC3 B'!F20),"-",""),FALSE,CELL("format",'#_IC3 B'!F20)="G",FALSE,AND(CELL("format",'#_IC3 B'!F20)="F0",CELL("format",'IC3 B'!F20)="G"),FALSE,TRUE,IFERROR(IF(MATCH(CELL("format",'#_IC3 B'!F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B'!F20),_xlfn.FORMULATEXT('IC3 B'!F20),'IC3 B'!F20),"9","#"),"8","#"),"7","#"),"6","#"),"5","#"),"4","#"),"3","#"),"2","#"),"1","#"),"0","#"),"$","")," ",""),",","@"),"&gt;","@"),"&lt;","@"),"=","@"),")","@"),"(","@"),"^","@"),"/","@"),"+","@"),"*","@"),"-","@"))-LEN(SUBSTITUTE(SUBSTITUTE(SUBSTITUTE(SUBSTITUTE(SUBSTITUTE(SUBSTITUTE(SUBSTITUTE(SUBSTITUTE(SUBSTITUTE(SUBSTITUTE(SUBSTITUTE(SUBSTITUTE(SUBSTITUTE(SUBSTITUTE(SUBSTITUTE(SUBSTITUTE(SUBSTITUTE(SUBSTITUTE(SUBSTITUTE(SUBSTITUTE(SUBSTITUTE(SUBSTITUTE(SUBSTITUTE(SUBSTITUTE(IF(_xlfn.ISFORMULA('IC3 B'!F20),_xlfn.FORMULATEXT('IC3 B'!F20),'IC3 B'!F20),"9","#"),"8","#"),"7","#"),"6","#"),"5","#"),"4","#"),"3","#"),"2","#"),"1","#"),"0","#"),"$","")," ",""),",","@"),"&gt;","@"),"&lt;","@"),"=","@"),")","@"),"(","@"),"^","@"),"/","@"),"+","@"),"*","@"),"-","@"),"@#","")))/2&gt;(LEN(SUBSTITUTE(SUBSTITUTE(SUBSTITUTE(SUBSTITUTE(SUBSTITUTE(SUBSTITUTE(SUBSTITUTE(SUBSTITUTE(SUBSTITUTE(SUBSTITUTE(SUBSTITUTE(SUBSTITUTE(SUBSTITUTE(SUBSTITUTE(SUBSTITUTE(SUBSTITUTE(SUBSTITUTE(SUBSTITUTE(SUBSTITUTE(SUBSTITUTE(SUBSTITUTE(SUBSTITUTE(SUBSTITUTE(IF(_xlfn.ISFORMULA('#_IC3 B'!F20),_xlfn.FORMULATEXT('#_IC3 B'!F20),'#_IC3 B'!F20),"9","#"),"8","#"),"7","#"),"6","#"),"5","#"),"4","#"),"3","#"),"2","#"),"1","#"),"0","#"),"$","")," ",""),",","@"),"&gt;","@"),"&lt;","@"),"=","@"),")","@"),"(","@"),"^","@"),"/","@"),"+","@"),"*","@"),"-","@"))-LEN(SUBSTITUTE(SUBSTITUTE(SUBSTITUTE(SUBSTITUTE(SUBSTITUTE(SUBSTITUTE(SUBSTITUTE(SUBSTITUTE(SUBSTITUTE(SUBSTITUTE(SUBSTITUTE(SUBSTITUTE(SUBSTITUTE(SUBSTITUTE(SUBSTITUTE(SUBSTITUTE(SUBSTITUTE(SUBSTITUTE(SUBSTITUTE(SUBSTITUTE(SUBSTITUTE(SUBSTITUTE(SUBSTITUTE(SUBSTITUTE(IF(_xlfn.ISFORMULA('#_IC3 B'!F20),_xlfn.FORMULATEXT('#_IC3 B'!F20),'#_IC3 B'!F20),"9","#"),"8","#"),"7","#"),"6","#"),"5","#"),"4","#"),"3","#"),"2","#"),"1","#"),"0","#"),"$","")," ",""),",","@"),"&gt;","@"),"&lt;","@"),"=","@"),")","@"),"(","@"),"^","@"),"/","@"),"+","@"),"*","@"),"-","@"),"@#","")))/2,TRUE,FALSE),"HardCodeMsg",IF(LEN(IF(_xlfn.ISFORMULA('IC3 B'!F20),_xlfn.FORMULATEXT('IC3 B'!F20),'IC3 B'!F20))-LEN(SUBSTITUTE(IF(_xlfn.ISFORMULA('IC3 B'!F20),_xlfn.FORMULATEXT('IC3 B'!F20),'IC3 B'!F20),"""",""))&gt;LEN(IF(_xlfn.ISFORMULA('#_IC3 B'!F20),_xlfn.FORMULATEXT('#_IC3 B'!F20),'#_IC3 B'!F20))-LEN(SUBSTITUTE(IF(_xlfn.ISFORMULA('#_IC3 B'!F20),_xlfn.FORMULATEXT('#_IC3 B'!F20),'#_IC3 B'!F20),"""","")),TRUE,FALSE),"HardQuoteMsg",IF(LEN(IF(_xlfn.ISFORMULA('IC3 B'!F20),_xlfn.FORMULATEXT('IC3 B'!F20),'IC3 B'!F20))-LEN(SUBSTITUTE(IF(_xlfn.ISFORMULA('IC3 B'!F20),_xlfn.FORMULATEXT('IC3 B'!F20),'IC3 B'!F20),"$",""))&lt;LEN(IF(_xlfn.ISFORMULA('#_IC3 B'!F20),_xlfn.FORMULATEXT('#_IC3 B'!F20),'#_IC3 B'!F20))-LEN(SUBSTITUTE(IF(_xlfn.ISFORMULA('#_IC3 B'!F20),_xlfn.FORMULATEXT('#_IC3 B'!F20),'#_IC3 B'!F20),"$","")),TRUE,FALSE),"MissingAbsMsg",_xlfn.IFS(ISTEXT('#_IC3 B'!F20),FALSE,ISLOGICAL('#_IC3 B'!F20),FALSE,SUBSTITUTE(CELL("format",'#_IC3 B'!F20),"-","")=SUBSTITUTE(CELL("format",'IC3 B'!F20),"-",""),FALSE,CELL("format",'#_IC3 B'!F20)="G",FALSE,AND(CELL("format",'#_IC3 B'!F20)="F0",CELL("format",'IC3 B'!F20)="G"),FALSE,TRUE,IFERROR(IF(MATCH(CELL("format",'#_IC3 B'!F20),FormatCodes_SFX!$A$4:$A$53,0)&gt;0,TRUE),FALSE),TRUE,TRUE),"FormatMsg",TRUE,"PerfectMsg")</f>
        <v/>
      </c>
      <c r="J20" s="78">
        <v>0</v>
      </c>
      <c r="K20" s="100">
        <v>0</v>
      </c>
      <c r="L20" s="100">
        <v>0</v>
      </c>
      <c r="M20" s="100">
        <v>0</v>
      </c>
      <c r="N20" s="101">
        <v>0</v>
      </c>
      <c r="O20" s="102">
        <v>0</v>
      </c>
      <c r="P20" s="102">
        <v>0</v>
      </c>
      <c r="Q20" s="102">
        <v>0</v>
      </c>
      <c r="R20" s="100">
        <v>0</v>
      </c>
      <c r="S20" s="78">
        <v>0</v>
      </c>
    </row>
    <row r="21" spans="2:19" x14ac:dyDescent="0.15">
      <c r="B21" s="78">
        <v>0</v>
      </c>
      <c r="C21" s="104">
        <v>0</v>
      </c>
      <c r="D21" s="104" t="str">
        <f ca="1">_xlfn.IFS(ISBLANK('IC3 B'!D21),"",IF(NOT(ISNA('#_IC3 B'!D21)),IF(ISNA('IC3 B'!D21),TRUE,FALSE),FALSE),"StuNAMsg",IF(AND(ISNA('#_IC3 B'!D21),ISNA('IC3 B'!D21)),TRUE,FALSE),"PerfectMsg",IF(NOT(ISERROR('#_IC3 B'!D21)),IF(ISERROR('IC3 B'!D21),TRUE,FALSE),FALSE),"StuErrorMsg",IF(TYPE('#_IC3 B'!D21)&lt;&gt;TYPE('IC3 B'!D21),TRUE,FALSE),"WrongTypeMsg",IF(_xlfn.ISFORMULA('#_IC3 B'!D21),IF(NOT(_xlfn.ISFORMULA('IC3 B'!D21)),TRUE),FALSE),"MissingFormulaMsg",IF(NOT(AND(ISNUMBER(FIND("[",_xlfn.FORMULATEXT('#_IC3 B'!D21))),ISNUMBER(FIND("!",_xlfn.FORMULATEXT('#_IC3 B'!D21))))),AND(ISNUMBER(FIND("[",_xlfn.FORMULATEXT('IC3 B'!D21))),ISNUMBER(FIND("!",_xlfn.FORMULATEXT('IC3 B'!D21)))),FALSE),"ExternalRefsMsg",IF(ISNUMBER('#_IC3 B'!D21),IF(ABS('#_IC3 B'!D21-'IC3 B'!D21)&gt;0.00001,TRUE,FALSE),IF('#_IC3 B'!D21&lt;&gt;'IC3 B'!D21,TRUE,FALSE)),IF(ISNUMBER('#_IC3 B'!D21),IF('#_IC3 B'!D21&gt;'IC3 B'!D21,"TooLow","TooHigh"),"WrongAnswer"),NOT(_xlfn.ISFORMULA('#_IC3 B'!D21)),IF(_xlfn.IFS(ISTEXT('#_IC3 B'!D21),FALSE,ISLOGICAL('#_IC3 B'!D21),FALSE,SUBSTITUTE(CELL("format",'#_IC3 B'!D21),"-","")=SUBSTITUTE(CELL("format",'IC3 B'!D21),"-",""),FALSE,CELL("format",'#_IC3 B'!D21)="G",FALSE,AND(CELL("format",'#_IC3 B'!D21)="F0",CELL("format",'IC3 B'!D21)="G"),FALSE,TRUE,IFERROR(IF(MATCH(CELL("format",'#_IC3 B'!D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B'!D21),_xlfn.FORMULATEXT('IC3 B'!D21),'IC3 B'!D21),"9","#"),"8","#"),"7","#"),"6","#"),"5","#"),"4","#"),"3","#"),"2","#"),"1","#"),"0","#"),"$","")," ",""),",","@"),"&gt;","@"),"&lt;","@"),"=","@"),")","@"),"(","@"),"^","@"),"/","@"),"+","@"),"*","@"),"-","@"))-LEN(SUBSTITUTE(SUBSTITUTE(SUBSTITUTE(SUBSTITUTE(SUBSTITUTE(SUBSTITUTE(SUBSTITUTE(SUBSTITUTE(SUBSTITUTE(SUBSTITUTE(SUBSTITUTE(SUBSTITUTE(SUBSTITUTE(SUBSTITUTE(SUBSTITUTE(SUBSTITUTE(SUBSTITUTE(SUBSTITUTE(SUBSTITUTE(SUBSTITUTE(SUBSTITUTE(SUBSTITUTE(SUBSTITUTE(SUBSTITUTE(IF(_xlfn.ISFORMULA('IC3 B'!D21),_xlfn.FORMULATEXT('IC3 B'!D21),'IC3 B'!D21),"9","#"),"8","#"),"7","#"),"6","#"),"5","#"),"4","#"),"3","#"),"2","#"),"1","#"),"0","#"),"$","")," ",""),",","@"),"&gt;","@"),"&lt;","@"),"=","@"),")","@"),"(","@"),"^","@"),"/","@"),"+","@"),"*","@"),"-","@"),"@#","")))/2&gt;(LEN(SUBSTITUTE(SUBSTITUTE(SUBSTITUTE(SUBSTITUTE(SUBSTITUTE(SUBSTITUTE(SUBSTITUTE(SUBSTITUTE(SUBSTITUTE(SUBSTITUTE(SUBSTITUTE(SUBSTITUTE(SUBSTITUTE(SUBSTITUTE(SUBSTITUTE(SUBSTITUTE(SUBSTITUTE(SUBSTITUTE(SUBSTITUTE(SUBSTITUTE(SUBSTITUTE(SUBSTITUTE(SUBSTITUTE(IF(_xlfn.ISFORMULA('#_IC3 B'!D21),_xlfn.FORMULATEXT('#_IC3 B'!D21),'#_IC3 B'!D21),"9","#"),"8","#"),"7","#"),"6","#"),"5","#"),"4","#"),"3","#"),"2","#"),"1","#"),"0","#"),"$","")," ",""),",","@"),"&gt;","@"),"&lt;","@"),"=","@"),")","@"),"(","@"),"^","@"),"/","@"),"+","@"),"*","@"),"-","@"))-LEN(SUBSTITUTE(SUBSTITUTE(SUBSTITUTE(SUBSTITUTE(SUBSTITUTE(SUBSTITUTE(SUBSTITUTE(SUBSTITUTE(SUBSTITUTE(SUBSTITUTE(SUBSTITUTE(SUBSTITUTE(SUBSTITUTE(SUBSTITUTE(SUBSTITUTE(SUBSTITUTE(SUBSTITUTE(SUBSTITUTE(SUBSTITUTE(SUBSTITUTE(SUBSTITUTE(SUBSTITUTE(SUBSTITUTE(SUBSTITUTE(IF(_xlfn.ISFORMULA('#_IC3 B'!D21),_xlfn.FORMULATEXT('#_IC3 B'!D21),'#_IC3 B'!D21),"9","#"),"8","#"),"7","#"),"6","#"),"5","#"),"4","#"),"3","#"),"2","#"),"1","#"),"0","#"),"$","")," ",""),",","@"),"&gt;","@"),"&lt;","@"),"=","@"),")","@"),"(","@"),"^","@"),"/","@"),"+","@"),"*","@"),"-","@"),"@#","")))/2,TRUE,FALSE),"HardCodeMsg",IF(LEN(IF(_xlfn.ISFORMULA('IC3 B'!D21),_xlfn.FORMULATEXT('IC3 B'!D21),'IC3 B'!D21))-LEN(SUBSTITUTE(IF(_xlfn.ISFORMULA('IC3 B'!D21),_xlfn.FORMULATEXT('IC3 B'!D21),'IC3 B'!D21),"""",""))&gt;LEN(IF(_xlfn.ISFORMULA('#_IC3 B'!D21),_xlfn.FORMULATEXT('#_IC3 B'!D21),'#_IC3 B'!D21))-LEN(SUBSTITUTE(IF(_xlfn.ISFORMULA('#_IC3 B'!D21),_xlfn.FORMULATEXT('#_IC3 B'!D21),'#_IC3 B'!D21),"""","")),TRUE,FALSE),"HardQuoteMsg",IF(LEN(IF(_xlfn.ISFORMULA('IC3 B'!D21),_xlfn.FORMULATEXT('IC3 B'!D21),'IC3 B'!D21))-LEN(SUBSTITUTE(IF(_xlfn.ISFORMULA('IC3 B'!D21),_xlfn.FORMULATEXT('IC3 B'!D21),'IC3 B'!D21),"$",""))&lt;LEN(IF(_xlfn.ISFORMULA('#_IC3 B'!D21),_xlfn.FORMULATEXT('#_IC3 B'!D21),'#_IC3 B'!D21))-LEN(SUBSTITUTE(IF(_xlfn.ISFORMULA('#_IC3 B'!D21),_xlfn.FORMULATEXT('#_IC3 B'!D21),'#_IC3 B'!D21),"$","")),TRUE,FALSE),"MissingAbsMsg",_xlfn.IFS(ISTEXT('#_IC3 B'!D21),FALSE,ISLOGICAL('#_IC3 B'!D21),FALSE,SUBSTITUTE(CELL("format",'#_IC3 B'!D21),"-","")=SUBSTITUTE(CELL("format",'IC3 B'!D21),"-",""),FALSE,CELL("format",'#_IC3 B'!D21)="G",FALSE,AND(CELL("format",'#_IC3 B'!D21)="F0",CELL("format",'IC3 B'!D21)="G"),FALSE,TRUE,IFERROR(IF(MATCH(CELL("format",'#_IC3 B'!D21),FormatCodes_SFX!$A$4:$A$53,0)&gt;0,TRUE),FALSE),TRUE,TRUE),"FormatMsg",TRUE,"PerfectMsg")</f>
        <v/>
      </c>
      <c r="E21" s="105" t="str">
        <f ca="1">_xlfn.IFS(ISBLANK('IC3 B'!E21),"",IF(NOT(ISNA('#_IC3 B'!E21)),IF(ISNA('IC3 B'!E21),TRUE,FALSE),FALSE),"StuNAMsg",IF(AND(ISNA('#_IC3 B'!E21),ISNA('IC3 B'!E21)),TRUE,FALSE),"PerfectMsg",IF(NOT(ISERROR('#_IC3 B'!E21)),IF(ISERROR('IC3 B'!E21),TRUE,FALSE),FALSE),"StuErrorMsg",IF(TYPE('#_IC3 B'!E21)&lt;&gt;TYPE('IC3 B'!E21),TRUE,FALSE),"WrongTypeMsg",IF(_xlfn.ISFORMULA('#_IC3 B'!E21),IF(NOT(_xlfn.ISFORMULA('IC3 B'!E21)),TRUE),FALSE),"MissingFormulaMsg",IF(NOT(AND(ISNUMBER(FIND("[",_xlfn.FORMULATEXT('#_IC3 B'!E21))),ISNUMBER(FIND("!",_xlfn.FORMULATEXT('#_IC3 B'!E21))))),AND(ISNUMBER(FIND("[",_xlfn.FORMULATEXT('IC3 B'!E21))),ISNUMBER(FIND("!",_xlfn.FORMULATEXT('IC3 B'!E21)))),FALSE),"ExternalRefsMsg",IF(ISNUMBER('#_IC3 B'!E21),IF(ABS('#_IC3 B'!E21-'IC3 B'!E21)&gt;0.00001,TRUE,FALSE),IF('#_IC3 B'!E21&lt;&gt;'IC3 B'!E21,TRUE,FALSE)),IF(ISNUMBER('#_IC3 B'!E21),IF('#_IC3 B'!E21&gt;'IC3 B'!E21,"TooLow","TooHigh"),"WrongAnswer"),NOT(_xlfn.ISFORMULA('#_IC3 B'!E21)),IF(_xlfn.IFS(ISTEXT('#_IC3 B'!E21),FALSE,ISLOGICAL('#_IC3 B'!E21),FALSE,SUBSTITUTE(CELL("format",'#_IC3 B'!E21),"-","")=SUBSTITUTE(CELL("format",'IC3 B'!E21),"-",""),FALSE,CELL("format",'#_IC3 B'!E21)="G",FALSE,AND(CELL("format",'#_IC3 B'!E21)="F0",CELL("format",'IC3 B'!E21)="G"),FALSE,TRUE,IFERROR(IF(MATCH(CELL("format",'#_IC3 B'!E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B'!E21),_xlfn.FORMULATEXT('IC3 B'!E21),'IC3 B'!E21),"9","#"),"8","#"),"7","#"),"6","#"),"5","#"),"4","#"),"3","#"),"2","#"),"1","#"),"0","#"),"$","")," ",""),",","@"),"&gt;","@"),"&lt;","@"),"=","@"),")","@"),"(","@"),"^","@"),"/","@"),"+","@"),"*","@"),"-","@"))-LEN(SUBSTITUTE(SUBSTITUTE(SUBSTITUTE(SUBSTITUTE(SUBSTITUTE(SUBSTITUTE(SUBSTITUTE(SUBSTITUTE(SUBSTITUTE(SUBSTITUTE(SUBSTITUTE(SUBSTITUTE(SUBSTITUTE(SUBSTITUTE(SUBSTITUTE(SUBSTITUTE(SUBSTITUTE(SUBSTITUTE(SUBSTITUTE(SUBSTITUTE(SUBSTITUTE(SUBSTITUTE(SUBSTITUTE(SUBSTITUTE(IF(_xlfn.ISFORMULA('IC3 B'!E21),_xlfn.FORMULATEXT('IC3 B'!E21),'IC3 B'!E21),"9","#"),"8","#"),"7","#"),"6","#"),"5","#"),"4","#"),"3","#"),"2","#"),"1","#"),"0","#"),"$","")," ",""),",","@"),"&gt;","@"),"&lt;","@"),"=","@"),")","@"),"(","@"),"^","@"),"/","@"),"+","@"),"*","@"),"-","@"),"@#","")))/2&gt;(LEN(SUBSTITUTE(SUBSTITUTE(SUBSTITUTE(SUBSTITUTE(SUBSTITUTE(SUBSTITUTE(SUBSTITUTE(SUBSTITUTE(SUBSTITUTE(SUBSTITUTE(SUBSTITUTE(SUBSTITUTE(SUBSTITUTE(SUBSTITUTE(SUBSTITUTE(SUBSTITUTE(SUBSTITUTE(SUBSTITUTE(SUBSTITUTE(SUBSTITUTE(SUBSTITUTE(SUBSTITUTE(SUBSTITUTE(IF(_xlfn.ISFORMULA('#_IC3 B'!E21),_xlfn.FORMULATEXT('#_IC3 B'!E21),'#_IC3 B'!E21),"9","#"),"8","#"),"7","#"),"6","#"),"5","#"),"4","#"),"3","#"),"2","#"),"1","#"),"0","#"),"$","")," ",""),",","@"),"&gt;","@"),"&lt;","@"),"=","@"),")","@"),"(","@"),"^","@"),"/","@"),"+","@"),"*","@"),"-","@"))-LEN(SUBSTITUTE(SUBSTITUTE(SUBSTITUTE(SUBSTITUTE(SUBSTITUTE(SUBSTITUTE(SUBSTITUTE(SUBSTITUTE(SUBSTITUTE(SUBSTITUTE(SUBSTITUTE(SUBSTITUTE(SUBSTITUTE(SUBSTITUTE(SUBSTITUTE(SUBSTITUTE(SUBSTITUTE(SUBSTITUTE(SUBSTITUTE(SUBSTITUTE(SUBSTITUTE(SUBSTITUTE(SUBSTITUTE(SUBSTITUTE(IF(_xlfn.ISFORMULA('#_IC3 B'!E21),_xlfn.FORMULATEXT('#_IC3 B'!E21),'#_IC3 B'!E21),"9","#"),"8","#"),"7","#"),"6","#"),"5","#"),"4","#"),"3","#"),"2","#"),"1","#"),"0","#"),"$","")," ",""),",","@"),"&gt;","@"),"&lt;","@"),"=","@"),")","@"),"(","@"),"^","@"),"/","@"),"+","@"),"*","@"),"-","@"),"@#","")))/2,TRUE,FALSE),"HardCodeMsg",IF(LEN(IF(_xlfn.ISFORMULA('IC3 B'!E21),_xlfn.FORMULATEXT('IC3 B'!E21),'IC3 B'!E21))-LEN(SUBSTITUTE(IF(_xlfn.ISFORMULA('IC3 B'!E21),_xlfn.FORMULATEXT('IC3 B'!E21),'IC3 B'!E21),"""",""))&gt;LEN(IF(_xlfn.ISFORMULA('#_IC3 B'!E21),_xlfn.FORMULATEXT('#_IC3 B'!E21),'#_IC3 B'!E21))-LEN(SUBSTITUTE(IF(_xlfn.ISFORMULA('#_IC3 B'!E21),_xlfn.FORMULATEXT('#_IC3 B'!E21),'#_IC3 B'!E21),"""","")),TRUE,FALSE),"HardQuoteMsg",IF(LEN(IF(_xlfn.ISFORMULA('IC3 B'!E21),_xlfn.FORMULATEXT('IC3 B'!E21),'IC3 B'!E21))-LEN(SUBSTITUTE(IF(_xlfn.ISFORMULA('IC3 B'!E21),_xlfn.FORMULATEXT('IC3 B'!E21),'IC3 B'!E21),"$",""))&lt;LEN(IF(_xlfn.ISFORMULA('#_IC3 B'!E21),_xlfn.FORMULATEXT('#_IC3 B'!E21),'#_IC3 B'!E21))-LEN(SUBSTITUTE(IF(_xlfn.ISFORMULA('#_IC3 B'!E21),_xlfn.FORMULATEXT('#_IC3 B'!E21),'#_IC3 B'!E21),"$","")),TRUE,FALSE),"MissingAbsMsg",_xlfn.IFS(ISTEXT('#_IC3 B'!E21),FALSE,ISLOGICAL('#_IC3 B'!E21),FALSE,SUBSTITUTE(CELL("format",'#_IC3 B'!E21),"-","")=SUBSTITUTE(CELL("format",'IC3 B'!E21),"-",""),FALSE,CELL("format",'#_IC3 B'!E21)="G",FALSE,AND(CELL("format",'#_IC3 B'!E21)="F0",CELL("format",'IC3 B'!E21)="G"),FALSE,TRUE,IFERROR(IF(MATCH(CELL("format",'#_IC3 B'!E21),FormatCodes_SFX!$A$4:$A$53,0)&gt;0,TRUE),FALSE),TRUE,TRUE),"FormatMsg",TRUE,"PerfectMsg")</f>
        <v/>
      </c>
      <c r="F21" s="104" t="str">
        <f ca="1">_xlfn.IFS(ISBLANK('IC3 B'!F21),"",IF(NOT(ISNA('#_IC3 B'!F21)),IF(ISNA('IC3 B'!F21),TRUE,FALSE),FALSE),"StuNAMsg",IF(AND(ISNA('#_IC3 B'!F21),ISNA('IC3 B'!F21)),TRUE,FALSE),"PerfectMsg",IF(NOT(ISERROR('#_IC3 B'!F21)),IF(ISERROR('IC3 B'!F21),TRUE,FALSE),FALSE),"StuErrorMsg",IF(TYPE('#_IC3 B'!F21)&lt;&gt;TYPE('IC3 B'!F21),TRUE,FALSE),"WrongTypeMsg",IF(_xlfn.ISFORMULA('#_IC3 B'!F21),IF(NOT(_xlfn.ISFORMULA('IC3 B'!F21)),TRUE),FALSE),"MissingFormulaMsg",IF(NOT(AND(ISNUMBER(FIND("[",_xlfn.FORMULATEXT('#_IC3 B'!F21))),ISNUMBER(FIND("!",_xlfn.FORMULATEXT('#_IC3 B'!F21))))),AND(ISNUMBER(FIND("[",_xlfn.FORMULATEXT('IC3 B'!F21))),ISNUMBER(FIND("!",_xlfn.FORMULATEXT('IC3 B'!F21)))),FALSE),"ExternalRefsMsg",IF(ISNUMBER('#_IC3 B'!F21),IF(ABS('#_IC3 B'!F21-'IC3 B'!F21)&gt;0.00001,TRUE,FALSE),IF('#_IC3 B'!F21&lt;&gt;'IC3 B'!F21,TRUE,FALSE)),IF(ISNUMBER('#_IC3 B'!F21),IF('#_IC3 B'!F21&gt;'IC3 B'!F21,"TooLow","TooHigh"),"WrongAnswer"),NOT(_xlfn.ISFORMULA('#_IC3 B'!F21)),IF(_xlfn.IFS(ISTEXT('#_IC3 B'!F21),FALSE,ISLOGICAL('#_IC3 B'!F21),FALSE,SUBSTITUTE(CELL("format",'#_IC3 B'!F21),"-","")=SUBSTITUTE(CELL("format",'IC3 B'!F21),"-",""),FALSE,CELL("format",'#_IC3 B'!F21)="G",FALSE,AND(CELL("format",'#_IC3 B'!F21)="F0",CELL("format",'IC3 B'!F21)="G"),FALSE,TRUE,IFERROR(IF(MATCH(CELL("format",'#_IC3 B'!F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B'!F21),_xlfn.FORMULATEXT('IC3 B'!F21),'IC3 B'!F21),"9","#"),"8","#"),"7","#"),"6","#"),"5","#"),"4","#"),"3","#"),"2","#"),"1","#"),"0","#"),"$","")," ",""),",","@"),"&gt;","@"),"&lt;","@"),"=","@"),")","@"),"(","@"),"^","@"),"/","@"),"+","@"),"*","@"),"-","@"))-LEN(SUBSTITUTE(SUBSTITUTE(SUBSTITUTE(SUBSTITUTE(SUBSTITUTE(SUBSTITUTE(SUBSTITUTE(SUBSTITUTE(SUBSTITUTE(SUBSTITUTE(SUBSTITUTE(SUBSTITUTE(SUBSTITUTE(SUBSTITUTE(SUBSTITUTE(SUBSTITUTE(SUBSTITUTE(SUBSTITUTE(SUBSTITUTE(SUBSTITUTE(SUBSTITUTE(SUBSTITUTE(SUBSTITUTE(SUBSTITUTE(IF(_xlfn.ISFORMULA('IC3 B'!F21),_xlfn.FORMULATEXT('IC3 B'!F21),'IC3 B'!F21),"9","#"),"8","#"),"7","#"),"6","#"),"5","#"),"4","#"),"3","#"),"2","#"),"1","#"),"0","#"),"$","")," ",""),",","@"),"&gt;","@"),"&lt;","@"),"=","@"),")","@"),"(","@"),"^","@"),"/","@"),"+","@"),"*","@"),"-","@"),"@#","")))/2&gt;(LEN(SUBSTITUTE(SUBSTITUTE(SUBSTITUTE(SUBSTITUTE(SUBSTITUTE(SUBSTITUTE(SUBSTITUTE(SUBSTITUTE(SUBSTITUTE(SUBSTITUTE(SUBSTITUTE(SUBSTITUTE(SUBSTITUTE(SUBSTITUTE(SUBSTITUTE(SUBSTITUTE(SUBSTITUTE(SUBSTITUTE(SUBSTITUTE(SUBSTITUTE(SUBSTITUTE(SUBSTITUTE(SUBSTITUTE(IF(_xlfn.ISFORMULA('#_IC3 B'!F21),_xlfn.FORMULATEXT('#_IC3 B'!F21),'#_IC3 B'!F21),"9","#"),"8","#"),"7","#"),"6","#"),"5","#"),"4","#"),"3","#"),"2","#"),"1","#"),"0","#"),"$","")," ",""),",","@"),"&gt;","@"),"&lt;","@"),"=","@"),")","@"),"(","@"),"^","@"),"/","@"),"+","@"),"*","@"),"-","@"))-LEN(SUBSTITUTE(SUBSTITUTE(SUBSTITUTE(SUBSTITUTE(SUBSTITUTE(SUBSTITUTE(SUBSTITUTE(SUBSTITUTE(SUBSTITUTE(SUBSTITUTE(SUBSTITUTE(SUBSTITUTE(SUBSTITUTE(SUBSTITUTE(SUBSTITUTE(SUBSTITUTE(SUBSTITUTE(SUBSTITUTE(SUBSTITUTE(SUBSTITUTE(SUBSTITUTE(SUBSTITUTE(SUBSTITUTE(SUBSTITUTE(IF(_xlfn.ISFORMULA('#_IC3 B'!F21),_xlfn.FORMULATEXT('#_IC3 B'!F21),'#_IC3 B'!F21),"9","#"),"8","#"),"7","#"),"6","#"),"5","#"),"4","#"),"3","#"),"2","#"),"1","#"),"0","#"),"$","")," ",""),",","@"),"&gt;","@"),"&lt;","@"),"=","@"),")","@"),"(","@"),"^","@"),"/","@"),"+","@"),"*","@"),"-","@"),"@#","")))/2,TRUE,FALSE),"HardCodeMsg",IF(LEN(IF(_xlfn.ISFORMULA('IC3 B'!F21),_xlfn.FORMULATEXT('IC3 B'!F21),'IC3 B'!F21))-LEN(SUBSTITUTE(IF(_xlfn.ISFORMULA('IC3 B'!F21),_xlfn.FORMULATEXT('IC3 B'!F21),'IC3 B'!F21),"""",""))&gt;LEN(IF(_xlfn.ISFORMULA('#_IC3 B'!F21),_xlfn.FORMULATEXT('#_IC3 B'!F21),'#_IC3 B'!F21))-LEN(SUBSTITUTE(IF(_xlfn.ISFORMULA('#_IC3 B'!F21),_xlfn.FORMULATEXT('#_IC3 B'!F21),'#_IC3 B'!F21),"""","")),TRUE,FALSE),"HardQuoteMsg",IF(LEN(IF(_xlfn.ISFORMULA('IC3 B'!F21),_xlfn.FORMULATEXT('IC3 B'!F21),'IC3 B'!F21))-LEN(SUBSTITUTE(IF(_xlfn.ISFORMULA('IC3 B'!F21),_xlfn.FORMULATEXT('IC3 B'!F21),'IC3 B'!F21),"$",""))&lt;LEN(IF(_xlfn.ISFORMULA('#_IC3 B'!F21),_xlfn.FORMULATEXT('#_IC3 B'!F21),'#_IC3 B'!F21))-LEN(SUBSTITUTE(IF(_xlfn.ISFORMULA('#_IC3 B'!F21),_xlfn.FORMULATEXT('#_IC3 B'!F21),'#_IC3 B'!F21),"$","")),TRUE,FALSE),"MissingAbsMsg",_xlfn.IFS(ISTEXT('#_IC3 B'!F21),FALSE,ISLOGICAL('#_IC3 B'!F21),FALSE,SUBSTITUTE(CELL("format",'#_IC3 B'!F21),"-","")=SUBSTITUTE(CELL("format",'IC3 B'!F21),"-",""),FALSE,CELL("format",'#_IC3 B'!F21)="G",FALSE,AND(CELL("format",'#_IC3 B'!F21)="F0",CELL("format",'IC3 B'!F21)="G"),FALSE,TRUE,IFERROR(IF(MATCH(CELL("format",'#_IC3 B'!F21),FormatCodes_SFX!$A$4:$A$53,0)&gt;0,TRUE),FALSE),TRUE,TRUE),"FormatMsg",TRUE,"PerfectMsg")</f>
        <v/>
      </c>
      <c r="J21" s="78">
        <v>0</v>
      </c>
      <c r="K21" s="100">
        <v>0</v>
      </c>
      <c r="L21" s="100">
        <v>0</v>
      </c>
      <c r="M21" s="100">
        <v>0</v>
      </c>
      <c r="N21" s="101">
        <v>0</v>
      </c>
      <c r="O21" s="102">
        <v>0</v>
      </c>
      <c r="P21" s="102">
        <v>0</v>
      </c>
      <c r="Q21" s="102">
        <v>0</v>
      </c>
      <c r="R21" s="100">
        <v>0</v>
      </c>
      <c r="S21" s="78">
        <v>0</v>
      </c>
    </row>
    <row r="22" spans="2:19" x14ac:dyDescent="0.15">
      <c r="J22" s="78">
        <v>0</v>
      </c>
      <c r="K22" s="100">
        <v>0</v>
      </c>
      <c r="L22" s="100">
        <v>0</v>
      </c>
      <c r="M22" s="100">
        <v>0</v>
      </c>
      <c r="N22" s="101">
        <v>0</v>
      </c>
      <c r="O22" s="102">
        <v>0</v>
      </c>
      <c r="P22" s="102">
        <v>0</v>
      </c>
      <c r="Q22" s="102">
        <v>0</v>
      </c>
      <c r="R22" s="100">
        <v>0</v>
      </c>
      <c r="S22" s="78">
        <v>0</v>
      </c>
    </row>
    <row r="23" spans="2:19" x14ac:dyDescent="0.15">
      <c r="J23" s="78">
        <v>0</v>
      </c>
      <c r="K23" s="100">
        <v>0</v>
      </c>
      <c r="L23" s="100">
        <v>0</v>
      </c>
      <c r="M23" s="100">
        <v>0</v>
      </c>
      <c r="N23" s="101">
        <v>0</v>
      </c>
      <c r="O23" s="102">
        <v>0</v>
      </c>
      <c r="P23" s="102">
        <v>0</v>
      </c>
      <c r="Q23" s="102">
        <v>0</v>
      </c>
      <c r="R23" s="100">
        <v>0</v>
      </c>
      <c r="S23" s="78">
        <v>0</v>
      </c>
    </row>
    <row r="24" spans="2:19" x14ac:dyDescent="0.15">
      <c r="J24" s="78">
        <v>0</v>
      </c>
      <c r="K24" s="100">
        <v>0</v>
      </c>
      <c r="L24" s="100">
        <v>0</v>
      </c>
      <c r="M24" s="100">
        <v>0</v>
      </c>
      <c r="N24" s="101">
        <v>0</v>
      </c>
      <c r="O24" s="102">
        <v>0</v>
      </c>
      <c r="P24" s="102">
        <v>0</v>
      </c>
      <c r="Q24" s="102">
        <v>0</v>
      </c>
      <c r="R24" s="100">
        <v>0</v>
      </c>
      <c r="S24" s="78">
        <v>0</v>
      </c>
    </row>
    <row r="25" spans="2:19" x14ac:dyDescent="0.15">
      <c r="J25" s="78">
        <v>0</v>
      </c>
      <c r="K25" s="100">
        <v>0</v>
      </c>
      <c r="L25" s="100">
        <v>0</v>
      </c>
      <c r="M25" s="100">
        <v>0</v>
      </c>
      <c r="N25" s="101">
        <v>0</v>
      </c>
      <c r="O25" s="102">
        <v>0</v>
      </c>
      <c r="P25" s="102">
        <v>0</v>
      </c>
      <c r="Q25" s="102">
        <v>0</v>
      </c>
      <c r="R25" s="100">
        <v>0</v>
      </c>
      <c r="S25" s="78">
        <v>0</v>
      </c>
    </row>
    <row r="26" spans="2:19" x14ac:dyDescent="0.15">
      <c r="J26" s="78">
        <v>0</v>
      </c>
      <c r="K26" s="100">
        <v>0</v>
      </c>
      <c r="L26" s="100">
        <v>0</v>
      </c>
      <c r="M26" s="100">
        <v>0</v>
      </c>
      <c r="N26" s="101">
        <v>0</v>
      </c>
      <c r="O26" s="102">
        <v>0</v>
      </c>
      <c r="P26" s="102">
        <v>0</v>
      </c>
      <c r="Q26" s="102">
        <v>0</v>
      </c>
      <c r="R26" s="100">
        <v>0</v>
      </c>
      <c r="S26" s="78">
        <v>0</v>
      </c>
    </row>
    <row r="27" spans="2:19" x14ac:dyDescent="0.15">
      <c r="J27" s="78">
        <v>0</v>
      </c>
      <c r="K27" s="100">
        <v>0</v>
      </c>
      <c r="L27" s="100">
        <v>0</v>
      </c>
      <c r="M27" s="100">
        <v>0</v>
      </c>
      <c r="N27" s="101">
        <v>0</v>
      </c>
      <c r="O27" s="102">
        <v>0</v>
      </c>
      <c r="P27" s="102">
        <v>0</v>
      </c>
      <c r="Q27" s="102">
        <v>0</v>
      </c>
      <c r="R27" s="100">
        <v>0</v>
      </c>
      <c r="S27" s="78">
        <v>0</v>
      </c>
    </row>
    <row r="28" spans="2:19" x14ac:dyDescent="0.15">
      <c r="J28" s="78">
        <v>0</v>
      </c>
      <c r="K28" s="100">
        <v>0</v>
      </c>
      <c r="L28" s="100">
        <v>0</v>
      </c>
      <c r="M28" s="100">
        <v>0</v>
      </c>
      <c r="N28" s="101">
        <v>0</v>
      </c>
      <c r="O28" s="102">
        <v>0</v>
      </c>
      <c r="P28" s="102">
        <v>0</v>
      </c>
      <c r="Q28" s="102">
        <v>0</v>
      </c>
      <c r="R28" s="100">
        <v>0</v>
      </c>
      <c r="S28" s="78">
        <v>0</v>
      </c>
    </row>
    <row r="29" spans="2:19" x14ac:dyDescent="0.15">
      <c r="J29" s="78">
        <v>0</v>
      </c>
      <c r="K29" s="100">
        <v>0</v>
      </c>
      <c r="L29" s="100">
        <v>0</v>
      </c>
      <c r="M29" s="100">
        <v>0</v>
      </c>
      <c r="N29" s="101">
        <v>0</v>
      </c>
      <c r="O29" s="102">
        <v>0</v>
      </c>
      <c r="P29" s="102">
        <v>0</v>
      </c>
      <c r="Q29" s="102">
        <v>0</v>
      </c>
      <c r="R29" s="100">
        <v>0</v>
      </c>
      <c r="S29" s="78">
        <v>0</v>
      </c>
    </row>
    <row r="30" spans="2:19" x14ac:dyDescent="0.15">
      <c r="J30" s="78">
        <v>0</v>
      </c>
      <c r="K30" s="100">
        <v>0</v>
      </c>
      <c r="L30" s="100">
        <v>0</v>
      </c>
      <c r="M30" s="100">
        <v>0</v>
      </c>
      <c r="N30" s="101">
        <v>0</v>
      </c>
      <c r="O30" s="102">
        <v>0</v>
      </c>
      <c r="P30" s="102">
        <v>0</v>
      </c>
      <c r="Q30" s="102">
        <v>0</v>
      </c>
      <c r="R30" s="100">
        <v>0</v>
      </c>
      <c r="S30" s="78">
        <v>0</v>
      </c>
    </row>
    <row r="31" spans="2:19" x14ac:dyDescent="0.15">
      <c r="J31" s="78">
        <v>0</v>
      </c>
      <c r="K31" s="100">
        <v>0</v>
      </c>
      <c r="L31" s="100">
        <v>0</v>
      </c>
      <c r="M31" s="100">
        <v>0</v>
      </c>
      <c r="N31" s="101">
        <v>0</v>
      </c>
      <c r="O31" s="102">
        <v>0</v>
      </c>
      <c r="P31" s="102">
        <v>0</v>
      </c>
      <c r="Q31" s="102">
        <v>0</v>
      </c>
      <c r="R31" s="100">
        <v>0</v>
      </c>
      <c r="S31" s="78">
        <v>0</v>
      </c>
    </row>
    <row r="32" spans="2:19" x14ac:dyDescent="0.15">
      <c r="J32" s="78">
        <v>0</v>
      </c>
      <c r="K32" s="100">
        <v>0</v>
      </c>
      <c r="L32" s="100">
        <v>0</v>
      </c>
      <c r="M32" s="100">
        <v>0</v>
      </c>
      <c r="N32" s="101">
        <v>0</v>
      </c>
      <c r="O32" s="102">
        <v>0</v>
      </c>
      <c r="P32" s="102">
        <v>0</v>
      </c>
      <c r="Q32" s="102">
        <v>0</v>
      </c>
      <c r="R32" s="100">
        <v>0</v>
      </c>
      <c r="S32" s="78">
        <v>0</v>
      </c>
    </row>
    <row r="33" spans="10:19" x14ac:dyDescent="0.15">
      <c r="J33" s="78">
        <v>0</v>
      </c>
      <c r="K33" s="100">
        <v>0</v>
      </c>
      <c r="L33" s="100">
        <v>0</v>
      </c>
      <c r="M33" s="100">
        <v>0</v>
      </c>
      <c r="N33" s="101">
        <v>0</v>
      </c>
      <c r="O33" s="102">
        <v>0</v>
      </c>
      <c r="P33" s="102">
        <v>0</v>
      </c>
      <c r="Q33" s="102">
        <v>0</v>
      </c>
      <c r="R33" s="100">
        <v>0</v>
      </c>
      <c r="S33" s="78">
        <v>0</v>
      </c>
    </row>
    <row r="34" spans="10:19" x14ac:dyDescent="0.15">
      <c r="J34" s="78">
        <v>0</v>
      </c>
      <c r="K34" s="100">
        <v>0</v>
      </c>
      <c r="L34" s="100">
        <v>0</v>
      </c>
      <c r="M34" s="100">
        <v>0</v>
      </c>
      <c r="N34" s="101">
        <v>0</v>
      </c>
      <c r="O34" s="102">
        <v>0</v>
      </c>
      <c r="P34" s="102">
        <v>0</v>
      </c>
      <c r="Q34" s="102">
        <v>0</v>
      </c>
      <c r="R34" s="100">
        <v>0</v>
      </c>
      <c r="S34" s="78">
        <v>0</v>
      </c>
    </row>
    <row r="35" spans="10:19" x14ac:dyDescent="0.15">
      <c r="J35" s="78">
        <v>0</v>
      </c>
      <c r="K35" s="100">
        <v>0</v>
      </c>
      <c r="L35" s="100">
        <v>0</v>
      </c>
      <c r="M35" s="100">
        <v>0</v>
      </c>
      <c r="N35" s="101">
        <v>0</v>
      </c>
      <c r="O35" s="102">
        <v>0</v>
      </c>
      <c r="P35" s="102">
        <v>0</v>
      </c>
      <c r="Q35" s="102">
        <v>0</v>
      </c>
      <c r="R35" s="100">
        <v>0</v>
      </c>
      <c r="S35" s="78">
        <v>0</v>
      </c>
    </row>
    <row r="36" spans="10:19" x14ac:dyDescent="0.15">
      <c r="J36" s="78">
        <v>0</v>
      </c>
      <c r="K36" s="100">
        <v>0</v>
      </c>
      <c r="L36" s="100">
        <v>0</v>
      </c>
      <c r="M36" s="100">
        <v>0</v>
      </c>
      <c r="N36" s="101">
        <v>0</v>
      </c>
      <c r="O36" s="102">
        <v>0</v>
      </c>
      <c r="P36" s="102">
        <v>0</v>
      </c>
      <c r="Q36" s="102">
        <v>0</v>
      </c>
      <c r="R36" s="100">
        <v>0</v>
      </c>
      <c r="S36" s="78">
        <v>0</v>
      </c>
    </row>
    <row r="37" spans="10:19" x14ac:dyDescent="0.15">
      <c r="J37" s="78">
        <v>0</v>
      </c>
      <c r="K37" s="100">
        <v>0</v>
      </c>
      <c r="L37" s="100">
        <v>0</v>
      </c>
      <c r="M37" s="100">
        <v>0</v>
      </c>
      <c r="N37" s="101">
        <v>0</v>
      </c>
      <c r="O37" s="102">
        <v>0</v>
      </c>
      <c r="P37" s="102">
        <v>0</v>
      </c>
      <c r="Q37" s="102">
        <v>0</v>
      </c>
      <c r="R37" s="100">
        <v>0</v>
      </c>
      <c r="S37" s="78">
        <v>0</v>
      </c>
    </row>
    <row r="38" spans="10:19" x14ac:dyDescent="0.15">
      <c r="J38" s="78">
        <v>0</v>
      </c>
      <c r="K38" s="100">
        <v>0</v>
      </c>
      <c r="L38" s="100">
        <v>0</v>
      </c>
      <c r="M38" s="100">
        <v>0</v>
      </c>
      <c r="N38" s="101">
        <v>0</v>
      </c>
      <c r="O38" s="102">
        <v>0</v>
      </c>
      <c r="P38" s="102">
        <v>0</v>
      </c>
      <c r="Q38" s="102">
        <v>0</v>
      </c>
      <c r="R38" s="100">
        <v>0</v>
      </c>
      <c r="S38" s="78">
        <v>0</v>
      </c>
    </row>
    <row r="39" spans="10:19" x14ac:dyDescent="0.15">
      <c r="J39" s="78">
        <v>0</v>
      </c>
      <c r="K39" s="100">
        <v>0</v>
      </c>
      <c r="L39" s="100">
        <v>0</v>
      </c>
      <c r="M39" s="100">
        <v>0</v>
      </c>
      <c r="N39" s="101">
        <v>0</v>
      </c>
      <c r="O39" s="102">
        <v>0</v>
      </c>
      <c r="P39" s="102">
        <v>0</v>
      </c>
      <c r="Q39" s="102">
        <v>0</v>
      </c>
      <c r="R39" s="100">
        <v>0</v>
      </c>
      <c r="S39" s="78">
        <v>0</v>
      </c>
    </row>
    <row r="40" spans="10:19" x14ac:dyDescent="0.15">
      <c r="J40" s="78">
        <v>0</v>
      </c>
      <c r="K40" s="100">
        <v>0</v>
      </c>
      <c r="L40" s="100">
        <v>0</v>
      </c>
      <c r="M40" s="100">
        <v>0</v>
      </c>
      <c r="N40" s="101">
        <v>0</v>
      </c>
      <c r="O40" s="102">
        <v>0</v>
      </c>
      <c r="P40" s="102">
        <v>0</v>
      </c>
      <c r="Q40" s="102">
        <v>0</v>
      </c>
      <c r="R40" s="100">
        <v>0</v>
      </c>
      <c r="S40" s="78">
        <v>0</v>
      </c>
    </row>
    <row r="41" spans="10:19" x14ac:dyDescent="0.15">
      <c r="J41" s="78">
        <v>0</v>
      </c>
      <c r="K41" s="100">
        <v>0</v>
      </c>
      <c r="L41" s="100">
        <v>0</v>
      </c>
      <c r="M41" s="100">
        <v>0</v>
      </c>
      <c r="N41" s="101">
        <v>0</v>
      </c>
      <c r="O41" s="102">
        <v>0</v>
      </c>
      <c r="P41" s="102">
        <v>0</v>
      </c>
      <c r="Q41" s="102">
        <v>0</v>
      </c>
      <c r="R41" s="100">
        <v>0</v>
      </c>
      <c r="S41" s="78">
        <v>0</v>
      </c>
    </row>
    <row r="42" spans="10:19" x14ac:dyDescent="0.15">
      <c r="J42" s="78">
        <v>0</v>
      </c>
      <c r="K42" s="100">
        <v>0</v>
      </c>
      <c r="L42" s="100">
        <v>0</v>
      </c>
      <c r="M42" s="100">
        <v>0</v>
      </c>
      <c r="N42" s="101">
        <v>0</v>
      </c>
      <c r="O42" s="102">
        <v>0</v>
      </c>
      <c r="P42" s="102">
        <v>0</v>
      </c>
      <c r="Q42" s="102">
        <v>0</v>
      </c>
      <c r="R42" s="100">
        <v>0</v>
      </c>
      <c r="S42" s="78">
        <v>0</v>
      </c>
    </row>
    <row r="43" spans="10:19" x14ac:dyDescent="0.15">
      <c r="J43" s="78">
        <v>0</v>
      </c>
      <c r="K43" s="100">
        <v>0</v>
      </c>
      <c r="L43" s="100">
        <v>0</v>
      </c>
      <c r="M43" s="100">
        <v>0</v>
      </c>
      <c r="N43" s="101">
        <v>0</v>
      </c>
      <c r="O43" s="102">
        <v>0</v>
      </c>
      <c r="P43" s="102">
        <v>0</v>
      </c>
      <c r="Q43" s="102">
        <v>0</v>
      </c>
      <c r="R43" s="100">
        <v>0</v>
      </c>
      <c r="S43" s="78">
        <v>0</v>
      </c>
    </row>
    <row r="44" spans="10:19" x14ac:dyDescent="0.15">
      <c r="J44" s="78">
        <v>0</v>
      </c>
      <c r="K44" s="100">
        <v>0</v>
      </c>
      <c r="L44" s="100">
        <v>0</v>
      </c>
      <c r="M44" s="100">
        <v>0</v>
      </c>
      <c r="N44" s="101">
        <v>0</v>
      </c>
      <c r="O44" s="102">
        <v>0</v>
      </c>
      <c r="P44" s="102">
        <v>0</v>
      </c>
      <c r="Q44" s="102">
        <v>0</v>
      </c>
      <c r="R44" s="100">
        <v>0</v>
      </c>
      <c r="S44" s="78">
        <v>0</v>
      </c>
    </row>
    <row r="45" spans="10:19" x14ac:dyDescent="0.15">
      <c r="J45" s="78">
        <v>0</v>
      </c>
      <c r="K45" s="100">
        <v>0</v>
      </c>
      <c r="L45" s="100">
        <v>0</v>
      </c>
      <c r="M45" s="100">
        <v>0</v>
      </c>
      <c r="N45" s="101">
        <v>0</v>
      </c>
      <c r="O45" s="102">
        <v>0</v>
      </c>
      <c r="P45" s="102">
        <v>0</v>
      </c>
      <c r="Q45" s="102">
        <v>0</v>
      </c>
      <c r="R45" s="100">
        <v>0</v>
      </c>
      <c r="S45" s="78">
        <v>0</v>
      </c>
    </row>
    <row r="46" spans="10:19" x14ac:dyDescent="0.15">
      <c r="J46" s="78">
        <v>0</v>
      </c>
      <c r="K46" s="100">
        <v>0</v>
      </c>
      <c r="L46" s="100">
        <v>0</v>
      </c>
      <c r="M46" s="100">
        <v>0</v>
      </c>
      <c r="N46" s="101">
        <v>0</v>
      </c>
      <c r="O46" s="102">
        <v>0</v>
      </c>
      <c r="P46" s="102">
        <v>0</v>
      </c>
      <c r="Q46" s="102">
        <v>0</v>
      </c>
      <c r="R46" s="100">
        <v>0</v>
      </c>
      <c r="S46" s="78">
        <v>0</v>
      </c>
    </row>
    <row r="47" spans="10:19" x14ac:dyDescent="0.15">
      <c r="J47" s="78">
        <v>0</v>
      </c>
      <c r="K47" s="100">
        <v>0</v>
      </c>
      <c r="L47" s="100">
        <v>0</v>
      </c>
      <c r="M47" s="100">
        <v>0</v>
      </c>
      <c r="N47" s="101">
        <v>0</v>
      </c>
      <c r="O47" s="102">
        <v>0</v>
      </c>
      <c r="P47" s="102">
        <v>0</v>
      </c>
      <c r="Q47" s="102">
        <v>0</v>
      </c>
      <c r="R47" s="100">
        <v>0</v>
      </c>
      <c r="S47" s="78">
        <v>0</v>
      </c>
    </row>
    <row r="48" spans="10:19" x14ac:dyDescent="0.15">
      <c r="J48" s="78">
        <v>0</v>
      </c>
      <c r="K48" s="100">
        <v>0</v>
      </c>
      <c r="L48" s="100">
        <v>0</v>
      </c>
      <c r="M48" s="100">
        <v>0</v>
      </c>
      <c r="N48" s="101">
        <v>0</v>
      </c>
      <c r="O48" s="102">
        <v>0</v>
      </c>
      <c r="P48" s="102">
        <v>0</v>
      </c>
      <c r="Q48" s="102">
        <v>0</v>
      </c>
      <c r="R48" s="100">
        <v>0</v>
      </c>
      <c r="S48" s="78">
        <v>0</v>
      </c>
    </row>
    <row r="49" spans="10:19" x14ac:dyDescent="0.15">
      <c r="J49" s="78">
        <v>0</v>
      </c>
      <c r="K49" s="100">
        <v>0</v>
      </c>
      <c r="L49" s="100">
        <v>0</v>
      </c>
      <c r="M49" s="100">
        <v>0</v>
      </c>
      <c r="N49" s="101">
        <v>0</v>
      </c>
      <c r="O49" s="102">
        <v>0</v>
      </c>
      <c r="P49" s="102">
        <v>0</v>
      </c>
      <c r="Q49" s="102">
        <v>0</v>
      </c>
      <c r="R49" s="100">
        <v>0</v>
      </c>
      <c r="S49" s="78">
        <v>0</v>
      </c>
    </row>
    <row r="50" spans="10:19" x14ac:dyDescent="0.15">
      <c r="J50" s="78">
        <v>0</v>
      </c>
      <c r="K50" s="100">
        <v>0</v>
      </c>
      <c r="L50" s="100">
        <v>0</v>
      </c>
      <c r="M50" s="100">
        <v>0</v>
      </c>
      <c r="N50" s="101">
        <v>0</v>
      </c>
      <c r="O50" s="102">
        <v>0</v>
      </c>
      <c r="P50" s="102">
        <v>0</v>
      </c>
      <c r="Q50" s="102">
        <v>0</v>
      </c>
      <c r="R50" s="100">
        <v>0</v>
      </c>
      <c r="S50" s="78">
        <v>0</v>
      </c>
    </row>
    <row r="51" spans="10:19" x14ac:dyDescent="0.15">
      <c r="J51" s="78">
        <v>0</v>
      </c>
      <c r="K51" s="100">
        <v>0</v>
      </c>
      <c r="L51" s="100">
        <v>0</v>
      </c>
      <c r="M51" s="100">
        <v>0</v>
      </c>
      <c r="N51" s="101">
        <v>0</v>
      </c>
      <c r="O51" s="102">
        <v>0</v>
      </c>
      <c r="P51" s="102">
        <v>0</v>
      </c>
      <c r="Q51" s="102">
        <v>0</v>
      </c>
      <c r="R51" s="100">
        <v>0</v>
      </c>
      <c r="S51" s="78">
        <v>0</v>
      </c>
    </row>
    <row r="52" spans="10:19" x14ac:dyDescent="0.15">
      <c r="J52" s="78">
        <v>0</v>
      </c>
      <c r="K52" s="100">
        <v>0</v>
      </c>
      <c r="L52" s="100">
        <v>0</v>
      </c>
      <c r="M52" s="100">
        <v>0</v>
      </c>
      <c r="N52" s="101">
        <v>0</v>
      </c>
      <c r="O52" s="102">
        <v>0</v>
      </c>
      <c r="P52" s="102">
        <v>0</v>
      </c>
      <c r="Q52" s="102">
        <v>0</v>
      </c>
      <c r="R52" s="100">
        <v>0</v>
      </c>
      <c r="S52" s="78">
        <v>0</v>
      </c>
    </row>
    <row r="53" spans="10:19" x14ac:dyDescent="0.15">
      <c r="J53" s="78">
        <v>0</v>
      </c>
      <c r="K53" s="100">
        <v>0</v>
      </c>
      <c r="L53" s="100">
        <v>0</v>
      </c>
      <c r="M53" s="100">
        <v>0</v>
      </c>
      <c r="N53" s="101">
        <v>0</v>
      </c>
      <c r="O53" s="102">
        <v>0</v>
      </c>
      <c r="P53" s="102">
        <v>0</v>
      </c>
      <c r="Q53" s="102">
        <v>0</v>
      </c>
      <c r="R53" s="100">
        <v>0</v>
      </c>
      <c r="S53" s="78">
        <v>0</v>
      </c>
    </row>
    <row r="54" spans="10:19" x14ac:dyDescent="0.15">
      <c r="J54" s="78">
        <v>0</v>
      </c>
      <c r="K54" s="100">
        <v>0</v>
      </c>
      <c r="L54" s="100">
        <v>0</v>
      </c>
      <c r="M54" s="100">
        <v>0</v>
      </c>
      <c r="N54" s="101">
        <v>0</v>
      </c>
      <c r="O54" s="102">
        <v>0</v>
      </c>
      <c r="P54" s="102">
        <v>0</v>
      </c>
      <c r="Q54" s="102">
        <v>0</v>
      </c>
      <c r="R54" s="100">
        <v>0</v>
      </c>
      <c r="S54" s="78">
        <v>0</v>
      </c>
    </row>
    <row r="55" spans="10:19" x14ac:dyDescent="0.15">
      <c r="J55" s="78">
        <v>0</v>
      </c>
      <c r="K55" s="100">
        <v>0</v>
      </c>
      <c r="L55" s="100">
        <v>0</v>
      </c>
      <c r="M55" s="100">
        <v>0</v>
      </c>
      <c r="N55" s="101">
        <v>0</v>
      </c>
      <c r="O55" s="102">
        <v>0</v>
      </c>
      <c r="P55" s="102">
        <v>0</v>
      </c>
      <c r="Q55" s="102">
        <v>0</v>
      </c>
      <c r="R55" s="100">
        <v>0</v>
      </c>
      <c r="S55" s="78">
        <v>0</v>
      </c>
    </row>
    <row r="56" spans="10:19" x14ac:dyDescent="0.15">
      <c r="J56" s="78">
        <v>0</v>
      </c>
      <c r="K56" s="100">
        <v>0</v>
      </c>
      <c r="L56" s="100">
        <v>0</v>
      </c>
      <c r="M56" s="100">
        <v>0</v>
      </c>
      <c r="N56" s="101">
        <v>0</v>
      </c>
      <c r="O56" s="102">
        <v>0</v>
      </c>
      <c r="P56" s="102">
        <v>0</v>
      </c>
      <c r="Q56" s="102">
        <v>0</v>
      </c>
      <c r="R56" s="100">
        <v>0</v>
      </c>
      <c r="S56" s="78">
        <v>0</v>
      </c>
    </row>
    <row r="57" spans="10:19" x14ac:dyDescent="0.15">
      <c r="J57" s="78">
        <v>0</v>
      </c>
      <c r="K57" s="100">
        <v>0</v>
      </c>
      <c r="L57" s="100">
        <v>0</v>
      </c>
      <c r="M57" s="100">
        <v>0</v>
      </c>
      <c r="N57" s="101">
        <v>0</v>
      </c>
      <c r="O57" s="102">
        <v>0</v>
      </c>
      <c r="P57" s="102">
        <v>0</v>
      </c>
      <c r="Q57" s="102">
        <v>0</v>
      </c>
      <c r="R57" s="100">
        <v>0</v>
      </c>
      <c r="S57" s="78">
        <v>0</v>
      </c>
    </row>
    <row r="58" spans="10:19" x14ac:dyDescent="0.15">
      <c r="J58" s="78">
        <v>0</v>
      </c>
      <c r="K58" s="100">
        <v>0</v>
      </c>
      <c r="L58" s="100">
        <v>0</v>
      </c>
      <c r="M58" s="100">
        <v>0</v>
      </c>
      <c r="N58" s="101">
        <v>0</v>
      </c>
      <c r="O58" s="102">
        <v>0</v>
      </c>
      <c r="P58" s="102">
        <v>0</v>
      </c>
      <c r="Q58" s="102">
        <v>0</v>
      </c>
      <c r="R58" s="100">
        <v>0</v>
      </c>
      <c r="S58" s="78">
        <v>0</v>
      </c>
    </row>
    <row r="59" spans="10:19" x14ac:dyDescent="0.15">
      <c r="J59" s="78">
        <v>0</v>
      </c>
      <c r="K59" s="100">
        <v>0</v>
      </c>
      <c r="L59" s="100">
        <v>0</v>
      </c>
      <c r="M59" s="100">
        <v>0</v>
      </c>
      <c r="N59" s="101">
        <v>0</v>
      </c>
      <c r="O59" s="102">
        <v>0</v>
      </c>
      <c r="P59" s="102">
        <v>0</v>
      </c>
      <c r="Q59" s="102">
        <v>0</v>
      </c>
      <c r="R59" s="100">
        <v>0</v>
      </c>
      <c r="S59" s="78">
        <v>0</v>
      </c>
    </row>
    <row r="60" spans="10:19" x14ac:dyDescent="0.15">
      <c r="J60" s="78">
        <v>0</v>
      </c>
      <c r="K60" s="100">
        <v>0</v>
      </c>
      <c r="L60" s="100">
        <v>0</v>
      </c>
      <c r="M60" s="100">
        <v>0</v>
      </c>
      <c r="N60" s="101">
        <v>0</v>
      </c>
      <c r="O60" s="102">
        <v>0</v>
      </c>
      <c r="P60" s="102">
        <v>0</v>
      </c>
      <c r="Q60" s="102">
        <v>0</v>
      </c>
      <c r="R60" s="100">
        <v>0</v>
      </c>
      <c r="S60" s="78">
        <v>0</v>
      </c>
    </row>
    <row r="61" spans="10:19" x14ac:dyDescent="0.15">
      <c r="J61" s="78">
        <v>0</v>
      </c>
      <c r="K61" s="100">
        <v>0</v>
      </c>
      <c r="L61" s="100">
        <v>0</v>
      </c>
      <c r="M61" s="100">
        <v>0</v>
      </c>
      <c r="N61" s="101">
        <v>0</v>
      </c>
      <c r="O61" s="102">
        <v>0</v>
      </c>
      <c r="P61" s="102">
        <v>0</v>
      </c>
      <c r="Q61" s="102">
        <v>0</v>
      </c>
      <c r="R61" s="100">
        <v>0</v>
      </c>
      <c r="S61" s="78">
        <v>0</v>
      </c>
    </row>
    <row r="62" spans="10:19" x14ac:dyDescent="0.15">
      <c r="J62" s="78">
        <v>0</v>
      </c>
      <c r="K62" s="100">
        <v>0</v>
      </c>
      <c r="L62" s="100">
        <v>0</v>
      </c>
      <c r="M62" s="100">
        <v>0</v>
      </c>
      <c r="N62" s="101">
        <v>0</v>
      </c>
      <c r="O62" s="102">
        <v>0</v>
      </c>
      <c r="P62" s="102">
        <v>0</v>
      </c>
      <c r="Q62" s="102">
        <v>0</v>
      </c>
      <c r="R62" s="100">
        <v>0</v>
      </c>
      <c r="S62" s="78">
        <v>0</v>
      </c>
    </row>
    <row r="63" spans="10:19" x14ac:dyDescent="0.15">
      <c r="J63" s="78">
        <v>0</v>
      </c>
      <c r="K63" s="100">
        <v>0</v>
      </c>
      <c r="L63" s="100">
        <v>0</v>
      </c>
      <c r="M63" s="100">
        <v>0</v>
      </c>
      <c r="N63" s="101">
        <v>0</v>
      </c>
      <c r="O63" s="102">
        <v>0</v>
      </c>
      <c r="P63" s="102">
        <v>0</v>
      </c>
      <c r="Q63" s="102">
        <v>0</v>
      </c>
      <c r="R63" s="100">
        <v>0</v>
      </c>
      <c r="S63" s="78">
        <v>0</v>
      </c>
    </row>
    <row r="64" spans="10:19" x14ac:dyDescent="0.15">
      <c r="J64" s="78">
        <v>0</v>
      </c>
      <c r="K64" s="100">
        <v>0</v>
      </c>
      <c r="L64" s="100">
        <v>0</v>
      </c>
      <c r="M64" s="100">
        <v>0</v>
      </c>
      <c r="N64" s="101">
        <v>0</v>
      </c>
      <c r="O64" s="102">
        <v>0</v>
      </c>
      <c r="P64" s="102">
        <v>0</v>
      </c>
      <c r="Q64" s="102">
        <v>0</v>
      </c>
      <c r="R64" s="100">
        <v>0</v>
      </c>
      <c r="S64" s="78">
        <v>0</v>
      </c>
    </row>
    <row r="65" spans="10:19" x14ac:dyDescent="0.15">
      <c r="J65" s="78">
        <v>0</v>
      </c>
      <c r="K65" s="100">
        <v>0</v>
      </c>
      <c r="L65" s="100">
        <v>0</v>
      </c>
      <c r="M65" s="100">
        <v>0</v>
      </c>
      <c r="N65" s="101">
        <v>0</v>
      </c>
      <c r="O65" s="102">
        <v>0</v>
      </c>
      <c r="P65" s="102">
        <v>0</v>
      </c>
      <c r="Q65" s="102">
        <v>0</v>
      </c>
      <c r="R65" s="100">
        <v>0</v>
      </c>
      <c r="S65" s="78">
        <v>0</v>
      </c>
    </row>
    <row r="66" spans="10:19" x14ac:dyDescent="0.15">
      <c r="J66" s="78">
        <v>0</v>
      </c>
      <c r="K66" s="100">
        <v>0</v>
      </c>
      <c r="L66" s="100">
        <v>0</v>
      </c>
      <c r="M66" s="100">
        <v>0</v>
      </c>
      <c r="N66" s="101">
        <v>0</v>
      </c>
      <c r="O66" s="102">
        <v>0</v>
      </c>
      <c r="P66" s="102">
        <v>0</v>
      </c>
      <c r="Q66" s="102">
        <v>0</v>
      </c>
      <c r="R66" s="100">
        <v>0</v>
      </c>
      <c r="S66" s="78">
        <v>0</v>
      </c>
    </row>
    <row r="67" spans="10:19" x14ac:dyDescent="0.15">
      <c r="J67" s="78">
        <v>0</v>
      </c>
      <c r="K67" s="100">
        <v>0</v>
      </c>
      <c r="L67" s="100">
        <v>0</v>
      </c>
      <c r="M67" s="100">
        <v>0</v>
      </c>
      <c r="N67" s="101">
        <v>0</v>
      </c>
      <c r="O67" s="102">
        <v>0</v>
      </c>
      <c r="P67" s="102">
        <v>0</v>
      </c>
      <c r="Q67" s="102">
        <v>0</v>
      </c>
      <c r="R67" s="100">
        <v>0</v>
      </c>
      <c r="S67" s="78">
        <v>0</v>
      </c>
    </row>
    <row r="68" spans="10:19" x14ac:dyDescent="0.15">
      <c r="J68" s="78">
        <v>0</v>
      </c>
      <c r="K68" s="100">
        <v>0</v>
      </c>
      <c r="L68" s="100">
        <v>0</v>
      </c>
      <c r="M68" s="100">
        <v>0</v>
      </c>
      <c r="N68" s="101">
        <v>0</v>
      </c>
      <c r="O68" s="102">
        <v>0</v>
      </c>
      <c r="P68" s="102">
        <v>0</v>
      </c>
      <c r="Q68" s="102">
        <v>0</v>
      </c>
      <c r="R68" s="100">
        <v>0</v>
      </c>
      <c r="S68" s="78">
        <v>0</v>
      </c>
    </row>
    <row r="69" spans="10:19" x14ac:dyDescent="0.15">
      <c r="J69" s="78">
        <v>0</v>
      </c>
      <c r="K69" s="100">
        <v>0</v>
      </c>
      <c r="L69" s="100">
        <v>0</v>
      </c>
      <c r="M69" s="100">
        <v>0</v>
      </c>
      <c r="N69" s="101">
        <v>0</v>
      </c>
      <c r="O69" s="102">
        <v>0</v>
      </c>
      <c r="P69" s="102">
        <v>0</v>
      </c>
      <c r="Q69" s="102">
        <v>0</v>
      </c>
      <c r="R69" s="100">
        <v>0</v>
      </c>
      <c r="S69" s="78">
        <v>0</v>
      </c>
    </row>
    <row r="70" spans="10:19" x14ac:dyDescent="0.15">
      <c r="J70" s="78">
        <v>0</v>
      </c>
      <c r="K70" s="100">
        <v>0</v>
      </c>
      <c r="L70" s="100">
        <v>0</v>
      </c>
      <c r="M70" s="100">
        <v>0</v>
      </c>
      <c r="N70" s="101">
        <v>0</v>
      </c>
      <c r="O70" s="102">
        <v>0</v>
      </c>
      <c r="P70" s="102">
        <v>0</v>
      </c>
      <c r="Q70" s="102">
        <v>0</v>
      </c>
      <c r="R70" s="100">
        <v>0</v>
      </c>
      <c r="S70" s="78">
        <v>0</v>
      </c>
    </row>
    <row r="71" spans="10:19" x14ac:dyDescent="0.15">
      <c r="J71" s="78">
        <v>0</v>
      </c>
      <c r="K71" s="100">
        <v>0</v>
      </c>
      <c r="L71" s="100">
        <v>0</v>
      </c>
      <c r="M71" s="100">
        <v>0</v>
      </c>
      <c r="N71" s="101">
        <v>0</v>
      </c>
      <c r="O71" s="102">
        <v>0</v>
      </c>
      <c r="P71" s="102">
        <v>0</v>
      </c>
      <c r="Q71" s="102">
        <v>0</v>
      </c>
      <c r="R71" s="100">
        <v>0</v>
      </c>
      <c r="S71" s="78">
        <v>0</v>
      </c>
    </row>
    <row r="72" spans="10:19" x14ac:dyDescent="0.15">
      <c r="J72" s="78">
        <v>0</v>
      </c>
      <c r="K72" s="100">
        <v>0</v>
      </c>
      <c r="L72" s="100">
        <v>0</v>
      </c>
      <c r="M72" s="100">
        <v>0</v>
      </c>
      <c r="N72" s="101">
        <v>0</v>
      </c>
      <c r="O72" s="102">
        <v>0</v>
      </c>
      <c r="P72" s="102">
        <v>0</v>
      </c>
      <c r="Q72" s="102">
        <v>0</v>
      </c>
      <c r="R72" s="100">
        <v>0</v>
      </c>
      <c r="S72" s="78">
        <v>0</v>
      </c>
    </row>
    <row r="73" spans="10:19" x14ac:dyDescent="0.15">
      <c r="J73" s="78">
        <v>0</v>
      </c>
      <c r="K73" s="100">
        <v>0</v>
      </c>
      <c r="L73" s="100">
        <v>0</v>
      </c>
      <c r="M73" s="100">
        <v>0</v>
      </c>
      <c r="N73" s="101">
        <v>0</v>
      </c>
      <c r="O73" s="102">
        <v>0</v>
      </c>
      <c r="P73" s="102">
        <v>0</v>
      </c>
      <c r="Q73" s="102">
        <v>0</v>
      </c>
      <c r="R73" s="100">
        <v>0</v>
      </c>
      <c r="S73" s="78">
        <v>0</v>
      </c>
    </row>
    <row r="74" spans="10:19" x14ac:dyDescent="0.15">
      <c r="J74" s="78">
        <v>0</v>
      </c>
      <c r="K74" s="100">
        <v>0</v>
      </c>
      <c r="L74" s="100">
        <v>0</v>
      </c>
      <c r="M74" s="100">
        <v>0</v>
      </c>
      <c r="N74" s="101">
        <v>0</v>
      </c>
      <c r="O74" s="102">
        <v>0</v>
      </c>
      <c r="P74" s="102">
        <v>0</v>
      </c>
      <c r="Q74" s="102">
        <v>0</v>
      </c>
      <c r="R74" s="100">
        <v>0</v>
      </c>
      <c r="S74" s="78">
        <v>0</v>
      </c>
    </row>
    <row r="75" spans="10:19" x14ac:dyDescent="0.15">
      <c r="J75" s="78">
        <v>0</v>
      </c>
      <c r="K75" s="100">
        <v>0</v>
      </c>
      <c r="L75" s="100">
        <v>0</v>
      </c>
      <c r="M75" s="100">
        <v>0</v>
      </c>
      <c r="N75" s="101">
        <v>0</v>
      </c>
      <c r="O75" s="102">
        <v>0</v>
      </c>
      <c r="P75" s="102">
        <v>0</v>
      </c>
      <c r="Q75" s="102">
        <v>0</v>
      </c>
      <c r="R75" s="100">
        <v>0</v>
      </c>
      <c r="S75" s="78">
        <v>0</v>
      </c>
    </row>
    <row r="76" spans="10:19" x14ac:dyDescent="0.15">
      <c r="J76" s="78">
        <v>0</v>
      </c>
      <c r="K76" s="100">
        <v>0</v>
      </c>
      <c r="L76" s="100">
        <v>0</v>
      </c>
      <c r="M76" s="100">
        <v>0</v>
      </c>
      <c r="N76" s="101">
        <v>0</v>
      </c>
      <c r="O76" s="102">
        <v>0</v>
      </c>
      <c r="P76" s="102">
        <v>0</v>
      </c>
      <c r="Q76" s="102">
        <v>0</v>
      </c>
      <c r="R76" s="100">
        <v>0</v>
      </c>
      <c r="S76" s="78">
        <v>0</v>
      </c>
    </row>
    <row r="77" spans="10:19" x14ac:dyDescent="0.15">
      <c r="J77" s="78">
        <v>0</v>
      </c>
      <c r="K77" s="100">
        <v>0</v>
      </c>
      <c r="L77" s="100">
        <v>0</v>
      </c>
      <c r="M77" s="100">
        <v>0</v>
      </c>
      <c r="N77" s="101">
        <v>0</v>
      </c>
      <c r="O77" s="102">
        <v>0</v>
      </c>
      <c r="P77" s="102">
        <v>0</v>
      </c>
      <c r="Q77" s="102">
        <v>0</v>
      </c>
      <c r="R77" s="100">
        <v>0</v>
      </c>
      <c r="S77" s="78">
        <v>0</v>
      </c>
    </row>
    <row r="78" spans="10:19" x14ac:dyDescent="0.15">
      <c r="J78" s="78">
        <v>0</v>
      </c>
      <c r="K78" s="100">
        <v>0</v>
      </c>
      <c r="L78" s="100">
        <v>0</v>
      </c>
      <c r="M78" s="100">
        <v>0</v>
      </c>
      <c r="N78" s="101">
        <v>0</v>
      </c>
      <c r="O78" s="102">
        <v>0</v>
      </c>
      <c r="P78" s="102">
        <v>0</v>
      </c>
      <c r="Q78" s="102">
        <v>0</v>
      </c>
      <c r="R78" s="100">
        <v>0</v>
      </c>
      <c r="S78" s="78">
        <v>0</v>
      </c>
    </row>
    <row r="79" spans="10:19" x14ac:dyDescent="0.15">
      <c r="J79" s="78">
        <v>0</v>
      </c>
      <c r="K79" s="100">
        <v>0</v>
      </c>
      <c r="L79" s="100">
        <v>0</v>
      </c>
      <c r="M79" s="100">
        <v>0</v>
      </c>
      <c r="N79" s="101">
        <v>0</v>
      </c>
      <c r="O79" s="102">
        <v>0</v>
      </c>
      <c r="P79" s="102">
        <v>0</v>
      </c>
      <c r="Q79" s="102">
        <v>0</v>
      </c>
      <c r="R79" s="100">
        <v>0</v>
      </c>
      <c r="S79" s="78">
        <v>0</v>
      </c>
    </row>
    <row r="80" spans="10:19" x14ac:dyDescent="0.15">
      <c r="J80" s="78">
        <v>0</v>
      </c>
      <c r="K80" s="100">
        <v>0</v>
      </c>
      <c r="L80" s="100">
        <v>0</v>
      </c>
      <c r="M80" s="100">
        <v>0</v>
      </c>
      <c r="N80" s="101">
        <v>0</v>
      </c>
      <c r="O80" s="102">
        <v>0</v>
      </c>
      <c r="P80" s="102">
        <v>0</v>
      </c>
      <c r="Q80" s="102">
        <v>0</v>
      </c>
      <c r="R80" s="100">
        <v>0</v>
      </c>
      <c r="S80" s="78">
        <v>0</v>
      </c>
    </row>
    <row r="81" spans="10:19" x14ac:dyDescent="0.15">
      <c r="J81" s="78">
        <v>0</v>
      </c>
      <c r="K81" s="100">
        <v>0</v>
      </c>
      <c r="L81" s="100">
        <v>0</v>
      </c>
      <c r="M81" s="100">
        <v>0</v>
      </c>
      <c r="N81" s="101">
        <v>0</v>
      </c>
      <c r="O81" s="102">
        <v>0</v>
      </c>
      <c r="P81" s="102">
        <v>0</v>
      </c>
      <c r="Q81" s="102">
        <v>0</v>
      </c>
      <c r="R81" s="100">
        <v>0</v>
      </c>
      <c r="S81" s="78">
        <v>0</v>
      </c>
    </row>
    <row r="82" spans="10:19" x14ac:dyDescent="0.15">
      <c r="J82" s="78">
        <v>0</v>
      </c>
      <c r="K82" s="100">
        <v>0</v>
      </c>
      <c r="L82" s="100">
        <v>0</v>
      </c>
      <c r="M82" s="100">
        <v>0</v>
      </c>
      <c r="N82" s="101">
        <v>0</v>
      </c>
      <c r="O82" s="102">
        <v>0</v>
      </c>
      <c r="P82" s="102">
        <v>0</v>
      </c>
      <c r="Q82" s="102">
        <v>0</v>
      </c>
      <c r="R82" s="100">
        <v>0</v>
      </c>
      <c r="S82" s="78">
        <v>0</v>
      </c>
    </row>
    <row r="83" spans="10:19" x14ac:dyDescent="0.15">
      <c r="J83" s="78">
        <v>0</v>
      </c>
      <c r="K83" s="100">
        <v>0</v>
      </c>
      <c r="L83" s="100">
        <v>0</v>
      </c>
      <c r="M83" s="100">
        <v>0</v>
      </c>
      <c r="N83" s="101">
        <v>0</v>
      </c>
      <c r="O83" s="102">
        <v>0</v>
      </c>
      <c r="P83" s="102">
        <v>0</v>
      </c>
      <c r="Q83" s="102">
        <v>0</v>
      </c>
      <c r="R83" s="100">
        <v>0</v>
      </c>
      <c r="S83" s="78">
        <v>0</v>
      </c>
    </row>
    <row r="84" spans="10:19" x14ac:dyDescent="0.15">
      <c r="J84" s="78">
        <v>0</v>
      </c>
      <c r="K84" s="100">
        <v>0</v>
      </c>
      <c r="L84" s="100">
        <v>0</v>
      </c>
      <c r="M84" s="100">
        <v>0</v>
      </c>
      <c r="N84" s="101">
        <v>0</v>
      </c>
      <c r="O84" s="102">
        <v>0</v>
      </c>
      <c r="P84" s="102">
        <v>0</v>
      </c>
      <c r="Q84" s="102">
        <v>0</v>
      </c>
      <c r="R84" s="100">
        <v>0</v>
      </c>
      <c r="S84" s="78">
        <v>0</v>
      </c>
    </row>
    <row r="85" spans="10:19" x14ac:dyDescent="0.15">
      <c r="J85" s="78">
        <v>0</v>
      </c>
      <c r="K85" s="100">
        <v>0</v>
      </c>
      <c r="L85" s="100">
        <v>0</v>
      </c>
      <c r="M85" s="100">
        <v>0</v>
      </c>
      <c r="N85" s="101">
        <v>0</v>
      </c>
      <c r="O85" s="102">
        <v>0</v>
      </c>
      <c r="P85" s="102">
        <v>0</v>
      </c>
      <c r="Q85" s="102">
        <v>0</v>
      </c>
      <c r="R85" s="100">
        <v>0</v>
      </c>
      <c r="S85" s="78">
        <v>0</v>
      </c>
    </row>
    <row r="86" spans="10:19" x14ac:dyDescent="0.15">
      <c r="J86" s="78">
        <v>0</v>
      </c>
      <c r="K86" s="100">
        <v>0</v>
      </c>
      <c r="L86" s="100">
        <v>0</v>
      </c>
      <c r="M86" s="100">
        <v>0</v>
      </c>
      <c r="N86" s="101">
        <v>0</v>
      </c>
      <c r="O86" s="102">
        <v>0</v>
      </c>
      <c r="P86" s="102">
        <v>0</v>
      </c>
      <c r="Q86" s="102">
        <v>0</v>
      </c>
      <c r="R86" s="100">
        <v>0</v>
      </c>
      <c r="S86" s="78">
        <v>0</v>
      </c>
    </row>
    <row r="87" spans="10:19" x14ac:dyDescent="0.15">
      <c r="J87" s="78">
        <v>0</v>
      </c>
      <c r="K87" s="100">
        <v>0</v>
      </c>
      <c r="L87" s="100">
        <v>0</v>
      </c>
      <c r="M87" s="100">
        <v>0</v>
      </c>
      <c r="N87" s="101">
        <v>0</v>
      </c>
      <c r="O87" s="102">
        <v>0</v>
      </c>
      <c r="P87" s="102">
        <v>0</v>
      </c>
      <c r="Q87" s="102">
        <v>0</v>
      </c>
      <c r="R87" s="100">
        <v>0</v>
      </c>
      <c r="S87" s="78">
        <v>0</v>
      </c>
    </row>
    <row r="88" spans="10:19" x14ac:dyDescent="0.15">
      <c r="J88" s="78">
        <v>0</v>
      </c>
      <c r="K88" s="100">
        <v>0</v>
      </c>
      <c r="L88" s="100">
        <v>0</v>
      </c>
      <c r="M88" s="100">
        <v>0</v>
      </c>
      <c r="N88" s="101">
        <v>0</v>
      </c>
      <c r="O88" s="102">
        <v>0</v>
      </c>
      <c r="P88" s="102">
        <v>0</v>
      </c>
      <c r="Q88" s="102">
        <v>0</v>
      </c>
      <c r="R88" s="100">
        <v>0</v>
      </c>
      <c r="S88" s="78">
        <v>0</v>
      </c>
    </row>
    <row r="89" spans="10:19" x14ac:dyDescent="0.15">
      <c r="J89" s="78">
        <v>0</v>
      </c>
      <c r="K89" s="100">
        <v>0</v>
      </c>
      <c r="L89" s="100">
        <v>0</v>
      </c>
      <c r="M89" s="100">
        <v>0</v>
      </c>
      <c r="N89" s="101">
        <v>0</v>
      </c>
      <c r="O89" s="102">
        <v>0</v>
      </c>
      <c r="P89" s="102">
        <v>0</v>
      </c>
      <c r="Q89" s="102">
        <v>0</v>
      </c>
      <c r="R89" s="100">
        <v>0</v>
      </c>
      <c r="S89" s="78">
        <v>0</v>
      </c>
    </row>
    <row r="90" spans="10:19" x14ac:dyDescent="0.15">
      <c r="J90" s="78">
        <v>0</v>
      </c>
      <c r="K90" s="100">
        <v>0</v>
      </c>
      <c r="L90" s="100">
        <v>0</v>
      </c>
      <c r="M90" s="100">
        <v>0</v>
      </c>
      <c r="N90" s="101">
        <v>0</v>
      </c>
      <c r="O90" s="102">
        <v>0</v>
      </c>
      <c r="P90" s="102">
        <v>0</v>
      </c>
      <c r="Q90" s="102">
        <v>0</v>
      </c>
      <c r="R90" s="100">
        <v>0</v>
      </c>
      <c r="S90" s="78">
        <v>0</v>
      </c>
    </row>
    <row r="91" spans="10:19" x14ac:dyDescent="0.15">
      <c r="J91" s="78">
        <v>0</v>
      </c>
      <c r="K91" s="100">
        <v>0</v>
      </c>
      <c r="L91" s="100">
        <v>0</v>
      </c>
      <c r="M91" s="100">
        <v>0</v>
      </c>
      <c r="N91" s="101">
        <v>0</v>
      </c>
      <c r="O91" s="102">
        <v>0</v>
      </c>
      <c r="P91" s="102">
        <v>0</v>
      </c>
      <c r="Q91" s="102">
        <v>0</v>
      </c>
      <c r="R91" s="100">
        <v>0</v>
      </c>
      <c r="S91" s="78">
        <v>0</v>
      </c>
    </row>
    <row r="92" spans="10:19" x14ac:dyDescent="0.15">
      <c r="J92" s="78">
        <v>0</v>
      </c>
      <c r="K92" s="100">
        <v>0</v>
      </c>
      <c r="L92" s="100">
        <v>0</v>
      </c>
      <c r="M92" s="100">
        <v>0</v>
      </c>
      <c r="N92" s="101">
        <v>0</v>
      </c>
      <c r="O92" s="102">
        <v>0</v>
      </c>
      <c r="P92" s="102">
        <v>0</v>
      </c>
      <c r="Q92" s="102">
        <v>0</v>
      </c>
      <c r="R92" s="100">
        <v>0</v>
      </c>
      <c r="S92" s="78">
        <v>0</v>
      </c>
    </row>
    <row r="93" spans="10:19" x14ac:dyDescent="0.15">
      <c r="J93" s="78">
        <v>0</v>
      </c>
      <c r="K93" s="100">
        <v>0</v>
      </c>
      <c r="L93" s="100">
        <v>0</v>
      </c>
      <c r="M93" s="100">
        <v>0</v>
      </c>
      <c r="N93" s="101">
        <v>0</v>
      </c>
      <c r="O93" s="102">
        <v>0</v>
      </c>
      <c r="P93" s="102">
        <v>0</v>
      </c>
      <c r="Q93" s="102">
        <v>0</v>
      </c>
      <c r="R93" s="100">
        <v>0</v>
      </c>
      <c r="S93" s="78">
        <v>0</v>
      </c>
    </row>
    <row r="94" spans="10:19" x14ac:dyDescent="0.15">
      <c r="J94" s="78">
        <v>0</v>
      </c>
      <c r="K94" s="100">
        <v>0</v>
      </c>
      <c r="L94" s="100">
        <v>0</v>
      </c>
      <c r="M94" s="100">
        <v>0</v>
      </c>
      <c r="N94" s="101">
        <v>0</v>
      </c>
      <c r="O94" s="102">
        <v>0</v>
      </c>
      <c r="P94" s="102">
        <v>0</v>
      </c>
      <c r="Q94" s="102">
        <v>0</v>
      </c>
      <c r="R94" s="100">
        <v>0</v>
      </c>
      <c r="S94" s="78">
        <v>0</v>
      </c>
    </row>
    <row r="95" spans="10:19" x14ac:dyDescent="0.15">
      <c r="J95" s="78">
        <v>0</v>
      </c>
      <c r="K95" s="100">
        <v>0</v>
      </c>
      <c r="L95" s="100">
        <v>0</v>
      </c>
      <c r="M95" s="100">
        <v>0</v>
      </c>
      <c r="N95" s="101">
        <v>0</v>
      </c>
      <c r="O95" s="102">
        <v>0</v>
      </c>
      <c r="P95" s="102">
        <v>0</v>
      </c>
      <c r="Q95" s="102">
        <v>0</v>
      </c>
      <c r="R95" s="100">
        <v>0</v>
      </c>
      <c r="S95" s="78">
        <v>0</v>
      </c>
    </row>
    <row r="96" spans="10:19" x14ac:dyDescent="0.15">
      <c r="J96" s="78">
        <v>0</v>
      </c>
      <c r="K96" s="100">
        <v>0</v>
      </c>
      <c r="L96" s="100">
        <v>0</v>
      </c>
      <c r="M96" s="100">
        <v>0</v>
      </c>
      <c r="N96" s="101">
        <v>0</v>
      </c>
      <c r="O96" s="102">
        <v>0</v>
      </c>
      <c r="P96" s="102">
        <v>0</v>
      </c>
      <c r="Q96" s="102">
        <v>0</v>
      </c>
      <c r="R96" s="100">
        <v>0</v>
      </c>
      <c r="S96" s="78">
        <v>0</v>
      </c>
    </row>
    <row r="97" spans="10:19" x14ac:dyDescent="0.15">
      <c r="J97" s="78">
        <v>0</v>
      </c>
      <c r="K97" s="100">
        <v>0</v>
      </c>
      <c r="L97" s="100">
        <v>0</v>
      </c>
      <c r="M97" s="100">
        <v>0</v>
      </c>
      <c r="N97" s="101">
        <v>0</v>
      </c>
      <c r="O97" s="102">
        <v>0</v>
      </c>
      <c r="P97" s="102">
        <v>0</v>
      </c>
      <c r="Q97" s="102">
        <v>0</v>
      </c>
      <c r="R97" s="100">
        <v>0</v>
      </c>
      <c r="S97" s="78">
        <v>0</v>
      </c>
    </row>
    <row r="98" spans="10:19" x14ac:dyDescent="0.15">
      <c r="J98" s="78">
        <v>0</v>
      </c>
      <c r="K98" s="100">
        <v>0</v>
      </c>
      <c r="L98" s="100">
        <v>0</v>
      </c>
      <c r="M98" s="100">
        <v>0</v>
      </c>
      <c r="N98" s="101">
        <v>0</v>
      </c>
      <c r="O98" s="102">
        <v>0</v>
      </c>
      <c r="P98" s="102">
        <v>0</v>
      </c>
      <c r="Q98" s="102">
        <v>0</v>
      </c>
      <c r="R98" s="100">
        <v>0</v>
      </c>
      <c r="S98" s="78">
        <v>0</v>
      </c>
    </row>
    <row r="99" spans="10:19" x14ac:dyDescent="0.15">
      <c r="J99" s="78">
        <v>0</v>
      </c>
      <c r="K99" s="100">
        <v>0</v>
      </c>
      <c r="L99" s="100">
        <v>0</v>
      </c>
      <c r="M99" s="100">
        <v>0</v>
      </c>
      <c r="N99" s="101">
        <v>0</v>
      </c>
      <c r="O99" s="102">
        <v>0</v>
      </c>
      <c r="P99" s="102">
        <v>0</v>
      </c>
      <c r="Q99" s="102">
        <v>0</v>
      </c>
      <c r="R99" s="100">
        <v>0</v>
      </c>
      <c r="S99" s="78">
        <v>0</v>
      </c>
    </row>
    <row r="100" spans="10:19" x14ac:dyDescent="0.15">
      <c r="J100" s="78">
        <v>0</v>
      </c>
      <c r="K100" s="100">
        <v>0</v>
      </c>
      <c r="L100" s="100">
        <v>0</v>
      </c>
      <c r="M100" s="100">
        <v>0</v>
      </c>
      <c r="N100" s="101">
        <v>0</v>
      </c>
      <c r="O100" s="102">
        <v>0</v>
      </c>
      <c r="P100" s="102">
        <v>0</v>
      </c>
      <c r="Q100" s="102">
        <v>0</v>
      </c>
      <c r="R100" s="100">
        <v>0</v>
      </c>
      <c r="S100" s="78">
        <v>0</v>
      </c>
    </row>
    <row r="101" spans="10:19" x14ac:dyDescent="0.15">
      <c r="J101" s="78">
        <v>0</v>
      </c>
      <c r="K101" s="100">
        <v>0</v>
      </c>
      <c r="L101" s="100">
        <v>0</v>
      </c>
      <c r="M101" s="100">
        <v>0</v>
      </c>
      <c r="N101" s="101">
        <v>0</v>
      </c>
      <c r="O101" s="102">
        <v>0</v>
      </c>
      <c r="P101" s="102">
        <v>0</v>
      </c>
      <c r="Q101" s="102">
        <v>0</v>
      </c>
      <c r="R101" s="100">
        <v>0</v>
      </c>
      <c r="S101" s="78">
        <v>0</v>
      </c>
    </row>
    <row r="102" spans="10:19" x14ac:dyDescent="0.15">
      <c r="J102" s="78">
        <v>0</v>
      </c>
      <c r="K102" s="100">
        <v>0</v>
      </c>
      <c r="L102" s="100">
        <v>0</v>
      </c>
      <c r="M102" s="100">
        <v>0</v>
      </c>
      <c r="N102" s="101">
        <v>0</v>
      </c>
      <c r="O102" s="102">
        <v>0</v>
      </c>
      <c r="P102" s="102">
        <v>0</v>
      </c>
      <c r="Q102" s="102">
        <v>0</v>
      </c>
      <c r="R102" s="100">
        <v>0</v>
      </c>
      <c r="S102" s="78">
        <v>0</v>
      </c>
    </row>
    <row r="103" spans="10:19" x14ac:dyDescent="0.15">
      <c r="J103" s="78">
        <v>0</v>
      </c>
      <c r="K103" s="100">
        <v>0</v>
      </c>
      <c r="L103" s="100">
        <v>0</v>
      </c>
      <c r="M103" s="100">
        <v>0</v>
      </c>
      <c r="N103" s="101">
        <v>0</v>
      </c>
      <c r="O103" s="102">
        <v>0</v>
      </c>
      <c r="P103" s="102">
        <v>0</v>
      </c>
      <c r="Q103" s="102">
        <v>0</v>
      </c>
      <c r="R103" s="100">
        <v>0</v>
      </c>
      <c r="S103" s="78">
        <v>0</v>
      </c>
    </row>
    <row r="104" spans="10:19" x14ac:dyDescent="0.15">
      <c r="J104" s="78">
        <v>0</v>
      </c>
      <c r="K104" s="100">
        <v>0</v>
      </c>
      <c r="L104" s="100">
        <v>0</v>
      </c>
      <c r="M104" s="100">
        <v>0</v>
      </c>
      <c r="N104" s="101">
        <v>0</v>
      </c>
      <c r="O104" s="102">
        <v>0</v>
      </c>
      <c r="P104" s="102">
        <v>0</v>
      </c>
      <c r="Q104" s="102">
        <v>0</v>
      </c>
      <c r="R104" s="100">
        <v>0</v>
      </c>
      <c r="S104" s="78">
        <v>0</v>
      </c>
    </row>
    <row r="105" spans="10:19" x14ac:dyDescent="0.15">
      <c r="J105" s="78">
        <v>0</v>
      </c>
      <c r="K105" s="100">
        <v>0</v>
      </c>
      <c r="L105" s="100">
        <v>0</v>
      </c>
      <c r="M105" s="100">
        <v>0</v>
      </c>
      <c r="N105" s="101">
        <v>0</v>
      </c>
      <c r="O105" s="102">
        <v>0</v>
      </c>
      <c r="P105" s="102">
        <v>0</v>
      </c>
      <c r="Q105" s="102">
        <v>0</v>
      </c>
      <c r="R105" s="100">
        <v>0</v>
      </c>
      <c r="S105" s="78">
        <v>0</v>
      </c>
    </row>
    <row r="106" spans="10:19" x14ac:dyDescent="0.15">
      <c r="J106" s="78">
        <v>0</v>
      </c>
      <c r="K106" s="100">
        <v>0</v>
      </c>
      <c r="L106" s="100">
        <v>0</v>
      </c>
      <c r="M106" s="100">
        <v>0</v>
      </c>
      <c r="N106" s="101">
        <v>0</v>
      </c>
      <c r="O106" s="102">
        <v>0</v>
      </c>
      <c r="P106" s="102">
        <v>0</v>
      </c>
      <c r="Q106" s="102">
        <v>0</v>
      </c>
      <c r="R106" s="100">
        <v>0</v>
      </c>
      <c r="S106" s="78">
        <v>0</v>
      </c>
    </row>
    <row r="107" spans="10:19" x14ac:dyDescent="0.15">
      <c r="J107" s="78">
        <v>0</v>
      </c>
      <c r="K107" s="100">
        <v>0</v>
      </c>
      <c r="L107" s="100">
        <v>0</v>
      </c>
      <c r="M107" s="100">
        <v>0</v>
      </c>
      <c r="N107" s="101">
        <v>0</v>
      </c>
      <c r="O107" s="102">
        <v>0</v>
      </c>
      <c r="P107" s="102">
        <v>0</v>
      </c>
      <c r="Q107" s="102">
        <v>0</v>
      </c>
      <c r="R107" s="100">
        <v>0</v>
      </c>
      <c r="S107" s="78">
        <v>0</v>
      </c>
    </row>
    <row r="108" spans="10:19" x14ac:dyDescent="0.15">
      <c r="J108" s="78">
        <v>0</v>
      </c>
      <c r="K108" s="100">
        <v>0</v>
      </c>
      <c r="L108" s="100">
        <v>0</v>
      </c>
      <c r="M108" s="100">
        <v>0</v>
      </c>
      <c r="N108" s="101">
        <v>0</v>
      </c>
      <c r="O108" s="102">
        <v>0</v>
      </c>
      <c r="P108" s="102">
        <v>0</v>
      </c>
      <c r="Q108" s="102">
        <v>0</v>
      </c>
      <c r="R108" s="100">
        <v>0</v>
      </c>
      <c r="S108" s="78">
        <v>0</v>
      </c>
    </row>
    <row r="109" spans="10:19" x14ac:dyDescent="0.15">
      <c r="J109" s="78">
        <v>0</v>
      </c>
      <c r="K109" s="100">
        <v>0</v>
      </c>
      <c r="L109" s="100">
        <v>0</v>
      </c>
      <c r="M109" s="100">
        <v>0</v>
      </c>
      <c r="N109" s="101">
        <v>0</v>
      </c>
      <c r="O109" s="102">
        <v>0</v>
      </c>
      <c r="P109" s="102">
        <v>0</v>
      </c>
      <c r="Q109" s="102">
        <v>0</v>
      </c>
      <c r="R109" s="100">
        <v>0</v>
      </c>
      <c r="S109" s="78">
        <v>0</v>
      </c>
    </row>
    <row r="110" spans="10:19" x14ac:dyDescent="0.15">
      <c r="J110" s="78">
        <v>0</v>
      </c>
      <c r="K110" s="100">
        <v>0</v>
      </c>
      <c r="L110" s="100">
        <v>0</v>
      </c>
      <c r="M110" s="100">
        <v>0</v>
      </c>
      <c r="N110" s="101">
        <v>0</v>
      </c>
      <c r="O110" s="102">
        <v>0</v>
      </c>
      <c r="P110" s="102">
        <v>0</v>
      </c>
      <c r="Q110" s="102">
        <v>0</v>
      </c>
      <c r="R110" s="100">
        <v>0</v>
      </c>
      <c r="S110" s="78">
        <v>0</v>
      </c>
    </row>
    <row r="111" spans="10:19" x14ac:dyDescent="0.15">
      <c r="J111" s="78">
        <v>0</v>
      </c>
      <c r="K111" s="100">
        <v>0</v>
      </c>
      <c r="L111" s="100">
        <v>0</v>
      </c>
      <c r="M111" s="100">
        <v>0</v>
      </c>
      <c r="N111" s="101">
        <v>0</v>
      </c>
      <c r="O111" s="102">
        <v>0</v>
      </c>
      <c r="P111" s="102">
        <v>0</v>
      </c>
      <c r="Q111" s="102">
        <v>0</v>
      </c>
      <c r="R111" s="100">
        <v>0</v>
      </c>
      <c r="S111" s="78">
        <v>0</v>
      </c>
    </row>
    <row r="112" spans="10:19" x14ac:dyDescent="0.15">
      <c r="J112" s="78">
        <v>0</v>
      </c>
      <c r="K112" s="100">
        <v>0</v>
      </c>
      <c r="L112" s="100">
        <v>0</v>
      </c>
      <c r="M112" s="100">
        <v>0</v>
      </c>
      <c r="N112" s="101">
        <v>0</v>
      </c>
      <c r="O112" s="102">
        <v>0</v>
      </c>
      <c r="P112" s="102">
        <v>0</v>
      </c>
      <c r="Q112" s="102">
        <v>0</v>
      </c>
      <c r="R112" s="100">
        <v>0</v>
      </c>
      <c r="S112" s="78">
        <v>0</v>
      </c>
    </row>
    <row r="113" spans="10:19" x14ac:dyDescent="0.15">
      <c r="J113" s="78">
        <v>0</v>
      </c>
      <c r="K113" s="100">
        <v>0</v>
      </c>
      <c r="L113" s="100">
        <v>0</v>
      </c>
      <c r="M113" s="100">
        <v>0</v>
      </c>
      <c r="N113" s="101">
        <v>0</v>
      </c>
      <c r="O113" s="102">
        <v>0</v>
      </c>
      <c r="P113" s="102">
        <v>0</v>
      </c>
      <c r="Q113" s="102">
        <v>0</v>
      </c>
      <c r="R113" s="100">
        <v>0</v>
      </c>
      <c r="S113" s="78">
        <v>0</v>
      </c>
    </row>
    <row r="114" spans="10:19" x14ac:dyDescent="0.15">
      <c r="J114" s="78">
        <v>0</v>
      </c>
      <c r="K114" s="100">
        <v>0</v>
      </c>
      <c r="L114" s="100">
        <v>0</v>
      </c>
      <c r="M114" s="100">
        <v>0</v>
      </c>
      <c r="N114" s="101">
        <v>0</v>
      </c>
      <c r="O114" s="102">
        <v>0</v>
      </c>
      <c r="P114" s="102">
        <v>0</v>
      </c>
      <c r="Q114" s="102">
        <v>0</v>
      </c>
      <c r="R114" s="100">
        <v>0</v>
      </c>
      <c r="S114" s="78">
        <v>0</v>
      </c>
    </row>
    <row r="115" spans="10:19" x14ac:dyDescent="0.15">
      <c r="J115" s="78">
        <v>0</v>
      </c>
      <c r="K115" s="100">
        <v>0</v>
      </c>
      <c r="L115" s="100">
        <v>0</v>
      </c>
      <c r="M115" s="100">
        <v>0</v>
      </c>
      <c r="N115" s="101">
        <v>0</v>
      </c>
      <c r="O115" s="102">
        <v>0</v>
      </c>
      <c r="P115" s="102">
        <v>0</v>
      </c>
      <c r="Q115" s="102">
        <v>0</v>
      </c>
      <c r="R115" s="100">
        <v>0</v>
      </c>
      <c r="S115" s="78">
        <v>0</v>
      </c>
    </row>
    <row r="116" spans="10:19" x14ac:dyDescent="0.15">
      <c r="J116" s="78">
        <v>0</v>
      </c>
      <c r="K116" s="100">
        <v>0</v>
      </c>
      <c r="L116" s="100">
        <v>0</v>
      </c>
      <c r="M116" s="100">
        <v>0</v>
      </c>
      <c r="N116" s="101">
        <v>0</v>
      </c>
      <c r="O116" s="102">
        <v>0</v>
      </c>
      <c r="P116" s="102">
        <v>0</v>
      </c>
      <c r="Q116" s="102">
        <v>0</v>
      </c>
      <c r="R116" s="100">
        <v>0</v>
      </c>
      <c r="S116" s="78">
        <v>0</v>
      </c>
    </row>
    <row r="117" spans="10:19" x14ac:dyDescent="0.15">
      <c r="J117" s="78">
        <v>0</v>
      </c>
      <c r="K117" s="100">
        <v>0</v>
      </c>
      <c r="L117" s="100">
        <v>0</v>
      </c>
      <c r="M117" s="100">
        <v>0</v>
      </c>
      <c r="N117" s="101">
        <v>0</v>
      </c>
      <c r="O117" s="102">
        <v>0</v>
      </c>
      <c r="P117" s="102">
        <v>0</v>
      </c>
      <c r="Q117" s="102">
        <v>0</v>
      </c>
      <c r="R117" s="100">
        <v>0</v>
      </c>
      <c r="S117" s="78">
        <v>0</v>
      </c>
    </row>
    <row r="118" spans="10:19" x14ac:dyDescent="0.15">
      <c r="J118" s="78">
        <v>0</v>
      </c>
      <c r="K118" s="100">
        <v>0</v>
      </c>
      <c r="L118" s="100">
        <v>0</v>
      </c>
      <c r="M118" s="100">
        <v>0</v>
      </c>
      <c r="N118" s="101">
        <v>0</v>
      </c>
      <c r="O118" s="102">
        <v>0</v>
      </c>
      <c r="P118" s="102">
        <v>0</v>
      </c>
      <c r="Q118" s="102">
        <v>0</v>
      </c>
      <c r="R118" s="100">
        <v>0</v>
      </c>
      <c r="S118" s="78">
        <v>0</v>
      </c>
    </row>
    <row r="119" spans="10:19" x14ac:dyDescent="0.15">
      <c r="J119" s="78">
        <v>0</v>
      </c>
      <c r="K119" s="100">
        <v>0</v>
      </c>
      <c r="L119" s="100">
        <v>0</v>
      </c>
      <c r="M119" s="100">
        <v>0</v>
      </c>
      <c r="N119" s="101">
        <v>0</v>
      </c>
      <c r="O119" s="102">
        <v>0</v>
      </c>
      <c r="P119" s="102">
        <v>0</v>
      </c>
      <c r="Q119" s="102">
        <v>0</v>
      </c>
      <c r="R119" s="100">
        <v>0</v>
      </c>
      <c r="S119" s="78">
        <v>0</v>
      </c>
    </row>
    <row r="120" spans="10:19" x14ac:dyDescent="0.15">
      <c r="J120" s="78">
        <v>0</v>
      </c>
      <c r="K120" s="100">
        <v>0</v>
      </c>
      <c r="L120" s="100">
        <v>0</v>
      </c>
      <c r="M120" s="100">
        <v>0</v>
      </c>
      <c r="N120" s="101">
        <v>0</v>
      </c>
      <c r="O120" s="102">
        <v>0</v>
      </c>
      <c r="P120" s="102">
        <v>0</v>
      </c>
      <c r="Q120" s="102">
        <v>0</v>
      </c>
      <c r="R120" s="100">
        <v>0</v>
      </c>
      <c r="S120" s="78">
        <v>0</v>
      </c>
    </row>
    <row r="121" spans="10:19" x14ac:dyDescent="0.15">
      <c r="J121" s="78">
        <v>0</v>
      </c>
      <c r="K121" s="100">
        <v>0</v>
      </c>
      <c r="L121" s="100">
        <v>0</v>
      </c>
      <c r="M121" s="100">
        <v>0</v>
      </c>
      <c r="N121" s="101">
        <v>0</v>
      </c>
      <c r="O121" s="102">
        <v>0</v>
      </c>
      <c r="P121" s="102">
        <v>0</v>
      </c>
      <c r="Q121" s="102">
        <v>0</v>
      </c>
      <c r="R121" s="100">
        <v>0</v>
      </c>
      <c r="S121" s="78">
        <v>0</v>
      </c>
    </row>
  </sheetData>
  <mergeCells count="2">
    <mergeCell ref="J3:S3"/>
    <mergeCell ref="B14:F1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E5D22-412B-47BD-B049-58C132A9FB25}">
  <sheetPr>
    <tabColor theme="5" tint="0.39997558519241921"/>
  </sheetPr>
  <dimension ref="A1:AO121"/>
  <sheetViews>
    <sheetView showGridLines="0" zoomScaleNormal="100" workbookViewId="0">
      <pane ySplit="2" topLeftCell="A3" activePane="bottomLeft" state="frozen"/>
      <selection pane="bottomLeft" activeCell="A3" sqref="A3"/>
    </sheetView>
  </sheetViews>
  <sheetFormatPr defaultRowHeight="14.4" x14ac:dyDescent="0.3"/>
  <cols>
    <col min="1" max="1" width="8.77734375" customWidth="1"/>
    <col min="2" max="2" width="35.44140625" customWidth="1"/>
    <col min="3" max="3" width="33.88671875" bestFit="1" customWidth="1"/>
    <col min="4" max="4" width="39.21875" bestFit="1" customWidth="1"/>
    <col min="5" max="5" width="15.21875" bestFit="1" customWidth="1"/>
    <col min="6" max="6" width="10.77734375" bestFit="1" customWidth="1"/>
    <col min="7" max="7" width="4" customWidth="1"/>
    <col min="8" max="8" width="4.6640625" customWidth="1"/>
    <col min="9" max="9" width="5.44140625" customWidth="1"/>
    <col min="10" max="10" width="36.33203125" bestFit="1" customWidth="1"/>
    <col min="11" max="11" width="14.88671875" bestFit="1" customWidth="1"/>
    <col min="12" max="12" width="25" bestFit="1" customWidth="1"/>
    <col min="13" max="13" width="39.21875" bestFit="1" customWidth="1"/>
    <col min="14" max="14" width="10" bestFit="1" customWidth="1"/>
    <col min="15" max="15" width="12.44140625" bestFit="1" customWidth="1"/>
    <col min="16" max="16" width="14.109375" bestFit="1" customWidth="1"/>
    <col min="17" max="17" width="15.21875" bestFit="1" customWidth="1"/>
    <col min="18" max="18" width="10.77734375" bestFit="1" customWidth="1"/>
    <col min="19" max="19" width="12.21875" bestFit="1" customWidth="1"/>
  </cols>
  <sheetData>
    <row r="1" spans="1:41" ht="22.05" customHeight="1" x14ac:dyDescent="0.3">
      <c r="A1" s="62" t="s">
        <v>713</v>
      </c>
      <c r="B1" s="62" t="s">
        <v>714</v>
      </c>
      <c r="C1" s="62" t="s">
        <v>715</v>
      </c>
      <c r="D1" s="63"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62"/>
      <c r="F1" s="62"/>
      <c r="G1" s="62"/>
      <c r="H1" s="62"/>
      <c r="I1" s="63" t="str" cm="1">
        <f t="array" ref="I1">_xlfn.IFS(ROW(A100)&lt;100,"Undo deleted row or quit without saving",COLUMN(AZ1)&lt;52,"Undo deleted column or quit without saving",ROW(A100)&gt;100,"Undo inserted row or quit without saving",COLUMN(AZ1)&gt;52,"Undo inserted column or quit without saving",Scoreboard!$F$23&lt;&gt;"","Security compromised: Undo last action or quit without saving",TRUE=TRUE,"Connor Guarino")</f>
        <v>Connor Guarino</v>
      </c>
      <c r="J1" s="63"/>
      <c r="K1" s="63"/>
      <c r="L1" s="63" t="s">
        <v>716</v>
      </c>
      <c r="M1" s="63"/>
      <c r="N1" s="63"/>
      <c r="O1" s="63"/>
      <c r="P1" s="64" t="s">
        <v>719</v>
      </c>
      <c r="Q1" s="63"/>
      <c r="R1" s="63"/>
      <c r="S1" s="89" t="s">
        <v>721</v>
      </c>
      <c r="T1" s="66"/>
      <c r="U1" s="65"/>
      <c r="V1" s="66"/>
      <c r="W1" s="65"/>
      <c r="X1" s="62" t="str">
        <f t="shared" ref="X1:AA2" si="0">A1</f>
        <v>earned</v>
      </c>
      <c r="Y1" s="62" t="str">
        <f t="shared" si="0"/>
        <v>possible</v>
      </c>
      <c r="Z1" s="62" t="str">
        <f t="shared" si="0"/>
        <v>cell</v>
      </c>
      <c r="AA1" s="63" t="str">
        <f t="shared" ca="1" si="0"/>
        <v>error</v>
      </c>
      <c r="AB1" s="62"/>
      <c r="AC1" s="62"/>
      <c r="AD1" s="67"/>
      <c r="AE1" s="67"/>
      <c r="AF1" s="63" t="str">
        <f>I1</f>
        <v>Connor Guarino</v>
      </c>
      <c r="AG1" s="63"/>
      <c r="AH1" s="67"/>
      <c r="AI1" s="67"/>
      <c r="AJ1" s="67"/>
      <c r="AK1" s="67"/>
      <c r="AL1" s="63" t="s">
        <v>716</v>
      </c>
      <c r="AM1" s="67"/>
      <c r="AN1" s="67"/>
      <c r="AO1" s="67"/>
    </row>
    <row r="2" spans="1:41" ht="22.95" customHeight="1" thickBot="1" x14ac:dyDescent="0.65">
      <c r="A2" s="68">
        <f ca="1">'IC3 BSC'!$A$2</f>
        <v>0</v>
      </c>
      <c r="B2" s="69">
        <f>'IC3 BSC'!$B$2</f>
        <v>9</v>
      </c>
      <c r="C2" s="68" t="str" cm="1">
        <f t="array" aca="1" ref="C2" ca="1">SUBSTITUTE(IF(LEN(CELL("address"))&lt;15,CELL("address"),""),"$","")</f>
        <v/>
      </c>
      <c r="D2" s="70" t="str">
        <f ca="1">IF(ISNUMBER(SEARCH("#REF!",_xlfn.FORMULATEXT(INDIRECT("'IC3 BSC'!"&amp;C2)))),"DRAGGING CELLS IS NOT PERMITTED. PLEASE UNDO LAST ACTION!!",IF($P$1&lt;&gt;"Feedback OFF",IFERROR(HLOOKUP(INDIRECT("'IC3 BSC'!"&amp;C2),Feedback_SFX!$B$2:$N$10,IF($P$1="Feedback ON", 2, Feedback_SFX!B1), FALSE), ""),""))</f>
        <v/>
      </c>
      <c r="E2" s="71"/>
      <c r="F2" s="71"/>
      <c r="G2" s="71"/>
      <c r="H2" s="71"/>
      <c r="I2" s="72"/>
      <c r="J2" s="71"/>
      <c r="K2" s="71"/>
      <c r="L2" s="71"/>
      <c r="M2" s="71"/>
      <c r="N2" s="71"/>
      <c r="O2" s="71"/>
      <c r="P2" s="77" t="str">
        <f ca="1">IF(Scoreboard!$E$4="Excel version: Invalid","****ERROR: Scoreboard requires Excel 365 or 2021 to run****", "")</f>
        <v/>
      </c>
      <c r="Q2" s="71"/>
      <c r="R2" s="71"/>
      <c r="S2" s="16"/>
      <c r="T2" s="73"/>
      <c r="U2" s="74"/>
      <c r="V2" s="73"/>
      <c r="W2" s="74"/>
      <c r="X2" s="75">
        <f t="shared" ca="1" si="0"/>
        <v>0</v>
      </c>
      <c r="Y2" s="75">
        <f t="shared" si="0"/>
        <v>9</v>
      </c>
      <c r="Z2" s="75" t="str">
        <f t="shared" ca="1" si="0"/>
        <v/>
      </c>
      <c r="AA2" s="70" t="str">
        <f t="shared" ca="1" si="0"/>
        <v/>
      </c>
      <c r="AB2" s="71"/>
      <c r="AC2" s="71"/>
      <c r="AD2" s="76"/>
      <c r="AE2" s="76"/>
      <c r="AF2" s="76"/>
      <c r="AG2" s="76"/>
      <c r="AH2" s="76"/>
      <c r="AI2" s="76"/>
      <c r="AJ2" s="76"/>
      <c r="AK2" s="76"/>
      <c r="AL2" s="76"/>
      <c r="AM2" s="76"/>
      <c r="AN2" s="76"/>
      <c r="AO2" s="76"/>
    </row>
    <row r="3" spans="1:41" ht="18" x14ac:dyDescent="0.35">
      <c r="A3" s="27" t="s">
        <v>32</v>
      </c>
      <c r="B3" s="28"/>
      <c r="C3" s="28"/>
      <c r="D3" s="28"/>
      <c r="E3" s="28"/>
      <c r="F3" s="29"/>
      <c r="J3" s="30" t="s">
        <v>33</v>
      </c>
      <c r="K3" s="30"/>
      <c r="L3" s="30"/>
      <c r="M3" s="30"/>
      <c r="N3" s="30"/>
      <c r="O3" s="30"/>
      <c r="P3" s="30"/>
      <c r="Q3" s="30"/>
      <c r="R3" s="30"/>
      <c r="S3" s="30"/>
    </row>
    <row r="4" spans="1:41" ht="18" x14ac:dyDescent="0.35">
      <c r="A4" s="31" t="s">
        <v>34</v>
      </c>
      <c r="B4" s="32"/>
      <c r="C4" s="32"/>
      <c r="D4" s="32"/>
      <c r="E4" s="32"/>
      <c r="F4" s="33"/>
      <c r="J4" s="34" t="s">
        <v>35</v>
      </c>
      <c r="K4" s="34" t="s">
        <v>36</v>
      </c>
      <c r="L4" s="34" t="s">
        <v>37</v>
      </c>
      <c r="M4" s="34" t="s">
        <v>38</v>
      </c>
      <c r="N4" s="34" t="s">
        <v>39</v>
      </c>
      <c r="O4" s="34" t="s">
        <v>40</v>
      </c>
      <c r="P4" s="34" t="s">
        <v>41</v>
      </c>
      <c r="Q4" s="34" t="s">
        <v>42</v>
      </c>
      <c r="R4" s="34" t="s">
        <v>43</v>
      </c>
      <c r="S4" s="34" t="s">
        <v>44</v>
      </c>
    </row>
    <row r="5" spans="1:41" ht="18" x14ac:dyDescent="0.35">
      <c r="A5" s="31" t="s">
        <v>45</v>
      </c>
      <c r="B5" s="32"/>
      <c r="C5" s="32"/>
      <c r="D5" s="32"/>
      <c r="E5" s="32"/>
      <c r="F5" s="33"/>
      <c r="J5" s="35" t="s">
        <v>46</v>
      </c>
      <c r="K5" s="36" t="s">
        <v>47</v>
      </c>
      <c r="L5" s="36" t="s">
        <v>48</v>
      </c>
      <c r="M5" s="36" t="s">
        <v>49</v>
      </c>
      <c r="N5" s="37">
        <v>45.98</v>
      </c>
      <c r="O5" s="38">
        <v>-6.4999999999999997E-3</v>
      </c>
      <c r="P5" s="38">
        <v>0.21929999999999999</v>
      </c>
      <c r="Q5" s="38">
        <v>0.86460000000000004</v>
      </c>
      <c r="R5" s="36" t="s">
        <v>50</v>
      </c>
      <c r="S5" s="35" t="s">
        <v>51</v>
      </c>
    </row>
    <row r="6" spans="1:41" ht="18" x14ac:dyDescent="0.35">
      <c r="A6" s="31" t="s">
        <v>52</v>
      </c>
      <c r="B6" s="32"/>
      <c r="C6" s="32"/>
      <c r="D6" s="32"/>
      <c r="E6" s="32"/>
      <c r="F6" s="33"/>
      <c r="J6" s="35" t="s">
        <v>53</v>
      </c>
      <c r="K6" s="36" t="s">
        <v>54</v>
      </c>
      <c r="L6" s="36" t="s">
        <v>55</v>
      </c>
      <c r="M6" s="36" t="s">
        <v>56</v>
      </c>
      <c r="N6" s="37">
        <v>52.58</v>
      </c>
      <c r="O6" s="38">
        <v>-6.6E-3</v>
      </c>
      <c r="P6" s="38">
        <v>5.8799999999999998E-2</v>
      </c>
      <c r="Q6" s="38">
        <v>2.8999999999999998E-3</v>
      </c>
      <c r="R6" s="36" t="s">
        <v>57</v>
      </c>
      <c r="S6" s="35" t="s">
        <v>58</v>
      </c>
    </row>
    <row r="7" spans="1:41" x14ac:dyDescent="0.3">
      <c r="A7" s="39"/>
      <c r="B7" s="32"/>
      <c r="C7" s="32"/>
      <c r="D7" s="32"/>
      <c r="E7" s="32"/>
      <c r="F7" s="33"/>
      <c r="J7" s="35" t="s">
        <v>59</v>
      </c>
      <c r="K7" s="36" t="s">
        <v>47</v>
      </c>
      <c r="L7" s="36" t="s">
        <v>60</v>
      </c>
      <c r="M7" s="36" t="s">
        <v>61</v>
      </c>
      <c r="N7" s="37">
        <v>71.31</v>
      </c>
      <c r="O7" s="38">
        <v>-1.15E-2</v>
      </c>
      <c r="P7" s="38">
        <v>2.9000000000000001E-2</v>
      </c>
      <c r="Q7" s="38">
        <v>0.47270000000000001</v>
      </c>
      <c r="R7" s="36" t="s">
        <v>62</v>
      </c>
      <c r="S7" s="35" t="s">
        <v>63</v>
      </c>
    </row>
    <row r="8" spans="1:41" x14ac:dyDescent="0.3">
      <c r="A8" s="39"/>
      <c r="B8" s="32"/>
      <c r="C8" s="32"/>
      <c r="D8" s="32"/>
      <c r="E8" s="32"/>
      <c r="F8" s="33"/>
      <c r="J8" s="35" t="s">
        <v>64</v>
      </c>
      <c r="K8" s="36" t="s">
        <v>47</v>
      </c>
      <c r="L8" s="36" t="s">
        <v>65</v>
      </c>
      <c r="M8" s="36" t="s">
        <v>66</v>
      </c>
      <c r="N8" s="37">
        <v>64.98</v>
      </c>
      <c r="O8" s="38">
        <v>-7.1999999999999998E-3</v>
      </c>
      <c r="P8" s="38">
        <v>3.0300000000000001E-2</v>
      </c>
      <c r="Q8" s="38">
        <v>9.9500000000000005E-2</v>
      </c>
      <c r="R8" s="36" t="s">
        <v>67</v>
      </c>
      <c r="S8" s="35" t="s">
        <v>68</v>
      </c>
    </row>
    <row r="9" spans="1:41" ht="15" thickBot="1" x14ac:dyDescent="0.35">
      <c r="A9" s="40"/>
      <c r="B9" s="41"/>
      <c r="C9" s="41"/>
      <c r="D9" s="41"/>
      <c r="E9" s="41"/>
      <c r="F9" s="42"/>
      <c r="J9" s="35" t="s">
        <v>69</v>
      </c>
      <c r="K9" s="36" t="s">
        <v>54</v>
      </c>
      <c r="L9" s="36" t="s">
        <v>55</v>
      </c>
      <c r="M9" s="36" t="s">
        <v>70</v>
      </c>
      <c r="N9" s="37">
        <v>13.2</v>
      </c>
      <c r="O9" s="38">
        <v>-3.8E-3</v>
      </c>
      <c r="P9" s="38">
        <v>-3.8E-3</v>
      </c>
      <c r="Q9" s="38">
        <v>1.1854</v>
      </c>
      <c r="R9" s="36" t="s">
        <v>71</v>
      </c>
      <c r="S9" s="35" t="s">
        <v>72</v>
      </c>
    </row>
    <row r="10" spans="1:41" x14ac:dyDescent="0.3">
      <c r="J10" s="35" t="s">
        <v>73</v>
      </c>
      <c r="K10" s="36" t="s">
        <v>47</v>
      </c>
      <c r="L10" s="36" t="s">
        <v>60</v>
      </c>
      <c r="M10" s="36" t="s">
        <v>74</v>
      </c>
      <c r="N10" s="37">
        <v>36.83</v>
      </c>
      <c r="O10" s="38">
        <v>-1.52E-2</v>
      </c>
      <c r="P10" s="38">
        <v>4.4499999999999998E-2</v>
      </c>
      <c r="Q10" s="38">
        <v>0.51</v>
      </c>
      <c r="R10" s="36" t="s">
        <v>75</v>
      </c>
      <c r="S10" s="35" t="s">
        <v>76</v>
      </c>
    </row>
    <row r="11" spans="1:41" x14ac:dyDescent="0.3">
      <c r="J11" s="35" t="s">
        <v>77</v>
      </c>
      <c r="K11" s="36" t="s">
        <v>47</v>
      </c>
      <c r="L11" s="36" t="s">
        <v>65</v>
      </c>
      <c r="M11" s="36" t="s">
        <v>66</v>
      </c>
      <c r="N11" s="37">
        <v>103.89</v>
      </c>
      <c r="O11" s="38">
        <v>-1.3100000000000001E-2</v>
      </c>
      <c r="P11" s="38">
        <v>-9.9000000000000008E-3</v>
      </c>
      <c r="Q11" s="38">
        <v>0.22500000000000001</v>
      </c>
      <c r="R11" s="36" t="s">
        <v>78</v>
      </c>
      <c r="S11" s="35" t="s">
        <v>79</v>
      </c>
    </row>
    <row r="12" spans="1:41" x14ac:dyDescent="0.3">
      <c r="J12" s="35" t="s">
        <v>80</v>
      </c>
      <c r="K12" s="36" t="s">
        <v>47</v>
      </c>
      <c r="L12" s="36" t="s">
        <v>81</v>
      </c>
      <c r="M12" s="36" t="s">
        <v>82</v>
      </c>
      <c r="N12" s="37">
        <v>27.05</v>
      </c>
      <c r="O12" s="38">
        <v>-1.06E-2</v>
      </c>
      <c r="P12" s="38">
        <v>5.2900000000000003E-2</v>
      </c>
      <c r="Q12" s="38">
        <v>0.153</v>
      </c>
      <c r="R12" s="36" t="s">
        <v>83</v>
      </c>
      <c r="S12" s="35" t="s">
        <v>84</v>
      </c>
    </row>
    <row r="13" spans="1:41" x14ac:dyDescent="0.3">
      <c r="J13" s="35" t="s">
        <v>85</v>
      </c>
      <c r="K13" s="36" t="s">
        <v>47</v>
      </c>
      <c r="L13" s="36" t="s">
        <v>60</v>
      </c>
      <c r="M13" s="36" t="s">
        <v>61</v>
      </c>
      <c r="N13" s="37">
        <v>92.43</v>
      </c>
      <c r="O13" s="38">
        <v>-6.1999999999999998E-3</v>
      </c>
      <c r="P13" s="38">
        <v>4.7999999999999996E-3</v>
      </c>
      <c r="Q13" s="38">
        <v>0.46110000000000001</v>
      </c>
      <c r="R13" s="36" t="s">
        <v>86</v>
      </c>
      <c r="S13" s="35" t="s">
        <v>87</v>
      </c>
    </row>
    <row r="14" spans="1:41" x14ac:dyDescent="0.3">
      <c r="B14" s="43" t="s">
        <v>88</v>
      </c>
      <c r="C14" s="43"/>
      <c r="D14" s="43"/>
      <c r="E14" s="43"/>
      <c r="F14" s="43"/>
      <c r="J14" s="35" t="s">
        <v>89</v>
      </c>
      <c r="K14" s="36" t="s">
        <v>90</v>
      </c>
      <c r="L14" s="36" t="s">
        <v>91</v>
      </c>
      <c r="M14" s="36" t="s">
        <v>92</v>
      </c>
      <c r="N14" s="37">
        <v>48.74</v>
      </c>
      <c r="O14" s="38">
        <v>-1.12E-2</v>
      </c>
      <c r="P14" s="38">
        <v>-1.04E-2</v>
      </c>
      <c r="Q14" s="38">
        <v>5.5E-2</v>
      </c>
      <c r="R14" s="36" t="s">
        <v>93</v>
      </c>
      <c r="S14" s="35" t="s">
        <v>94</v>
      </c>
    </row>
    <row r="15" spans="1:41" x14ac:dyDescent="0.3">
      <c r="B15" s="34" t="s">
        <v>35</v>
      </c>
      <c r="C15" s="34" t="s">
        <v>38</v>
      </c>
      <c r="D15" s="34" t="s">
        <v>37</v>
      </c>
      <c r="E15" s="34" t="s">
        <v>95</v>
      </c>
      <c r="F15" s="34" t="s">
        <v>43</v>
      </c>
      <c r="J15" s="35" t="s">
        <v>96</v>
      </c>
      <c r="K15" s="36" t="s">
        <v>47</v>
      </c>
      <c r="L15" s="36" t="s">
        <v>97</v>
      </c>
      <c r="M15" s="36" t="s">
        <v>98</v>
      </c>
      <c r="N15" s="37">
        <v>97.17</v>
      </c>
      <c r="O15" s="38">
        <v>-2.3699999999999999E-2</v>
      </c>
      <c r="P15" s="38">
        <v>1.09E-2</v>
      </c>
      <c r="Q15" s="38">
        <v>0.30059999999999998</v>
      </c>
      <c r="R15" s="36" t="s">
        <v>99</v>
      </c>
      <c r="S15" s="35" t="s">
        <v>100</v>
      </c>
    </row>
    <row r="16" spans="1:41" x14ac:dyDescent="0.3">
      <c r="B16" s="35" t="s">
        <v>59</v>
      </c>
      <c r="C16" s="44" t="s">
        <v>61</v>
      </c>
      <c r="D16" s="95"/>
      <c r="E16" s="96"/>
      <c r="F16" s="95"/>
      <c r="J16" s="35" t="s">
        <v>101</v>
      </c>
      <c r="K16" s="36" t="s">
        <v>47</v>
      </c>
      <c r="L16" s="36" t="s">
        <v>48</v>
      </c>
      <c r="M16" s="36" t="s">
        <v>102</v>
      </c>
      <c r="N16" s="37">
        <v>39.799999999999997</v>
      </c>
      <c r="O16" s="38">
        <v>-1.5E-3</v>
      </c>
      <c r="P16" s="38">
        <v>-7.1999999999999998E-3</v>
      </c>
      <c r="Q16" s="38">
        <v>0.1139</v>
      </c>
      <c r="R16" s="36" t="s">
        <v>103</v>
      </c>
      <c r="S16" s="35" t="s">
        <v>104</v>
      </c>
    </row>
    <row r="17" spans="2:19" x14ac:dyDescent="0.3">
      <c r="B17" s="35" t="s">
        <v>105</v>
      </c>
      <c r="C17" s="44" t="s">
        <v>92</v>
      </c>
      <c r="D17" s="95"/>
      <c r="E17" s="96"/>
      <c r="F17" s="95"/>
      <c r="J17" s="35" t="s">
        <v>106</v>
      </c>
      <c r="K17" s="36" t="s">
        <v>47</v>
      </c>
      <c r="L17" s="36" t="s">
        <v>60</v>
      </c>
      <c r="M17" s="36" t="s">
        <v>107</v>
      </c>
      <c r="N17" s="37">
        <v>11.85</v>
      </c>
      <c r="O17" s="38">
        <v>-4.1999999999999997E-3</v>
      </c>
      <c r="P17" s="38">
        <v>5.8000000000000003E-2</v>
      </c>
      <c r="Q17" s="38">
        <v>0.19220000000000001</v>
      </c>
      <c r="R17" s="36" t="s">
        <v>108</v>
      </c>
      <c r="S17" s="35" t="s">
        <v>109</v>
      </c>
    </row>
    <row r="18" spans="2:19" x14ac:dyDescent="0.3">
      <c r="B18" s="35" t="s">
        <v>110</v>
      </c>
      <c r="C18" s="44" t="s">
        <v>111</v>
      </c>
      <c r="D18" s="95"/>
      <c r="E18" s="96"/>
      <c r="F18" s="95"/>
      <c r="J18" s="35" t="s">
        <v>112</v>
      </c>
      <c r="K18" s="36" t="s">
        <v>47</v>
      </c>
      <c r="L18" s="36" t="s">
        <v>113</v>
      </c>
      <c r="M18" s="36" t="s">
        <v>114</v>
      </c>
      <c r="N18" s="37">
        <v>52.39</v>
      </c>
      <c r="O18" s="38">
        <v>-4.1999999999999997E-3</v>
      </c>
      <c r="P18" s="38">
        <v>0.25850000000000001</v>
      </c>
      <c r="Q18" s="38">
        <v>0.2336</v>
      </c>
      <c r="R18" s="36" t="s">
        <v>115</v>
      </c>
      <c r="S18" s="35" t="s">
        <v>116</v>
      </c>
    </row>
    <row r="19" spans="2:19" x14ac:dyDescent="0.3">
      <c r="B19" s="35" t="s">
        <v>117</v>
      </c>
      <c r="C19" s="44" t="s">
        <v>61</v>
      </c>
      <c r="D19" s="95"/>
      <c r="E19" s="96"/>
      <c r="F19" s="95"/>
      <c r="J19" s="35" t="s">
        <v>118</v>
      </c>
      <c r="K19" s="36" t="s">
        <v>47</v>
      </c>
      <c r="L19" s="36" t="s">
        <v>60</v>
      </c>
      <c r="M19" s="36" t="s">
        <v>61</v>
      </c>
      <c r="N19" s="37">
        <v>17.59</v>
      </c>
      <c r="O19" s="38">
        <v>-1.5699999999999999E-2</v>
      </c>
      <c r="P19" s="38">
        <v>5.8999999999999997E-2</v>
      </c>
      <c r="Q19" s="38">
        <v>0.29720000000000002</v>
      </c>
      <c r="R19" s="36" t="s">
        <v>119</v>
      </c>
      <c r="S19" s="35" t="s">
        <v>120</v>
      </c>
    </row>
    <row r="20" spans="2:19" x14ac:dyDescent="0.3">
      <c r="B20" s="35" t="s">
        <v>121</v>
      </c>
      <c r="C20" s="44" t="s">
        <v>122</v>
      </c>
      <c r="D20" s="95"/>
      <c r="E20" s="96"/>
      <c r="F20" s="95"/>
      <c r="J20" s="35" t="s">
        <v>123</v>
      </c>
      <c r="K20" s="36" t="s">
        <v>47</v>
      </c>
      <c r="L20" s="36" t="s">
        <v>60</v>
      </c>
      <c r="M20" s="36" t="s">
        <v>74</v>
      </c>
      <c r="N20" s="37">
        <v>240.23</v>
      </c>
      <c r="O20" s="38">
        <v>-9.1999999999999998E-3</v>
      </c>
      <c r="P20" s="38">
        <v>0.17780000000000001</v>
      </c>
      <c r="Q20" s="38">
        <v>0.82369999999999999</v>
      </c>
      <c r="R20" s="36" t="s">
        <v>124</v>
      </c>
      <c r="S20" s="35" t="s">
        <v>125</v>
      </c>
    </row>
    <row r="21" spans="2:19" x14ac:dyDescent="0.3">
      <c r="B21" s="35" t="s">
        <v>126</v>
      </c>
      <c r="C21" s="44" t="s">
        <v>49</v>
      </c>
      <c r="D21" s="95"/>
      <c r="E21" s="96"/>
      <c r="F21" s="95"/>
      <c r="J21" s="35" t="s">
        <v>127</v>
      </c>
      <c r="K21" s="36" t="s">
        <v>47</v>
      </c>
      <c r="L21" s="36" t="s">
        <v>55</v>
      </c>
      <c r="M21" s="36" t="s">
        <v>70</v>
      </c>
      <c r="N21" s="37">
        <v>197.84</v>
      </c>
      <c r="O21" s="38">
        <v>-1.77E-2</v>
      </c>
      <c r="P21" s="38">
        <v>1.6999999999999999E-3</v>
      </c>
      <c r="Q21" s="38">
        <v>0.13880000000000001</v>
      </c>
      <c r="R21" s="36" t="s">
        <v>128</v>
      </c>
      <c r="S21" s="35" t="s">
        <v>129</v>
      </c>
    </row>
    <row r="22" spans="2:19" x14ac:dyDescent="0.3">
      <c r="J22" s="35" t="s">
        <v>105</v>
      </c>
      <c r="K22" s="36" t="s">
        <v>47</v>
      </c>
      <c r="L22" s="36" t="s">
        <v>91</v>
      </c>
      <c r="M22" s="36" t="s">
        <v>92</v>
      </c>
      <c r="N22" s="37">
        <v>41.17</v>
      </c>
      <c r="O22" s="38">
        <v>-1.7399999999999999E-2</v>
      </c>
      <c r="P22" s="38">
        <v>-2.35E-2</v>
      </c>
      <c r="Q22" s="38">
        <v>4.0300000000000002E-2</v>
      </c>
      <c r="R22" s="36" t="s">
        <v>130</v>
      </c>
      <c r="S22" s="35" t="s">
        <v>131</v>
      </c>
    </row>
    <row r="23" spans="2:19" x14ac:dyDescent="0.3">
      <c r="J23" s="35" t="s">
        <v>132</v>
      </c>
      <c r="K23" s="36" t="s">
        <v>47</v>
      </c>
      <c r="L23" s="36" t="s">
        <v>60</v>
      </c>
      <c r="M23" s="36" t="s">
        <v>61</v>
      </c>
      <c r="N23" s="37">
        <v>44.8</v>
      </c>
      <c r="O23" s="38">
        <v>-9.9000000000000008E-3</v>
      </c>
      <c r="P23" s="38">
        <v>0.127</v>
      </c>
      <c r="Q23" s="38">
        <v>0.29070000000000001</v>
      </c>
      <c r="R23" s="36" t="s">
        <v>75</v>
      </c>
      <c r="S23" s="35" t="s">
        <v>133</v>
      </c>
    </row>
    <row r="24" spans="2:19" x14ac:dyDescent="0.3">
      <c r="J24" s="35" t="s">
        <v>134</v>
      </c>
      <c r="K24" s="36" t="s">
        <v>47</v>
      </c>
      <c r="L24" s="36" t="s">
        <v>60</v>
      </c>
      <c r="M24" s="36" t="s">
        <v>107</v>
      </c>
      <c r="N24" s="37">
        <v>75.599999999999994</v>
      </c>
      <c r="O24" s="38">
        <v>-3.3999999999999998E-3</v>
      </c>
      <c r="P24" s="38">
        <v>1.11E-2</v>
      </c>
      <c r="Q24" s="38">
        <v>9.9500000000000005E-2</v>
      </c>
      <c r="R24" s="36" t="s">
        <v>135</v>
      </c>
      <c r="S24" s="35" t="s">
        <v>136</v>
      </c>
    </row>
    <row r="25" spans="2:19" x14ac:dyDescent="0.3">
      <c r="J25" s="35" t="s">
        <v>137</v>
      </c>
      <c r="K25" s="36" t="s">
        <v>54</v>
      </c>
      <c r="L25" s="36" t="s">
        <v>138</v>
      </c>
      <c r="M25" s="36" t="s">
        <v>139</v>
      </c>
      <c r="N25" s="37">
        <v>12.18</v>
      </c>
      <c r="O25" s="38">
        <v>-3.56E-2</v>
      </c>
      <c r="P25" s="38">
        <v>-4.02E-2</v>
      </c>
      <c r="Q25" s="38">
        <v>0.2848</v>
      </c>
      <c r="R25" s="36" t="s">
        <v>140</v>
      </c>
      <c r="S25" s="35" t="s">
        <v>141</v>
      </c>
    </row>
    <row r="26" spans="2:19" x14ac:dyDescent="0.3">
      <c r="J26" s="35" t="s">
        <v>142</v>
      </c>
      <c r="K26" s="36" t="s">
        <v>47</v>
      </c>
      <c r="L26" s="36" t="s">
        <v>48</v>
      </c>
      <c r="M26" s="36" t="s">
        <v>143</v>
      </c>
      <c r="N26" s="37">
        <v>46.5</v>
      </c>
      <c r="O26" s="38">
        <v>-5.1000000000000004E-3</v>
      </c>
      <c r="P26" s="38">
        <v>3.15E-2</v>
      </c>
      <c r="Q26" s="38">
        <v>0.39810000000000001</v>
      </c>
      <c r="R26" s="36" t="s">
        <v>144</v>
      </c>
      <c r="S26" s="35" t="s">
        <v>145</v>
      </c>
    </row>
    <row r="27" spans="2:19" x14ac:dyDescent="0.3">
      <c r="J27" s="35" t="s">
        <v>146</v>
      </c>
      <c r="K27" s="36" t="s">
        <v>47</v>
      </c>
      <c r="L27" s="36" t="s">
        <v>65</v>
      </c>
      <c r="M27" s="36" t="s">
        <v>147</v>
      </c>
      <c r="N27" s="37">
        <v>37.479999999999997</v>
      </c>
      <c r="O27" s="38">
        <v>-1.34E-2</v>
      </c>
      <c r="P27" s="38">
        <v>1.9300000000000001E-2</v>
      </c>
      <c r="Q27" s="38">
        <v>0.26579999999999998</v>
      </c>
      <c r="R27" s="36" t="s">
        <v>148</v>
      </c>
      <c r="S27" s="35" t="s">
        <v>149</v>
      </c>
    </row>
    <row r="28" spans="2:19" x14ac:dyDescent="0.3">
      <c r="J28" s="35" t="s">
        <v>150</v>
      </c>
      <c r="K28" s="36" t="s">
        <v>47</v>
      </c>
      <c r="L28" s="36" t="s">
        <v>81</v>
      </c>
      <c r="M28" s="36" t="s">
        <v>82</v>
      </c>
      <c r="N28" s="37">
        <v>26.43</v>
      </c>
      <c r="O28" s="38">
        <v>-6.7999999999999996E-3</v>
      </c>
      <c r="P28" s="38">
        <v>1.4999999999999999E-2</v>
      </c>
      <c r="Q28" s="38">
        <v>0.15820000000000001</v>
      </c>
      <c r="R28" s="36" t="s">
        <v>151</v>
      </c>
      <c r="S28" s="35" t="s">
        <v>152</v>
      </c>
    </row>
    <row r="29" spans="2:19" x14ac:dyDescent="0.3">
      <c r="J29" s="35" t="s">
        <v>153</v>
      </c>
      <c r="K29" s="36" t="s">
        <v>54</v>
      </c>
      <c r="L29" s="36" t="s">
        <v>48</v>
      </c>
      <c r="M29" s="36" t="s">
        <v>154</v>
      </c>
      <c r="N29" s="37">
        <v>381.02</v>
      </c>
      <c r="O29" s="38">
        <v>-2.7799999999999998E-2</v>
      </c>
      <c r="P29" s="38">
        <v>0.13200000000000001</v>
      </c>
      <c r="Q29" s="38">
        <v>0.62280000000000002</v>
      </c>
      <c r="R29" s="36" t="s">
        <v>155</v>
      </c>
      <c r="S29" s="35" t="s">
        <v>156</v>
      </c>
    </row>
    <row r="30" spans="2:19" x14ac:dyDescent="0.3">
      <c r="J30" s="35" t="s">
        <v>157</v>
      </c>
      <c r="K30" s="36" t="s">
        <v>90</v>
      </c>
      <c r="L30" s="36" t="s">
        <v>65</v>
      </c>
      <c r="M30" s="36" t="s">
        <v>158</v>
      </c>
      <c r="N30" s="37">
        <v>14.9</v>
      </c>
      <c r="O30" s="38">
        <v>-3.3E-3</v>
      </c>
      <c r="P30" s="38">
        <v>-6.7000000000000002E-3</v>
      </c>
      <c r="Q30" s="38">
        <v>7.9699999999999993E-2</v>
      </c>
      <c r="R30" s="36" t="s">
        <v>159</v>
      </c>
      <c r="S30" s="35" t="s">
        <v>160</v>
      </c>
    </row>
    <row r="31" spans="2:19" x14ac:dyDescent="0.3">
      <c r="J31" s="35" t="s">
        <v>161</v>
      </c>
      <c r="K31" s="36" t="s">
        <v>47</v>
      </c>
      <c r="L31" s="36" t="s">
        <v>60</v>
      </c>
      <c r="M31" s="36" t="s">
        <v>107</v>
      </c>
      <c r="N31" s="37">
        <v>45.54</v>
      </c>
      <c r="O31" s="38">
        <v>-2.0000000000000001E-4</v>
      </c>
      <c r="P31" s="38">
        <v>5.6099999999999997E-2</v>
      </c>
      <c r="Q31" s="38">
        <v>0.1656</v>
      </c>
      <c r="R31" s="36" t="s">
        <v>162</v>
      </c>
      <c r="S31" s="35" t="s">
        <v>163</v>
      </c>
    </row>
    <row r="32" spans="2:19" x14ac:dyDescent="0.3">
      <c r="J32" s="35" t="s">
        <v>164</v>
      </c>
      <c r="K32" s="36" t="s">
        <v>47</v>
      </c>
      <c r="L32" s="36" t="s">
        <v>113</v>
      </c>
      <c r="M32" s="36" t="s">
        <v>165</v>
      </c>
      <c r="N32" s="37">
        <v>14.18</v>
      </c>
      <c r="O32" s="38">
        <v>-1.3899999999999999E-2</v>
      </c>
      <c r="P32" s="38">
        <v>8.1600000000000006E-2</v>
      </c>
      <c r="Q32" s="38">
        <v>8.9899999999999994E-2</v>
      </c>
      <c r="R32" s="36" t="s">
        <v>166</v>
      </c>
      <c r="S32" s="35" t="s">
        <v>167</v>
      </c>
    </row>
    <row r="33" spans="10:19" x14ac:dyDescent="0.3">
      <c r="J33" s="35" t="s">
        <v>168</v>
      </c>
      <c r="K33" s="36" t="s">
        <v>47</v>
      </c>
      <c r="L33" s="36" t="s">
        <v>138</v>
      </c>
      <c r="M33" s="36" t="s">
        <v>169</v>
      </c>
      <c r="N33" s="37">
        <v>90.5</v>
      </c>
      <c r="O33" s="38">
        <v>-3.3E-3</v>
      </c>
      <c r="P33" s="38">
        <v>2.2599999999999999E-2</v>
      </c>
      <c r="Q33" s="38">
        <v>0.1128</v>
      </c>
      <c r="R33" s="36" t="s">
        <v>170</v>
      </c>
      <c r="S33" s="35" t="s">
        <v>171</v>
      </c>
    </row>
    <row r="34" spans="10:19" x14ac:dyDescent="0.3">
      <c r="J34" s="35" t="s">
        <v>172</v>
      </c>
      <c r="K34" s="36" t="s">
        <v>47</v>
      </c>
      <c r="L34" s="36" t="s">
        <v>138</v>
      </c>
      <c r="M34" s="36" t="s">
        <v>169</v>
      </c>
      <c r="N34" s="37">
        <v>32.32</v>
      </c>
      <c r="O34" s="38">
        <v>-8.8999999999999999E-3</v>
      </c>
      <c r="P34" s="38">
        <v>1.44E-2</v>
      </c>
      <c r="Q34" s="38">
        <v>0.23169999999999999</v>
      </c>
      <c r="R34" s="36" t="s">
        <v>173</v>
      </c>
      <c r="S34" s="35" t="s">
        <v>174</v>
      </c>
    </row>
    <row r="35" spans="10:19" x14ac:dyDescent="0.3">
      <c r="J35" s="35" t="s">
        <v>175</v>
      </c>
      <c r="K35" s="36" t="s">
        <v>54</v>
      </c>
      <c r="L35" s="36" t="s">
        <v>60</v>
      </c>
      <c r="M35" s="36" t="s">
        <v>107</v>
      </c>
      <c r="N35" s="37">
        <v>134.44999999999999</v>
      </c>
      <c r="O35" s="38">
        <v>-3.0000000000000001E-3</v>
      </c>
      <c r="P35" s="38">
        <v>6.25E-2</v>
      </c>
      <c r="Q35" s="38">
        <v>0.25779999999999997</v>
      </c>
      <c r="R35" s="36" t="s">
        <v>176</v>
      </c>
      <c r="S35" s="35" t="s">
        <v>177</v>
      </c>
    </row>
    <row r="36" spans="10:19" x14ac:dyDescent="0.3">
      <c r="J36" s="35" t="s">
        <v>178</v>
      </c>
      <c r="K36" s="36" t="s">
        <v>90</v>
      </c>
      <c r="L36" s="36" t="s">
        <v>48</v>
      </c>
      <c r="M36" s="36" t="s">
        <v>143</v>
      </c>
      <c r="N36" s="37">
        <v>44.52</v>
      </c>
      <c r="O36" s="38">
        <v>-1.6400000000000001E-2</v>
      </c>
      <c r="P36" s="38">
        <v>2.9100000000000001E-2</v>
      </c>
      <c r="Q36" s="38">
        <v>8.5900000000000004E-2</v>
      </c>
      <c r="R36" s="36" t="s">
        <v>179</v>
      </c>
      <c r="S36" s="35" t="s">
        <v>180</v>
      </c>
    </row>
    <row r="37" spans="10:19" x14ac:dyDescent="0.3">
      <c r="J37" s="35" t="s">
        <v>181</v>
      </c>
      <c r="K37" s="36" t="s">
        <v>54</v>
      </c>
      <c r="L37" s="36" t="s">
        <v>81</v>
      </c>
      <c r="M37" s="36" t="s">
        <v>182</v>
      </c>
      <c r="N37" s="37">
        <v>73.900000000000006</v>
      </c>
      <c r="O37" s="38">
        <v>-2E-3</v>
      </c>
      <c r="P37" s="38">
        <v>0.1104</v>
      </c>
      <c r="Q37" s="38">
        <v>0.12740000000000001</v>
      </c>
      <c r="R37" s="36" t="s">
        <v>75</v>
      </c>
      <c r="S37" s="35" t="s">
        <v>183</v>
      </c>
    </row>
    <row r="38" spans="10:19" x14ac:dyDescent="0.3">
      <c r="J38" s="35" t="s">
        <v>184</v>
      </c>
      <c r="K38" s="36" t="s">
        <v>47</v>
      </c>
      <c r="L38" s="36" t="s">
        <v>113</v>
      </c>
      <c r="M38" s="36" t="s">
        <v>185</v>
      </c>
      <c r="N38" s="37">
        <v>38.5</v>
      </c>
      <c r="O38" s="38">
        <v>-1.03E-2</v>
      </c>
      <c r="P38" s="38">
        <v>4.6199999999999998E-2</v>
      </c>
      <c r="Q38" s="38">
        <v>0.19639999999999999</v>
      </c>
      <c r="R38" s="36" t="s">
        <v>186</v>
      </c>
      <c r="S38" s="35" t="s">
        <v>187</v>
      </c>
    </row>
    <row r="39" spans="10:19" x14ac:dyDescent="0.3">
      <c r="J39" s="35" t="s">
        <v>188</v>
      </c>
      <c r="K39" s="36" t="s">
        <v>47</v>
      </c>
      <c r="L39" s="36" t="s">
        <v>48</v>
      </c>
      <c r="M39" s="36" t="s">
        <v>143</v>
      </c>
      <c r="N39" s="37">
        <v>22.26</v>
      </c>
      <c r="O39" s="38">
        <v>-1.4200000000000001E-2</v>
      </c>
      <c r="P39" s="38">
        <v>0.13109999999999999</v>
      </c>
      <c r="Q39" s="38">
        <v>1.046</v>
      </c>
      <c r="R39" s="36" t="s">
        <v>189</v>
      </c>
      <c r="S39" s="35" t="s">
        <v>190</v>
      </c>
    </row>
    <row r="40" spans="10:19" x14ac:dyDescent="0.3">
      <c r="J40" s="35" t="s">
        <v>191</v>
      </c>
      <c r="K40" s="36" t="s">
        <v>47</v>
      </c>
      <c r="L40" s="36" t="s">
        <v>60</v>
      </c>
      <c r="M40" s="36" t="s">
        <v>74</v>
      </c>
      <c r="N40" s="37">
        <v>34.450000000000003</v>
      </c>
      <c r="O40" s="38">
        <v>-1.29E-2</v>
      </c>
      <c r="P40" s="38">
        <v>3.4500000000000003E-2</v>
      </c>
      <c r="Q40" s="38">
        <v>0.26190000000000002</v>
      </c>
      <c r="R40" s="36" t="s">
        <v>83</v>
      </c>
      <c r="S40" s="35" t="s">
        <v>192</v>
      </c>
    </row>
    <row r="41" spans="10:19" x14ac:dyDescent="0.3">
      <c r="J41" s="35" t="s">
        <v>193</v>
      </c>
      <c r="K41" s="36" t="s">
        <v>47</v>
      </c>
      <c r="L41" s="36" t="s">
        <v>60</v>
      </c>
      <c r="M41" s="36" t="s">
        <v>107</v>
      </c>
      <c r="N41" s="37">
        <v>19.2</v>
      </c>
      <c r="O41" s="38">
        <v>-2.5999999999999999E-3</v>
      </c>
      <c r="P41" s="38">
        <v>1.5900000000000001E-2</v>
      </c>
      <c r="Q41" s="38">
        <v>0.14080000000000001</v>
      </c>
      <c r="R41" s="36" t="s">
        <v>194</v>
      </c>
      <c r="S41" s="35" t="s">
        <v>195</v>
      </c>
    </row>
    <row r="42" spans="10:19" x14ac:dyDescent="0.3">
      <c r="J42" s="35" t="s">
        <v>196</v>
      </c>
      <c r="K42" s="36" t="s">
        <v>54</v>
      </c>
      <c r="L42" s="36" t="s">
        <v>65</v>
      </c>
      <c r="M42" s="36" t="s">
        <v>197</v>
      </c>
      <c r="N42" s="37">
        <v>444.23</v>
      </c>
      <c r="O42" s="38">
        <v>-1.44E-2</v>
      </c>
      <c r="P42" s="38">
        <v>4.0099999999999997E-2</v>
      </c>
      <c r="Q42" s="38">
        <v>0.21540000000000001</v>
      </c>
      <c r="R42" s="36" t="s">
        <v>198</v>
      </c>
      <c r="S42" s="35" t="s">
        <v>199</v>
      </c>
    </row>
    <row r="43" spans="10:19" x14ac:dyDescent="0.3">
      <c r="J43" s="35" t="s">
        <v>200</v>
      </c>
      <c r="K43" s="36" t="s">
        <v>47</v>
      </c>
      <c r="L43" s="36" t="s">
        <v>60</v>
      </c>
      <c r="M43" s="36" t="s">
        <v>61</v>
      </c>
      <c r="N43" s="37">
        <v>61.2</v>
      </c>
      <c r="O43" s="38">
        <v>-8.0999999999999996E-3</v>
      </c>
      <c r="P43" s="38">
        <v>2.5999999999999999E-2</v>
      </c>
      <c r="Q43" s="38">
        <v>0.4108</v>
      </c>
      <c r="R43" s="36" t="s">
        <v>201</v>
      </c>
      <c r="S43" s="35" t="s">
        <v>202</v>
      </c>
    </row>
    <row r="44" spans="10:19" x14ac:dyDescent="0.3">
      <c r="J44" s="35" t="s">
        <v>203</v>
      </c>
      <c r="K44" s="36" t="s">
        <v>47</v>
      </c>
      <c r="L44" s="36" t="s">
        <v>113</v>
      </c>
      <c r="M44" s="36" t="s">
        <v>165</v>
      </c>
      <c r="N44" s="37">
        <v>38.22</v>
      </c>
      <c r="O44" s="38">
        <v>-3.0999999999999999E-3</v>
      </c>
      <c r="P44" s="38">
        <v>6.88E-2</v>
      </c>
      <c r="Q44" s="38">
        <v>5.7599999999999998E-2</v>
      </c>
      <c r="R44" s="36" t="s">
        <v>204</v>
      </c>
      <c r="S44" s="35" t="s">
        <v>205</v>
      </c>
    </row>
    <row r="45" spans="10:19" x14ac:dyDescent="0.3">
      <c r="J45" s="35" t="s">
        <v>206</v>
      </c>
      <c r="K45" s="36" t="s">
        <v>47</v>
      </c>
      <c r="L45" s="36" t="s">
        <v>65</v>
      </c>
      <c r="M45" s="36" t="s">
        <v>66</v>
      </c>
      <c r="N45" s="37">
        <v>48.35</v>
      </c>
      <c r="O45" s="38">
        <v>-1.1999999999999999E-3</v>
      </c>
      <c r="P45" s="38">
        <v>8.77E-2</v>
      </c>
      <c r="Q45" s="38">
        <v>0.1885</v>
      </c>
      <c r="R45" s="36" t="s">
        <v>207</v>
      </c>
      <c r="S45" s="35" t="s">
        <v>208</v>
      </c>
    </row>
    <row r="46" spans="10:19" x14ac:dyDescent="0.3">
      <c r="J46" s="35" t="s">
        <v>209</v>
      </c>
      <c r="K46" s="36" t="s">
        <v>47</v>
      </c>
      <c r="L46" s="36" t="s">
        <v>48</v>
      </c>
      <c r="M46" s="36" t="s">
        <v>210</v>
      </c>
      <c r="N46" s="37">
        <v>65.260000000000005</v>
      </c>
      <c r="O46" s="38">
        <v>-6.1999999999999998E-3</v>
      </c>
      <c r="P46" s="38">
        <v>-1.7899999999999999E-2</v>
      </c>
      <c r="Q46" s="38">
        <v>2.3699999999999999E-2</v>
      </c>
      <c r="R46" s="36" t="s">
        <v>211</v>
      </c>
      <c r="S46" s="35" t="s">
        <v>212</v>
      </c>
    </row>
    <row r="47" spans="10:19" x14ac:dyDescent="0.3">
      <c r="J47" s="35" t="s">
        <v>213</v>
      </c>
      <c r="K47" s="36" t="s">
        <v>47</v>
      </c>
      <c r="L47" s="36" t="s">
        <v>65</v>
      </c>
      <c r="M47" s="36" t="s">
        <v>214</v>
      </c>
      <c r="N47" s="37">
        <v>90.55</v>
      </c>
      <c r="O47" s="38">
        <v>-7.3000000000000001E-3</v>
      </c>
      <c r="P47" s="38">
        <v>3.7199999999999997E-2</v>
      </c>
      <c r="Q47" s="38">
        <v>0.1429</v>
      </c>
      <c r="R47" s="36" t="s">
        <v>215</v>
      </c>
      <c r="S47" s="35" t="s">
        <v>216</v>
      </c>
    </row>
    <row r="48" spans="10:19" x14ac:dyDescent="0.3">
      <c r="J48" s="35" t="s">
        <v>217</v>
      </c>
      <c r="K48" s="36" t="s">
        <v>47</v>
      </c>
      <c r="L48" s="36" t="s">
        <v>65</v>
      </c>
      <c r="M48" s="36" t="s">
        <v>66</v>
      </c>
      <c r="N48" s="37">
        <v>48.33</v>
      </c>
      <c r="O48" s="38">
        <v>-1.0800000000000001E-2</v>
      </c>
      <c r="P48" s="38">
        <v>8.2199999999999995E-2</v>
      </c>
      <c r="Q48" s="38">
        <v>0.32629999999999998</v>
      </c>
      <c r="R48" s="36" t="s">
        <v>218</v>
      </c>
      <c r="S48" s="35" t="s">
        <v>219</v>
      </c>
    </row>
    <row r="49" spans="10:19" x14ac:dyDescent="0.3">
      <c r="J49" s="35" t="s">
        <v>220</v>
      </c>
      <c r="K49" s="36" t="s">
        <v>47</v>
      </c>
      <c r="L49" s="36" t="s">
        <v>65</v>
      </c>
      <c r="M49" s="36" t="s">
        <v>158</v>
      </c>
      <c r="N49" s="37">
        <v>39.799999999999997</v>
      </c>
      <c r="O49" s="38">
        <v>-1.09E-2</v>
      </c>
      <c r="P49" s="38">
        <v>1.17E-2</v>
      </c>
      <c r="Q49" s="38">
        <v>0.64600000000000002</v>
      </c>
      <c r="R49" s="36" t="s">
        <v>221</v>
      </c>
      <c r="S49" s="35" t="s">
        <v>222</v>
      </c>
    </row>
    <row r="50" spans="10:19" x14ac:dyDescent="0.3">
      <c r="J50" s="35" t="s">
        <v>117</v>
      </c>
      <c r="K50" s="36" t="s">
        <v>47</v>
      </c>
      <c r="L50" s="36" t="s">
        <v>60</v>
      </c>
      <c r="M50" s="36" t="s">
        <v>61</v>
      </c>
      <c r="N50" s="37">
        <v>115.5</v>
      </c>
      <c r="O50" s="38">
        <v>-4.7000000000000002E-3</v>
      </c>
      <c r="P50" s="38">
        <v>6.2100000000000002E-2</v>
      </c>
      <c r="Q50" s="38">
        <v>0.56230000000000002</v>
      </c>
      <c r="R50" s="36" t="s">
        <v>223</v>
      </c>
      <c r="S50" s="35" t="s">
        <v>224</v>
      </c>
    </row>
    <row r="51" spans="10:19" x14ac:dyDescent="0.3">
      <c r="J51" s="35" t="s">
        <v>225</v>
      </c>
      <c r="K51" s="36" t="s">
        <v>47</v>
      </c>
      <c r="L51" s="36" t="s">
        <v>81</v>
      </c>
      <c r="M51" s="36" t="s">
        <v>226</v>
      </c>
      <c r="N51" s="37">
        <v>591.70000000000005</v>
      </c>
      <c r="O51" s="38">
        <v>-1.1999999999999999E-3</v>
      </c>
      <c r="P51" s="38">
        <v>-1.2800000000000001E-2</v>
      </c>
      <c r="Q51" s="38">
        <v>0.20019999999999999</v>
      </c>
      <c r="R51" s="36" t="s">
        <v>50</v>
      </c>
      <c r="S51" s="35" t="s">
        <v>227</v>
      </c>
    </row>
    <row r="52" spans="10:19" x14ac:dyDescent="0.3">
      <c r="J52" s="35" t="s">
        <v>228</v>
      </c>
      <c r="K52" s="36" t="s">
        <v>47</v>
      </c>
      <c r="L52" s="36" t="s">
        <v>138</v>
      </c>
      <c r="M52" s="36" t="s">
        <v>169</v>
      </c>
      <c r="N52" s="37">
        <v>70.8</v>
      </c>
      <c r="O52" s="38">
        <v>-1.8800000000000001E-2</v>
      </c>
      <c r="P52" s="38">
        <v>2.1100000000000001E-2</v>
      </c>
      <c r="Q52" s="38">
        <v>0.15140000000000001</v>
      </c>
      <c r="R52" s="36" t="s">
        <v>173</v>
      </c>
      <c r="S52" s="35" t="s">
        <v>229</v>
      </c>
    </row>
    <row r="53" spans="10:19" x14ac:dyDescent="0.3">
      <c r="J53" s="35" t="s">
        <v>230</v>
      </c>
      <c r="K53" s="36" t="s">
        <v>90</v>
      </c>
      <c r="L53" s="36" t="s">
        <v>65</v>
      </c>
      <c r="M53" s="36" t="s">
        <v>158</v>
      </c>
      <c r="N53" s="37">
        <v>39.799999999999997</v>
      </c>
      <c r="O53" s="38">
        <v>-2.93E-2</v>
      </c>
      <c r="P53" s="38">
        <v>-5.0000000000000001E-3</v>
      </c>
      <c r="Q53" s="38">
        <v>0.32669999999999999</v>
      </c>
      <c r="R53" s="36" t="s">
        <v>231</v>
      </c>
      <c r="S53" s="35" t="s">
        <v>232</v>
      </c>
    </row>
    <row r="54" spans="10:19" x14ac:dyDescent="0.3">
      <c r="J54" s="35" t="s">
        <v>233</v>
      </c>
      <c r="K54" s="36" t="s">
        <v>54</v>
      </c>
      <c r="L54" s="36" t="s">
        <v>60</v>
      </c>
      <c r="M54" s="36" t="s">
        <v>107</v>
      </c>
      <c r="N54" s="37">
        <v>18.75</v>
      </c>
      <c r="O54" s="38">
        <v>-2.7000000000000001E-3</v>
      </c>
      <c r="P54" s="38">
        <v>0.15740000000000001</v>
      </c>
      <c r="Q54" s="38">
        <v>0.46029999999999999</v>
      </c>
      <c r="R54" s="36" t="s">
        <v>234</v>
      </c>
      <c r="S54" s="35" t="s">
        <v>235</v>
      </c>
    </row>
    <row r="55" spans="10:19" x14ac:dyDescent="0.3">
      <c r="J55" s="35" t="s">
        <v>236</v>
      </c>
      <c r="K55" s="36" t="s">
        <v>54</v>
      </c>
      <c r="L55" s="36" t="s">
        <v>60</v>
      </c>
      <c r="M55" s="36" t="s">
        <v>107</v>
      </c>
      <c r="N55" s="37">
        <v>51.88</v>
      </c>
      <c r="O55" s="38">
        <v>-7.1000000000000004E-3</v>
      </c>
      <c r="P55" s="38">
        <v>0.12509999999999999</v>
      </c>
      <c r="Q55" s="38">
        <v>0.32279999999999998</v>
      </c>
      <c r="R55" s="36" t="s">
        <v>162</v>
      </c>
      <c r="S55" s="35" t="s">
        <v>237</v>
      </c>
    </row>
    <row r="56" spans="10:19" x14ac:dyDescent="0.3">
      <c r="J56" s="35" t="s">
        <v>238</v>
      </c>
      <c r="K56" s="36" t="s">
        <v>90</v>
      </c>
      <c r="L56" s="36" t="s">
        <v>55</v>
      </c>
      <c r="M56" s="36" t="s">
        <v>56</v>
      </c>
      <c r="N56" s="37">
        <v>2.92</v>
      </c>
      <c r="O56" s="38">
        <v>-2.6700000000000002E-2</v>
      </c>
      <c r="P56" s="38">
        <v>4.2900000000000001E-2</v>
      </c>
      <c r="Q56" s="38">
        <v>3.4923000000000002</v>
      </c>
      <c r="R56" s="36" t="s">
        <v>239</v>
      </c>
      <c r="S56" s="35" t="s">
        <v>240</v>
      </c>
    </row>
    <row r="57" spans="10:19" x14ac:dyDescent="0.3">
      <c r="J57" s="35" t="s">
        <v>241</v>
      </c>
      <c r="K57" s="36" t="s">
        <v>47</v>
      </c>
      <c r="L57" s="36" t="s">
        <v>65</v>
      </c>
      <c r="M57" s="36" t="s">
        <v>147</v>
      </c>
      <c r="N57" s="37">
        <v>125.77</v>
      </c>
      <c r="O57" s="38">
        <v>-2.9999999999999997E-4</v>
      </c>
      <c r="P57" s="38">
        <v>6.7900000000000002E-2</v>
      </c>
      <c r="Q57" s="38">
        <v>4.3900000000000002E-2</v>
      </c>
      <c r="R57" s="36" t="s">
        <v>166</v>
      </c>
      <c r="S57" s="35" t="s">
        <v>242</v>
      </c>
    </row>
    <row r="58" spans="10:19" x14ac:dyDescent="0.3">
      <c r="J58" s="35" t="s">
        <v>243</v>
      </c>
      <c r="K58" s="36" t="s">
        <v>47</v>
      </c>
      <c r="L58" s="36" t="s">
        <v>65</v>
      </c>
      <c r="M58" s="36" t="s">
        <v>158</v>
      </c>
      <c r="N58" s="37">
        <v>49.92</v>
      </c>
      <c r="O58" s="38">
        <v>-3.3999999999999998E-3</v>
      </c>
      <c r="P58" s="38">
        <v>4.7600000000000003E-2</v>
      </c>
      <c r="Q58" s="38">
        <v>0.4345</v>
      </c>
      <c r="R58" s="36" t="s">
        <v>244</v>
      </c>
      <c r="S58" s="35" t="s">
        <v>245</v>
      </c>
    </row>
    <row r="59" spans="10:19" x14ac:dyDescent="0.3">
      <c r="J59" s="35" t="s">
        <v>246</v>
      </c>
      <c r="K59" s="36" t="s">
        <v>90</v>
      </c>
      <c r="L59" s="36" t="s">
        <v>60</v>
      </c>
      <c r="M59" s="36" t="s">
        <v>247</v>
      </c>
      <c r="N59" s="37">
        <v>67.290000000000006</v>
      </c>
      <c r="O59" s="38">
        <v>-1.04E-2</v>
      </c>
      <c r="P59" s="38">
        <v>8.7400000000000005E-2</v>
      </c>
      <c r="Q59" s="38">
        <v>0.4894</v>
      </c>
      <c r="R59" s="36" t="s">
        <v>248</v>
      </c>
      <c r="S59" s="35" t="s">
        <v>249</v>
      </c>
    </row>
    <row r="60" spans="10:19" x14ac:dyDescent="0.3">
      <c r="J60" s="35" t="s">
        <v>250</v>
      </c>
      <c r="K60" s="36" t="s">
        <v>54</v>
      </c>
      <c r="L60" s="36" t="s">
        <v>65</v>
      </c>
      <c r="M60" s="36" t="s">
        <v>66</v>
      </c>
      <c r="N60" s="37">
        <v>17.150099999999998</v>
      </c>
      <c r="O60" s="38">
        <v>-3.32E-2</v>
      </c>
      <c r="P60" s="38">
        <v>-3.1099999999999999E-2</v>
      </c>
      <c r="Q60" s="38" t="s">
        <v>251</v>
      </c>
      <c r="R60" s="36" t="s">
        <v>252</v>
      </c>
      <c r="S60" s="35" t="s">
        <v>253</v>
      </c>
    </row>
    <row r="61" spans="10:19" x14ac:dyDescent="0.3">
      <c r="J61" s="35" t="s">
        <v>254</v>
      </c>
      <c r="K61" s="36" t="s">
        <v>47</v>
      </c>
      <c r="L61" s="36" t="s">
        <v>65</v>
      </c>
      <c r="M61" s="36" t="s">
        <v>66</v>
      </c>
      <c r="N61" s="37">
        <v>21.85</v>
      </c>
      <c r="O61" s="38">
        <v>-1.5800000000000002E-2</v>
      </c>
      <c r="P61" s="38">
        <v>0</v>
      </c>
      <c r="Q61" s="38">
        <v>0.29210000000000003</v>
      </c>
      <c r="R61" s="36" t="s">
        <v>255</v>
      </c>
      <c r="S61" s="35" t="s">
        <v>256</v>
      </c>
    </row>
    <row r="62" spans="10:19" x14ac:dyDescent="0.3">
      <c r="J62" s="35" t="s">
        <v>257</v>
      </c>
      <c r="K62" s="36" t="s">
        <v>54</v>
      </c>
      <c r="L62" s="36" t="s">
        <v>60</v>
      </c>
      <c r="M62" s="36" t="s">
        <v>107</v>
      </c>
      <c r="N62" s="37">
        <v>45.98</v>
      </c>
      <c r="O62" s="38">
        <v>-1.44E-2</v>
      </c>
      <c r="P62" s="38">
        <v>5.1700000000000003E-2</v>
      </c>
      <c r="Q62" s="38">
        <v>0.31</v>
      </c>
      <c r="R62" s="36" t="s">
        <v>258</v>
      </c>
      <c r="S62" s="35" t="s">
        <v>259</v>
      </c>
    </row>
    <row r="63" spans="10:19" x14ac:dyDescent="0.3">
      <c r="J63" s="35" t="s">
        <v>260</v>
      </c>
      <c r="K63" s="36" t="s">
        <v>54</v>
      </c>
      <c r="L63" s="36" t="s">
        <v>60</v>
      </c>
      <c r="M63" s="36" t="s">
        <v>107</v>
      </c>
      <c r="N63" s="37">
        <v>11.4</v>
      </c>
      <c r="O63" s="38">
        <v>-3.3099999999999997E-2</v>
      </c>
      <c r="P63" s="38">
        <v>3.5000000000000001E-3</v>
      </c>
      <c r="Q63" s="38">
        <v>0.37680000000000002</v>
      </c>
      <c r="R63" s="36" t="s">
        <v>261</v>
      </c>
      <c r="S63" s="35" t="s">
        <v>262</v>
      </c>
    </row>
    <row r="64" spans="10:19" x14ac:dyDescent="0.3">
      <c r="J64" s="35" t="s">
        <v>110</v>
      </c>
      <c r="K64" s="36" t="s">
        <v>54</v>
      </c>
      <c r="L64" s="36" t="s">
        <v>138</v>
      </c>
      <c r="M64" s="36" t="s">
        <v>111</v>
      </c>
      <c r="N64" s="37">
        <v>105.17</v>
      </c>
      <c r="O64" s="38">
        <v>-3.2000000000000002E-3</v>
      </c>
      <c r="P64" s="38">
        <v>0.24510000000000001</v>
      </c>
      <c r="Q64" s="38">
        <v>1.6525000000000001</v>
      </c>
      <c r="R64" s="36" t="s">
        <v>263</v>
      </c>
      <c r="S64" s="35" t="s">
        <v>264</v>
      </c>
    </row>
    <row r="65" spans="10:19" x14ac:dyDescent="0.3">
      <c r="J65" s="35" t="s">
        <v>265</v>
      </c>
      <c r="K65" s="36" t="s">
        <v>47</v>
      </c>
      <c r="L65" s="36" t="s">
        <v>138</v>
      </c>
      <c r="M65" s="36" t="s">
        <v>169</v>
      </c>
      <c r="N65" s="37">
        <v>126.25</v>
      </c>
      <c r="O65" s="38">
        <v>-1.61E-2</v>
      </c>
      <c r="P65" s="38">
        <v>2.0000000000000001E-4</v>
      </c>
      <c r="Q65" s="38">
        <v>0.3296</v>
      </c>
      <c r="R65" s="36" t="s">
        <v>266</v>
      </c>
      <c r="S65" s="35" t="s">
        <v>267</v>
      </c>
    </row>
    <row r="66" spans="10:19" x14ac:dyDescent="0.3">
      <c r="J66" s="35" t="s">
        <v>268</v>
      </c>
      <c r="K66" s="36" t="s">
        <v>54</v>
      </c>
      <c r="L66" s="36" t="s">
        <v>91</v>
      </c>
      <c r="M66" s="36" t="s">
        <v>269</v>
      </c>
      <c r="N66" s="37">
        <v>95.69</v>
      </c>
      <c r="O66" s="38">
        <v>-1.6400000000000001E-2</v>
      </c>
      <c r="P66" s="38">
        <v>5.6500000000000002E-2</v>
      </c>
      <c r="Q66" s="38">
        <v>0.13819999999999999</v>
      </c>
      <c r="R66" s="36" t="s">
        <v>201</v>
      </c>
      <c r="S66" s="35" t="s">
        <v>270</v>
      </c>
    </row>
    <row r="67" spans="10:19" x14ac:dyDescent="0.3">
      <c r="J67" s="35" t="s">
        <v>271</v>
      </c>
      <c r="K67" s="36" t="s">
        <v>47</v>
      </c>
      <c r="L67" s="36" t="s">
        <v>60</v>
      </c>
      <c r="M67" s="36" t="s">
        <v>61</v>
      </c>
      <c r="N67" s="37">
        <v>50.85</v>
      </c>
      <c r="O67" s="38">
        <v>-5.3E-3</v>
      </c>
      <c r="P67" s="38">
        <v>5.1000000000000004E-3</v>
      </c>
      <c r="Q67" s="38">
        <v>0.1623</v>
      </c>
      <c r="R67" s="36" t="s">
        <v>272</v>
      </c>
      <c r="S67" s="35" t="s">
        <v>273</v>
      </c>
    </row>
    <row r="68" spans="10:19" x14ac:dyDescent="0.3">
      <c r="J68" s="35" t="s">
        <v>274</v>
      </c>
      <c r="K68" s="36" t="s">
        <v>90</v>
      </c>
      <c r="L68" s="36" t="s">
        <v>275</v>
      </c>
      <c r="M68" s="36" t="s">
        <v>276</v>
      </c>
      <c r="N68" s="37">
        <v>3.69</v>
      </c>
      <c r="O68" s="38">
        <v>-2.7000000000000001E-3</v>
      </c>
      <c r="P68" s="38">
        <v>0.1216</v>
      </c>
      <c r="Q68" s="38">
        <v>0.1081</v>
      </c>
      <c r="R68" s="36" t="s">
        <v>277</v>
      </c>
      <c r="S68" s="35" t="s">
        <v>278</v>
      </c>
    </row>
    <row r="69" spans="10:19" x14ac:dyDescent="0.3">
      <c r="J69" s="35" t="s">
        <v>279</v>
      </c>
      <c r="K69" s="36" t="s">
        <v>90</v>
      </c>
      <c r="L69" s="36" t="s">
        <v>60</v>
      </c>
      <c r="M69" s="36" t="s">
        <v>61</v>
      </c>
      <c r="N69" s="37">
        <v>27.26</v>
      </c>
      <c r="O69" s="38">
        <v>-6.8999999999999999E-3</v>
      </c>
      <c r="P69" s="38">
        <v>7.5300000000000006E-2</v>
      </c>
      <c r="Q69" s="38">
        <v>0.36709999999999998</v>
      </c>
      <c r="R69" s="36" t="s">
        <v>280</v>
      </c>
      <c r="S69" s="35" t="s">
        <v>281</v>
      </c>
    </row>
    <row r="70" spans="10:19" x14ac:dyDescent="0.3">
      <c r="J70" s="35" t="s">
        <v>126</v>
      </c>
      <c r="K70" s="36" t="s">
        <v>47</v>
      </c>
      <c r="L70" s="36" t="s">
        <v>48</v>
      </c>
      <c r="M70" s="36" t="s">
        <v>49</v>
      </c>
      <c r="N70" s="37">
        <v>65.83</v>
      </c>
      <c r="O70" s="38">
        <v>-6.3E-3</v>
      </c>
      <c r="P70" s="38">
        <v>2.5399999999999999E-2</v>
      </c>
      <c r="Q70" s="38">
        <v>0.1186</v>
      </c>
      <c r="R70" s="36" t="s">
        <v>282</v>
      </c>
      <c r="S70" s="35" t="s">
        <v>283</v>
      </c>
    </row>
    <row r="71" spans="10:19" x14ac:dyDescent="0.3">
      <c r="J71" s="35" t="s">
        <v>284</v>
      </c>
      <c r="K71" s="36" t="s">
        <v>47</v>
      </c>
      <c r="L71" s="36" t="s">
        <v>91</v>
      </c>
      <c r="M71" s="36" t="s">
        <v>285</v>
      </c>
      <c r="N71" s="37">
        <v>36.479999999999997</v>
      </c>
      <c r="O71" s="38">
        <v>-1.9400000000000001E-2</v>
      </c>
      <c r="P71" s="38">
        <v>7.2599999999999998E-2</v>
      </c>
      <c r="Q71" s="38">
        <v>0.25359999999999999</v>
      </c>
      <c r="R71" s="36" t="s">
        <v>86</v>
      </c>
      <c r="S71" s="35" t="s">
        <v>286</v>
      </c>
    </row>
    <row r="72" spans="10:19" x14ac:dyDescent="0.3">
      <c r="J72" s="35" t="s">
        <v>287</v>
      </c>
      <c r="K72" s="36" t="s">
        <v>47</v>
      </c>
      <c r="L72" s="36" t="s">
        <v>91</v>
      </c>
      <c r="M72" s="36" t="s">
        <v>285</v>
      </c>
      <c r="N72" s="37">
        <v>20.91</v>
      </c>
      <c r="O72" s="38">
        <v>-1.9199999999999998E-2</v>
      </c>
      <c r="P72" s="38">
        <v>6.7400000000000002E-2</v>
      </c>
      <c r="Q72" s="38">
        <v>2.5682999999999998</v>
      </c>
      <c r="R72" s="36" t="s">
        <v>288</v>
      </c>
      <c r="S72" s="35" t="s">
        <v>289</v>
      </c>
    </row>
    <row r="73" spans="10:19" x14ac:dyDescent="0.3">
      <c r="J73" s="35" t="s">
        <v>290</v>
      </c>
      <c r="K73" s="36" t="s">
        <v>47</v>
      </c>
      <c r="L73" s="36" t="s">
        <v>275</v>
      </c>
      <c r="M73" s="36" t="s">
        <v>276</v>
      </c>
      <c r="N73" s="37">
        <v>18.03</v>
      </c>
      <c r="O73" s="38">
        <v>-8.8000000000000005E-3</v>
      </c>
      <c r="P73" s="38">
        <v>8.48E-2</v>
      </c>
      <c r="Q73" s="38">
        <v>0.16250000000000001</v>
      </c>
      <c r="R73" s="36" t="s">
        <v>291</v>
      </c>
      <c r="S73" s="35" t="s">
        <v>292</v>
      </c>
    </row>
    <row r="74" spans="10:19" x14ac:dyDescent="0.3">
      <c r="J74" s="35" t="s">
        <v>293</v>
      </c>
      <c r="K74" s="36" t="s">
        <v>47</v>
      </c>
      <c r="L74" s="36" t="s">
        <v>60</v>
      </c>
      <c r="M74" s="36" t="s">
        <v>61</v>
      </c>
      <c r="N74" s="37">
        <v>60.54</v>
      </c>
      <c r="O74" s="38">
        <v>-8.9999999999999993E-3</v>
      </c>
      <c r="P74" s="38">
        <v>5.8000000000000003E-2</v>
      </c>
      <c r="Q74" s="38">
        <v>0.23499999999999999</v>
      </c>
      <c r="R74" s="36" t="s">
        <v>294</v>
      </c>
      <c r="S74" s="35" t="s">
        <v>295</v>
      </c>
    </row>
    <row r="75" spans="10:19" x14ac:dyDescent="0.3">
      <c r="J75" s="35" t="s">
        <v>296</v>
      </c>
      <c r="K75" s="36" t="s">
        <v>47</v>
      </c>
      <c r="L75" s="36" t="s">
        <v>48</v>
      </c>
      <c r="M75" s="36" t="s">
        <v>143</v>
      </c>
      <c r="N75" s="37">
        <v>147.51</v>
      </c>
      <c r="O75" s="38">
        <v>-4.5999999999999999E-3</v>
      </c>
      <c r="P75" s="38">
        <v>1.6000000000000001E-3</v>
      </c>
      <c r="Q75" s="38">
        <v>0.29670000000000002</v>
      </c>
      <c r="R75" s="36" t="s">
        <v>297</v>
      </c>
      <c r="S75" s="35" t="s">
        <v>298</v>
      </c>
    </row>
    <row r="76" spans="10:19" x14ac:dyDescent="0.3">
      <c r="J76" s="35" t="s">
        <v>299</v>
      </c>
      <c r="K76" s="36" t="s">
        <v>47</v>
      </c>
      <c r="L76" s="36" t="s">
        <v>55</v>
      </c>
      <c r="M76" s="36" t="s">
        <v>56</v>
      </c>
      <c r="N76" s="37">
        <v>158.21</v>
      </c>
      <c r="O76" s="38">
        <v>-4.4000000000000003E-3</v>
      </c>
      <c r="P76" s="38">
        <v>4.4200000000000003E-2</v>
      </c>
      <c r="Q76" s="38">
        <v>0.124</v>
      </c>
      <c r="R76" s="36" t="s">
        <v>300</v>
      </c>
      <c r="S76" s="35" t="s">
        <v>301</v>
      </c>
    </row>
    <row r="77" spans="10:19" x14ac:dyDescent="0.3">
      <c r="J77" s="35" t="s">
        <v>302</v>
      </c>
      <c r="K77" s="36" t="s">
        <v>54</v>
      </c>
      <c r="L77" s="36" t="s">
        <v>55</v>
      </c>
      <c r="M77" s="36" t="s">
        <v>70</v>
      </c>
      <c r="N77" s="37">
        <v>60.35</v>
      </c>
      <c r="O77" s="38">
        <v>-9.7000000000000003E-3</v>
      </c>
      <c r="P77" s="38">
        <v>-1.95E-2</v>
      </c>
      <c r="Q77" s="38">
        <v>-1.0699999999999999E-2</v>
      </c>
      <c r="R77" s="36" t="s">
        <v>263</v>
      </c>
      <c r="S77" s="35" t="s">
        <v>303</v>
      </c>
    </row>
    <row r="78" spans="10:19" x14ac:dyDescent="0.3">
      <c r="J78" s="35" t="s">
        <v>304</v>
      </c>
      <c r="K78" s="36" t="s">
        <v>47</v>
      </c>
      <c r="L78" s="36" t="s">
        <v>48</v>
      </c>
      <c r="M78" s="36" t="s">
        <v>305</v>
      </c>
      <c r="N78" s="37">
        <v>33.15</v>
      </c>
      <c r="O78" s="38">
        <v>-1.9199999999999998E-2</v>
      </c>
      <c r="P78" s="38">
        <v>4.7399999999999998E-2</v>
      </c>
      <c r="Q78" s="38">
        <v>9.4399999999999998E-2</v>
      </c>
      <c r="R78" s="36" t="s">
        <v>201</v>
      </c>
      <c r="S78" s="35" t="s">
        <v>306</v>
      </c>
    </row>
    <row r="79" spans="10:19" x14ac:dyDescent="0.3">
      <c r="J79" s="35" t="s">
        <v>307</v>
      </c>
      <c r="K79" s="36" t="s">
        <v>47</v>
      </c>
      <c r="L79" s="36" t="s">
        <v>65</v>
      </c>
      <c r="M79" s="36" t="s">
        <v>66</v>
      </c>
      <c r="N79" s="37">
        <v>20.48</v>
      </c>
      <c r="O79" s="38">
        <v>-6.7999999999999996E-3</v>
      </c>
      <c r="P79" s="38">
        <v>5.8900000000000001E-2</v>
      </c>
      <c r="Q79" s="38">
        <v>0.56689999999999996</v>
      </c>
      <c r="R79" s="36" t="s">
        <v>308</v>
      </c>
      <c r="S79" s="35" t="s">
        <v>309</v>
      </c>
    </row>
    <row r="80" spans="10:19" x14ac:dyDescent="0.3">
      <c r="J80" s="35" t="s">
        <v>310</v>
      </c>
      <c r="K80" s="36" t="s">
        <v>54</v>
      </c>
      <c r="L80" s="36" t="s">
        <v>81</v>
      </c>
      <c r="M80" s="36" t="s">
        <v>182</v>
      </c>
      <c r="N80" s="37">
        <v>58.36</v>
      </c>
      <c r="O80" s="38">
        <v>-1.0200000000000001E-2</v>
      </c>
      <c r="P80" s="38">
        <v>0.16370000000000001</v>
      </c>
      <c r="Q80" s="38">
        <v>0.70199999999999996</v>
      </c>
      <c r="R80" s="36" t="s">
        <v>311</v>
      </c>
      <c r="S80" s="35" t="s">
        <v>312</v>
      </c>
    </row>
    <row r="81" spans="10:19" x14ac:dyDescent="0.3">
      <c r="J81" s="35" t="s">
        <v>313</v>
      </c>
      <c r="K81" s="36" t="s">
        <v>47</v>
      </c>
      <c r="L81" s="36" t="s">
        <v>65</v>
      </c>
      <c r="M81" s="36" t="s">
        <v>66</v>
      </c>
      <c r="N81" s="37">
        <v>1057.9000000000001</v>
      </c>
      <c r="O81" s="38">
        <v>-1.2699999999999999E-2</v>
      </c>
      <c r="P81" s="38">
        <v>8.9399999999999993E-2</v>
      </c>
      <c r="Q81" s="38">
        <v>0.13550000000000001</v>
      </c>
      <c r="R81" s="36" t="s">
        <v>314</v>
      </c>
      <c r="S81" s="35" t="s">
        <v>315</v>
      </c>
    </row>
    <row r="82" spans="10:19" x14ac:dyDescent="0.3">
      <c r="J82" s="35" t="s">
        <v>316</v>
      </c>
      <c r="K82" s="36" t="s">
        <v>47</v>
      </c>
      <c r="L82" s="36" t="s">
        <v>97</v>
      </c>
      <c r="M82" s="36" t="s">
        <v>98</v>
      </c>
      <c r="N82" s="37">
        <v>54.9</v>
      </c>
      <c r="O82" s="38">
        <v>-1.95E-2</v>
      </c>
      <c r="P82" s="38">
        <v>1.52E-2</v>
      </c>
      <c r="Q82" s="38">
        <v>0.30990000000000001</v>
      </c>
      <c r="R82" s="36" t="s">
        <v>317</v>
      </c>
      <c r="S82" s="35" t="s">
        <v>318</v>
      </c>
    </row>
    <row r="83" spans="10:19" x14ac:dyDescent="0.3">
      <c r="J83" s="35" t="s">
        <v>319</v>
      </c>
      <c r="K83" s="36" t="s">
        <v>90</v>
      </c>
      <c r="L83" s="36" t="s">
        <v>275</v>
      </c>
      <c r="M83" s="36" t="s">
        <v>276</v>
      </c>
      <c r="N83" s="37">
        <v>8.74</v>
      </c>
      <c r="O83" s="38">
        <v>-2.6200000000000001E-2</v>
      </c>
      <c r="P83" s="38">
        <v>-1.6899999999999998E-2</v>
      </c>
      <c r="Q83" s="38">
        <v>0.10630000000000001</v>
      </c>
      <c r="R83" s="36" t="s">
        <v>186</v>
      </c>
      <c r="S83" s="35" t="s">
        <v>320</v>
      </c>
    </row>
    <row r="84" spans="10:19" x14ac:dyDescent="0.3">
      <c r="J84" s="35" t="s">
        <v>321</v>
      </c>
      <c r="K84" s="36" t="s">
        <v>47</v>
      </c>
      <c r="L84" s="36" t="s">
        <v>60</v>
      </c>
      <c r="M84" s="36" t="s">
        <v>322</v>
      </c>
      <c r="N84" s="37">
        <v>17.75</v>
      </c>
      <c r="O84" s="38">
        <v>-1.3899999999999999E-2</v>
      </c>
      <c r="P84" s="38">
        <v>3.2000000000000001E-2</v>
      </c>
      <c r="Q84" s="38">
        <v>3.6200000000000003E-2</v>
      </c>
      <c r="R84" s="36" t="s">
        <v>75</v>
      </c>
      <c r="S84" s="35" t="s">
        <v>323</v>
      </c>
    </row>
    <row r="85" spans="10:19" x14ac:dyDescent="0.3">
      <c r="J85" s="35" t="s">
        <v>324</v>
      </c>
      <c r="K85" s="36" t="s">
        <v>90</v>
      </c>
      <c r="L85" s="36" t="s">
        <v>91</v>
      </c>
      <c r="M85" s="36" t="s">
        <v>325</v>
      </c>
      <c r="N85" s="37">
        <v>17.45</v>
      </c>
      <c r="O85" s="38">
        <v>-2.5100000000000001E-2</v>
      </c>
      <c r="P85" s="38">
        <v>4.8000000000000001E-2</v>
      </c>
      <c r="Q85" s="38">
        <v>0.1633</v>
      </c>
      <c r="R85" s="36" t="s">
        <v>326</v>
      </c>
      <c r="S85" s="35" t="s">
        <v>327</v>
      </c>
    </row>
    <row r="86" spans="10:19" x14ac:dyDescent="0.3">
      <c r="J86" s="35" t="s">
        <v>328</v>
      </c>
      <c r="K86" s="36" t="s">
        <v>47</v>
      </c>
      <c r="L86" s="36" t="s">
        <v>81</v>
      </c>
      <c r="M86" s="36" t="s">
        <v>182</v>
      </c>
      <c r="N86" s="37">
        <v>14.06</v>
      </c>
      <c r="O86" s="38">
        <v>-1.3299999999999999E-2</v>
      </c>
      <c r="P86" s="38">
        <v>3.15E-2</v>
      </c>
      <c r="Q86" s="38">
        <v>0.54510000000000003</v>
      </c>
      <c r="R86" s="36" t="s">
        <v>329</v>
      </c>
      <c r="S86" s="35" t="s">
        <v>330</v>
      </c>
    </row>
    <row r="87" spans="10:19" x14ac:dyDescent="0.3">
      <c r="J87" s="35" t="s">
        <v>331</v>
      </c>
      <c r="K87" s="36" t="s">
        <v>47</v>
      </c>
      <c r="L87" s="36" t="s">
        <v>81</v>
      </c>
      <c r="M87" s="36" t="s">
        <v>226</v>
      </c>
      <c r="N87" s="37">
        <v>32.880000000000003</v>
      </c>
      <c r="O87" s="38">
        <v>-8.9999999999999998E-4</v>
      </c>
      <c r="P87" s="38">
        <v>1.8E-3</v>
      </c>
      <c r="Q87" s="38">
        <v>0.47639999999999999</v>
      </c>
      <c r="R87" s="36" t="s">
        <v>115</v>
      </c>
      <c r="S87" s="35" t="s">
        <v>332</v>
      </c>
    </row>
    <row r="88" spans="10:19" x14ac:dyDescent="0.3">
      <c r="J88" s="35" t="s">
        <v>333</v>
      </c>
      <c r="K88" s="36" t="s">
        <v>47</v>
      </c>
      <c r="L88" s="36" t="s">
        <v>60</v>
      </c>
      <c r="M88" s="36" t="s">
        <v>61</v>
      </c>
      <c r="N88" s="37">
        <v>74.36</v>
      </c>
      <c r="O88" s="38">
        <v>-3.4500000000000003E-2</v>
      </c>
      <c r="P88" s="38">
        <v>1E-4</v>
      </c>
      <c r="Q88" s="38">
        <v>0.49049999999999999</v>
      </c>
      <c r="R88" s="36" t="s">
        <v>201</v>
      </c>
      <c r="S88" s="35" t="s">
        <v>334</v>
      </c>
    </row>
    <row r="89" spans="10:19" x14ac:dyDescent="0.3">
      <c r="J89" s="35" t="s">
        <v>335</v>
      </c>
      <c r="K89" s="36" t="s">
        <v>90</v>
      </c>
      <c r="L89" s="36" t="s">
        <v>48</v>
      </c>
      <c r="M89" s="36" t="s">
        <v>143</v>
      </c>
      <c r="N89" s="37">
        <v>19.78</v>
      </c>
      <c r="O89" s="38">
        <v>-1.6400000000000001E-2</v>
      </c>
      <c r="P89" s="38">
        <v>-2.2200000000000001E-2</v>
      </c>
      <c r="Q89" s="38">
        <v>2.12E-2</v>
      </c>
      <c r="R89" s="36" t="s">
        <v>336</v>
      </c>
      <c r="S89" s="35" t="s">
        <v>337</v>
      </c>
    </row>
    <row r="90" spans="10:19" x14ac:dyDescent="0.3">
      <c r="J90" s="35" t="s">
        <v>338</v>
      </c>
      <c r="K90" s="36" t="s">
        <v>47</v>
      </c>
      <c r="L90" s="36" t="s">
        <v>65</v>
      </c>
      <c r="M90" s="36" t="s">
        <v>66</v>
      </c>
      <c r="N90" s="37">
        <v>18.149999999999999</v>
      </c>
      <c r="O90" s="38">
        <v>-9.2999999999999992E-3</v>
      </c>
      <c r="P90" s="38">
        <v>-3.8E-3</v>
      </c>
      <c r="Q90" s="38">
        <v>0.30480000000000002</v>
      </c>
      <c r="R90" s="36" t="s">
        <v>339</v>
      </c>
      <c r="S90" s="35" t="s">
        <v>340</v>
      </c>
    </row>
    <row r="91" spans="10:19" x14ac:dyDescent="0.3">
      <c r="J91" s="35" t="s">
        <v>341</v>
      </c>
      <c r="K91" s="36" t="s">
        <v>54</v>
      </c>
      <c r="L91" s="36" t="s">
        <v>138</v>
      </c>
      <c r="M91" s="36" t="s">
        <v>111</v>
      </c>
      <c r="N91" s="37">
        <v>79.88</v>
      </c>
      <c r="O91" s="38">
        <v>-1.1000000000000001E-3</v>
      </c>
      <c r="P91" s="38">
        <v>4.7600000000000003E-2</v>
      </c>
      <c r="Q91" s="38">
        <v>0.29149999999999998</v>
      </c>
      <c r="R91" s="36" t="s">
        <v>342</v>
      </c>
      <c r="S91" s="35" t="s">
        <v>343</v>
      </c>
    </row>
    <row r="92" spans="10:19" x14ac:dyDescent="0.3">
      <c r="J92" s="35" t="s">
        <v>344</v>
      </c>
      <c r="K92" s="36" t="s">
        <v>47</v>
      </c>
      <c r="L92" s="36" t="s">
        <v>65</v>
      </c>
      <c r="M92" s="36" t="s">
        <v>197</v>
      </c>
      <c r="N92" s="37">
        <v>32.869999999999997</v>
      </c>
      <c r="O92" s="38">
        <v>-2.3800000000000002E-2</v>
      </c>
      <c r="P92" s="38">
        <v>2.8199999999999999E-2</v>
      </c>
      <c r="Q92" s="38">
        <v>6.1699999999999998E-2</v>
      </c>
      <c r="R92" s="36" t="s">
        <v>345</v>
      </c>
      <c r="S92" s="35" t="s">
        <v>346</v>
      </c>
    </row>
    <row r="93" spans="10:19" x14ac:dyDescent="0.3">
      <c r="J93" s="35" t="s">
        <v>347</v>
      </c>
      <c r="K93" s="36" t="s">
        <v>47</v>
      </c>
      <c r="L93" s="36" t="s">
        <v>81</v>
      </c>
      <c r="M93" s="36" t="s">
        <v>348</v>
      </c>
      <c r="N93" s="37">
        <v>28</v>
      </c>
      <c r="O93" s="38">
        <v>-2.7799999999999998E-2</v>
      </c>
      <c r="P93" s="38">
        <v>3.1300000000000001E-2</v>
      </c>
      <c r="Q93" s="38">
        <v>7.3999999999999996E-2</v>
      </c>
      <c r="R93" s="36" t="s">
        <v>263</v>
      </c>
      <c r="S93" s="35" t="s">
        <v>349</v>
      </c>
    </row>
    <row r="94" spans="10:19" x14ac:dyDescent="0.3">
      <c r="J94" s="35" t="s">
        <v>350</v>
      </c>
      <c r="K94" s="36" t="s">
        <v>47</v>
      </c>
      <c r="L94" s="36" t="s">
        <v>60</v>
      </c>
      <c r="M94" s="36" t="s">
        <v>61</v>
      </c>
      <c r="N94" s="37">
        <v>162.38999999999999</v>
      </c>
      <c r="O94" s="38">
        <v>-2.1600000000000001E-2</v>
      </c>
      <c r="P94" s="38">
        <v>-5.8999999999999999E-3</v>
      </c>
      <c r="Q94" s="38">
        <v>0.34079999999999999</v>
      </c>
      <c r="R94" s="36" t="s">
        <v>351</v>
      </c>
      <c r="S94" s="35" t="s">
        <v>352</v>
      </c>
    </row>
    <row r="95" spans="10:19" x14ac:dyDescent="0.3">
      <c r="J95" s="35" t="s">
        <v>353</v>
      </c>
      <c r="K95" s="36" t="s">
        <v>47</v>
      </c>
      <c r="L95" s="36" t="s">
        <v>91</v>
      </c>
      <c r="M95" s="36" t="s">
        <v>92</v>
      </c>
      <c r="N95" s="37">
        <v>109.42</v>
      </c>
      <c r="O95" s="38">
        <v>-5.0000000000000001E-4</v>
      </c>
      <c r="P95" s="38">
        <v>-2.7E-2</v>
      </c>
      <c r="Q95" s="38">
        <v>0.4662</v>
      </c>
      <c r="R95" s="36" t="s">
        <v>354</v>
      </c>
      <c r="S95" s="35" t="s">
        <v>355</v>
      </c>
    </row>
    <row r="96" spans="10:19" x14ac:dyDescent="0.3">
      <c r="J96" s="35" t="s">
        <v>121</v>
      </c>
      <c r="K96" s="36" t="s">
        <v>47</v>
      </c>
      <c r="L96" s="36" t="s">
        <v>55</v>
      </c>
      <c r="M96" s="36" t="s">
        <v>122</v>
      </c>
      <c r="N96" s="37">
        <v>34.950000000000003</v>
      </c>
      <c r="O96" s="38">
        <v>-2.9999999999999997E-4</v>
      </c>
      <c r="P96" s="38">
        <v>2.3E-3</v>
      </c>
      <c r="Q96" s="38">
        <v>0.38529999999999998</v>
      </c>
      <c r="R96" s="36" t="s">
        <v>166</v>
      </c>
      <c r="S96" s="35" t="s">
        <v>356</v>
      </c>
    </row>
    <row r="97" spans="10:19" x14ac:dyDescent="0.3">
      <c r="J97" s="35" t="s">
        <v>357</v>
      </c>
      <c r="K97" s="36" t="s">
        <v>47</v>
      </c>
      <c r="L97" s="36" t="s">
        <v>65</v>
      </c>
      <c r="M97" s="36" t="s">
        <v>66</v>
      </c>
      <c r="N97" s="37">
        <v>48.71</v>
      </c>
      <c r="O97" s="38">
        <v>-5.3E-3</v>
      </c>
      <c r="P97" s="38">
        <v>4.82E-2</v>
      </c>
      <c r="Q97" s="38">
        <v>0.35160000000000002</v>
      </c>
      <c r="R97" s="36" t="s">
        <v>358</v>
      </c>
      <c r="S97" s="35" t="s">
        <v>359</v>
      </c>
    </row>
    <row r="98" spans="10:19" x14ac:dyDescent="0.3">
      <c r="J98" s="35" t="s">
        <v>360</v>
      </c>
      <c r="K98" s="36" t="s">
        <v>47</v>
      </c>
      <c r="L98" s="36" t="s">
        <v>275</v>
      </c>
      <c r="M98" s="36" t="s">
        <v>276</v>
      </c>
      <c r="N98" s="37">
        <v>51.5</v>
      </c>
      <c r="O98" s="38">
        <v>-9.5999999999999992E-3</v>
      </c>
      <c r="P98" s="38">
        <v>7.9200000000000007E-2</v>
      </c>
      <c r="Q98" s="38">
        <v>0.17019999999999999</v>
      </c>
      <c r="R98" s="36" t="s">
        <v>361</v>
      </c>
      <c r="S98" s="35" t="s">
        <v>362</v>
      </c>
    </row>
    <row r="99" spans="10:19" x14ac:dyDescent="0.3">
      <c r="J99" s="35" t="s">
        <v>363</v>
      </c>
      <c r="K99" s="36" t="s">
        <v>47</v>
      </c>
      <c r="L99" s="36" t="s">
        <v>65</v>
      </c>
      <c r="M99" s="36" t="s">
        <v>66</v>
      </c>
      <c r="N99" s="37">
        <v>138.74</v>
      </c>
      <c r="O99" s="38">
        <v>-1.04E-2</v>
      </c>
      <c r="P99" s="38">
        <v>6.6000000000000003E-2</v>
      </c>
      <c r="Q99" s="38">
        <v>0.37609999999999999</v>
      </c>
      <c r="R99" s="36" t="s">
        <v>135</v>
      </c>
      <c r="S99" s="35" t="s">
        <v>364</v>
      </c>
    </row>
    <row r="100" spans="10:19" x14ac:dyDescent="0.3">
      <c r="J100" s="35" t="s">
        <v>365</v>
      </c>
      <c r="K100" s="36" t="s">
        <v>47</v>
      </c>
      <c r="L100" s="36" t="s">
        <v>65</v>
      </c>
      <c r="M100" s="36" t="s">
        <v>214</v>
      </c>
      <c r="N100" s="37">
        <v>82.88</v>
      </c>
      <c r="O100" s="38">
        <v>-3.7000000000000002E-3</v>
      </c>
      <c r="P100" s="38">
        <v>5.7999999999999996E-3</v>
      </c>
      <c r="Q100" s="38">
        <v>0.48799999999999999</v>
      </c>
      <c r="R100" s="36" t="s">
        <v>366</v>
      </c>
      <c r="S100" s="35" t="s">
        <v>367</v>
      </c>
    </row>
    <row r="101" spans="10:19" x14ac:dyDescent="0.3">
      <c r="J101" s="35" t="s">
        <v>368</v>
      </c>
      <c r="K101" s="36" t="s">
        <v>54</v>
      </c>
      <c r="L101" s="36" t="s">
        <v>48</v>
      </c>
      <c r="M101" s="36" t="s">
        <v>102</v>
      </c>
      <c r="N101" s="37">
        <v>23.89</v>
      </c>
      <c r="O101" s="38">
        <v>-4.0000000000000002E-4</v>
      </c>
      <c r="P101" s="38">
        <v>4.5999999999999999E-3</v>
      </c>
      <c r="Q101" s="38">
        <v>5.0099999999999999E-2</v>
      </c>
      <c r="R101" s="36" t="s">
        <v>369</v>
      </c>
      <c r="S101" s="35" t="s">
        <v>370</v>
      </c>
    </row>
    <row r="102" spans="10:19" x14ac:dyDescent="0.3">
      <c r="J102" s="35" t="s">
        <v>371</v>
      </c>
      <c r="K102" s="36" t="s">
        <v>54</v>
      </c>
      <c r="L102" s="36" t="s">
        <v>138</v>
      </c>
      <c r="M102" s="36" t="s">
        <v>139</v>
      </c>
      <c r="N102" s="37">
        <v>60.2</v>
      </c>
      <c r="O102" s="38">
        <v>-8.6999999999999994E-3</v>
      </c>
      <c r="P102" s="38">
        <v>5.3E-3</v>
      </c>
      <c r="Q102" s="38">
        <v>0.57550000000000001</v>
      </c>
      <c r="R102" s="36" t="s">
        <v>62</v>
      </c>
      <c r="S102" s="35" t="s">
        <v>372</v>
      </c>
    </row>
    <row r="103" spans="10:19" x14ac:dyDescent="0.3">
      <c r="J103" s="35" t="s">
        <v>373</v>
      </c>
      <c r="K103" s="36" t="s">
        <v>90</v>
      </c>
      <c r="L103" s="36" t="s">
        <v>91</v>
      </c>
      <c r="M103" s="36" t="s">
        <v>325</v>
      </c>
      <c r="N103" s="37">
        <v>13.37</v>
      </c>
      <c r="O103" s="38">
        <v>-1.6199999999999999E-2</v>
      </c>
      <c r="P103" s="38">
        <v>2.4500000000000001E-2</v>
      </c>
      <c r="Q103" s="38">
        <v>0.52969999999999995</v>
      </c>
      <c r="R103" s="36" t="s">
        <v>374</v>
      </c>
      <c r="S103" s="35" t="s">
        <v>375</v>
      </c>
    </row>
    <row r="104" spans="10:19" x14ac:dyDescent="0.3">
      <c r="J104" s="35" t="s">
        <v>376</v>
      </c>
      <c r="K104" s="36" t="s">
        <v>90</v>
      </c>
      <c r="L104" s="36" t="s">
        <v>48</v>
      </c>
      <c r="M104" s="36" t="s">
        <v>154</v>
      </c>
      <c r="N104" s="37">
        <v>50.28</v>
      </c>
      <c r="O104" s="38">
        <v>-8.5000000000000006E-3</v>
      </c>
      <c r="P104" s="38">
        <v>-1.95E-2</v>
      </c>
      <c r="Q104" s="38">
        <v>4.8800000000000003E-2</v>
      </c>
      <c r="R104" s="36" t="s">
        <v>351</v>
      </c>
      <c r="S104" s="35" t="s">
        <v>377</v>
      </c>
    </row>
    <row r="105" spans="10:19" x14ac:dyDescent="0.3">
      <c r="J105" s="35" t="s">
        <v>378</v>
      </c>
      <c r="K105" s="36" t="s">
        <v>47</v>
      </c>
      <c r="L105" s="36" t="s">
        <v>138</v>
      </c>
      <c r="M105" s="36" t="s">
        <v>379</v>
      </c>
      <c r="N105" s="37">
        <v>39.99</v>
      </c>
      <c r="O105" s="38">
        <v>-2.63E-2</v>
      </c>
      <c r="P105" s="38">
        <v>4.82E-2</v>
      </c>
      <c r="Q105" s="38">
        <v>0.22220000000000001</v>
      </c>
      <c r="R105" s="36" t="s">
        <v>380</v>
      </c>
      <c r="S105" s="35" t="s">
        <v>381</v>
      </c>
    </row>
    <row r="106" spans="10:19" x14ac:dyDescent="0.3">
      <c r="J106" s="35" t="s">
        <v>382</v>
      </c>
      <c r="K106" s="36" t="s">
        <v>47</v>
      </c>
      <c r="L106" s="36" t="s">
        <v>138</v>
      </c>
      <c r="M106" s="36" t="s">
        <v>111</v>
      </c>
      <c r="N106" s="37">
        <v>45.06</v>
      </c>
      <c r="O106" s="38">
        <v>-1.2999999999999999E-3</v>
      </c>
      <c r="P106" s="38">
        <v>2.1299999999999999E-2</v>
      </c>
      <c r="Q106" s="38">
        <v>0.18770000000000001</v>
      </c>
      <c r="R106" s="36" t="s">
        <v>383</v>
      </c>
      <c r="S106" s="35" t="s">
        <v>384</v>
      </c>
    </row>
    <row r="107" spans="10:19" x14ac:dyDescent="0.3">
      <c r="J107" s="35" t="s">
        <v>385</v>
      </c>
      <c r="K107" s="36" t="s">
        <v>90</v>
      </c>
      <c r="L107" s="36" t="s">
        <v>65</v>
      </c>
      <c r="M107" s="36" t="s">
        <v>158</v>
      </c>
      <c r="N107" s="37">
        <v>29.2</v>
      </c>
      <c r="O107" s="38">
        <v>-3.3999999999999998E-3</v>
      </c>
      <c r="P107" s="38">
        <v>2.46E-2</v>
      </c>
      <c r="Q107" s="38">
        <v>0.2167</v>
      </c>
      <c r="R107" s="36" t="s">
        <v>386</v>
      </c>
      <c r="S107" s="35" t="s">
        <v>387</v>
      </c>
    </row>
    <row r="108" spans="10:19" x14ac:dyDescent="0.3">
      <c r="J108" s="35" t="s">
        <v>388</v>
      </c>
      <c r="K108" s="36" t="s">
        <v>47</v>
      </c>
      <c r="L108" s="36" t="s">
        <v>65</v>
      </c>
      <c r="M108" s="36" t="s">
        <v>197</v>
      </c>
      <c r="N108" s="37">
        <v>88.13</v>
      </c>
      <c r="O108" s="38">
        <v>-9.9000000000000008E-3</v>
      </c>
      <c r="P108" s="38">
        <v>2.4299999999999999E-2</v>
      </c>
      <c r="Q108" s="38">
        <v>0.14380000000000001</v>
      </c>
      <c r="R108" s="36" t="s">
        <v>389</v>
      </c>
      <c r="S108" s="35" t="s">
        <v>390</v>
      </c>
    </row>
    <row r="109" spans="10:19" x14ac:dyDescent="0.3">
      <c r="J109" s="35" t="s">
        <v>391</v>
      </c>
      <c r="K109" s="36" t="s">
        <v>54</v>
      </c>
      <c r="L109" s="36" t="s">
        <v>138</v>
      </c>
      <c r="M109" s="36" t="s">
        <v>169</v>
      </c>
      <c r="N109" s="37">
        <v>33.43</v>
      </c>
      <c r="O109" s="38">
        <v>-1.6799999999999999E-2</v>
      </c>
      <c r="P109" s="38">
        <v>7.7999999999999996E-3</v>
      </c>
      <c r="Q109" s="38">
        <v>8.6099999999999996E-2</v>
      </c>
      <c r="R109" s="36" t="s">
        <v>272</v>
      </c>
      <c r="S109" s="35" t="s">
        <v>392</v>
      </c>
    </row>
    <row r="110" spans="10:19" x14ac:dyDescent="0.3">
      <c r="J110" s="35" t="s">
        <v>393</v>
      </c>
      <c r="K110" s="36" t="s">
        <v>90</v>
      </c>
      <c r="L110" s="36" t="s">
        <v>275</v>
      </c>
      <c r="M110" s="36" t="s">
        <v>276</v>
      </c>
      <c r="N110" s="37">
        <v>19.920000000000002</v>
      </c>
      <c r="O110" s="38">
        <v>-2.8E-3</v>
      </c>
      <c r="P110" s="38">
        <v>0.21390000000000001</v>
      </c>
      <c r="Q110" s="38">
        <v>0.1971</v>
      </c>
      <c r="R110" s="36" t="s">
        <v>394</v>
      </c>
      <c r="S110" s="35" t="s">
        <v>395</v>
      </c>
    </row>
    <row r="111" spans="10:19" x14ac:dyDescent="0.3">
      <c r="J111" s="35" t="s">
        <v>396</v>
      </c>
      <c r="K111" s="36" t="s">
        <v>90</v>
      </c>
      <c r="L111" s="36" t="s">
        <v>91</v>
      </c>
      <c r="M111" s="36" t="s">
        <v>325</v>
      </c>
      <c r="N111" s="37">
        <v>3.62</v>
      </c>
      <c r="O111" s="38">
        <v>-1.6299999999999999E-2</v>
      </c>
      <c r="P111" s="38">
        <v>0.1138</v>
      </c>
      <c r="Q111" s="38">
        <v>3.4477000000000002</v>
      </c>
      <c r="R111" s="36" t="s">
        <v>397</v>
      </c>
      <c r="S111" s="35" t="s">
        <v>398</v>
      </c>
    </row>
    <row r="112" spans="10:19" x14ac:dyDescent="0.3">
      <c r="J112" s="35" t="s">
        <v>399</v>
      </c>
      <c r="K112" s="36" t="s">
        <v>54</v>
      </c>
      <c r="L112" s="36" t="s">
        <v>138</v>
      </c>
      <c r="M112" s="36" t="s">
        <v>169</v>
      </c>
      <c r="N112" s="37">
        <v>40.85</v>
      </c>
      <c r="O112" s="38">
        <v>-2.2700000000000001E-2</v>
      </c>
      <c r="P112" s="38">
        <v>-4.8999999999999998E-3</v>
      </c>
      <c r="Q112" s="38">
        <v>0.35089999999999999</v>
      </c>
      <c r="R112" s="36" t="s">
        <v>400</v>
      </c>
      <c r="S112" s="35" t="s">
        <v>401</v>
      </c>
    </row>
    <row r="113" spans="10:19" x14ac:dyDescent="0.3">
      <c r="J113" s="35" t="s">
        <v>402</v>
      </c>
      <c r="K113" s="36" t="s">
        <v>54</v>
      </c>
      <c r="L113" s="36" t="s">
        <v>91</v>
      </c>
      <c r="M113" s="36" t="s">
        <v>285</v>
      </c>
      <c r="N113" s="37">
        <v>27.8</v>
      </c>
      <c r="O113" s="38">
        <v>-3.6400000000000002E-2</v>
      </c>
      <c r="P113" s="38">
        <v>5.4000000000000003E-3</v>
      </c>
      <c r="Q113" s="38">
        <v>0.15790000000000001</v>
      </c>
      <c r="R113" s="36" t="s">
        <v>403</v>
      </c>
      <c r="S113" s="35" t="s">
        <v>404</v>
      </c>
    </row>
    <row r="114" spans="10:19" x14ac:dyDescent="0.3">
      <c r="J114" s="35" t="s">
        <v>405</v>
      </c>
      <c r="K114" s="36" t="s">
        <v>47</v>
      </c>
      <c r="L114" s="36" t="s">
        <v>60</v>
      </c>
      <c r="M114" s="36" t="s">
        <v>107</v>
      </c>
      <c r="N114" s="37">
        <v>141.5</v>
      </c>
      <c r="O114" s="38">
        <v>-5.3E-3</v>
      </c>
      <c r="P114" s="38">
        <v>2.69E-2</v>
      </c>
      <c r="Q114" s="38">
        <v>0.19550000000000001</v>
      </c>
      <c r="R114" s="36" t="s">
        <v>263</v>
      </c>
      <c r="S114" s="35" t="s">
        <v>406</v>
      </c>
    </row>
    <row r="115" spans="10:19" x14ac:dyDescent="0.3">
      <c r="J115" s="35" t="s">
        <v>407</v>
      </c>
      <c r="K115" s="36" t="s">
        <v>54</v>
      </c>
      <c r="L115" s="36" t="s">
        <v>91</v>
      </c>
      <c r="M115" s="36" t="s">
        <v>408</v>
      </c>
      <c r="N115" s="37">
        <v>77.8</v>
      </c>
      <c r="O115" s="38">
        <v>-7.0000000000000001E-3</v>
      </c>
      <c r="P115" s="38">
        <v>-1.52E-2</v>
      </c>
      <c r="Q115" s="38">
        <v>0.39150000000000001</v>
      </c>
      <c r="R115" s="36" t="s">
        <v>409</v>
      </c>
      <c r="S115" s="35" t="s">
        <v>410</v>
      </c>
    </row>
    <row r="116" spans="10:19" x14ac:dyDescent="0.3">
      <c r="J116" s="35" t="s">
        <v>411</v>
      </c>
      <c r="K116" s="36" t="s">
        <v>47</v>
      </c>
      <c r="L116" s="36" t="s">
        <v>113</v>
      </c>
      <c r="M116" s="36" t="s">
        <v>165</v>
      </c>
      <c r="N116" s="37">
        <v>50.65</v>
      </c>
      <c r="O116" s="38">
        <v>-2E-3</v>
      </c>
      <c r="P116" s="38">
        <v>5.0799999999999998E-2</v>
      </c>
      <c r="Q116" s="38">
        <v>0.20880000000000001</v>
      </c>
      <c r="R116" s="36" t="s">
        <v>412</v>
      </c>
      <c r="S116" s="35" t="s">
        <v>413</v>
      </c>
    </row>
    <row r="117" spans="10:19" x14ac:dyDescent="0.3">
      <c r="J117" s="35" t="s">
        <v>414</v>
      </c>
      <c r="K117" s="36" t="s">
        <v>47</v>
      </c>
      <c r="L117" s="36" t="s">
        <v>97</v>
      </c>
      <c r="M117" s="36" t="s">
        <v>98</v>
      </c>
      <c r="N117" s="37">
        <v>68</v>
      </c>
      <c r="O117" s="38">
        <v>-1.41E-2</v>
      </c>
      <c r="P117" s="38">
        <v>-1.2999999999999999E-3</v>
      </c>
      <c r="Q117" s="38">
        <v>0.27100000000000002</v>
      </c>
      <c r="R117" s="36" t="s">
        <v>415</v>
      </c>
      <c r="S117" s="35" t="s">
        <v>416</v>
      </c>
    </row>
    <row r="118" spans="10:19" x14ac:dyDescent="0.3">
      <c r="J118" s="35" t="s">
        <v>417</v>
      </c>
      <c r="K118" s="36" t="s">
        <v>54</v>
      </c>
      <c r="L118" s="36" t="s">
        <v>60</v>
      </c>
      <c r="M118" s="36" t="s">
        <v>74</v>
      </c>
      <c r="N118" s="37">
        <v>51.52</v>
      </c>
      <c r="O118" s="38">
        <v>-6.4000000000000003E-3</v>
      </c>
      <c r="P118" s="38">
        <v>0.17169999999999999</v>
      </c>
      <c r="Q118" s="38">
        <v>0.51749999999999996</v>
      </c>
      <c r="R118" s="36" t="s">
        <v>418</v>
      </c>
      <c r="S118" s="35" t="s">
        <v>419</v>
      </c>
    </row>
    <row r="119" spans="10:19" x14ac:dyDescent="0.3">
      <c r="J119" s="35" t="s">
        <v>420</v>
      </c>
      <c r="K119" s="36" t="s">
        <v>47</v>
      </c>
      <c r="L119" s="36" t="s">
        <v>113</v>
      </c>
      <c r="M119" s="36" t="s">
        <v>421</v>
      </c>
      <c r="N119" s="37">
        <v>85.69</v>
      </c>
      <c r="O119" s="38">
        <v>-4.0000000000000002E-4</v>
      </c>
      <c r="P119" s="38">
        <v>2.8899999999999999E-2</v>
      </c>
      <c r="Q119" s="38">
        <v>0.25719999999999998</v>
      </c>
      <c r="R119" s="36" t="s">
        <v>422</v>
      </c>
      <c r="S119" s="35" t="s">
        <v>423</v>
      </c>
    </row>
    <row r="120" spans="10:19" x14ac:dyDescent="0.3">
      <c r="J120" s="35" t="s">
        <v>424</v>
      </c>
      <c r="K120" s="36" t="s">
        <v>54</v>
      </c>
      <c r="L120" s="36" t="s">
        <v>48</v>
      </c>
      <c r="M120" s="36" t="s">
        <v>49</v>
      </c>
      <c r="N120" s="37">
        <v>12.87</v>
      </c>
      <c r="O120" s="38">
        <v>-1.6000000000000001E-3</v>
      </c>
      <c r="P120" s="38">
        <v>3.0999999999999999E-3</v>
      </c>
      <c r="Q120" s="38">
        <v>0.36620000000000003</v>
      </c>
      <c r="R120" s="36" t="s">
        <v>425</v>
      </c>
      <c r="S120" s="35" t="s">
        <v>426</v>
      </c>
    </row>
    <row r="121" spans="10:19" x14ac:dyDescent="0.3">
      <c r="J121" s="35" t="s">
        <v>427</v>
      </c>
      <c r="K121" s="36" t="s">
        <v>47</v>
      </c>
      <c r="L121" s="36" t="s">
        <v>48</v>
      </c>
      <c r="M121" s="36" t="s">
        <v>428</v>
      </c>
      <c r="N121" s="37">
        <v>27.87</v>
      </c>
      <c r="O121" s="38">
        <v>-1.17E-2</v>
      </c>
      <c r="P121" s="38">
        <v>1.49E-2</v>
      </c>
      <c r="Q121" s="38">
        <v>0.17100000000000001</v>
      </c>
      <c r="R121" s="36" t="s">
        <v>429</v>
      </c>
      <c r="S121" s="35" t="s">
        <v>430</v>
      </c>
    </row>
  </sheetData>
  <mergeCells count="2">
    <mergeCell ref="J3:S3"/>
    <mergeCell ref="B14:F14"/>
  </mergeCells>
  <conditionalFormatting sqref="A1:A2">
    <cfRule type="expression" dxfId="123" priority="12">
      <formula>$A$2/$B$2&gt;=0.076</formula>
    </cfRule>
  </conditionalFormatting>
  <conditionalFormatting sqref="B1:B2">
    <cfRule type="expression" dxfId="122" priority="13">
      <formula>$A$2/$B$2&gt;=0.153</formula>
    </cfRule>
  </conditionalFormatting>
  <conditionalFormatting sqref="C1:C2">
    <cfRule type="expression" dxfId="121" priority="14">
      <formula>$A$2/$B$2&gt;=0.23</formula>
    </cfRule>
  </conditionalFormatting>
  <conditionalFormatting sqref="D1:D2">
    <cfRule type="expression" dxfId="120" priority="15">
      <formula>$A$2/$B$2&gt;=0.307</formula>
    </cfRule>
  </conditionalFormatting>
  <conditionalFormatting sqref="E1:E2">
    <cfRule type="expression" dxfId="119" priority="16">
      <formula>$A$2/$B$2&gt;=0.384</formula>
    </cfRule>
  </conditionalFormatting>
  <conditionalFormatting sqref="F1:F2">
    <cfRule type="expression" dxfId="118" priority="17">
      <formula>$A$2/$B$2&gt;=0.461</formula>
    </cfRule>
  </conditionalFormatting>
  <conditionalFormatting sqref="G1:G2">
    <cfRule type="expression" dxfId="117" priority="18">
      <formula>$A$2/$B$2&gt;=0.538</formula>
    </cfRule>
  </conditionalFormatting>
  <conditionalFormatting sqref="H1:H2">
    <cfRule type="expression" dxfId="116" priority="19">
      <formula>$A$2/$B$2&gt;=0.615</formula>
    </cfRule>
  </conditionalFormatting>
  <conditionalFormatting sqref="I1:P2">
    <cfRule type="expression" dxfId="115" priority="20">
      <formula>$A$2/$B$2&gt;=0.692</formula>
    </cfRule>
  </conditionalFormatting>
  <conditionalFormatting sqref="X1:AF1 X2:AO2 AH1:AK1 AM1:AO1">
    <cfRule type="expression" dxfId="114" priority="21">
      <formula>$A$2/$B$2&gt;=1</formula>
    </cfRule>
  </conditionalFormatting>
  <conditionalFormatting sqref="O1">
    <cfRule type="expression" dxfId="113" priority="11">
      <formula>$A$2/$B$2&gt;=0.846</formula>
    </cfRule>
  </conditionalFormatting>
  <conditionalFormatting sqref="AG1">
    <cfRule type="expression" dxfId="112" priority="10">
      <formula>$A$2/$B$2&gt;=0.846</formula>
    </cfRule>
  </conditionalFormatting>
  <conditionalFormatting sqref="AL1">
    <cfRule type="expression" dxfId="111" priority="9">
      <formula>$A$2/$B$2&gt;=0.846</formula>
    </cfRule>
  </conditionalFormatting>
  <conditionalFormatting sqref="L1">
    <cfRule type="expression" dxfId="110" priority="8">
      <formula>$A$2/$B$2&gt;=0.846</formula>
    </cfRule>
  </conditionalFormatting>
  <conditionalFormatting sqref="Q1:R2">
    <cfRule type="expression" dxfId="109" priority="7">
      <formula>$A$2/$B$2&gt;=0.846</formula>
    </cfRule>
  </conditionalFormatting>
  <conditionalFormatting sqref="P1">
    <cfRule type="expression" dxfId="108" priority="6">
      <formula>$P$1&lt;&gt;""</formula>
    </cfRule>
  </conditionalFormatting>
  <conditionalFormatting sqref="A1:O2 X1:AO2 P2:R2 Q1:R1">
    <cfRule type="expression" dxfId="107" priority="5">
      <formula>$P$1="Feedback OFF"</formula>
    </cfRule>
  </conditionalFormatting>
  <conditionalFormatting sqref="A3:AA100">
    <cfRule type="expression" dxfId="101" priority="2" stopIfTrue="1">
      <formula>$D$2="DRAGGING CELLS IS NOT PERMITTED. PLEASE UNDO LAST ACTION!!"</formula>
    </cfRule>
  </conditionalFormatting>
  <dataValidations count="1">
    <dataValidation type="list" allowBlank="1" showInputMessage="1" showErrorMessage="1" sqref="P1" xr:uid="{8F3312DA-C05D-41AD-907D-DDEEAA4033C2}">
      <formula1>"Feedback ON, Taunting ON, Feedback OFF"</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22" stopIfTrue="1" id="{574CE0B0-AAFF-421A-9114-FB7CEE3D1E7E}">
            <xm:f>AND($P$1&lt;&gt;"Feedback OFF",IF('IC3 BSC'!A3=Feedback_SFX!$C$2, TRUE, FALSE))</xm:f>
            <x14:dxf>
              <fill>
                <patternFill>
                  <bgColor rgb="FFCEEED0"/>
                </patternFill>
              </fill>
            </x14:dxf>
          </x14:cfRule>
          <xm:sqref>A3:AL121</xm:sqref>
        </x14:conditionalFormatting>
        <x14:conditionalFormatting xmlns:xm="http://schemas.microsoft.com/office/excel/2006/main">
          <x14:cfRule type="expression" priority="23" stopIfTrue="1" id="{B580784D-9934-4892-BE7D-CC346147C132}">
            <xm:f>AND($P$1&lt;&gt;"Feedback OFF",IF('IC3 BSC'!A3=Feedback_SFX!$K$2, TRUE, FALSE))</xm:f>
            <x14:dxf>
              <fill>
                <patternFill>
                  <bgColor rgb="FFFFFF64"/>
                </patternFill>
              </fill>
            </x14:dxf>
          </x14:cfRule>
          <xm:sqref>A3:AL121</xm:sqref>
        </x14:conditionalFormatting>
        <x14:conditionalFormatting xmlns:xm="http://schemas.microsoft.com/office/excel/2006/main">
          <x14:cfRule type="expression" priority="24" stopIfTrue="1" id="{94F66FDB-313D-4399-8632-05042D990DB7}">
            <xm:f>AND($P$1&lt;&gt;"Feedback OFF",AND(IF('IC3 BSC'!A3&lt;&gt;Feedback_SFX!$C$2, TRUE, FALSE),'IC3 BSC'!A3&lt;&gt;"",_xlfn.ISFORMULA('IC3 BSC'!A3)))</xm:f>
            <x14:dxf>
              <fill>
                <patternFill>
                  <bgColor rgb="FFFF99CC"/>
                </patternFill>
              </fill>
            </x14:dxf>
          </x14:cfRule>
          <xm:sqref>A3:AL121</xm:sqref>
        </x14:conditionalFormatting>
        <x14:conditionalFormatting xmlns:xm="http://schemas.microsoft.com/office/excel/2006/main">
          <x14:cfRule type="expression" priority="4" stopIfTrue="1" id="{DF326CFF-7914-4333-9393-2804A13423AD}">
            <xm:f>Scoreboard!$F$23&lt;&gt;""</xm:f>
            <x14:dxf>
              <font>
                <color rgb="FF9C0006"/>
              </font>
              <fill>
                <patternFill>
                  <fgColor indexed="64"/>
                  <bgColor rgb="FFFFC7CE"/>
                </patternFill>
              </fill>
            </x14:dxf>
          </x14:cfRule>
          <xm:sqref>I1:N1</xm:sqref>
        </x14:conditionalFormatting>
        <x14:conditionalFormatting xmlns:xm="http://schemas.microsoft.com/office/excel/2006/main">
          <x14:cfRule type="expression" priority="3" stopIfTrue="1" id="{9C59CF00-95F8-4138-844C-D192A013E498}">
            <xm:f>Scoreboard!$F$23&lt;&gt;""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1" stopIfTrue="1" id="{08A5C8F6-CF51-4275-9DB1-AAAC6E1E8ED5}">
            <xm:f>Scoreboard!$E$4="Excel version: Invalid"</xm:f>
            <x14:dxf>
              <font>
                <color rgb="FF9C0006"/>
              </font>
              <fill>
                <patternFill>
                  <fgColor indexed="64"/>
                  <bgColor rgb="FFFFC7CE"/>
                </patternFill>
              </fill>
            </x14:dxf>
          </x14:cfRule>
          <xm:sqref>A3:AA100</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5AB7D-F640-4091-85DF-86564FF7B0C8}">
  <sheetPr>
    <tabColor rgb="FF4FADEA"/>
  </sheetPr>
  <dimension ref="A1:AL121"/>
  <sheetViews>
    <sheetView zoomScale="90" zoomScaleNormal="90" workbookViewId="0">
      <pane ySplit="2" topLeftCell="A3" activePane="bottomLeft" state="frozen"/>
      <selection pane="bottomLeft" activeCell="A3" sqref="A3:XFD3"/>
    </sheetView>
  </sheetViews>
  <sheetFormatPr defaultRowHeight="6.6" x14ac:dyDescent="0.15"/>
  <cols>
    <col min="1" max="1" width="7" style="78" bestFit="1" customWidth="1"/>
    <col min="2" max="2" width="35.44140625" style="78" customWidth="1"/>
    <col min="3" max="3" width="33.88671875" style="78" bestFit="1" customWidth="1"/>
    <col min="4" max="4" width="39.21875" style="78" bestFit="1" customWidth="1"/>
    <col min="5" max="5" width="15.33203125" style="78" bestFit="1" customWidth="1"/>
    <col min="6" max="6" width="10.77734375" style="78" bestFit="1" customWidth="1"/>
    <col min="7" max="7" width="4" style="78" customWidth="1"/>
    <col min="8" max="8" width="4.6640625" style="78" customWidth="1"/>
    <col min="9" max="9" width="5.44140625" style="78" customWidth="1"/>
    <col min="10" max="10" width="36.33203125" style="78" bestFit="1" customWidth="1"/>
    <col min="11" max="11" width="14.88671875" style="78" bestFit="1" customWidth="1"/>
    <col min="12" max="12" width="25" style="78" bestFit="1" customWidth="1"/>
    <col min="13" max="13" width="39.21875" style="78" bestFit="1" customWidth="1"/>
    <col min="14" max="14" width="16.88671875" style="78" bestFit="1" customWidth="1"/>
    <col min="15" max="15" width="17.44140625" style="78" bestFit="1" customWidth="1"/>
    <col min="16" max="16" width="17" style="78" bestFit="1" customWidth="1"/>
    <col min="17" max="17" width="17.5546875" style="78" bestFit="1" customWidth="1"/>
    <col min="18" max="18" width="10.77734375" style="78" bestFit="1" customWidth="1"/>
    <col min="19" max="19" width="12.21875" style="78" bestFit="1" customWidth="1"/>
    <col min="20" max="31" width="8.88671875" style="78"/>
    <col min="32" max="32" width="9" style="78" bestFit="1" customWidth="1"/>
    <col min="33" max="16384" width="8.88671875" style="78"/>
  </cols>
  <sheetData>
    <row r="1" spans="1:38" ht="22.05" customHeight="1" x14ac:dyDescent="0.15">
      <c r="A1" s="80" t="s">
        <v>713</v>
      </c>
      <c r="B1" s="80" t="s">
        <v>714</v>
      </c>
      <c r="C1" s="80" t="s">
        <v>715</v>
      </c>
      <c r="D1" s="81"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80"/>
      <c r="F1" s="80"/>
      <c r="G1" s="80"/>
      <c r="H1" s="80"/>
      <c r="I1" s="81" t="str">
        <f>'IC3 BSC'!$I$1</f>
        <v>Connor Guarino</v>
      </c>
      <c r="J1" s="81"/>
      <c r="K1" s="81"/>
      <c r="L1" s="81" t="s">
        <v>716</v>
      </c>
      <c r="M1" s="81"/>
      <c r="N1" s="81"/>
      <c r="O1" s="81"/>
      <c r="P1" s="81" t="s">
        <v>717</v>
      </c>
      <c r="Q1" s="81"/>
      <c r="R1" s="81"/>
      <c r="X1" s="80" t="str">
        <f t="shared" ref="X1:AA2" si="0">A1</f>
        <v>earned</v>
      </c>
      <c r="Y1" s="80" t="str">
        <f t="shared" si="0"/>
        <v>possible</v>
      </c>
      <c r="Z1" s="80" t="str">
        <f t="shared" si="0"/>
        <v>cell</v>
      </c>
      <c r="AA1" s="81" t="str">
        <f t="shared" ca="1" si="0"/>
        <v>error</v>
      </c>
      <c r="AB1" s="80"/>
      <c r="AC1" s="80"/>
      <c r="AF1" s="81" t="str">
        <f>I1</f>
        <v>Connor Guarino</v>
      </c>
      <c r="AG1" s="81"/>
      <c r="AL1" s="81" t="s">
        <v>716</v>
      </c>
    </row>
    <row r="2" spans="1:38" ht="22.95" customHeight="1" x14ac:dyDescent="0.15">
      <c r="A2" s="80">
        <f ca="1">'IC3 BSC'!$A$2</f>
        <v>0</v>
      </c>
      <c r="B2" s="82">
        <f>'IC3 BSC'!$B$2</f>
        <v>9</v>
      </c>
      <c r="C2" s="80" t="str" cm="1">
        <f t="array" aca="1" ref="C2" ca="1">SUBSTITUTE(IF(LEN(CELL("address"))&lt;15,CELL("address"),""),"$","")</f>
        <v/>
      </c>
      <c r="D2" s="81" t="str">
        <f ca="1">IF(ISNUMBER(SEARCH("#REF!",_xlfn.FORMULATEXT(INDIRECT("'IC3 BSC'!"&amp;C2)))),"DRAGGING CELLS IS NOT PERMITTED. PLEASE UNDO LAST ACTION!!",IF($P$1&lt;&gt;"Feedback OFF",IFERROR(HLOOKUP(INDIRECT("'IC3 BSC'!"&amp;C2),Feedback_SFX!$B$2:$N$10,IF($P$1="Feedback ON", 2, Feedback_SFX!B1), FALSE), ""),""))</f>
        <v/>
      </c>
      <c r="E2" s="80"/>
      <c r="F2" s="80"/>
      <c r="G2" s="80"/>
      <c r="H2" s="80"/>
      <c r="I2" s="83"/>
      <c r="J2" s="80"/>
      <c r="K2" s="80"/>
      <c r="L2" s="80"/>
      <c r="M2" s="80"/>
      <c r="N2" s="80"/>
      <c r="O2" s="80"/>
      <c r="P2" s="80"/>
      <c r="Q2" s="80"/>
      <c r="R2" s="80"/>
      <c r="X2" s="84">
        <f t="shared" ca="1" si="0"/>
        <v>0</v>
      </c>
      <c r="Y2" s="84">
        <f t="shared" si="0"/>
        <v>9</v>
      </c>
      <c r="Z2" s="84" t="str">
        <f t="shared" ca="1" si="0"/>
        <v/>
      </c>
      <c r="AA2" s="81" t="str">
        <f t="shared" ca="1" si="0"/>
        <v/>
      </c>
      <c r="AB2" s="80"/>
      <c r="AC2" s="80"/>
    </row>
    <row r="3" spans="1:38" x14ac:dyDescent="0.15">
      <c r="A3" s="97" t="s">
        <v>32</v>
      </c>
      <c r="J3" s="98" t="s">
        <v>33</v>
      </c>
      <c r="K3" s="98"/>
      <c r="L3" s="98"/>
      <c r="M3" s="98"/>
      <c r="N3" s="98"/>
      <c r="O3" s="98"/>
      <c r="P3" s="98"/>
      <c r="Q3" s="98"/>
      <c r="R3" s="98"/>
      <c r="S3" s="98"/>
    </row>
    <row r="4" spans="1:38" x14ac:dyDescent="0.15">
      <c r="A4" s="78" t="s">
        <v>34</v>
      </c>
      <c r="J4" s="99" t="s">
        <v>35</v>
      </c>
      <c r="K4" s="99" t="s">
        <v>36</v>
      </c>
      <c r="L4" s="99" t="s">
        <v>37</v>
      </c>
      <c r="M4" s="99" t="s">
        <v>38</v>
      </c>
      <c r="N4" s="99" t="s">
        <v>39</v>
      </c>
      <c r="O4" s="99" t="s">
        <v>40</v>
      </c>
      <c r="P4" s="99" t="s">
        <v>41</v>
      </c>
      <c r="Q4" s="99" t="s">
        <v>42</v>
      </c>
      <c r="R4" s="99" t="s">
        <v>43</v>
      </c>
      <c r="S4" s="99" t="s">
        <v>44</v>
      </c>
    </row>
    <row r="5" spans="1:38" x14ac:dyDescent="0.15">
      <c r="A5" s="78" t="s">
        <v>45</v>
      </c>
      <c r="J5" s="78" t="s">
        <v>46</v>
      </c>
      <c r="K5" s="100" t="s">
        <v>47</v>
      </c>
      <c r="L5" s="100" t="s">
        <v>48</v>
      </c>
      <c r="M5" s="100" t="s">
        <v>49</v>
      </c>
      <c r="N5" s="101">
        <v>45.98</v>
      </c>
      <c r="O5" s="102">
        <v>-6.4999999999999997E-3</v>
      </c>
      <c r="P5" s="102">
        <v>0.21929999999999999</v>
      </c>
      <c r="Q5" s="102">
        <v>0.86460000000000004</v>
      </c>
      <c r="R5" s="100" t="s">
        <v>50</v>
      </c>
      <c r="S5" s="78" t="s">
        <v>51</v>
      </c>
    </row>
    <row r="6" spans="1:38" x14ac:dyDescent="0.15">
      <c r="A6" s="78" t="s">
        <v>52</v>
      </c>
      <c r="J6" s="78" t="s">
        <v>53</v>
      </c>
      <c r="K6" s="100" t="s">
        <v>54</v>
      </c>
      <c r="L6" s="100" t="s">
        <v>55</v>
      </c>
      <c r="M6" s="100" t="s">
        <v>56</v>
      </c>
      <c r="N6" s="101">
        <v>52.58</v>
      </c>
      <c r="O6" s="102">
        <v>-6.6E-3</v>
      </c>
      <c r="P6" s="102">
        <v>5.8799999999999998E-2</v>
      </c>
      <c r="Q6" s="102">
        <v>2.8999999999999998E-3</v>
      </c>
      <c r="R6" s="100" t="s">
        <v>57</v>
      </c>
      <c r="S6" s="78" t="s">
        <v>58</v>
      </c>
    </row>
    <row r="7" spans="1:38" x14ac:dyDescent="0.15">
      <c r="J7" s="78" t="s">
        <v>59</v>
      </c>
      <c r="K7" s="100" t="s">
        <v>47</v>
      </c>
      <c r="L7" s="100" t="s">
        <v>60</v>
      </c>
      <c r="M7" s="100" t="s">
        <v>61</v>
      </c>
      <c r="N7" s="101">
        <v>71.31</v>
      </c>
      <c r="O7" s="102">
        <v>-1.15E-2</v>
      </c>
      <c r="P7" s="102">
        <v>2.9000000000000001E-2</v>
      </c>
      <c r="Q7" s="102">
        <v>0.47270000000000001</v>
      </c>
      <c r="R7" s="100" t="s">
        <v>62</v>
      </c>
      <c r="S7" s="78" t="s">
        <v>63</v>
      </c>
    </row>
    <row r="8" spans="1:38" x14ac:dyDescent="0.15">
      <c r="J8" s="78" t="s">
        <v>64</v>
      </c>
      <c r="K8" s="100" t="s">
        <v>47</v>
      </c>
      <c r="L8" s="100" t="s">
        <v>65</v>
      </c>
      <c r="M8" s="100" t="s">
        <v>66</v>
      </c>
      <c r="N8" s="101">
        <v>64.98</v>
      </c>
      <c r="O8" s="102">
        <v>-7.1999999999999998E-3</v>
      </c>
      <c r="P8" s="102">
        <v>3.0300000000000001E-2</v>
      </c>
      <c r="Q8" s="102">
        <v>9.9500000000000005E-2</v>
      </c>
      <c r="R8" s="100" t="s">
        <v>67</v>
      </c>
      <c r="S8" s="78" t="s">
        <v>68</v>
      </c>
    </row>
    <row r="9" spans="1:38" x14ac:dyDescent="0.15">
      <c r="J9" s="78" t="s">
        <v>69</v>
      </c>
      <c r="K9" s="100" t="s">
        <v>54</v>
      </c>
      <c r="L9" s="100" t="s">
        <v>55</v>
      </c>
      <c r="M9" s="100" t="s">
        <v>70</v>
      </c>
      <c r="N9" s="101">
        <v>13.2</v>
      </c>
      <c r="O9" s="102">
        <v>-3.8E-3</v>
      </c>
      <c r="P9" s="102">
        <v>-3.8E-3</v>
      </c>
      <c r="Q9" s="102">
        <v>1.1854</v>
      </c>
      <c r="R9" s="100" t="s">
        <v>71</v>
      </c>
      <c r="S9" s="78" t="s">
        <v>72</v>
      </c>
    </row>
    <row r="10" spans="1:38" x14ac:dyDescent="0.15">
      <c r="J10" s="78" t="s">
        <v>73</v>
      </c>
      <c r="K10" s="100" t="s">
        <v>47</v>
      </c>
      <c r="L10" s="100" t="s">
        <v>60</v>
      </c>
      <c r="M10" s="100" t="s">
        <v>74</v>
      </c>
      <c r="N10" s="101">
        <v>36.83</v>
      </c>
      <c r="O10" s="102">
        <v>-1.52E-2</v>
      </c>
      <c r="P10" s="102">
        <v>4.4499999999999998E-2</v>
      </c>
      <c r="Q10" s="102">
        <v>0.51</v>
      </c>
      <c r="R10" s="100" t="s">
        <v>75</v>
      </c>
      <c r="S10" s="78" t="s">
        <v>76</v>
      </c>
    </row>
    <row r="11" spans="1:38" x14ac:dyDescent="0.15">
      <c r="J11" s="78" t="s">
        <v>77</v>
      </c>
      <c r="K11" s="100" t="s">
        <v>47</v>
      </c>
      <c r="L11" s="100" t="s">
        <v>65</v>
      </c>
      <c r="M11" s="100" t="s">
        <v>66</v>
      </c>
      <c r="N11" s="101">
        <v>103.89</v>
      </c>
      <c r="O11" s="102">
        <v>-1.3100000000000001E-2</v>
      </c>
      <c r="P11" s="102">
        <v>-9.9000000000000008E-3</v>
      </c>
      <c r="Q11" s="102">
        <v>0.22500000000000001</v>
      </c>
      <c r="R11" s="100" t="s">
        <v>78</v>
      </c>
      <c r="S11" s="78" t="s">
        <v>79</v>
      </c>
    </row>
    <row r="12" spans="1:38" x14ac:dyDescent="0.15">
      <c r="J12" s="78" t="s">
        <v>80</v>
      </c>
      <c r="K12" s="100" t="s">
        <v>47</v>
      </c>
      <c r="L12" s="100" t="s">
        <v>81</v>
      </c>
      <c r="M12" s="100" t="s">
        <v>82</v>
      </c>
      <c r="N12" s="101">
        <v>27.05</v>
      </c>
      <c r="O12" s="102">
        <v>-1.06E-2</v>
      </c>
      <c r="P12" s="102">
        <v>5.2900000000000003E-2</v>
      </c>
      <c r="Q12" s="102">
        <v>0.153</v>
      </c>
      <c r="R12" s="100" t="s">
        <v>83</v>
      </c>
      <c r="S12" s="78" t="s">
        <v>84</v>
      </c>
    </row>
    <row r="13" spans="1:38" x14ac:dyDescent="0.15">
      <c r="J13" s="78" t="s">
        <v>85</v>
      </c>
      <c r="K13" s="100" t="s">
        <v>47</v>
      </c>
      <c r="L13" s="100" t="s">
        <v>60</v>
      </c>
      <c r="M13" s="100" t="s">
        <v>61</v>
      </c>
      <c r="N13" s="101">
        <v>92.43</v>
      </c>
      <c r="O13" s="102">
        <v>-6.1999999999999998E-3</v>
      </c>
      <c r="P13" s="102">
        <v>4.7999999999999996E-3</v>
      </c>
      <c r="Q13" s="102">
        <v>0.46110000000000001</v>
      </c>
      <c r="R13" s="100" t="s">
        <v>86</v>
      </c>
      <c r="S13" s="78" t="s">
        <v>87</v>
      </c>
    </row>
    <row r="14" spans="1:38" x14ac:dyDescent="0.15">
      <c r="B14" s="103" t="s">
        <v>88</v>
      </c>
      <c r="C14" s="103"/>
      <c r="D14" s="103"/>
      <c r="E14" s="103"/>
      <c r="F14" s="103"/>
      <c r="J14" s="78" t="s">
        <v>89</v>
      </c>
      <c r="K14" s="100" t="s">
        <v>90</v>
      </c>
      <c r="L14" s="100" t="s">
        <v>91</v>
      </c>
      <c r="M14" s="100" t="s">
        <v>92</v>
      </c>
      <c r="N14" s="101">
        <v>48.74</v>
      </c>
      <c r="O14" s="102">
        <v>-1.12E-2</v>
      </c>
      <c r="P14" s="102">
        <v>-1.04E-2</v>
      </c>
      <c r="Q14" s="102">
        <v>5.5E-2</v>
      </c>
      <c r="R14" s="100" t="s">
        <v>93</v>
      </c>
      <c r="S14" s="78" t="s">
        <v>94</v>
      </c>
    </row>
    <row r="15" spans="1:38" x14ac:dyDescent="0.15">
      <c r="B15" s="99" t="s">
        <v>35</v>
      </c>
      <c r="C15" s="99" t="s">
        <v>38</v>
      </c>
      <c r="D15" s="99" t="s">
        <v>37</v>
      </c>
      <c r="E15" s="99" t="s">
        <v>95</v>
      </c>
      <c r="F15" s="99" t="s">
        <v>43</v>
      </c>
      <c r="J15" s="78" t="s">
        <v>96</v>
      </c>
      <c r="K15" s="100" t="s">
        <v>47</v>
      </c>
      <c r="L15" s="100" t="s">
        <v>97</v>
      </c>
      <c r="M15" s="100" t="s">
        <v>98</v>
      </c>
      <c r="N15" s="101">
        <v>97.17</v>
      </c>
      <c r="O15" s="102">
        <v>-2.3699999999999999E-2</v>
      </c>
      <c r="P15" s="102">
        <v>1.09E-2</v>
      </c>
      <c r="Q15" s="102">
        <v>0.30059999999999998</v>
      </c>
      <c r="R15" s="100" t="s">
        <v>99</v>
      </c>
      <c r="S15" s="78" t="s">
        <v>100</v>
      </c>
    </row>
    <row r="16" spans="1:38" x14ac:dyDescent="0.15">
      <c r="B16" s="78" t="s">
        <v>59</v>
      </c>
      <c r="C16" s="104" t="s">
        <v>61</v>
      </c>
      <c r="D16" s="104" t="str">
        <f t="shared" ref="D16:F21" si="1">INDEX($J$5:$S$121, MATCH($B16, $J$5:$J$121, 0), MATCH(D$15, $J$4:$S$4, 0))</f>
        <v>Industrials</v>
      </c>
      <c r="E16" s="105">
        <f t="shared" si="1"/>
        <v>2.9000000000000001E-2</v>
      </c>
      <c r="F16" s="104" t="str">
        <f t="shared" si="1"/>
        <v>5.7B</v>
      </c>
      <c r="J16" s="78" t="s">
        <v>101</v>
      </c>
      <c r="K16" s="100" t="s">
        <v>47</v>
      </c>
      <c r="L16" s="100" t="s">
        <v>48</v>
      </c>
      <c r="M16" s="100" t="s">
        <v>102</v>
      </c>
      <c r="N16" s="101">
        <v>39.799999999999997</v>
      </c>
      <c r="O16" s="102">
        <v>-1.5E-3</v>
      </c>
      <c r="P16" s="102">
        <v>-7.1999999999999998E-3</v>
      </c>
      <c r="Q16" s="102">
        <v>0.1139</v>
      </c>
      <c r="R16" s="100" t="s">
        <v>103</v>
      </c>
      <c r="S16" s="78" t="s">
        <v>104</v>
      </c>
    </row>
    <row r="17" spans="2:19" x14ac:dyDescent="0.15">
      <c r="B17" s="78" t="s">
        <v>105</v>
      </c>
      <c r="C17" s="104" t="s">
        <v>92</v>
      </c>
      <c r="D17" s="104" t="str">
        <f t="shared" si="1"/>
        <v>Basic Materials</v>
      </c>
      <c r="E17" s="105">
        <f t="shared" si="1"/>
        <v>-2.35E-2</v>
      </c>
      <c r="F17" s="104" t="str">
        <f t="shared" si="1"/>
        <v>14.5B</v>
      </c>
      <c r="J17" s="78" t="s">
        <v>106</v>
      </c>
      <c r="K17" s="100" t="s">
        <v>47</v>
      </c>
      <c r="L17" s="100" t="s">
        <v>60</v>
      </c>
      <c r="M17" s="100" t="s">
        <v>107</v>
      </c>
      <c r="N17" s="101">
        <v>11.85</v>
      </c>
      <c r="O17" s="102">
        <v>-4.1999999999999997E-3</v>
      </c>
      <c r="P17" s="102">
        <v>5.8000000000000003E-2</v>
      </c>
      <c r="Q17" s="102">
        <v>0.19220000000000001</v>
      </c>
      <c r="R17" s="100" t="s">
        <v>108</v>
      </c>
      <c r="S17" s="78" t="s">
        <v>109</v>
      </c>
    </row>
    <row r="18" spans="2:19" x14ac:dyDescent="0.15">
      <c r="B18" s="78" t="s">
        <v>110</v>
      </c>
      <c r="C18" s="104" t="s">
        <v>111</v>
      </c>
      <c r="D18" s="104" t="str">
        <f t="shared" si="1"/>
        <v>Technology</v>
      </c>
      <c r="E18" s="105">
        <f t="shared" si="1"/>
        <v>0.24510000000000001</v>
      </c>
      <c r="F18" s="104" t="str">
        <f t="shared" si="1"/>
        <v>2.9B</v>
      </c>
      <c r="J18" s="78" t="s">
        <v>112</v>
      </c>
      <c r="K18" s="100" t="s">
        <v>47</v>
      </c>
      <c r="L18" s="100" t="s">
        <v>113</v>
      </c>
      <c r="M18" s="100" t="s">
        <v>114</v>
      </c>
      <c r="N18" s="101">
        <v>52.39</v>
      </c>
      <c r="O18" s="102">
        <v>-4.1999999999999997E-3</v>
      </c>
      <c r="P18" s="102">
        <v>0.25850000000000001</v>
      </c>
      <c r="Q18" s="102">
        <v>0.2336</v>
      </c>
      <c r="R18" s="100" t="s">
        <v>115</v>
      </c>
      <c r="S18" s="78" t="s">
        <v>116</v>
      </c>
    </row>
    <row r="19" spans="2:19" x14ac:dyDescent="0.15">
      <c r="B19" s="78" t="s">
        <v>117</v>
      </c>
      <c r="C19" s="104" t="s">
        <v>61</v>
      </c>
      <c r="D19" s="104" t="str">
        <f t="shared" si="1"/>
        <v>Industrials</v>
      </c>
      <c r="E19" s="105">
        <f t="shared" si="1"/>
        <v>6.2100000000000002E-2</v>
      </c>
      <c r="F19" s="104" t="str">
        <f t="shared" si="1"/>
        <v>6.5B</v>
      </c>
      <c r="J19" s="78" t="s">
        <v>118</v>
      </c>
      <c r="K19" s="100" t="s">
        <v>47</v>
      </c>
      <c r="L19" s="100" t="s">
        <v>60</v>
      </c>
      <c r="M19" s="100" t="s">
        <v>61</v>
      </c>
      <c r="N19" s="101">
        <v>17.59</v>
      </c>
      <c r="O19" s="102">
        <v>-1.5699999999999999E-2</v>
      </c>
      <c r="P19" s="102">
        <v>5.8999999999999997E-2</v>
      </c>
      <c r="Q19" s="102">
        <v>0.29720000000000002</v>
      </c>
      <c r="R19" s="100" t="s">
        <v>119</v>
      </c>
      <c r="S19" s="78" t="s">
        <v>120</v>
      </c>
    </row>
    <row r="20" spans="2:19" x14ac:dyDescent="0.15">
      <c r="B20" s="78" t="s">
        <v>121</v>
      </c>
      <c r="C20" s="104" t="s">
        <v>122</v>
      </c>
      <c r="D20" s="104" t="str">
        <f t="shared" si="1"/>
        <v>Healthcare</v>
      </c>
      <c r="E20" s="105">
        <f t="shared" si="1"/>
        <v>2.3E-3</v>
      </c>
      <c r="F20" s="104" t="str">
        <f t="shared" si="1"/>
        <v>5.1B</v>
      </c>
      <c r="J20" s="78" t="s">
        <v>123</v>
      </c>
      <c r="K20" s="100" t="s">
        <v>47</v>
      </c>
      <c r="L20" s="100" t="s">
        <v>60</v>
      </c>
      <c r="M20" s="100" t="s">
        <v>74</v>
      </c>
      <c r="N20" s="101">
        <v>240.23</v>
      </c>
      <c r="O20" s="102">
        <v>-9.1999999999999998E-3</v>
      </c>
      <c r="P20" s="102">
        <v>0.17780000000000001</v>
      </c>
      <c r="Q20" s="102">
        <v>0.82369999999999999</v>
      </c>
      <c r="R20" s="100" t="s">
        <v>124</v>
      </c>
      <c r="S20" s="78" t="s">
        <v>125</v>
      </c>
    </row>
    <row r="21" spans="2:19" x14ac:dyDescent="0.15">
      <c r="B21" s="78" t="s">
        <v>126</v>
      </c>
      <c r="C21" s="104" t="s">
        <v>49</v>
      </c>
      <c r="D21" s="104" t="str">
        <f t="shared" si="1"/>
        <v>Consumer Cyclicals</v>
      </c>
      <c r="E21" s="105">
        <f t="shared" si="1"/>
        <v>2.5399999999999999E-2</v>
      </c>
      <c r="F21" s="104" t="str">
        <f t="shared" si="1"/>
        <v>12.1B</v>
      </c>
      <c r="J21" s="78" t="s">
        <v>127</v>
      </c>
      <c r="K21" s="100" t="s">
        <v>47</v>
      </c>
      <c r="L21" s="100" t="s">
        <v>55</v>
      </c>
      <c r="M21" s="100" t="s">
        <v>70</v>
      </c>
      <c r="N21" s="101">
        <v>197.84</v>
      </c>
      <c r="O21" s="102">
        <v>-1.77E-2</v>
      </c>
      <c r="P21" s="102">
        <v>1.6999999999999999E-3</v>
      </c>
      <c r="Q21" s="102">
        <v>0.13880000000000001</v>
      </c>
      <c r="R21" s="100" t="s">
        <v>128</v>
      </c>
      <c r="S21" s="78" t="s">
        <v>129</v>
      </c>
    </row>
    <row r="22" spans="2:19" x14ac:dyDescent="0.15">
      <c r="J22" s="78" t="s">
        <v>105</v>
      </c>
      <c r="K22" s="100" t="s">
        <v>47</v>
      </c>
      <c r="L22" s="100" t="s">
        <v>91</v>
      </c>
      <c r="M22" s="100" t="s">
        <v>92</v>
      </c>
      <c r="N22" s="101">
        <v>41.17</v>
      </c>
      <c r="O22" s="102">
        <v>-1.7399999999999999E-2</v>
      </c>
      <c r="P22" s="102">
        <v>-2.35E-2</v>
      </c>
      <c r="Q22" s="102">
        <v>4.0300000000000002E-2</v>
      </c>
      <c r="R22" s="100" t="s">
        <v>130</v>
      </c>
      <c r="S22" s="78" t="s">
        <v>131</v>
      </c>
    </row>
    <row r="23" spans="2:19" x14ac:dyDescent="0.15">
      <c r="J23" s="78" t="s">
        <v>132</v>
      </c>
      <c r="K23" s="100" t="s">
        <v>47</v>
      </c>
      <c r="L23" s="100" t="s">
        <v>60</v>
      </c>
      <c r="M23" s="100" t="s">
        <v>61</v>
      </c>
      <c r="N23" s="101">
        <v>44.8</v>
      </c>
      <c r="O23" s="102">
        <v>-9.9000000000000008E-3</v>
      </c>
      <c r="P23" s="102">
        <v>0.127</v>
      </c>
      <c r="Q23" s="102">
        <v>0.29070000000000001</v>
      </c>
      <c r="R23" s="100" t="s">
        <v>75</v>
      </c>
      <c r="S23" s="78" t="s">
        <v>133</v>
      </c>
    </row>
    <row r="24" spans="2:19" x14ac:dyDescent="0.15">
      <c r="J24" s="78" t="s">
        <v>134</v>
      </c>
      <c r="K24" s="100" t="s">
        <v>47</v>
      </c>
      <c r="L24" s="100" t="s">
        <v>60</v>
      </c>
      <c r="M24" s="100" t="s">
        <v>107</v>
      </c>
      <c r="N24" s="101">
        <v>75.599999999999994</v>
      </c>
      <c r="O24" s="102">
        <v>-3.3999999999999998E-3</v>
      </c>
      <c r="P24" s="102">
        <v>1.11E-2</v>
      </c>
      <c r="Q24" s="102">
        <v>9.9500000000000005E-2</v>
      </c>
      <c r="R24" s="100" t="s">
        <v>135</v>
      </c>
      <c r="S24" s="78" t="s">
        <v>136</v>
      </c>
    </row>
    <row r="25" spans="2:19" x14ac:dyDescent="0.15">
      <c r="J25" s="78" t="s">
        <v>137</v>
      </c>
      <c r="K25" s="100" t="s">
        <v>54</v>
      </c>
      <c r="L25" s="100" t="s">
        <v>138</v>
      </c>
      <c r="M25" s="100" t="s">
        <v>139</v>
      </c>
      <c r="N25" s="101">
        <v>12.18</v>
      </c>
      <c r="O25" s="102">
        <v>-3.56E-2</v>
      </c>
      <c r="P25" s="102">
        <v>-4.02E-2</v>
      </c>
      <c r="Q25" s="102">
        <v>0.2848</v>
      </c>
      <c r="R25" s="100" t="s">
        <v>140</v>
      </c>
      <c r="S25" s="78" t="s">
        <v>141</v>
      </c>
    </row>
    <row r="26" spans="2:19" x14ac:dyDescent="0.15">
      <c r="J26" s="78" t="s">
        <v>142</v>
      </c>
      <c r="K26" s="100" t="s">
        <v>47</v>
      </c>
      <c r="L26" s="100" t="s">
        <v>48</v>
      </c>
      <c r="M26" s="100" t="s">
        <v>143</v>
      </c>
      <c r="N26" s="101">
        <v>46.5</v>
      </c>
      <c r="O26" s="102">
        <v>-5.1000000000000004E-3</v>
      </c>
      <c r="P26" s="102">
        <v>3.15E-2</v>
      </c>
      <c r="Q26" s="102">
        <v>0.39810000000000001</v>
      </c>
      <c r="R26" s="100" t="s">
        <v>144</v>
      </c>
      <c r="S26" s="78" t="s">
        <v>145</v>
      </c>
    </row>
    <row r="27" spans="2:19" x14ac:dyDescent="0.15">
      <c r="J27" s="78" t="s">
        <v>146</v>
      </c>
      <c r="K27" s="100" t="s">
        <v>47</v>
      </c>
      <c r="L27" s="100" t="s">
        <v>65</v>
      </c>
      <c r="M27" s="100" t="s">
        <v>147</v>
      </c>
      <c r="N27" s="101">
        <v>37.479999999999997</v>
      </c>
      <c r="O27" s="102">
        <v>-1.34E-2</v>
      </c>
      <c r="P27" s="102">
        <v>1.9300000000000001E-2</v>
      </c>
      <c r="Q27" s="102">
        <v>0.26579999999999998</v>
      </c>
      <c r="R27" s="100" t="s">
        <v>148</v>
      </c>
      <c r="S27" s="78" t="s">
        <v>149</v>
      </c>
    </row>
    <row r="28" spans="2:19" x14ac:dyDescent="0.15">
      <c r="J28" s="78" t="s">
        <v>150</v>
      </c>
      <c r="K28" s="100" t="s">
        <v>47</v>
      </c>
      <c r="L28" s="100" t="s">
        <v>81</v>
      </c>
      <c r="M28" s="100" t="s">
        <v>82</v>
      </c>
      <c r="N28" s="101">
        <v>26.43</v>
      </c>
      <c r="O28" s="102">
        <v>-6.7999999999999996E-3</v>
      </c>
      <c r="P28" s="102">
        <v>1.4999999999999999E-2</v>
      </c>
      <c r="Q28" s="102">
        <v>0.15820000000000001</v>
      </c>
      <c r="R28" s="100" t="s">
        <v>151</v>
      </c>
      <c r="S28" s="78" t="s">
        <v>152</v>
      </c>
    </row>
    <row r="29" spans="2:19" x14ac:dyDescent="0.15">
      <c r="J29" s="78" t="s">
        <v>153</v>
      </c>
      <c r="K29" s="100" t="s">
        <v>54</v>
      </c>
      <c r="L29" s="100" t="s">
        <v>48</v>
      </c>
      <c r="M29" s="100" t="s">
        <v>154</v>
      </c>
      <c r="N29" s="101">
        <v>381.02</v>
      </c>
      <c r="O29" s="102">
        <v>-2.7799999999999998E-2</v>
      </c>
      <c r="P29" s="102">
        <v>0.13200000000000001</v>
      </c>
      <c r="Q29" s="102">
        <v>0.62280000000000002</v>
      </c>
      <c r="R29" s="100" t="s">
        <v>155</v>
      </c>
      <c r="S29" s="78" t="s">
        <v>156</v>
      </c>
    </row>
    <row r="30" spans="2:19" x14ac:dyDescent="0.15">
      <c r="J30" s="78" t="s">
        <v>157</v>
      </c>
      <c r="K30" s="100" t="s">
        <v>90</v>
      </c>
      <c r="L30" s="100" t="s">
        <v>65</v>
      </c>
      <c r="M30" s="100" t="s">
        <v>158</v>
      </c>
      <c r="N30" s="101">
        <v>14.9</v>
      </c>
      <c r="O30" s="102">
        <v>-3.3E-3</v>
      </c>
      <c r="P30" s="102">
        <v>-6.7000000000000002E-3</v>
      </c>
      <c r="Q30" s="102">
        <v>7.9699999999999993E-2</v>
      </c>
      <c r="R30" s="100" t="s">
        <v>159</v>
      </c>
      <c r="S30" s="78" t="s">
        <v>160</v>
      </c>
    </row>
    <row r="31" spans="2:19" x14ac:dyDescent="0.15">
      <c r="J31" s="78" t="s">
        <v>161</v>
      </c>
      <c r="K31" s="100" t="s">
        <v>47</v>
      </c>
      <c r="L31" s="100" t="s">
        <v>60</v>
      </c>
      <c r="M31" s="100" t="s">
        <v>107</v>
      </c>
      <c r="N31" s="101">
        <v>45.54</v>
      </c>
      <c r="O31" s="102">
        <v>-2.0000000000000001E-4</v>
      </c>
      <c r="P31" s="102">
        <v>5.6099999999999997E-2</v>
      </c>
      <c r="Q31" s="102">
        <v>0.1656</v>
      </c>
      <c r="R31" s="100" t="s">
        <v>162</v>
      </c>
      <c r="S31" s="78" t="s">
        <v>163</v>
      </c>
    </row>
    <row r="32" spans="2:19" x14ac:dyDescent="0.15">
      <c r="J32" s="78" t="s">
        <v>164</v>
      </c>
      <c r="K32" s="100" t="s">
        <v>47</v>
      </c>
      <c r="L32" s="100" t="s">
        <v>113</v>
      </c>
      <c r="M32" s="100" t="s">
        <v>165</v>
      </c>
      <c r="N32" s="101">
        <v>14.18</v>
      </c>
      <c r="O32" s="102">
        <v>-1.3899999999999999E-2</v>
      </c>
      <c r="P32" s="102">
        <v>8.1600000000000006E-2</v>
      </c>
      <c r="Q32" s="102">
        <v>8.9899999999999994E-2</v>
      </c>
      <c r="R32" s="100" t="s">
        <v>166</v>
      </c>
      <c r="S32" s="78" t="s">
        <v>167</v>
      </c>
    </row>
    <row r="33" spans="10:19" x14ac:dyDescent="0.15">
      <c r="J33" s="78" t="s">
        <v>168</v>
      </c>
      <c r="K33" s="100" t="s">
        <v>47</v>
      </c>
      <c r="L33" s="100" t="s">
        <v>138</v>
      </c>
      <c r="M33" s="100" t="s">
        <v>169</v>
      </c>
      <c r="N33" s="101">
        <v>90.5</v>
      </c>
      <c r="O33" s="102">
        <v>-3.3E-3</v>
      </c>
      <c r="P33" s="102">
        <v>2.2599999999999999E-2</v>
      </c>
      <c r="Q33" s="102">
        <v>0.1128</v>
      </c>
      <c r="R33" s="100" t="s">
        <v>170</v>
      </c>
      <c r="S33" s="78" t="s">
        <v>171</v>
      </c>
    </row>
    <row r="34" spans="10:19" x14ac:dyDescent="0.15">
      <c r="J34" s="78" t="s">
        <v>172</v>
      </c>
      <c r="K34" s="100" t="s">
        <v>47</v>
      </c>
      <c r="L34" s="100" t="s">
        <v>138</v>
      </c>
      <c r="M34" s="100" t="s">
        <v>169</v>
      </c>
      <c r="N34" s="101">
        <v>32.32</v>
      </c>
      <c r="O34" s="102">
        <v>-8.8999999999999999E-3</v>
      </c>
      <c r="P34" s="102">
        <v>1.44E-2</v>
      </c>
      <c r="Q34" s="102">
        <v>0.23169999999999999</v>
      </c>
      <c r="R34" s="100" t="s">
        <v>173</v>
      </c>
      <c r="S34" s="78" t="s">
        <v>174</v>
      </c>
    </row>
    <row r="35" spans="10:19" x14ac:dyDescent="0.15">
      <c r="J35" s="78" t="s">
        <v>175</v>
      </c>
      <c r="K35" s="100" t="s">
        <v>54</v>
      </c>
      <c r="L35" s="100" t="s">
        <v>60</v>
      </c>
      <c r="M35" s="100" t="s">
        <v>107</v>
      </c>
      <c r="N35" s="101">
        <v>134.44999999999999</v>
      </c>
      <c r="O35" s="102">
        <v>-3.0000000000000001E-3</v>
      </c>
      <c r="P35" s="102">
        <v>6.25E-2</v>
      </c>
      <c r="Q35" s="102">
        <v>0.25779999999999997</v>
      </c>
      <c r="R35" s="100" t="s">
        <v>176</v>
      </c>
      <c r="S35" s="78" t="s">
        <v>177</v>
      </c>
    </row>
    <row r="36" spans="10:19" x14ac:dyDescent="0.15">
      <c r="J36" s="78" t="s">
        <v>178</v>
      </c>
      <c r="K36" s="100" t="s">
        <v>90</v>
      </c>
      <c r="L36" s="100" t="s">
        <v>48</v>
      </c>
      <c r="M36" s="100" t="s">
        <v>143</v>
      </c>
      <c r="N36" s="101">
        <v>44.52</v>
      </c>
      <c r="O36" s="102">
        <v>-1.6400000000000001E-2</v>
      </c>
      <c r="P36" s="102">
        <v>2.9100000000000001E-2</v>
      </c>
      <c r="Q36" s="102">
        <v>8.5900000000000004E-2</v>
      </c>
      <c r="R36" s="100" t="s">
        <v>179</v>
      </c>
      <c r="S36" s="78" t="s">
        <v>180</v>
      </c>
    </row>
    <row r="37" spans="10:19" x14ac:dyDescent="0.15">
      <c r="J37" s="78" t="s">
        <v>181</v>
      </c>
      <c r="K37" s="100" t="s">
        <v>54</v>
      </c>
      <c r="L37" s="100" t="s">
        <v>81</v>
      </c>
      <c r="M37" s="100" t="s">
        <v>182</v>
      </c>
      <c r="N37" s="101">
        <v>73.900000000000006</v>
      </c>
      <c r="O37" s="102">
        <v>-2E-3</v>
      </c>
      <c r="P37" s="102">
        <v>0.1104</v>
      </c>
      <c r="Q37" s="102">
        <v>0.12740000000000001</v>
      </c>
      <c r="R37" s="100" t="s">
        <v>75</v>
      </c>
      <c r="S37" s="78" t="s">
        <v>183</v>
      </c>
    </row>
    <row r="38" spans="10:19" x14ac:dyDescent="0.15">
      <c r="J38" s="78" t="s">
        <v>184</v>
      </c>
      <c r="K38" s="100" t="s">
        <v>47</v>
      </c>
      <c r="L38" s="100" t="s">
        <v>113</v>
      </c>
      <c r="M38" s="100" t="s">
        <v>185</v>
      </c>
      <c r="N38" s="101">
        <v>38.5</v>
      </c>
      <c r="O38" s="102">
        <v>-1.03E-2</v>
      </c>
      <c r="P38" s="102">
        <v>4.6199999999999998E-2</v>
      </c>
      <c r="Q38" s="102">
        <v>0.19639999999999999</v>
      </c>
      <c r="R38" s="100" t="s">
        <v>186</v>
      </c>
      <c r="S38" s="78" t="s">
        <v>187</v>
      </c>
    </row>
    <row r="39" spans="10:19" x14ac:dyDescent="0.15">
      <c r="J39" s="78" t="s">
        <v>188</v>
      </c>
      <c r="K39" s="100" t="s">
        <v>47</v>
      </c>
      <c r="L39" s="100" t="s">
        <v>48</v>
      </c>
      <c r="M39" s="100" t="s">
        <v>143</v>
      </c>
      <c r="N39" s="101">
        <v>22.26</v>
      </c>
      <c r="O39" s="102">
        <v>-1.4200000000000001E-2</v>
      </c>
      <c r="P39" s="102">
        <v>0.13109999999999999</v>
      </c>
      <c r="Q39" s="102">
        <v>1.046</v>
      </c>
      <c r="R39" s="100" t="s">
        <v>189</v>
      </c>
      <c r="S39" s="78" t="s">
        <v>190</v>
      </c>
    </row>
    <row r="40" spans="10:19" x14ac:dyDescent="0.15">
      <c r="J40" s="78" t="s">
        <v>191</v>
      </c>
      <c r="K40" s="100" t="s">
        <v>47</v>
      </c>
      <c r="L40" s="100" t="s">
        <v>60</v>
      </c>
      <c r="M40" s="100" t="s">
        <v>74</v>
      </c>
      <c r="N40" s="101">
        <v>34.450000000000003</v>
      </c>
      <c r="O40" s="102">
        <v>-1.29E-2</v>
      </c>
      <c r="P40" s="102">
        <v>3.4500000000000003E-2</v>
      </c>
      <c r="Q40" s="102">
        <v>0.26190000000000002</v>
      </c>
      <c r="R40" s="100" t="s">
        <v>83</v>
      </c>
      <c r="S40" s="78" t="s">
        <v>192</v>
      </c>
    </row>
    <row r="41" spans="10:19" x14ac:dyDescent="0.15">
      <c r="J41" s="78" t="s">
        <v>193</v>
      </c>
      <c r="K41" s="100" t="s">
        <v>47</v>
      </c>
      <c r="L41" s="100" t="s">
        <v>60</v>
      </c>
      <c r="M41" s="100" t="s">
        <v>107</v>
      </c>
      <c r="N41" s="101">
        <v>19.2</v>
      </c>
      <c r="O41" s="102">
        <v>-2.5999999999999999E-3</v>
      </c>
      <c r="P41" s="102">
        <v>1.5900000000000001E-2</v>
      </c>
      <c r="Q41" s="102">
        <v>0.14080000000000001</v>
      </c>
      <c r="R41" s="100" t="s">
        <v>194</v>
      </c>
      <c r="S41" s="78" t="s">
        <v>195</v>
      </c>
    </row>
    <row r="42" spans="10:19" x14ac:dyDescent="0.15">
      <c r="J42" s="78" t="s">
        <v>196</v>
      </c>
      <c r="K42" s="100" t="s">
        <v>54</v>
      </c>
      <c r="L42" s="100" t="s">
        <v>65</v>
      </c>
      <c r="M42" s="100" t="s">
        <v>197</v>
      </c>
      <c r="N42" s="101">
        <v>444.23</v>
      </c>
      <c r="O42" s="102">
        <v>-1.44E-2</v>
      </c>
      <c r="P42" s="102">
        <v>4.0099999999999997E-2</v>
      </c>
      <c r="Q42" s="102">
        <v>0.21540000000000001</v>
      </c>
      <c r="R42" s="100" t="s">
        <v>198</v>
      </c>
      <c r="S42" s="78" t="s">
        <v>199</v>
      </c>
    </row>
    <row r="43" spans="10:19" x14ac:dyDescent="0.15">
      <c r="J43" s="78" t="s">
        <v>200</v>
      </c>
      <c r="K43" s="100" t="s">
        <v>47</v>
      </c>
      <c r="L43" s="100" t="s">
        <v>60</v>
      </c>
      <c r="M43" s="100" t="s">
        <v>61</v>
      </c>
      <c r="N43" s="101">
        <v>61.2</v>
      </c>
      <c r="O43" s="102">
        <v>-8.0999999999999996E-3</v>
      </c>
      <c r="P43" s="102">
        <v>2.5999999999999999E-2</v>
      </c>
      <c r="Q43" s="102">
        <v>0.4108</v>
      </c>
      <c r="R43" s="100" t="s">
        <v>201</v>
      </c>
      <c r="S43" s="78" t="s">
        <v>202</v>
      </c>
    </row>
    <row r="44" spans="10:19" x14ac:dyDescent="0.15">
      <c r="J44" s="78" t="s">
        <v>203</v>
      </c>
      <c r="K44" s="100" t="s">
        <v>47</v>
      </c>
      <c r="L44" s="100" t="s">
        <v>113</v>
      </c>
      <c r="M44" s="100" t="s">
        <v>165</v>
      </c>
      <c r="N44" s="101">
        <v>38.22</v>
      </c>
      <c r="O44" s="102">
        <v>-3.0999999999999999E-3</v>
      </c>
      <c r="P44" s="102">
        <v>6.88E-2</v>
      </c>
      <c r="Q44" s="102">
        <v>5.7599999999999998E-2</v>
      </c>
      <c r="R44" s="100" t="s">
        <v>204</v>
      </c>
      <c r="S44" s="78" t="s">
        <v>205</v>
      </c>
    </row>
    <row r="45" spans="10:19" x14ac:dyDescent="0.15">
      <c r="J45" s="78" t="s">
        <v>206</v>
      </c>
      <c r="K45" s="100" t="s">
        <v>47</v>
      </c>
      <c r="L45" s="100" t="s">
        <v>65</v>
      </c>
      <c r="M45" s="100" t="s">
        <v>66</v>
      </c>
      <c r="N45" s="101">
        <v>48.35</v>
      </c>
      <c r="O45" s="102">
        <v>-1.1999999999999999E-3</v>
      </c>
      <c r="P45" s="102">
        <v>8.77E-2</v>
      </c>
      <c r="Q45" s="102">
        <v>0.1885</v>
      </c>
      <c r="R45" s="100" t="s">
        <v>207</v>
      </c>
      <c r="S45" s="78" t="s">
        <v>208</v>
      </c>
    </row>
    <row r="46" spans="10:19" x14ac:dyDescent="0.15">
      <c r="J46" s="78" t="s">
        <v>209</v>
      </c>
      <c r="K46" s="100" t="s">
        <v>47</v>
      </c>
      <c r="L46" s="100" t="s">
        <v>48</v>
      </c>
      <c r="M46" s="100" t="s">
        <v>210</v>
      </c>
      <c r="N46" s="101">
        <v>65.260000000000005</v>
      </c>
      <c r="O46" s="102">
        <v>-6.1999999999999998E-3</v>
      </c>
      <c r="P46" s="102">
        <v>-1.7899999999999999E-2</v>
      </c>
      <c r="Q46" s="102">
        <v>2.3699999999999999E-2</v>
      </c>
      <c r="R46" s="100" t="s">
        <v>211</v>
      </c>
      <c r="S46" s="78" t="s">
        <v>212</v>
      </c>
    </row>
    <row r="47" spans="10:19" x14ac:dyDescent="0.15">
      <c r="J47" s="78" t="s">
        <v>213</v>
      </c>
      <c r="K47" s="100" t="s">
        <v>47</v>
      </c>
      <c r="L47" s="100" t="s">
        <v>65</v>
      </c>
      <c r="M47" s="100" t="s">
        <v>214</v>
      </c>
      <c r="N47" s="101">
        <v>90.55</v>
      </c>
      <c r="O47" s="102">
        <v>-7.3000000000000001E-3</v>
      </c>
      <c r="P47" s="102">
        <v>3.7199999999999997E-2</v>
      </c>
      <c r="Q47" s="102">
        <v>0.1429</v>
      </c>
      <c r="R47" s="100" t="s">
        <v>215</v>
      </c>
      <c r="S47" s="78" t="s">
        <v>216</v>
      </c>
    </row>
    <row r="48" spans="10:19" x14ac:dyDescent="0.15">
      <c r="J48" s="78" t="s">
        <v>217</v>
      </c>
      <c r="K48" s="100" t="s">
        <v>47</v>
      </c>
      <c r="L48" s="100" t="s">
        <v>65</v>
      </c>
      <c r="M48" s="100" t="s">
        <v>66</v>
      </c>
      <c r="N48" s="101">
        <v>48.33</v>
      </c>
      <c r="O48" s="102">
        <v>-1.0800000000000001E-2</v>
      </c>
      <c r="P48" s="102">
        <v>8.2199999999999995E-2</v>
      </c>
      <c r="Q48" s="102">
        <v>0.32629999999999998</v>
      </c>
      <c r="R48" s="100" t="s">
        <v>218</v>
      </c>
      <c r="S48" s="78" t="s">
        <v>219</v>
      </c>
    </row>
    <row r="49" spans="10:19" x14ac:dyDescent="0.15">
      <c r="J49" s="78" t="s">
        <v>220</v>
      </c>
      <c r="K49" s="100" t="s">
        <v>47</v>
      </c>
      <c r="L49" s="100" t="s">
        <v>65</v>
      </c>
      <c r="M49" s="100" t="s">
        <v>158</v>
      </c>
      <c r="N49" s="101">
        <v>39.799999999999997</v>
      </c>
      <c r="O49" s="102">
        <v>-1.09E-2</v>
      </c>
      <c r="P49" s="102">
        <v>1.17E-2</v>
      </c>
      <c r="Q49" s="102">
        <v>0.64600000000000002</v>
      </c>
      <c r="R49" s="100" t="s">
        <v>221</v>
      </c>
      <c r="S49" s="78" t="s">
        <v>222</v>
      </c>
    </row>
    <row r="50" spans="10:19" x14ac:dyDescent="0.15">
      <c r="J50" s="78" t="s">
        <v>117</v>
      </c>
      <c r="K50" s="100" t="s">
        <v>47</v>
      </c>
      <c r="L50" s="100" t="s">
        <v>60</v>
      </c>
      <c r="M50" s="100" t="s">
        <v>61</v>
      </c>
      <c r="N50" s="101">
        <v>115.5</v>
      </c>
      <c r="O50" s="102">
        <v>-4.7000000000000002E-3</v>
      </c>
      <c r="P50" s="102">
        <v>6.2100000000000002E-2</v>
      </c>
      <c r="Q50" s="102">
        <v>0.56230000000000002</v>
      </c>
      <c r="R50" s="100" t="s">
        <v>223</v>
      </c>
      <c r="S50" s="78" t="s">
        <v>224</v>
      </c>
    </row>
    <row r="51" spans="10:19" x14ac:dyDescent="0.15">
      <c r="J51" s="78" t="s">
        <v>225</v>
      </c>
      <c r="K51" s="100" t="s">
        <v>47</v>
      </c>
      <c r="L51" s="100" t="s">
        <v>81</v>
      </c>
      <c r="M51" s="100" t="s">
        <v>226</v>
      </c>
      <c r="N51" s="101">
        <v>591.70000000000005</v>
      </c>
      <c r="O51" s="102">
        <v>-1.1999999999999999E-3</v>
      </c>
      <c r="P51" s="102">
        <v>-1.2800000000000001E-2</v>
      </c>
      <c r="Q51" s="102">
        <v>0.20019999999999999</v>
      </c>
      <c r="R51" s="100" t="s">
        <v>50</v>
      </c>
      <c r="S51" s="78" t="s">
        <v>227</v>
      </c>
    </row>
    <row r="52" spans="10:19" x14ac:dyDescent="0.15">
      <c r="J52" s="78" t="s">
        <v>228</v>
      </c>
      <c r="K52" s="100" t="s">
        <v>47</v>
      </c>
      <c r="L52" s="100" t="s">
        <v>138</v>
      </c>
      <c r="M52" s="100" t="s">
        <v>169</v>
      </c>
      <c r="N52" s="101">
        <v>70.8</v>
      </c>
      <c r="O52" s="102">
        <v>-1.8800000000000001E-2</v>
      </c>
      <c r="P52" s="102">
        <v>2.1100000000000001E-2</v>
      </c>
      <c r="Q52" s="102">
        <v>0.15140000000000001</v>
      </c>
      <c r="R52" s="100" t="s">
        <v>173</v>
      </c>
      <c r="S52" s="78" t="s">
        <v>229</v>
      </c>
    </row>
    <row r="53" spans="10:19" x14ac:dyDescent="0.15">
      <c r="J53" s="78" t="s">
        <v>230</v>
      </c>
      <c r="K53" s="100" t="s">
        <v>90</v>
      </c>
      <c r="L53" s="100" t="s">
        <v>65</v>
      </c>
      <c r="M53" s="100" t="s">
        <v>158</v>
      </c>
      <c r="N53" s="101">
        <v>39.799999999999997</v>
      </c>
      <c r="O53" s="102">
        <v>-2.93E-2</v>
      </c>
      <c r="P53" s="102">
        <v>-5.0000000000000001E-3</v>
      </c>
      <c r="Q53" s="102">
        <v>0.32669999999999999</v>
      </c>
      <c r="R53" s="100" t="s">
        <v>231</v>
      </c>
      <c r="S53" s="78" t="s">
        <v>232</v>
      </c>
    </row>
    <row r="54" spans="10:19" x14ac:dyDescent="0.15">
      <c r="J54" s="78" t="s">
        <v>233</v>
      </c>
      <c r="K54" s="100" t="s">
        <v>54</v>
      </c>
      <c r="L54" s="100" t="s">
        <v>60</v>
      </c>
      <c r="M54" s="100" t="s">
        <v>107</v>
      </c>
      <c r="N54" s="101">
        <v>18.75</v>
      </c>
      <c r="O54" s="102">
        <v>-2.7000000000000001E-3</v>
      </c>
      <c r="P54" s="102">
        <v>0.15740000000000001</v>
      </c>
      <c r="Q54" s="102">
        <v>0.46029999999999999</v>
      </c>
      <c r="R54" s="100" t="s">
        <v>234</v>
      </c>
      <c r="S54" s="78" t="s">
        <v>235</v>
      </c>
    </row>
    <row r="55" spans="10:19" x14ac:dyDescent="0.15">
      <c r="J55" s="78" t="s">
        <v>236</v>
      </c>
      <c r="K55" s="100" t="s">
        <v>54</v>
      </c>
      <c r="L55" s="100" t="s">
        <v>60</v>
      </c>
      <c r="M55" s="100" t="s">
        <v>107</v>
      </c>
      <c r="N55" s="101">
        <v>51.88</v>
      </c>
      <c r="O55" s="102">
        <v>-7.1000000000000004E-3</v>
      </c>
      <c r="P55" s="102">
        <v>0.12509999999999999</v>
      </c>
      <c r="Q55" s="102">
        <v>0.32279999999999998</v>
      </c>
      <c r="R55" s="100" t="s">
        <v>162</v>
      </c>
      <c r="S55" s="78" t="s">
        <v>237</v>
      </c>
    </row>
    <row r="56" spans="10:19" x14ac:dyDescent="0.15">
      <c r="J56" s="78" t="s">
        <v>238</v>
      </c>
      <c r="K56" s="100" t="s">
        <v>90</v>
      </c>
      <c r="L56" s="100" t="s">
        <v>55</v>
      </c>
      <c r="M56" s="100" t="s">
        <v>56</v>
      </c>
      <c r="N56" s="101">
        <v>2.92</v>
      </c>
      <c r="O56" s="102">
        <v>-2.6700000000000002E-2</v>
      </c>
      <c r="P56" s="102">
        <v>4.2900000000000001E-2</v>
      </c>
      <c r="Q56" s="102">
        <v>3.4923000000000002</v>
      </c>
      <c r="R56" s="100" t="s">
        <v>239</v>
      </c>
      <c r="S56" s="78" t="s">
        <v>240</v>
      </c>
    </row>
    <row r="57" spans="10:19" x14ac:dyDescent="0.15">
      <c r="J57" s="78" t="s">
        <v>241</v>
      </c>
      <c r="K57" s="100" t="s">
        <v>47</v>
      </c>
      <c r="L57" s="100" t="s">
        <v>65</v>
      </c>
      <c r="M57" s="100" t="s">
        <v>147</v>
      </c>
      <c r="N57" s="101">
        <v>125.77</v>
      </c>
      <c r="O57" s="102">
        <v>-2.9999999999999997E-4</v>
      </c>
      <c r="P57" s="102">
        <v>6.7900000000000002E-2</v>
      </c>
      <c r="Q57" s="102">
        <v>4.3900000000000002E-2</v>
      </c>
      <c r="R57" s="100" t="s">
        <v>166</v>
      </c>
      <c r="S57" s="78" t="s">
        <v>242</v>
      </c>
    </row>
    <row r="58" spans="10:19" x14ac:dyDescent="0.15">
      <c r="J58" s="78" t="s">
        <v>243</v>
      </c>
      <c r="K58" s="100" t="s">
        <v>47</v>
      </c>
      <c r="L58" s="100" t="s">
        <v>65</v>
      </c>
      <c r="M58" s="100" t="s">
        <v>158</v>
      </c>
      <c r="N58" s="101">
        <v>49.92</v>
      </c>
      <c r="O58" s="102">
        <v>-3.3999999999999998E-3</v>
      </c>
      <c r="P58" s="102">
        <v>4.7600000000000003E-2</v>
      </c>
      <c r="Q58" s="102">
        <v>0.4345</v>
      </c>
      <c r="R58" s="100" t="s">
        <v>244</v>
      </c>
      <c r="S58" s="78" t="s">
        <v>245</v>
      </c>
    </row>
    <row r="59" spans="10:19" x14ac:dyDescent="0.15">
      <c r="J59" s="78" t="s">
        <v>246</v>
      </c>
      <c r="K59" s="100" t="s">
        <v>90</v>
      </c>
      <c r="L59" s="100" t="s">
        <v>60</v>
      </c>
      <c r="M59" s="100" t="s">
        <v>247</v>
      </c>
      <c r="N59" s="101">
        <v>67.290000000000006</v>
      </c>
      <c r="O59" s="102">
        <v>-1.04E-2</v>
      </c>
      <c r="P59" s="102">
        <v>8.7400000000000005E-2</v>
      </c>
      <c r="Q59" s="102">
        <v>0.4894</v>
      </c>
      <c r="R59" s="100" t="s">
        <v>248</v>
      </c>
      <c r="S59" s="78" t="s">
        <v>249</v>
      </c>
    </row>
    <row r="60" spans="10:19" x14ac:dyDescent="0.15">
      <c r="J60" s="78" t="s">
        <v>250</v>
      </c>
      <c r="K60" s="100" t="s">
        <v>54</v>
      </c>
      <c r="L60" s="100" t="s">
        <v>65</v>
      </c>
      <c r="M60" s="100" t="s">
        <v>66</v>
      </c>
      <c r="N60" s="101">
        <v>17.150099999999998</v>
      </c>
      <c r="O60" s="102">
        <v>-3.32E-2</v>
      </c>
      <c r="P60" s="102">
        <v>-3.1099999999999999E-2</v>
      </c>
      <c r="Q60" s="102" t="s">
        <v>251</v>
      </c>
      <c r="R60" s="100" t="s">
        <v>252</v>
      </c>
      <c r="S60" s="78" t="s">
        <v>253</v>
      </c>
    </row>
    <row r="61" spans="10:19" x14ac:dyDescent="0.15">
      <c r="J61" s="78" t="s">
        <v>254</v>
      </c>
      <c r="K61" s="100" t="s">
        <v>47</v>
      </c>
      <c r="L61" s="100" t="s">
        <v>65</v>
      </c>
      <c r="M61" s="100" t="s">
        <v>66</v>
      </c>
      <c r="N61" s="101">
        <v>21.85</v>
      </c>
      <c r="O61" s="102">
        <v>-1.5800000000000002E-2</v>
      </c>
      <c r="P61" s="102">
        <v>0</v>
      </c>
      <c r="Q61" s="102">
        <v>0.29210000000000003</v>
      </c>
      <c r="R61" s="100" t="s">
        <v>255</v>
      </c>
      <c r="S61" s="78" t="s">
        <v>256</v>
      </c>
    </row>
    <row r="62" spans="10:19" x14ac:dyDescent="0.15">
      <c r="J62" s="78" t="s">
        <v>257</v>
      </c>
      <c r="K62" s="100" t="s">
        <v>54</v>
      </c>
      <c r="L62" s="100" t="s">
        <v>60</v>
      </c>
      <c r="M62" s="100" t="s">
        <v>107</v>
      </c>
      <c r="N62" s="101">
        <v>45.98</v>
      </c>
      <c r="O62" s="102">
        <v>-1.44E-2</v>
      </c>
      <c r="P62" s="102">
        <v>5.1700000000000003E-2</v>
      </c>
      <c r="Q62" s="102">
        <v>0.31</v>
      </c>
      <c r="R62" s="100" t="s">
        <v>258</v>
      </c>
      <c r="S62" s="78" t="s">
        <v>259</v>
      </c>
    </row>
    <row r="63" spans="10:19" x14ac:dyDescent="0.15">
      <c r="J63" s="78" t="s">
        <v>260</v>
      </c>
      <c r="K63" s="100" t="s">
        <v>54</v>
      </c>
      <c r="L63" s="100" t="s">
        <v>60</v>
      </c>
      <c r="M63" s="100" t="s">
        <v>107</v>
      </c>
      <c r="N63" s="101">
        <v>11.4</v>
      </c>
      <c r="O63" s="102">
        <v>-3.3099999999999997E-2</v>
      </c>
      <c r="P63" s="102">
        <v>3.5000000000000001E-3</v>
      </c>
      <c r="Q63" s="102">
        <v>0.37680000000000002</v>
      </c>
      <c r="R63" s="100" t="s">
        <v>261</v>
      </c>
      <c r="S63" s="78" t="s">
        <v>262</v>
      </c>
    </row>
    <row r="64" spans="10:19" x14ac:dyDescent="0.15">
      <c r="J64" s="78" t="s">
        <v>110</v>
      </c>
      <c r="K64" s="100" t="s">
        <v>54</v>
      </c>
      <c r="L64" s="100" t="s">
        <v>138</v>
      </c>
      <c r="M64" s="100" t="s">
        <v>111</v>
      </c>
      <c r="N64" s="101">
        <v>105.17</v>
      </c>
      <c r="O64" s="102">
        <v>-3.2000000000000002E-3</v>
      </c>
      <c r="P64" s="102">
        <v>0.24510000000000001</v>
      </c>
      <c r="Q64" s="102">
        <v>1.6525000000000001</v>
      </c>
      <c r="R64" s="100" t="s">
        <v>263</v>
      </c>
      <c r="S64" s="78" t="s">
        <v>264</v>
      </c>
    </row>
    <row r="65" spans="10:19" x14ac:dyDescent="0.15">
      <c r="J65" s="78" t="s">
        <v>265</v>
      </c>
      <c r="K65" s="100" t="s">
        <v>47</v>
      </c>
      <c r="L65" s="100" t="s">
        <v>138</v>
      </c>
      <c r="M65" s="100" t="s">
        <v>169</v>
      </c>
      <c r="N65" s="101">
        <v>126.25</v>
      </c>
      <c r="O65" s="102">
        <v>-1.61E-2</v>
      </c>
      <c r="P65" s="102">
        <v>2.0000000000000001E-4</v>
      </c>
      <c r="Q65" s="102">
        <v>0.3296</v>
      </c>
      <c r="R65" s="100" t="s">
        <v>266</v>
      </c>
      <c r="S65" s="78" t="s">
        <v>267</v>
      </c>
    </row>
    <row r="66" spans="10:19" x14ac:dyDescent="0.15">
      <c r="J66" s="78" t="s">
        <v>268</v>
      </c>
      <c r="K66" s="100" t="s">
        <v>54</v>
      </c>
      <c r="L66" s="100" t="s">
        <v>91</v>
      </c>
      <c r="M66" s="100" t="s">
        <v>269</v>
      </c>
      <c r="N66" s="101">
        <v>95.69</v>
      </c>
      <c r="O66" s="102">
        <v>-1.6400000000000001E-2</v>
      </c>
      <c r="P66" s="102">
        <v>5.6500000000000002E-2</v>
      </c>
      <c r="Q66" s="102">
        <v>0.13819999999999999</v>
      </c>
      <c r="R66" s="100" t="s">
        <v>201</v>
      </c>
      <c r="S66" s="78" t="s">
        <v>270</v>
      </c>
    </row>
    <row r="67" spans="10:19" x14ac:dyDescent="0.15">
      <c r="J67" s="78" t="s">
        <v>271</v>
      </c>
      <c r="K67" s="100" t="s">
        <v>47</v>
      </c>
      <c r="L67" s="100" t="s">
        <v>60</v>
      </c>
      <c r="M67" s="100" t="s">
        <v>61</v>
      </c>
      <c r="N67" s="101">
        <v>50.85</v>
      </c>
      <c r="O67" s="102">
        <v>-5.3E-3</v>
      </c>
      <c r="P67" s="102">
        <v>5.1000000000000004E-3</v>
      </c>
      <c r="Q67" s="102">
        <v>0.1623</v>
      </c>
      <c r="R67" s="100" t="s">
        <v>272</v>
      </c>
      <c r="S67" s="78" t="s">
        <v>273</v>
      </c>
    </row>
    <row r="68" spans="10:19" x14ac:dyDescent="0.15">
      <c r="J68" s="78" t="s">
        <v>274</v>
      </c>
      <c r="K68" s="100" t="s">
        <v>90</v>
      </c>
      <c r="L68" s="100" t="s">
        <v>275</v>
      </c>
      <c r="M68" s="100" t="s">
        <v>276</v>
      </c>
      <c r="N68" s="101">
        <v>3.69</v>
      </c>
      <c r="O68" s="102">
        <v>-2.7000000000000001E-3</v>
      </c>
      <c r="P68" s="102">
        <v>0.1216</v>
      </c>
      <c r="Q68" s="102">
        <v>0.1081</v>
      </c>
      <c r="R68" s="100" t="s">
        <v>277</v>
      </c>
      <c r="S68" s="78" t="s">
        <v>278</v>
      </c>
    </row>
    <row r="69" spans="10:19" x14ac:dyDescent="0.15">
      <c r="J69" s="78" t="s">
        <v>279</v>
      </c>
      <c r="K69" s="100" t="s">
        <v>90</v>
      </c>
      <c r="L69" s="100" t="s">
        <v>60</v>
      </c>
      <c r="M69" s="100" t="s">
        <v>61</v>
      </c>
      <c r="N69" s="101">
        <v>27.26</v>
      </c>
      <c r="O69" s="102">
        <v>-6.8999999999999999E-3</v>
      </c>
      <c r="P69" s="102">
        <v>7.5300000000000006E-2</v>
      </c>
      <c r="Q69" s="102">
        <v>0.36709999999999998</v>
      </c>
      <c r="R69" s="100" t="s">
        <v>280</v>
      </c>
      <c r="S69" s="78" t="s">
        <v>281</v>
      </c>
    </row>
    <row r="70" spans="10:19" x14ac:dyDescent="0.15">
      <c r="J70" s="78" t="s">
        <v>126</v>
      </c>
      <c r="K70" s="100" t="s">
        <v>47</v>
      </c>
      <c r="L70" s="100" t="s">
        <v>48</v>
      </c>
      <c r="M70" s="100" t="s">
        <v>49</v>
      </c>
      <c r="N70" s="101">
        <v>65.83</v>
      </c>
      <c r="O70" s="102">
        <v>-6.3E-3</v>
      </c>
      <c r="P70" s="102">
        <v>2.5399999999999999E-2</v>
      </c>
      <c r="Q70" s="102">
        <v>0.1186</v>
      </c>
      <c r="R70" s="100" t="s">
        <v>282</v>
      </c>
      <c r="S70" s="78" t="s">
        <v>283</v>
      </c>
    </row>
    <row r="71" spans="10:19" x14ac:dyDescent="0.15">
      <c r="J71" s="78" t="s">
        <v>284</v>
      </c>
      <c r="K71" s="100" t="s">
        <v>47</v>
      </c>
      <c r="L71" s="100" t="s">
        <v>91</v>
      </c>
      <c r="M71" s="100" t="s">
        <v>285</v>
      </c>
      <c r="N71" s="101">
        <v>36.479999999999997</v>
      </c>
      <c r="O71" s="102">
        <v>-1.9400000000000001E-2</v>
      </c>
      <c r="P71" s="102">
        <v>7.2599999999999998E-2</v>
      </c>
      <c r="Q71" s="102">
        <v>0.25359999999999999</v>
      </c>
      <c r="R71" s="100" t="s">
        <v>86</v>
      </c>
      <c r="S71" s="78" t="s">
        <v>286</v>
      </c>
    </row>
    <row r="72" spans="10:19" x14ac:dyDescent="0.15">
      <c r="J72" s="78" t="s">
        <v>287</v>
      </c>
      <c r="K72" s="100" t="s">
        <v>47</v>
      </c>
      <c r="L72" s="100" t="s">
        <v>91</v>
      </c>
      <c r="M72" s="100" t="s">
        <v>285</v>
      </c>
      <c r="N72" s="101">
        <v>20.91</v>
      </c>
      <c r="O72" s="102">
        <v>-1.9199999999999998E-2</v>
      </c>
      <c r="P72" s="102">
        <v>6.7400000000000002E-2</v>
      </c>
      <c r="Q72" s="102">
        <v>2.5682999999999998</v>
      </c>
      <c r="R72" s="100" t="s">
        <v>288</v>
      </c>
      <c r="S72" s="78" t="s">
        <v>289</v>
      </c>
    </row>
    <row r="73" spans="10:19" x14ac:dyDescent="0.15">
      <c r="J73" s="78" t="s">
        <v>290</v>
      </c>
      <c r="K73" s="100" t="s">
        <v>47</v>
      </c>
      <c r="L73" s="100" t="s">
        <v>275</v>
      </c>
      <c r="M73" s="100" t="s">
        <v>276</v>
      </c>
      <c r="N73" s="101">
        <v>18.03</v>
      </c>
      <c r="O73" s="102">
        <v>-8.8000000000000005E-3</v>
      </c>
      <c r="P73" s="102">
        <v>8.48E-2</v>
      </c>
      <c r="Q73" s="102">
        <v>0.16250000000000001</v>
      </c>
      <c r="R73" s="100" t="s">
        <v>291</v>
      </c>
      <c r="S73" s="78" t="s">
        <v>292</v>
      </c>
    </row>
    <row r="74" spans="10:19" x14ac:dyDescent="0.15">
      <c r="J74" s="78" t="s">
        <v>293</v>
      </c>
      <c r="K74" s="100" t="s">
        <v>47</v>
      </c>
      <c r="L74" s="100" t="s">
        <v>60</v>
      </c>
      <c r="M74" s="100" t="s">
        <v>61</v>
      </c>
      <c r="N74" s="101">
        <v>60.54</v>
      </c>
      <c r="O74" s="102">
        <v>-8.9999999999999993E-3</v>
      </c>
      <c r="P74" s="102">
        <v>5.8000000000000003E-2</v>
      </c>
      <c r="Q74" s="102">
        <v>0.23499999999999999</v>
      </c>
      <c r="R74" s="100" t="s">
        <v>294</v>
      </c>
      <c r="S74" s="78" t="s">
        <v>295</v>
      </c>
    </row>
    <row r="75" spans="10:19" x14ac:dyDescent="0.15">
      <c r="J75" s="78" t="s">
        <v>296</v>
      </c>
      <c r="K75" s="100" t="s">
        <v>47</v>
      </c>
      <c r="L75" s="100" t="s">
        <v>48</v>
      </c>
      <c r="M75" s="100" t="s">
        <v>143</v>
      </c>
      <c r="N75" s="101">
        <v>147.51</v>
      </c>
      <c r="O75" s="102">
        <v>-4.5999999999999999E-3</v>
      </c>
      <c r="P75" s="102">
        <v>1.6000000000000001E-3</v>
      </c>
      <c r="Q75" s="102">
        <v>0.29670000000000002</v>
      </c>
      <c r="R75" s="100" t="s">
        <v>297</v>
      </c>
      <c r="S75" s="78" t="s">
        <v>298</v>
      </c>
    </row>
    <row r="76" spans="10:19" x14ac:dyDescent="0.15">
      <c r="J76" s="78" t="s">
        <v>299</v>
      </c>
      <c r="K76" s="100" t="s">
        <v>47</v>
      </c>
      <c r="L76" s="100" t="s">
        <v>55</v>
      </c>
      <c r="M76" s="100" t="s">
        <v>56</v>
      </c>
      <c r="N76" s="101">
        <v>158.21</v>
      </c>
      <c r="O76" s="102">
        <v>-4.4000000000000003E-3</v>
      </c>
      <c r="P76" s="102">
        <v>4.4200000000000003E-2</v>
      </c>
      <c r="Q76" s="102">
        <v>0.124</v>
      </c>
      <c r="R76" s="100" t="s">
        <v>300</v>
      </c>
      <c r="S76" s="78" t="s">
        <v>301</v>
      </c>
    </row>
    <row r="77" spans="10:19" x14ac:dyDescent="0.15">
      <c r="J77" s="78" t="s">
        <v>302</v>
      </c>
      <c r="K77" s="100" t="s">
        <v>54</v>
      </c>
      <c r="L77" s="100" t="s">
        <v>55</v>
      </c>
      <c r="M77" s="100" t="s">
        <v>70</v>
      </c>
      <c r="N77" s="101">
        <v>60.35</v>
      </c>
      <c r="O77" s="102">
        <v>-9.7000000000000003E-3</v>
      </c>
      <c r="P77" s="102">
        <v>-1.95E-2</v>
      </c>
      <c r="Q77" s="102">
        <v>-1.0699999999999999E-2</v>
      </c>
      <c r="R77" s="100" t="s">
        <v>263</v>
      </c>
      <c r="S77" s="78" t="s">
        <v>303</v>
      </c>
    </row>
    <row r="78" spans="10:19" x14ac:dyDescent="0.15">
      <c r="J78" s="78" t="s">
        <v>304</v>
      </c>
      <c r="K78" s="100" t="s">
        <v>47</v>
      </c>
      <c r="L78" s="100" t="s">
        <v>48</v>
      </c>
      <c r="M78" s="100" t="s">
        <v>305</v>
      </c>
      <c r="N78" s="101">
        <v>33.15</v>
      </c>
      <c r="O78" s="102">
        <v>-1.9199999999999998E-2</v>
      </c>
      <c r="P78" s="102">
        <v>4.7399999999999998E-2</v>
      </c>
      <c r="Q78" s="102">
        <v>9.4399999999999998E-2</v>
      </c>
      <c r="R78" s="100" t="s">
        <v>201</v>
      </c>
      <c r="S78" s="78" t="s">
        <v>306</v>
      </c>
    </row>
    <row r="79" spans="10:19" x14ac:dyDescent="0.15">
      <c r="J79" s="78" t="s">
        <v>307</v>
      </c>
      <c r="K79" s="100" t="s">
        <v>47</v>
      </c>
      <c r="L79" s="100" t="s">
        <v>65</v>
      </c>
      <c r="M79" s="100" t="s">
        <v>66</v>
      </c>
      <c r="N79" s="101">
        <v>20.48</v>
      </c>
      <c r="O79" s="102">
        <v>-6.7999999999999996E-3</v>
      </c>
      <c r="P79" s="102">
        <v>5.8900000000000001E-2</v>
      </c>
      <c r="Q79" s="102">
        <v>0.56689999999999996</v>
      </c>
      <c r="R79" s="100" t="s">
        <v>308</v>
      </c>
      <c r="S79" s="78" t="s">
        <v>309</v>
      </c>
    </row>
    <row r="80" spans="10:19" x14ac:dyDescent="0.15">
      <c r="J80" s="78" t="s">
        <v>310</v>
      </c>
      <c r="K80" s="100" t="s">
        <v>54</v>
      </c>
      <c r="L80" s="100" t="s">
        <v>81</v>
      </c>
      <c r="M80" s="100" t="s">
        <v>182</v>
      </c>
      <c r="N80" s="101">
        <v>58.36</v>
      </c>
      <c r="O80" s="102">
        <v>-1.0200000000000001E-2</v>
      </c>
      <c r="P80" s="102">
        <v>0.16370000000000001</v>
      </c>
      <c r="Q80" s="102">
        <v>0.70199999999999996</v>
      </c>
      <c r="R80" s="100" t="s">
        <v>311</v>
      </c>
      <c r="S80" s="78" t="s">
        <v>312</v>
      </c>
    </row>
    <row r="81" spans="10:19" x14ac:dyDescent="0.15">
      <c r="J81" s="78" t="s">
        <v>313</v>
      </c>
      <c r="K81" s="100" t="s">
        <v>47</v>
      </c>
      <c r="L81" s="100" t="s">
        <v>65</v>
      </c>
      <c r="M81" s="100" t="s">
        <v>66</v>
      </c>
      <c r="N81" s="101">
        <v>1057.9000000000001</v>
      </c>
      <c r="O81" s="102">
        <v>-1.2699999999999999E-2</v>
      </c>
      <c r="P81" s="102">
        <v>8.9399999999999993E-2</v>
      </c>
      <c r="Q81" s="102">
        <v>0.13550000000000001</v>
      </c>
      <c r="R81" s="100" t="s">
        <v>314</v>
      </c>
      <c r="S81" s="78" t="s">
        <v>315</v>
      </c>
    </row>
    <row r="82" spans="10:19" x14ac:dyDescent="0.15">
      <c r="J82" s="78" t="s">
        <v>316</v>
      </c>
      <c r="K82" s="100" t="s">
        <v>47</v>
      </c>
      <c r="L82" s="100" t="s">
        <v>97</v>
      </c>
      <c r="M82" s="100" t="s">
        <v>98</v>
      </c>
      <c r="N82" s="101">
        <v>54.9</v>
      </c>
      <c r="O82" s="102">
        <v>-1.95E-2</v>
      </c>
      <c r="P82" s="102">
        <v>1.52E-2</v>
      </c>
      <c r="Q82" s="102">
        <v>0.30990000000000001</v>
      </c>
      <c r="R82" s="100" t="s">
        <v>317</v>
      </c>
      <c r="S82" s="78" t="s">
        <v>318</v>
      </c>
    </row>
    <row r="83" spans="10:19" x14ac:dyDescent="0.15">
      <c r="J83" s="78" t="s">
        <v>319</v>
      </c>
      <c r="K83" s="100" t="s">
        <v>90</v>
      </c>
      <c r="L83" s="100" t="s">
        <v>275</v>
      </c>
      <c r="M83" s="100" t="s">
        <v>276</v>
      </c>
      <c r="N83" s="101">
        <v>8.74</v>
      </c>
      <c r="O83" s="102">
        <v>-2.6200000000000001E-2</v>
      </c>
      <c r="P83" s="102">
        <v>-1.6899999999999998E-2</v>
      </c>
      <c r="Q83" s="102">
        <v>0.10630000000000001</v>
      </c>
      <c r="R83" s="100" t="s">
        <v>186</v>
      </c>
      <c r="S83" s="78" t="s">
        <v>320</v>
      </c>
    </row>
    <row r="84" spans="10:19" x14ac:dyDescent="0.15">
      <c r="J84" s="78" t="s">
        <v>321</v>
      </c>
      <c r="K84" s="100" t="s">
        <v>47</v>
      </c>
      <c r="L84" s="100" t="s">
        <v>60</v>
      </c>
      <c r="M84" s="100" t="s">
        <v>322</v>
      </c>
      <c r="N84" s="101">
        <v>17.75</v>
      </c>
      <c r="O84" s="102">
        <v>-1.3899999999999999E-2</v>
      </c>
      <c r="P84" s="102">
        <v>3.2000000000000001E-2</v>
      </c>
      <c r="Q84" s="102">
        <v>3.6200000000000003E-2</v>
      </c>
      <c r="R84" s="100" t="s">
        <v>75</v>
      </c>
      <c r="S84" s="78" t="s">
        <v>323</v>
      </c>
    </row>
    <row r="85" spans="10:19" x14ac:dyDescent="0.15">
      <c r="J85" s="78" t="s">
        <v>324</v>
      </c>
      <c r="K85" s="100" t="s">
        <v>90</v>
      </c>
      <c r="L85" s="100" t="s">
        <v>91</v>
      </c>
      <c r="M85" s="100" t="s">
        <v>325</v>
      </c>
      <c r="N85" s="101">
        <v>17.45</v>
      </c>
      <c r="O85" s="102">
        <v>-2.5100000000000001E-2</v>
      </c>
      <c r="P85" s="102">
        <v>4.8000000000000001E-2</v>
      </c>
      <c r="Q85" s="102">
        <v>0.1633</v>
      </c>
      <c r="R85" s="100" t="s">
        <v>326</v>
      </c>
      <c r="S85" s="78" t="s">
        <v>327</v>
      </c>
    </row>
    <row r="86" spans="10:19" x14ac:dyDescent="0.15">
      <c r="J86" s="78" t="s">
        <v>328</v>
      </c>
      <c r="K86" s="100" t="s">
        <v>47</v>
      </c>
      <c r="L86" s="100" t="s">
        <v>81</v>
      </c>
      <c r="M86" s="100" t="s">
        <v>182</v>
      </c>
      <c r="N86" s="101">
        <v>14.06</v>
      </c>
      <c r="O86" s="102">
        <v>-1.3299999999999999E-2</v>
      </c>
      <c r="P86" s="102">
        <v>3.15E-2</v>
      </c>
      <c r="Q86" s="102">
        <v>0.54510000000000003</v>
      </c>
      <c r="R86" s="100" t="s">
        <v>329</v>
      </c>
      <c r="S86" s="78" t="s">
        <v>330</v>
      </c>
    </row>
    <row r="87" spans="10:19" x14ac:dyDescent="0.15">
      <c r="J87" s="78" t="s">
        <v>331</v>
      </c>
      <c r="K87" s="100" t="s">
        <v>47</v>
      </c>
      <c r="L87" s="100" t="s">
        <v>81</v>
      </c>
      <c r="M87" s="100" t="s">
        <v>226</v>
      </c>
      <c r="N87" s="101">
        <v>32.880000000000003</v>
      </c>
      <c r="O87" s="102">
        <v>-8.9999999999999998E-4</v>
      </c>
      <c r="P87" s="102">
        <v>1.8E-3</v>
      </c>
      <c r="Q87" s="102">
        <v>0.47639999999999999</v>
      </c>
      <c r="R87" s="100" t="s">
        <v>115</v>
      </c>
      <c r="S87" s="78" t="s">
        <v>332</v>
      </c>
    </row>
    <row r="88" spans="10:19" x14ac:dyDescent="0.15">
      <c r="J88" s="78" t="s">
        <v>333</v>
      </c>
      <c r="K88" s="100" t="s">
        <v>47</v>
      </c>
      <c r="L88" s="100" t="s">
        <v>60</v>
      </c>
      <c r="M88" s="100" t="s">
        <v>61</v>
      </c>
      <c r="N88" s="101">
        <v>74.36</v>
      </c>
      <c r="O88" s="102">
        <v>-3.4500000000000003E-2</v>
      </c>
      <c r="P88" s="102">
        <v>1E-4</v>
      </c>
      <c r="Q88" s="102">
        <v>0.49049999999999999</v>
      </c>
      <c r="R88" s="100" t="s">
        <v>201</v>
      </c>
      <c r="S88" s="78" t="s">
        <v>334</v>
      </c>
    </row>
    <row r="89" spans="10:19" x14ac:dyDescent="0.15">
      <c r="J89" s="78" t="s">
        <v>335</v>
      </c>
      <c r="K89" s="100" t="s">
        <v>90</v>
      </c>
      <c r="L89" s="100" t="s">
        <v>48</v>
      </c>
      <c r="M89" s="100" t="s">
        <v>143</v>
      </c>
      <c r="N89" s="101">
        <v>19.78</v>
      </c>
      <c r="O89" s="102">
        <v>-1.6400000000000001E-2</v>
      </c>
      <c r="P89" s="102">
        <v>-2.2200000000000001E-2</v>
      </c>
      <c r="Q89" s="102">
        <v>2.12E-2</v>
      </c>
      <c r="R89" s="100" t="s">
        <v>336</v>
      </c>
      <c r="S89" s="78" t="s">
        <v>337</v>
      </c>
    </row>
    <row r="90" spans="10:19" x14ac:dyDescent="0.15">
      <c r="J90" s="78" t="s">
        <v>338</v>
      </c>
      <c r="K90" s="100" t="s">
        <v>47</v>
      </c>
      <c r="L90" s="100" t="s">
        <v>65</v>
      </c>
      <c r="M90" s="100" t="s">
        <v>66</v>
      </c>
      <c r="N90" s="101">
        <v>18.149999999999999</v>
      </c>
      <c r="O90" s="102">
        <v>-9.2999999999999992E-3</v>
      </c>
      <c r="P90" s="102">
        <v>-3.8E-3</v>
      </c>
      <c r="Q90" s="102">
        <v>0.30480000000000002</v>
      </c>
      <c r="R90" s="100" t="s">
        <v>339</v>
      </c>
      <c r="S90" s="78" t="s">
        <v>340</v>
      </c>
    </row>
    <row r="91" spans="10:19" x14ac:dyDescent="0.15">
      <c r="J91" s="78" t="s">
        <v>341</v>
      </c>
      <c r="K91" s="100" t="s">
        <v>54</v>
      </c>
      <c r="L91" s="100" t="s">
        <v>138</v>
      </c>
      <c r="M91" s="100" t="s">
        <v>111</v>
      </c>
      <c r="N91" s="101">
        <v>79.88</v>
      </c>
      <c r="O91" s="102">
        <v>-1.1000000000000001E-3</v>
      </c>
      <c r="P91" s="102">
        <v>4.7600000000000003E-2</v>
      </c>
      <c r="Q91" s="102">
        <v>0.29149999999999998</v>
      </c>
      <c r="R91" s="100" t="s">
        <v>342</v>
      </c>
      <c r="S91" s="78" t="s">
        <v>343</v>
      </c>
    </row>
    <row r="92" spans="10:19" x14ac:dyDescent="0.15">
      <c r="J92" s="78" t="s">
        <v>344</v>
      </c>
      <c r="K92" s="100" t="s">
        <v>47</v>
      </c>
      <c r="L92" s="100" t="s">
        <v>65</v>
      </c>
      <c r="M92" s="100" t="s">
        <v>197</v>
      </c>
      <c r="N92" s="101">
        <v>32.869999999999997</v>
      </c>
      <c r="O92" s="102">
        <v>-2.3800000000000002E-2</v>
      </c>
      <c r="P92" s="102">
        <v>2.8199999999999999E-2</v>
      </c>
      <c r="Q92" s="102">
        <v>6.1699999999999998E-2</v>
      </c>
      <c r="R92" s="100" t="s">
        <v>345</v>
      </c>
      <c r="S92" s="78" t="s">
        <v>346</v>
      </c>
    </row>
    <row r="93" spans="10:19" x14ac:dyDescent="0.15">
      <c r="J93" s="78" t="s">
        <v>347</v>
      </c>
      <c r="K93" s="100" t="s">
        <v>47</v>
      </c>
      <c r="L93" s="100" t="s">
        <v>81</v>
      </c>
      <c r="M93" s="100" t="s">
        <v>348</v>
      </c>
      <c r="N93" s="101">
        <v>28</v>
      </c>
      <c r="O93" s="102">
        <v>-2.7799999999999998E-2</v>
      </c>
      <c r="P93" s="102">
        <v>3.1300000000000001E-2</v>
      </c>
      <c r="Q93" s="102">
        <v>7.3999999999999996E-2</v>
      </c>
      <c r="R93" s="100" t="s">
        <v>263</v>
      </c>
      <c r="S93" s="78" t="s">
        <v>349</v>
      </c>
    </row>
    <row r="94" spans="10:19" x14ac:dyDescent="0.15">
      <c r="J94" s="78" t="s">
        <v>350</v>
      </c>
      <c r="K94" s="100" t="s">
        <v>47</v>
      </c>
      <c r="L94" s="100" t="s">
        <v>60</v>
      </c>
      <c r="M94" s="100" t="s">
        <v>61</v>
      </c>
      <c r="N94" s="101">
        <v>162.38999999999999</v>
      </c>
      <c r="O94" s="102">
        <v>-2.1600000000000001E-2</v>
      </c>
      <c r="P94" s="102">
        <v>-5.8999999999999999E-3</v>
      </c>
      <c r="Q94" s="102">
        <v>0.34079999999999999</v>
      </c>
      <c r="R94" s="100" t="s">
        <v>351</v>
      </c>
      <c r="S94" s="78" t="s">
        <v>352</v>
      </c>
    </row>
    <row r="95" spans="10:19" x14ac:dyDescent="0.15">
      <c r="J95" s="78" t="s">
        <v>353</v>
      </c>
      <c r="K95" s="100" t="s">
        <v>47</v>
      </c>
      <c r="L95" s="100" t="s">
        <v>91</v>
      </c>
      <c r="M95" s="100" t="s">
        <v>92</v>
      </c>
      <c r="N95" s="101">
        <v>109.42</v>
      </c>
      <c r="O95" s="102">
        <v>-5.0000000000000001E-4</v>
      </c>
      <c r="P95" s="102">
        <v>-2.7E-2</v>
      </c>
      <c r="Q95" s="102">
        <v>0.4662</v>
      </c>
      <c r="R95" s="100" t="s">
        <v>354</v>
      </c>
      <c r="S95" s="78" t="s">
        <v>355</v>
      </c>
    </row>
    <row r="96" spans="10:19" x14ac:dyDescent="0.15">
      <c r="J96" s="78" t="s">
        <v>121</v>
      </c>
      <c r="K96" s="100" t="s">
        <v>47</v>
      </c>
      <c r="L96" s="100" t="s">
        <v>55</v>
      </c>
      <c r="M96" s="100" t="s">
        <v>122</v>
      </c>
      <c r="N96" s="101">
        <v>34.950000000000003</v>
      </c>
      <c r="O96" s="102">
        <v>-2.9999999999999997E-4</v>
      </c>
      <c r="P96" s="102">
        <v>2.3E-3</v>
      </c>
      <c r="Q96" s="102">
        <v>0.38529999999999998</v>
      </c>
      <c r="R96" s="100" t="s">
        <v>166</v>
      </c>
      <c r="S96" s="78" t="s">
        <v>356</v>
      </c>
    </row>
    <row r="97" spans="10:19" x14ac:dyDescent="0.15">
      <c r="J97" s="78" t="s">
        <v>357</v>
      </c>
      <c r="K97" s="100" t="s">
        <v>47</v>
      </c>
      <c r="L97" s="100" t="s">
        <v>65</v>
      </c>
      <c r="M97" s="100" t="s">
        <v>66</v>
      </c>
      <c r="N97" s="101">
        <v>48.71</v>
      </c>
      <c r="O97" s="102">
        <v>-5.3E-3</v>
      </c>
      <c r="P97" s="102">
        <v>4.82E-2</v>
      </c>
      <c r="Q97" s="102">
        <v>0.35160000000000002</v>
      </c>
      <c r="R97" s="100" t="s">
        <v>358</v>
      </c>
      <c r="S97" s="78" t="s">
        <v>359</v>
      </c>
    </row>
    <row r="98" spans="10:19" x14ac:dyDescent="0.15">
      <c r="J98" s="78" t="s">
        <v>360</v>
      </c>
      <c r="K98" s="100" t="s">
        <v>47</v>
      </c>
      <c r="L98" s="100" t="s">
        <v>275</v>
      </c>
      <c r="M98" s="100" t="s">
        <v>276</v>
      </c>
      <c r="N98" s="101">
        <v>51.5</v>
      </c>
      <c r="O98" s="102">
        <v>-9.5999999999999992E-3</v>
      </c>
      <c r="P98" s="102">
        <v>7.9200000000000007E-2</v>
      </c>
      <c r="Q98" s="102">
        <v>0.17019999999999999</v>
      </c>
      <c r="R98" s="100" t="s">
        <v>361</v>
      </c>
      <c r="S98" s="78" t="s">
        <v>362</v>
      </c>
    </row>
    <row r="99" spans="10:19" x14ac:dyDescent="0.15">
      <c r="J99" s="78" t="s">
        <v>363</v>
      </c>
      <c r="K99" s="100" t="s">
        <v>47</v>
      </c>
      <c r="L99" s="100" t="s">
        <v>65</v>
      </c>
      <c r="M99" s="100" t="s">
        <v>66</v>
      </c>
      <c r="N99" s="101">
        <v>138.74</v>
      </c>
      <c r="O99" s="102">
        <v>-1.04E-2</v>
      </c>
      <c r="P99" s="102">
        <v>6.6000000000000003E-2</v>
      </c>
      <c r="Q99" s="102">
        <v>0.37609999999999999</v>
      </c>
      <c r="R99" s="100" t="s">
        <v>135</v>
      </c>
      <c r="S99" s="78" t="s">
        <v>364</v>
      </c>
    </row>
    <row r="100" spans="10:19" x14ac:dyDescent="0.15">
      <c r="J100" s="78" t="s">
        <v>365</v>
      </c>
      <c r="K100" s="100" t="s">
        <v>47</v>
      </c>
      <c r="L100" s="100" t="s">
        <v>65</v>
      </c>
      <c r="M100" s="100" t="s">
        <v>214</v>
      </c>
      <c r="N100" s="101">
        <v>82.88</v>
      </c>
      <c r="O100" s="102">
        <v>-3.7000000000000002E-3</v>
      </c>
      <c r="P100" s="102">
        <v>5.7999999999999996E-3</v>
      </c>
      <c r="Q100" s="102">
        <v>0.48799999999999999</v>
      </c>
      <c r="R100" s="100" t="s">
        <v>366</v>
      </c>
      <c r="S100" s="78" t="s">
        <v>367</v>
      </c>
    </row>
    <row r="101" spans="10:19" x14ac:dyDescent="0.15">
      <c r="J101" s="78" t="s">
        <v>368</v>
      </c>
      <c r="K101" s="100" t="s">
        <v>54</v>
      </c>
      <c r="L101" s="100" t="s">
        <v>48</v>
      </c>
      <c r="M101" s="100" t="s">
        <v>102</v>
      </c>
      <c r="N101" s="101">
        <v>23.89</v>
      </c>
      <c r="O101" s="102">
        <v>-4.0000000000000002E-4</v>
      </c>
      <c r="P101" s="102">
        <v>4.5999999999999999E-3</v>
      </c>
      <c r="Q101" s="102">
        <v>5.0099999999999999E-2</v>
      </c>
      <c r="R101" s="100" t="s">
        <v>369</v>
      </c>
      <c r="S101" s="78" t="s">
        <v>370</v>
      </c>
    </row>
    <row r="102" spans="10:19" x14ac:dyDescent="0.15">
      <c r="J102" s="78" t="s">
        <v>371</v>
      </c>
      <c r="K102" s="100" t="s">
        <v>54</v>
      </c>
      <c r="L102" s="100" t="s">
        <v>138</v>
      </c>
      <c r="M102" s="100" t="s">
        <v>139</v>
      </c>
      <c r="N102" s="101">
        <v>60.2</v>
      </c>
      <c r="O102" s="102">
        <v>-8.6999999999999994E-3</v>
      </c>
      <c r="P102" s="102">
        <v>5.3E-3</v>
      </c>
      <c r="Q102" s="102">
        <v>0.57550000000000001</v>
      </c>
      <c r="R102" s="100" t="s">
        <v>62</v>
      </c>
      <c r="S102" s="78" t="s">
        <v>372</v>
      </c>
    </row>
    <row r="103" spans="10:19" x14ac:dyDescent="0.15">
      <c r="J103" s="78" t="s">
        <v>373</v>
      </c>
      <c r="K103" s="100" t="s">
        <v>90</v>
      </c>
      <c r="L103" s="100" t="s">
        <v>91</v>
      </c>
      <c r="M103" s="100" t="s">
        <v>325</v>
      </c>
      <c r="N103" s="101">
        <v>13.37</v>
      </c>
      <c r="O103" s="102">
        <v>-1.6199999999999999E-2</v>
      </c>
      <c r="P103" s="102">
        <v>2.4500000000000001E-2</v>
      </c>
      <c r="Q103" s="102">
        <v>0.52969999999999995</v>
      </c>
      <c r="R103" s="100" t="s">
        <v>374</v>
      </c>
      <c r="S103" s="78" t="s">
        <v>375</v>
      </c>
    </row>
    <row r="104" spans="10:19" x14ac:dyDescent="0.15">
      <c r="J104" s="78" t="s">
        <v>376</v>
      </c>
      <c r="K104" s="100" t="s">
        <v>90</v>
      </c>
      <c r="L104" s="100" t="s">
        <v>48</v>
      </c>
      <c r="M104" s="100" t="s">
        <v>154</v>
      </c>
      <c r="N104" s="101">
        <v>50.28</v>
      </c>
      <c r="O104" s="102">
        <v>-8.5000000000000006E-3</v>
      </c>
      <c r="P104" s="102">
        <v>-1.95E-2</v>
      </c>
      <c r="Q104" s="102">
        <v>4.8800000000000003E-2</v>
      </c>
      <c r="R104" s="100" t="s">
        <v>351</v>
      </c>
      <c r="S104" s="78" t="s">
        <v>377</v>
      </c>
    </row>
    <row r="105" spans="10:19" x14ac:dyDescent="0.15">
      <c r="J105" s="78" t="s">
        <v>378</v>
      </c>
      <c r="K105" s="100" t="s">
        <v>47</v>
      </c>
      <c r="L105" s="100" t="s">
        <v>138</v>
      </c>
      <c r="M105" s="100" t="s">
        <v>379</v>
      </c>
      <c r="N105" s="101">
        <v>39.99</v>
      </c>
      <c r="O105" s="102">
        <v>-2.63E-2</v>
      </c>
      <c r="P105" s="102">
        <v>4.82E-2</v>
      </c>
      <c r="Q105" s="102">
        <v>0.22220000000000001</v>
      </c>
      <c r="R105" s="100" t="s">
        <v>380</v>
      </c>
      <c r="S105" s="78" t="s">
        <v>381</v>
      </c>
    </row>
    <row r="106" spans="10:19" x14ac:dyDescent="0.15">
      <c r="J106" s="78" t="s">
        <v>382</v>
      </c>
      <c r="K106" s="100" t="s">
        <v>47</v>
      </c>
      <c r="L106" s="100" t="s">
        <v>138</v>
      </c>
      <c r="M106" s="100" t="s">
        <v>111</v>
      </c>
      <c r="N106" s="101">
        <v>45.06</v>
      </c>
      <c r="O106" s="102">
        <v>-1.2999999999999999E-3</v>
      </c>
      <c r="P106" s="102">
        <v>2.1299999999999999E-2</v>
      </c>
      <c r="Q106" s="102">
        <v>0.18770000000000001</v>
      </c>
      <c r="R106" s="100" t="s">
        <v>383</v>
      </c>
      <c r="S106" s="78" t="s">
        <v>384</v>
      </c>
    </row>
    <row r="107" spans="10:19" x14ac:dyDescent="0.15">
      <c r="J107" s="78" t="s">
        <v>385</v>
      </c>
      <c r="K107" s="100" t="s">
        <v>90</v>
      </c>
      <c r="L107" s="100" t="s">
        <v>65</v>
      </c>
      <c r="M107" s="100" t="s">
        <v>158</v>
      </c>
      <c r="N107" s="101">
        <v>29.2</v>
      </c>
      <c r="O107" s="102">
        <v>-3.3999999999999998E-3</v>
      </c>
      <c r="P107" s="102">
        <v>2.46E-2</v>
      </c>
      <c r="Q107" s="102">
        <v>0.2167</v>
      </c>
      <c r="R107" s="100" t="s">
        <v>386</v>
      </c>
      <c r="S107" s="78" t="s">
        <v>387</v>
      </c>
    </row>
    <row r="108" spans="10:19" x14ac:dyDescent="0.15">
      <c r="J108" s="78" t="s">
        <v>388</v>
      </c>
      <c r="K108" s="100" t="s">
        <v>47</v>
      </c>
      <c r="L108" s="100" t="s">
        <v>65</v>
      </c>
      <c r="M108" s="100" t="s">
        <v>197</v>
      </c>
      <c r="N108" s="101">
        <v>88.13</v>
      </c>
      <c r="O108" s="102">
        <v>-9.9000000000000008E-3</v>
      </c>
      <c r="P108" s="102">
        <v>2.4299999999999999E-2</v>
      </c>
      <c r="Q108" s="102">
        <v>0.14380000000000001</v>
      </c>
      <c r="R108" s="100" t="s">
        <v>389</v>
      </c>
      <c r="S108" s="78" t="s">
        <v>390</v>
      </c>
    </row>
    <row r="109" spans="10:19" x14ac:dyDescent="0.15">
      <c r="J109" s="78" t="s">
        <v>391</v>
      </c>
      <c r="K109" s="100" t="s">
        <v>54</v>
      </c>
      <c r="L109" s="100" t="s">
        <v>138</v>
      </c>
      <c r="M109" s="100" t="s">
        <v>169</v>
      </c>
      <c r="N109" s="101">
        <v>33.43</v>
      </c>
      <c r="O109" s="102">
        <v>-1.6799999999999999E-2</v>
      </c>
      <c r="P109" s="102">
        <v>7.7999999999999996E-3</v>
      </c>
      <c r="Q109" s="102">
        <v>8.6099999999999996E-2</v>
      </c>
      <c r="R109" s="100" t="s">
        <v>272</v>
      </c>
      <c r="S109" s="78" t="s">
        <v>392</v>
      </c>
    </row>
    <row r="110" spans="10:19" x14ac:dyDescent="0.15">
      <c r="J110" s="78" t="s">
        <v>393</v>
      </c>
      <c r="K110" s="100" t="s">
        <v>90</v>
      </c>
      <c r="L110" s="100" t="s">
        <v>275</v>
      </c>
      <c r="M110" s="100" t="s">
        <v>276</v>
      </c>
      <c r="N110" s="101">
        <v>19.920000000000002</v>
      </c>
      <c r="O110" s="102">
        <v>-2.8E-3</v>
      </c>
      <c r="P110" s="102">
        <v>0.21390000000000001</v>
      </c>
      <c r="Q110" s="102">
        <v>0.1971</v>
      </c>
      <c r="R110" s="100" t="s">
        <v>394</v>
      </c>
      <c r="S110" s="78" t="s">
        <v>395</v>
      </c>
    </row>
    <row r="111" spans="10:19" x14ac:dyDescent="0.15">
      <c r="J111" s="78" t="s">
        <v>396</v>
      </c>
      <c r="K111" s="100" t="s">
        <v>90</v>
      </c>
      <c r="L111" s="100" t="s">
        <v>91</v>
      </c>
      <c r="M111" s="100" t="s">
        <v>325</v>
      </c>
      <c r="N111" s="101">
        <v>3.62</v>
      </c>
      <c r="O111" s="102">
        <v>-1.6299999999999999E-2</v>
      </c>
      <c r="P111" s="102">
        <v>0.1138</v>
      </c>
      <c r="Q111" s="102">
        <v>3.4477000000000002</v>
      </c>
      <c r="R111" s="100" t="s">
        <v>397</v>
      </c>
      <c r="S111" s="78" t="s">
        <v>398</v>
      </c>
    </row>
    <row r="112" spans="10:19" x14ac:dyDescent="0.15">
      <c r="J112" s="78" t="s">
        <v>399</v>
      </c>
      <c r="K112" s="100" t="s">
        <v>54</v>
      </c>
      <c r="L112" s="100" t="s">
        <v>138</v>
      </c>
      <c r="M112" s="100" t="s">
        <v>169</v>
      </c>
      <c r="N112" s="101">
        <v>40.85</v>
      </c>
      <c r="O112" s="102">
        <v>-2.2700000000000001E-2</v>
      </c>
      <c r="P112" s="102">
        <v>-4.8999999999999998E-3</v>
      </c>
      <c r="Q112" s="102">
        <v>0.35089999999999999</v>
      </c>
      <c r="R112" s="100" t="s">
        <v>400</v>
      </c>
      <c r="S112" s="78" t="s">
        <v>401</v>
      </c>
    </row>
    <row r="113" spans="10:19" x14ac:dyDescent="0.15">
      <c r="J113" s="78" t="s">
        <v>402</v>
      </c>
      <c r="K113" s="100" t="s">
        <v>54</v>
      </c>
      <c r="L113" s="100" t="s">
        <v>91</v>
      </c>
      <c r="M113" s="100" t="s">
        <v>285</v>
      </c>
      <c r="N113" s="101">
        <v>27.8</v>
      </c>
      <c r="O113" s="102">
        <v>-3.6400000000000002E-2</v>
      </c>
      <c r="P113" s="102">
        <v>5.4000000000000003E-3</v>
      </c>
      <c r="Q113" s="102">
        <v>0.15790000000000001</v>
      </c>
      <c r="R113" s="100" t="s">
        <v>403</v>
      </c>
      <c r="S113" s="78" t="s">
        <v>404</v>
      </c>
    </row>
    <row r="114" spans="10:19" x14ac:dyDescent="0.15">
      <c r="J114" s="78" t="s">
        <v>405</v>
      </c>
      <c r="K114" s="100" t="s">
        <v>47</v>
      </c>
      <c r="L114" s="100" t="s">
        <v>60</v>
      </c>
      <c r="M114" s="100" t="s">
        <v>107</v>
      </c>
      <c r="N114" s="101">
        <v>141.5</v>
      </c>
      <c r="O114" s="102">
        <v>-5.3E-3</v>
      </c>
      <c r="P114" s="102">
        <v>2.69E-2</v>
      </c>
      <c r="Q114" s="102">
        <v>0.19550000000000001</v>
      </c>
      <c r="R114" s="100" t="s">
        <v>263</v>
      </c>
      <c r="S114" s="78" t="s">
        <v>406</v>
      </c>
    </row>
    <row r="115" spans="10:19" x14ac:dyDescent="0.15">
      <c r="J115" s="78" t="s">
        <v>407</v>
      </c>
      <c r="K115" s="100" t="s">
        <v>54</v>
      </c>
      <c r="L115" s="100" t="s">
        <v>91</v>
      </c>
      <c r="M115" s="100" t="s">
        <v>408</v>
      </c>
      <c r="N115" s="101">
        <v>77.8</v>
      </c>
      <c r="O115" s="102">
        <v>-7.0000000000000001E-3</v>
      </c>
      <c r="P115" s="102">
        <v>-1.52E-2</v>
      </c>
      <c r="Q115" s="102">
        <v>0.39150000000000001</v>
      </c>
      <c r="R115" s="100" t="s">
        <v>409</v>
      </c>
      <c r="S115" s="78" t="s">
        <v>410</v>
      </c>
    </row>
    <row r="116" spans="10:19" x14ac:dyDescent="0.15">
      <c r="J116" s="78" t="s">
        <v>411</v>
      </c>
      <c r="K116" s="100" t="s">
        <v>47</v>
      </c>
      <c r="L116" s="100" t="s">
        <v>113</v>
      </c>
      <c r="M116" s="100" t="s">
        <v>165</v>
      </c>
      <c r="N116" s="101">
        <v>50.65</v>
      </c>
      <c r="O116" s="102">
        <v>-2E-3</v>
      </c>
      <c r="P116" s="102">
        <v>5.0799999999999998E-2</v>
      </c>
      <c r="Q116" s="102">
        <v>0.20880000000000001</v>
      </c>
      <c r="R116" s="100" t="s">
        <v>412</v>
      </c>
      <c r="S116" s="78" t="s">
        <v>413</v>
      </c>
    </row>
    <row r="117" spans="10:19" x14ac:dyDescent="0.15">
      <c r="J117" s="78" t="s">
        <v>414</v>
      </c>
      <c r="K117" s="100" t="s">
        <v>47</v>
      </c>
      <c r="L117" s="100" t="s">
        <v>97</v>
      </c>
      <c r="M117" s="100" t="s">
        <v>98</v>
      </c>
      <c r="N117" s="101">
        <v>68</v>
      </c>
      <c r="O117" s="102">
        <v>-1.41E-2</v>
      </c>
      <c r="P117" s="102">
        <v>-1.2999999999999999E-3</v>
      </c>
      <c r="Q117" s="102">
        <v>0.27100000000000002</v>
      </c>
      <c r="R117" s="100" t="s">
        <v>415</v>
      </c>
      <c r="S117" s="78" t="s">
        <v>416</v>
      </c>
    </row>
    <row r="118" spans="10:19" x14ac:dyDescent="0.15">
      <c r="J118" s="78" t="s">
        <v>417</v>
      </c>
      <c r="K118" s="100" t="s">
        <v>54</v>
      </c>
      <c r="L118" s="100" t="s">
        <v>60</v>
      </c>
      <c r="M118" s="100" t="s">
        <v>74</v>
      </c>
      <c r="N118" s="101">
        <v>51.52</v>
      </c>
      <c r="O118" s="102">
        <v>-6.4000000000000003E-3</v>
      </c>
      <c r="P118" s="102">
        <v>0.17169999999999999</v>
      </c>
      <c r="Q118" s="102">
        <v>0.51749999999999996</v>
      </c>
      <c r="R118" s="100" t="s">
        <v>418</v>
      </c>
      <c r="S118" s="78" t="s">
        <v>419</v>
      </c>
    </row>
    <row r="119" spans="10:19" x14ac:dyDescent="0.15">
      <c r="J119" s="78" t="s">
        <v>420</v>
      </c>
      <c r="K119" s="100" t="s">
        <v>47</v>
      </c>
      <c r="L119" s="100" t="s">
        <v>113</v>
      </c>
      <c r="M119" s="100" t="s">
        <v>421</v>
      </c>
      <c r="N119" s="101">
        <v>85.69</v>
      </c>
      <c r="O119" s="102">
        <v>-4.0000000000000002E-4</v>
      </c>
      <c r="P119" s="102">
        <v>2.8899999999999999E-2</v>
      </c>
      <c r="Q119" s="102">
        <v>0.25719999999999998</v>
      </c>
      <c r="R119" s="100" t="s">
        <v>422</v>
      </c>
      <c r="S119" s="78" t="s">
        <v>423</v>
      </c>
    </row>
    <row r="120" spans="10:19" x14ac:dyDescent="0.15">
      <c r="J120" s="78" t="s">
        <v>424</v>
      </c>
      <c r="K120" s="100" t="s">
        <v>54</v>
      </c>
      <c r="L120" s="100" t="s">
        <v>48</v>
      </c>
      <c r="M120" s="100" t="s">
        <v>49</v>
      </c>
      <c r="N120" s="101">
        <v>12.87</v>
      </c>
      <c r="O120" s="102">
        <v>-1.6000000000000001E-3</v>
      </c>
      <c r="P120" s="102">
        <v>3.0999999999999999E-3</v>
      </c>
      <c r="Q120" s="102">
        <v>0.36620000000000003</v>
      </c>
      <c r="R120" s="100" t="s">
        <v>425</v>
      </c>
      <c r="S120" s="78" t="s">
        <v>426</v>
      </c>
    </row>
    <row r="121" spans="10:19" x14ac:dyDescent="0.15">
      <c r="J121" s="78" t="s">
        <v>427</v>
      </c>
      <c r="K121" s="100" t="s">
        <v>47</v>
      </c>
      <c r="L121" s="100" t="s">
        <v>48</v>
      </c>
      <c r="M121" s="100" t="s">
        <v>428</v>
      </c>
      <c r="N121" s="101">
        <v>27.87</v>
      </c>
      <c r="O121" s="102">
        <v>-1.17E-2</v>
      </c>
      <c r="P121" s="102">
        <v>1.49E-2</v>
      </c>
      <c r="Q121" s="102">
        <v>0.17100000000000001</v>
      </c>
      <c r="R121" s="100" t="s">
        <v>429</v>
      </c>
      <c r="S121" s="78" t="s">
        <v>430</v>
      </c>
    </row>
  </sheetData>
  <mergeCells count="2">
    <mergeCell ref="J3:S3"/>
    <mergeCell ref="B14:F14"/>
  </mergeCells>
  <conditionalFormatting sqref="A1:A2">
    <cfRule type="expression" dxfId="99" priority="8">
      <formula>$A$2/$B$2&gt;=0.076</formula>
    </cfRule>
  </conditionalFormatting>
  <conditionalFormatting sqref="B1:B2">
    <cfRule type="expression" dxfId="98" priority="9">
      <formula>$A$2/$B$2&gt;=0.153</formula>
    </cfRule>
  </conditionalFormatting>
  <conditionalFormatting sqref="C1:C2">
    <cfRule type="expression" dxfId="97" priority="10">
      <formula>$A$2/$B$2&gt;=0.23</formula>
    </cfRule>
  </conditionalFormatting>
  <conditionalFormatting sqref="D1:D2">
    <cfRule type="expression" dxfId="96" priority="11">
      <formula>$A$2/$B$2&gt;=0.307</formula>
    </cfRule>
  </conditionalFormatting>
  <conditionalFormatting sqref="E1:E2">
    <cfRule type="expression" dxfId="95" priority="12">
      <formula>$A$2/$B$2&gt;=0.384</formula>
    </cfRule>
  </conditionalFormatting>
  <conditionalFormatting sqref="F1:F2">
    <cfRule type="expression" dxfId="94" priority="13">
      <formula>$A$2/$B$2&gt;=0.461</formula>
    </cfRule>
  </conditionalFormatting>
  <conditionalFormatting sqref="G1:G2">
    <cfRule type="expression" dxfId="93" priority="14">
      <formula>$A$2/$B$2&gt;=0.538</formula>
    </cfRule>
  </conditionalFormatting>
  <conditionalFormatting sqref="H1:H2">
    <cfRule type="expression" dxfId="92" priority="15">
      <formula>$A$2/$B$2&gt;=0.615</formula>
    </cfRule>
  </conditionalFormatting>
  <conditionalFormatting sqref="I1:P2">
    <cfRule type="expression" dxfId="91" priority="16">
      <formula>$A$2/$B$2&gt;=0.692</formula>
    </cfRule>
  </conditionalFormatting>
  <conditionalFormatting sqref="X1:AF1 X2:AO2 AH1:AK1 AM1:AO1">
    <cfRule type="expression" dxfId="90" priority="17">
      <formula>$A$2/$B$2&gt;=1</formula>
    </cfRule>
  </conditionalFormatting>
  <conditionalFormatting sqref="O1">
    <cfRule type="expression" dxfId="89" priority="7">
      <formula>$A$2/$B$2&gt;=0.846</formula>
    </cfRule>
  </conditionalFormatting>
  <conditionalFormatting sqref="AG1">
    <cfRule type="expression" dxfId="88" priority="6">
      <formula>$A$2/$B$2&gt;=0.846</formula>
    </cfRule>
  </conditionalFormatting>
  <conditionalFormatting sqref="AL1">
    <cfRule type="expression" dxfId="87" priority="5">
      <formula>$A$2/$B$2&gt;=0.846</formula>
    </cfRule>
  </conditionalFormatting>
  <conditionalFormatting sqref="L1">
    <cfRule type="expression" dxfId="86" priority="4">
      <formula>$A$2/$B$2&gt;=0.846</formula>
    </cfRule>
  </conditionalFormatting>
  <conditionalFormatting sqref="Q1:R2">
    <cfRule type="expression" dxfId="85" priority="3">
      <formula>$A$2/$B$2&gt;=0.846</formula>
    </cfRule>
  </conditionalFormatting>
  <conditionalFormatting sqref="P1">
    <cfRule type="expression" dxfId="84" priority="2">
      <formula>$P$1&lt;&gt;""</formula>
    </cfRule>
  </conditionalFormatting>
  <conditionalFormatting sqref="A1:O2 X1:AO2 P2:R2 Q1:R1">
    <cfRule type="expression" dxfId="83" priority="1">
      <formula>$P$1="Feedback OFF"</formula>
    </cfRule>
  </conditionalFormatting>
  <dataValidations count="1">
    <dataValidation type="list" allowBlank="1" showInputMessage="1" showErrorMessage="1" sqref="P1" xr:uid="{9C722A15-D4BD-42F5-A8A9-1995C3052179}">
      <formula1>"Feedback ON, Taunting ON, Feedback OFF"</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26E97-0472-4E5B-944F-68C31F5C57D0}">
  <sheetPr>
    <tabColor rgb="FF4FADEA"/>
  </sheetPr>
  <dimension ref="A4:K41"/>
  <sheetViews>
    <sheetView zoomScale="43" workbookViewId="0">
      <selection activeCell="M42" sqref="M42"/>
    </sheetView>
  </sheetViews>
  <sheetFormatPr defaultRowHeight="6.6" x14ac:dyDescent="0.15"/>
  <cols>
    <col min="1" max="1" width="26.21875" style="78" bestFit="1" customWidth="1"/>
    <col min="2" max="2" width="25.6640625" style="78" bestFit="1" customWidth="1"/>
    <col min="3" max="3" width="26" style="78" bestFit="1" customWidth="1"/>
    <col min="4" max="4" width="18.88671875" style="78" customWidth="1"/>
    <col min="5" max="5" width="8.88671875" style="78"/>
    <col min="6" max="6" width="26" style="78" bestFit="1" customWidth="1"/>
    <col min="7" max="7" width="25.44140625" style="78" bestFit="1" customWidth="1"/>
    <col min="8" max="8" width="22.33203125" style="78" bestFit="1" customWidth="1"/>
    <col min="9" max="9" width="30.33203125" style="78" bestFit="1" customWidth="1"/>
    <col min="10" max="10" width="26.21875" style="78" bestFit="1" customWidth="1"/>
    <col min="11" max="11" width="25.6640625" style="78" bestFit="1" customWidth="1"/>
    <col min="12" max="13" width="18.21875" style="78" customWidth="1"/>
    <col min="14" max="14" width="28.77734375" style="78" customWidth="1"/>
    <col min="15" max="15" width="8.88671875" style="78"/>
    <col min="16" max="16" width="10" style="78" bestFit="1" customWidth="1"/>
    <col min="17" max="16384" width="8.88671875" style="78"/>
  </cols>
  <sheetData>
    <row r="4" spans="1:11" x14ac:dyDescent="0.15">
      <c r="A4" s="83">
        <v>0</v>
      </c>
      <c r="B4" s="83">
        <v>0</v>
      </c>
      <c r="C4" s="83">
        <v>0</v>
      </c>
      <c r="F4" s="83">
        <v>0</v>
      </c>
      <c r="G4" s="83">
        <v>0</v>
      </c>
      <c r="H4" s="83">
        <v>0</v>
      </c>
      <c r="I4" s="83">
        <v>0</v>
      </c>
      <c r="J4" s="83">
        <v>0</v>
      </c>
      <c r="K4" s="83">
        <v>0</v>
      </c>
    </row>
    <row r="5" spans="1:11" x14ac:dyDescent="0.15">
      <c r="A5" s="80">
        <v>0</v>
      </c>
      <c r="B5" s="110">
        <v>0</v>
      </c>
      <c r="C5" s="80">
        <v>0</v>
      </c>
      <c r="F5" s="80">
        <v>0</v>
      </c>
      <c r="G5" s="80">
        <v>0</v>
      </c>
      <c r="H5" s="80">
        <v>0</v>
      </c>
      <c r="I5" s="80">
        <v>0</v>
      </c>
      <c r="J5" s="80">
        <v>2</v>
      </c>
      <c r="K5" s="110">
        <v>2</v>
      </c>
    </row>
    <row r="6" spans="1:11" x14ac:dyDescent="0.15">
      <c r="A6" s="80">
        <v>0</v>
      </c>
      <c r="B6" s="110">
        <v>0</v>
      </c>
      <c r="C6" s="80">
        <v>0</v>
      </c>
      <c r="F6" s="80">
        <v>0</v>
      </c>
      <c r="G6" s="80">
        <v>0</v>
      </c>
      <c r="H6" s="80">
        <v>0</v>
      </c>
      <c r="I6" s="80">
        <v>0</v>
      </c>
      <c r="J6" s="80">
        <v>2</v>
      </c>
      <c r="K6" s="110">
        <v>2</v>
      </c>
    </row>
    <row r="7" spans="1:11" x14ac:dyDescent="0.15">
      <c r="A7" s="80">
        <v>0</v>
      </c>
      <c r="B7" s="110">
        <v>0</v>
      </c>
      <c r="C7" s="80">
        <v>0</v>
      </c>
      <c r="F7" s="80">
        <v>0</v>
      </c>
      <c r="G7" s="80">
        <v>0</v>
      </c>
      <c r="H7" s="80">
        <v>0</v>
      </c>
      <c r="I7" s="80">
        <v>0</v>
      </c>
      <c r="J7" s="80">
        <v>2</v>
      </c>
      <c r="K7" s="110">
        <v>2</v>
      </c>
    </row>
    <row r="8" spans="1:11" x14ac:dyDescent="0.15">
      <c r="A8" s="80">
        <v>0</v>
      </c>
      <c r="B8" s="110">
        <v>0</v>
      </c>
      <c r="C8" s="80">
        <v>0</v>
      </c>
      <c r="F8" s="80">
        <v>0</v>
      </c>
      <c r="G8" s="80">
        <v>0</v>
      </c>
      <c r="H8" s="80">
        <v>0</v>
      </c>
      <c r="I8" s="80">
        <v>0</v>
      </c>
      <c r="J8" s="80">
        <v>1</v>
      </c>
      <c r="K8" s="110">
        <v>1</v>
      </c>
    </row>
    <row r="9" spans="1:11" ht="16.5" customHeight="1" x14ac:dyDescent="0.15">
      <c r="A9" s="80">
        <v>0</v>
      </c>
      <c r="B9" s="110">
        <v>0</v>
      </c>
      <c r="C9" s="80">
        <v>0</v>
      </c>
      <c r="F9" s="80">
        <v>0</v>
      </c>
      <c r="G9" s="80">
        <v>0</v>
      </c>
      <c r="H9" s="80">
        <v>0</v>
      </c>
      <c r="I9" s="80">
        <v>0</v>
      </c>
      <c r="J9" s="80">
        <v>1</v>
      </c>
      <c r="K9" s="110">
        <v>1</v>
      </c>
    </row>
    <row r="10" spans="1:11" x14ac:dyDescent="0.15">
      <c r="A10" s="80">
        <v>0</v>
      </c>
      <c r="B10" s="110">
        <v>0</v>
      </c>
      <c r="C10" s="80">
        <v>0</v>
      </c>
      <c r="F10" s="80">
        <v>0</v>
      </c>
      <c r="G10" s="80">
        <v>0</v>
      </c>
      <c r="H10" s="80">
        <v>0</v>
      </c>
      <c r="I10" s="80">
        <v>0</v>
      </c>
      <c r="J10" s="80">
        <v>0</v>
      </c>
      <c r="K10" s="110">
        <v>0</v>
      </c>
    </row>
    <row r="11" spans="1:11" x14ac:dyDescent="0.15">
      <c r="A11" s="80">
        <v>0</v>
      </c>
      <c r="B11" s="110">
        <v>0</v>
      </c>
      <c r="C11" s="80">
        <v>0</v>
      </c>
      <c r="F11" s="80">
        <v>0</v>
      </c>
      <c r="G11" s="80">
        <v>0</v>
      </c>
      <c r="H11" s="80">
        <v>0</v>
      </c>
      <c r="I11" s="80">
        <v>0</v>
      </c>
      <c r="J11" s="80">
        <v>0</v>
      </c>
      <c r="K11" s="110">
        <v>0</v>
      </c>
    </row>
    <row r="12" spans="1:11" x14ac:dyDescent="0.15">
      <c r="A12" s="80">
        <v>0</v>
      </c>
      <c r="B12" s="110">
        <v>0</v>
      </c>
      <c r="C12" s="80">
        <v>0</v>
      </c>
      <c r="F12" s="80">
        <v>0</v>
      </c>
      <c r="G12" s="80">
        <v>0</v>
      </c>
      <c r="H12" s="80">
        <v>0</v>
      </c>
      <c r="I12" s="80">
        <v>0</v>
      </c>
      <c r="J12" s="80">
        <v>0</v>
      </c>
      <c r="K12" s="110">
        <v>0</v>
      </c>
    </row>
    <row r="13" spans="1:11" x14ac:dyDescent="0.15">
      <c r="A13" s="80">
        <v>0</v>
      </c>
      <c r="B13" s="110">
        <v>0</v>
      </c>
      <c r="C13" s="80">
        <v>0</v>
      </c>
      <c r="F13" s="80">
        <v>0</v>
      </c>
      <c r="G13" s="80">
        <v>0</v>
      </c>
      <c r="H13" s="80">
        <v>0</v>
      </c>
      <c r="I13" s="80">
        <v>0</v>
      </c>
      <c r="J13" s="80">
        <v>0</v>
      </c>
      <c r="K13" s="110">
        <v>0</v>
      </c>
    </row>
    <row r="14" spans="1:11" x14ac:dyDescent="0.15">
      <c r="A14" s="80">
        <v>0</v>
      </c>
      <c r="B14" s="110">
        <v>0</v>
      </c>
      <c r="C14" s="80">
        <v>0</v>
      </c>
      <c r="F14" s="80">
        <v>0</v>
      </c>
      <c r="G14" s="80">
        <v>0</v>
      </c>
      <c r="H14" s="80">
        <v>0</v>
      </c>
      <c r="I14" s="80">
        <v>0</v>
      </c>
      <c r="J14" s="80">
        <v>0</v>
      </c>
      <c r="K14" s="110">
        <v>0</v>
      </c>
    </row>
    <row r="15" spans="1:11" x14ac:dyDescent="0.15">
      <c r="A15" s="80">
        <v>0</v>
      </c>
      <c r="B15" s="110">
        <v>0</v>
      </c>
      <c r="C15" s="80">
        <v>0</v>
      </c>
      <c r="F15" s="80">
        <v>0</v>
      </c>
      <c r="G15" s="80">
        <v>0</v>
      </c>
      <c r="H15" s="80">
        <v>0</v>
      </c>
      <c r="I15" s="80">
        <v>0</v>
      </c>
      <c r="J15" s="80">
        <v>0</v>
      </c>
      <c r="K15" s="110">
        <v>0</v>
      </c>
    </row>
    <row r="16" spans="1:11" x14ac:dyDescent="0.15">
      <c r="A16" s="80">
        <v>0</v>
      </c>
      <c r="B16" s="110">
        <v>0</v>
      </c>
      <c r="C16" s="80">
        <v>0</v>
      </c>
      <c r="F16" s="80">
        <v>0</v>
      </c>
      <c r="G16" s="80">
        <v>0</v>
      </c>
      <c r="H16" s="80">
        <v>0</v>
      </c>
      <c r="I16" s="80">
        <v>0</v>
      </c>
      <c r="J16" s="80">
        <v>0</v>
      </c>
      <c r="K16" s="110">
        <v>0</v>
      </c>
    </row>
    <row r="17" spans="1:11" x14ac:dyDescent="0.15">
      <c r="A17" s="80">
        <v>0</v>
      </c>
      <c r="B17" s="110">
        <v>0</v>
      </c>
      <c r="C17" s="80">
        <v>0</v>
      </c>
      <c r="F17" s="80">
        <v>0</v>
      </c>
      <c r="G17" s="80">
        <v>0</v>
      </c>
      <c r="H17" s="80">
        <v>0</v>
      </c>
      <c r="I17" s="80">
        <v>0</v>
      </c>
      <c r="J17" s="80">
        <v>0</v>
      </c>
      <c r="K17" s="110">
        <v>0</v>
      </c>
    </row>
    <row r="18" spans="1:11" x14ac:dyDescent="0.15">
      <c r="A18" s="80">
        <v>0</v>
      </c>
      <c r="B18" s="110">
        <v>0</v>
      </c>
      <c r="C18" s="80">
        <v>0</v>
      </c>
      <c r="F18" s="80">
        <v>0</v>
      </c>
      <c r="G18" s="80">
        <v>0</v>
      </c>
      <c r="H18" s="80">
        <v>0</v>
      </c>
      <c r="I18" s="80">
        <v>0</v>
      </c>
      <c r="J18" s="80">
        <v>0</v>
      </c>
      <c r="K18" s="110">
        <v>0</v>
      </c>
    </row>
    <row r="19" spans="1:11" x14ac:dyDescent="0.15">
      <c r="A19" s="80">
        <v>0</v>
      </c>
      <c r="B19" s="110">
        <v>0</v>
      </c>
      <c r="C19" s="80">
        <v>0</v>
      </c>
      <c r="F19" s="80">
        <v>0</v>
      </c>
      <c r="G19" s="80">
        <v>0</v>
      </c>
      <c r="H19" s="80">
        <v>0</v>
      </c>
      <c r="I19" s="80">
        <v>0</v>
      </c>
      <c r="J19" s="80">
        <v>0</v>
      </c>
      <c r="K19" s="110">
        <v>0</v>
      </c>
    </row>
    <row r="20" spans="1:11" x14ac:dyDescent="0.15">
      <c r="A20" s="80">
        <v>0</v>
      </c>
      <c r="B20" s="110">
        <v>0</v>
      </c>
      <c r="C20" s="80">
        <v>0</v>
      </c>
      <c r="F20" s="80">
        <v>0</v>
      </c>
      <c r="G20" s="80">
        <v>0</v>
      </c>
      <c r="H20" s="80">
        <v>0</v>
      </c>
      <c r="I20" s="80">
        <v>0</v>
      </c>
      <c r="J20" s="80">
        <v>0</v>
      </c>
      <c r="K20" s="110">
        <v>0</v>
      </c>
    </row>
    <row r="21" spans="1:11" x14ac:dyDescent="0.15">
      <c r="A21" s="80">
        <v>0</v>
      </c>
      <c r="B21" s="110">
        <v>0</v>
      </c>
      <c r="C21" s="80">
        <v>0</v>
      </c>
      <c r="F21" s="80">
        <v>0</v>
      </c>
      <c r="G21" s="80">
        <v>0</v>
      </c>
      <c r="H21" s="80">
        <v>0</v>
      </c>
      <c r="I21" s="80">
        <v>0</v>
      </c>
      <c r="J21" s="80">
        <v>0</v>
      </c>
      <c r="K21" s="110">
        <v>0</v>
      </c>
    </row>
    <row r="22" spans="1:11" x14ac:dyDescent="0.15">
      <c r="A22" s="80">
        <v>0</v>
      </c>
      <c r="B22" s="110">
        <v>0</v>
      </c>
      <c r="C22" s="80">
        <v>0</v>
      </c>
      <c r="F22" s="80">
        <v>0</v>
      </c>
      <c r="G22" s="80">
        <v>0</v>
      </c>
      <c r="H22" s="80">
        <v>0</v>
      </c>
      <c r="I22" s="80">
        <v>0</v>
      </c>
      <c r="J22" s="80">
        <v>0</v>
      </c>
      <c r="K22" s="110">
        <v>0</v>
      </c>
    </row>
    <row r="23" spans="1:11" x14ac:dyDescent="0.15">
      <c r="A23" s="80">
        <v>0</v>
      </c>
      <c r="B23" s="110">
        <v>0</v>
      </c>
      <c r="C23" s="80">
        <v>0</v>
      </c>
      <c r="F23" s="80">
        <v>0</v>
      </c>
      <c r="G23" s="80">
        <v>0</v>
      </c>
      <c r="H23" s="80">
        <v>0</v>
      </c>
      <c r="I23" s="80">
        <v>0</v>
      </c>
      <c r="J23" s="80">
        <v>0</v>
      </c>
      <c r="K23" s="110">
        <v>0</v>
      </c>
    </row>
    <row r="24" spans="1:11" x14ac:dyDescent="0.15">
      <c r="A24" s="80">
        <v>0</v>
      </c>
      <c r="B24" s="110">
        <v>0</v>
      </c>
      <c r="C24" s="80">
        <v>0</v>
      </c>
      <c r="F24" s="80">
        <v>0</v>
      </c>
      <c r="G24" s="80">
        <v>0</v>
      </c>
      <c r="H24" s="80">
        <v>0</v>
      </c>
      <c r="I24" s="80">
        <v>0</v>
      </c>
      <c r="J24" s="80">
        <v>0</v>
      </c>
      <c r="K24" s="110">
        <v>0</v>
      </c>
    </row>
    <row r="25" spans="1:11" x14ac:dyDescent="0.15">
      <c r="A25" s="80">
        <v>0</v>
      </c>
      <c r="B25" s="110">
        <v>0</v>
      </c>
      <c r="C25" s="80">
        <v>0</v>
      </c>
      <c r="F25" s="80">
        <v>0</v>
      </c>
      <c r="G25" s="80">
        <v>0</v>
      </c>
      <c r="H25" s="80">
        <v>0</v>
      </c>
      <c r="I25" s="80">
        <v>0</v>
      </c>
      <c r="J25" s="80">
        <v>0</v>
      </c>
      <c r="K25" s="110">
        <v>0</v>
      </c>
    </row>
    <row r="26" spans="1:11" x14ac:dyDescent="0.15">
      <c r="A26" s="80">
        <v>0</v>
      </c>
      <c r="B26" s="110">
        <v>0</v>
      </c>
      <c r="C26" s="80">
        <v>0</v>
      </c>
      <c r="F26" s="80">
        <v>0</v>
      </c>
      <c r="G26" s="80">
        <v>0</v>
      </c>
      <c r="H26" s="80">
        <v>0</v>
      </c>
      <c r="I26" s="80">
        <v>0</v>
      </c>
      <c r="J26" s="80">
        <v>0</v>
      </c>
      <c r="K26" s="110">
        <v>0</v>
      </c>
    </row>
    <row r="27" spans="1:11" x14ac:dyDescent="0.15">
      <c r="A27" s="80">
        <v>0</v>
      </c>
      <c r="B27" s="110">
        <v>0</v>
      </c>
      <c r="C27" s="80">
        <v>0</v>
      </c>
      <c r="F27" s="80">
        <v>0</v>
      </c>
      <c r="G27" s="80">
        <v>0</v>
      </c>
      <c r="H27" s="80">
        <v>0</v>
      </c>
      <c r="I27" s="80">
        <v>0</v>
      </c>
      <c r="J27" s="80">
        <v>0</v>
      </c>
      <c r="K27" s="110">
        <v>0</v>
      </c>
    </row>
    <row r="28" spans="1:11" x14ac:dyDescent="0.15">
      <c r="A28" s="80">
        <v>0</v>
      </c>
      <c r="B28" s="110">
        <v>0</v>
      </c>
      <c r="C28" s="80">
        <v>0</v>
      </c>
      <c r="F28" s="80">
        <v>0</v>
      </c>
      <c r="G28" s="80">
        <v>0</v>
      </c>
      <c r="H28" s="80">
        <v>0</v>
      </c>
      <c r="I28" s="80">
        <v>0</v>
      </c>
      <c r="J28" s="80">
        <v>0</v>
      </c>
      <c r="K28" s="110">
        <v>0</v>
      </c>
    </row>
    <row r="29" spans="1:11" x14ac:dyDescent="0.15">
      <c r="A29" s="80">
        <v>0</v>
      </c>
      <c r="B29" s="110">
        <v>0</v>
      </c>
      <c r="C29" s="80">
        <v>0</v>
      </c>
      <c r="F29" s="80">
        <v>0</v>
      </c>
      <c r="G29" s="80">
        <v>0</v>
      </c>
      <c r="H29" s="80">
        <v>0</v>
      </c>
      <c r="I29" s="80">
        <v>0</v>
      </c>
      <c r="J29" s="80">
        <v>0</v>
      </c>
      <c r="K29" s="110">
        <v>0</v>
      </c>
    </row>
    <row r="30" spans="1:11" x14ac:dyDescent="0.15">
      <c r="A30" s="80">
        <v>0</v>
      </c>
      <c r="B30" s="110">
        <v>0</v>
      </c>
      <c r="C30" s="80">
        <v>0</v>
      </c>
      <c r="F30" s="80">
        <v>0</v>
      </c>
      <c r="G30" s="80">
        <v>0</v>
      </c>
      <c r="H30" s="80">
        <v>0</v>
      </c>
      <c r="I30" s="80">
        <v>0</v>
      </c>
      <c r="J30" s="80">
        <v>0</v>
      </c>
      <c r="K30" s="110">
        <v>0</v>
      </c>
    </row>
    <row r="31" spans="1:11" x14ac:dyDescent="0.15">
      <c r="A31" s="80">
        <v>0</v>
      </c>
      <c r="B31" s="110">
        <v>0</v>
      </c>
      <c r="C31" s="80">
        <v>0</v>
      </c>
      <c r="F31" s="80">
        <v>0</v>
      </c>
      <c r="G31" s="80">
        <v>0</v>
      </c>
      <c r="H31" s="80">
        <v>0</v>
      </c>
      <c r="I31" s="80">
        <v>0</v>
      </c>
      <c r="J31" s="80">
        <v>0</v>
      </c>
      <c r="K31" s="110">
        <v>0</v>
      </c>
    </row>
    <row r="32" spans="1:11" x14ac:dyDescent="0.15">
      <c r="A32" s="80">
        <v>0</v>
      </c>
      <c r="B32" s="110">
        <v>0</v>
      </c>
      <c r="C32" s="80">
        <v>0</v>
      </c>
      <c r="F32" s="80">
        <v>0</v>
      </c>
      <c r="G32" s="80">
        <v>0</v>
      </c>
      <c r="H32" s="80">
        <v>0</v>
      </c>
      <c r="I32" s="80">
        <v>0</v>
      </c>
      <c r="J32" s="80">
        <v>0</v>
      </c>
      <c r="K32" s="110">
        <v>0</v>
      </c>
    </row>
    <row r="33" spans="1:11" x14ac:dyDescent="0.15">
      <c r="A33" s="80">
        <v>0</v>
      </c>
      <c r="B33" s="110">
        <v>0</v>
      </c>
      <c r="C33" s="80">
        <v>0</v>
      </c>
      <c r="F33" s="80">
        <v>0</v>
      </c>
      <c r="G33" s="80">
        <v>0</v>
      </c>
      <c r="H33" s="80">
        <v>0</v>
      </c>
      <c r="I33" s="80">
        <v>0</v>
      </c>
      <c r="J33" s="80">
        <v>0</v>
      </c>
      <c r="K33" s="110">
        <v>0</v>
      </c>
    </row>
    <row r="34" spans="1:11" x14ac:dyDescent="0.15">
      <c r="A34" s="80">
        <v>0</v>
      </c>
      <c r="B34" s="110">
        <v>0</v>
      </c>
      <c r="C34" s="80">
        <v>0</v>
      </c>
      <c r="F34" s="80">
        <v>0</v>
      </c>
      <c r="G34" s="80">
        <v>0</v>
      </c>
      <c r="H34" s="80">
        <v>0</v>
      </c>
      <c r="I34" s="80">
        <v>0</v>
      </c>
      <c r="J34" s="80">
        <v>0</v>
      </c>
      <c r="K34" s="110">
        <v>0</v>
      </c>
    </row>
    <row r="35" spans="1:11" x14ac:dyDescent="0.15">
      <c r="A35" s="80">
        <v>0</v>
      </c>
      <c r="B35" s="110">
        <v>0</v>
      </c>
      <c r="C35" s="80">
        <v>0</v>
      </c>
      <c r="F35" s="80">
        <v>0</v>
      </c>
      <c r="G35" s="80">
        <v>0</v>
      </c>
      <c r="H35" s="80">
        <v>0</v>
      </c>
      <c r="I35" s="80">
        <v>0</v>
      </c>
      <c r="J35" s="80">
        <v>0</v>
      </c>
      <c r="K35" s="110">
        <v>0</v>
      </c>
    </row>
    <row r="36" spans="1:11" x14ac:dyDescent="0.15">
      <c r="A36" s="80">
        <v>0</v>
      </c>
      <c r="B36" s="110">
        <v>0</v>
      </c>
      <c r="C36" s="80">
        <v>0</v>
      </c>
      <c r="F36" s="80">
        <v>0</v>
      </c>
      <c r="G36" s="80">
        <v>0</v>
      </c>
      <c r="H36" s="80">
        <v>0</v>
      </c>
      <c r="I36" s="80">
        <v>0</v>
      </c>
      <c r="J36" s="80">
        <v>0</v>
      </c>
      <c r="K36" s="110">
        <v>0</v>
      </c>
    </row>
    <row r="37" spans="1:11" x14ac:dyDescent="0.15">
      <c r="A37" s="80">
        <v>0</v>
      </c>
      <c r="B37" s="110">
        <v>0</v>
      </c>
      <c r="C37" s="80">
        <v>0</v>
      </c>
      <c r="F37" s="80">
        <v>0</v>
      </c>
      <c r="G37" s="80">
        <v>0</v>
      </c>
      <c r="H37" s="80">
        <v>0</v>
      </c>
      <c r="I37" s="80">
        <v>0</v>
      </c>
      <c r="J37" s="80">
        <v>0</v>
      </c>
      <c r="K37" s="110">
        <v>0</v>
      </c>
    </row>
    <row r="38" spans="1:11" x14ac:dyDescent="0.15">
      <c r="A38" s="80">
        <v>0</v>
      </c>
      <c r="B38" s="110">
        <v>0</v>
      </c>
      <c r="C38" s="80">
        <v>0</v>
      </c>
      <c r="F38" s="80">
        <v>0</v>
      </c>
      <c r="G38" s="80">
        <v>0</v>
      </c>
      <c r="H38" s="80">
        <v>0</v>
      </c>
      <c r="I38" s="80">
        <v>0</v>
      </c>
      <c r="J38" s="80">
        <v>0</v>
      </c>
      <c r="K38" s="110">
        <v>0</v>
      </c>
    </row>
    <row r="39" spans="1:11" x14ac:dyDescent="0.15">
      <c r="A39" s="80">
        <v>0</v>
      </c>
      <c r="B39" s="110">
        <v>0</v>
      </c>
      <c r="C39" s="80">
        <v>0</v>
      </c>
      <c r="F39" s="80">
        <v>0</v>
      </c>
      <c r="G39" s="80">
        <v>0</v>
      </c>
      <c r="H39" s="80">
        <v>0</v>
      </c>
      <c r="I39" s="80">
        <v>0</v>
      </c>
      <c r="J39" s="80">
        <v>0</v>
      </c>
      <c r="K39" s="110">
        <v>0</v>
      </c>
    </row>
    <row r="40" spans="1:11" x14ac:dyDescent="0.15">
      <c r="A40" s="80">
        <v>0</v>
      </c>
      <c r="B40" s="110">
        <v>0</v>
      </c>
      <c r="C40" s="80">
        <v>0</v>
      </c>
      <c r="F40" s="80">
        <v>0</v>
      </c>
      <c r="G40" s="80">
        <v>0</v>
      </c>
      <c r="H40" s="80">
        <v>0</v>
      </c>
      <c r="I40" s="80">
        <v>0</v>
      </c>
      <c r="J40" s="80">
        <v>0</v>
      </c>
      <c r="K40" s="110">
        <v>0</v>
      </c>
    </row>
    <row r="41" spans="1:11" x14ac:dyDescent="0.15">
      <c r="A41" s="80">
        <v>0</v>
      </c>
      <c r="B41" s="110">
        <v>0</v>
      </c>
      <c r="C41" s="80">
        <v>0</v>
      </c>
      <c r="F41" s="80">
        <v>0</v>
      </c>
      <c r="G41" s="80">
        <v>0</v>
      </c>
      <c r="H41" s="80">
        <v>0</v>
      </c>
      <c r="I41" s="80">
        <v>0</v>
      </c>
      <c r="J41" s="80">
        <v>0</v>
      </c>
      <c r="K41" s="110">
        <v>0</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70286-7F66-4FA6-84BE-C918D44703F0}">
  <sheetPr>
    <tabColor rgb="FF4FADEA"/>
  </sheetPr>
  <dimension ref="A1:K41"/>
  <sheetViews>
    <sheetView zoomScale="43" workbookViewId="0">
      <selection activeCell="J5" sqref="J5"/>
    </sheetView>
  </sheetViews>
  <sheetFormatPr defaultRowHeight="6.6" x14ac:dyDescent="0.15"/>
  <cols>
    <col min="1" max="1" width="26.21875" style="78" bestFit="1" customWidth="1"/>
    <col min="2" max="2" width="25.6640625" style="78" bestFit="1" customWidth="1"/>
    <col min="3" max="3" width="26" style="78" bestFit="1" customWidth="1"/>
    <col min="4" max="4" width="18.88671875" style="78" customWidth="1"/>
    <col min="5" max="5" width="8.88671875" style="78"/>
    <col min="6" max="6" width="26" style="78" bestFit="1" customWidth="1"/>
    <col min="7" max="7" width="25.44140625" style="78" bestFit="1" customWidth="1"/>
    <col min="8" max="8" width="22.33203125" style="78" bestFit="1" customWidth="1"/>
    <col min="9" max="9" width="30.33203125" style="78" bestFit="1" customWidth="1"/>
    <col min="10" max="10" width="26.21875" style="78" bestFit="1" customWidth="1"/>
    <col min="11" max="11" width="25.6640625" style="78" bestFit="1" customWidth="1"/>
    <col min="12" max="13" width="18.21875" style="78" customWidth="1"/>
    <col min="14" max="14" width="28.77734375" style="78" customWidth="1"/>
    <col min="15" max="15" width="8.88671875" style="78"/>
    <col min="16" max="16" width="10" style="78" bestFit="1" customWidth="1"/>
    <col min="17" max="16384" width="8.88671875" style="78"/>
  </cols>
  <sheetData>
    <row r="1" spans="1:11" x14ac:dyDescent="0.15">
      <c r="I1" s="78" t="s">
        <v>718</v>
      </c>
    </row>
    <row r="2" spans="1:11" x14ac:dyDescent="0.15">
      <c r="A2" s="88">
        <f ca="1">IF('IC3 C'!$D$2="DRAGGING CELLS IS NOT PERMITTED. PLEASE UNDO LAST ACTION!!",0,IF('IC3 C'!$P$1&lt;&gt;"Feedback OFF",IF(Scoreboard!$F$24="",SUMIFS('IC3 CPT'!A3:$AL$41, 'IC3 CPT'!A3:$AL$41, "&gt;0", 'IC3 CSC'!A3:$AL$41, "PerfectMsg")+ABS(SUMIFS('IC3 CPT'!A3:$AL$41, 'IC3 CPT'!A3:$AL$41, "&lt;0", 'IC3 CSC'!A3:$AL$41, "PerfectMsg")),0),0))</f>
        <v>0</v>
      </c>
      <c r="B2" s="88">
        <f>SUMIF('IC3 CPT'!A3:$AL$41,"&gt;0")</f>
        <v>16</v>
      </c>
    </row>
    <row r="4" spans="1:11" x14ac:dyDescent="0.15">
      <c r="A4" s="83">
        <v>0</v>
      </c>
      <c r="B4" s="83">
        <v>0</v>
      </c>
      <c r="C4" s="83">
        <v>0</v>
      </c>
      <c r="F4" s="83">
        <v>0</v>
      </c>
      <c r="G4" s="83">
        <v>0</v>
      </c>
      <c r="H4" s="83">
        <v>0</v>
      </c>
      <c r="I4" s="83">
        <v>0</v>
      </c>
      <c r="J4" s="83">
        <v>0</v>
      </c>
      <c r="K4" s="83">
        <v>0</v>
      </c>
    </row>
    <row r="5" spans="1:11" x14ac:dyDescent="0.15">
      <c r="A5" s="80">
        <v>0</v>
      </c>
      <c r="B5" s="110">
        <v>0</v>
      </c>
      <c r="C5" s="80">
        <v>0</v>
      </c>
      <c r="F5" s="80">
        <v>0</v>
      </c>
      <c r="G5" s="80">
        <v>0</v>
      </c>
      <c r="H5" s="80">
        <v>0</v>
      </c>
      <c r="I5" s="80">
        <v>0</v>
      </c>
      <c r="J5" s="80" t="str">
        <f ca="1">_xlfn.IFS(ISBLANK('IC3 C'!J5),"",IF(NOT(ISNA('#_IC3 C'!J5)),IF(ISNA('IC3 C'!J5),TRUE,FALSE),FALSE),"StuNAMsg",IF(AND(ISNA('#_IC3 C'!J5),ISNA('IC3 C'!J5)),TRUE,FALSE),"PerfectMsg",IF(NOT(ISERROR('#_IC3 C'!J5)),IF(ISERROR('IC3 C'!J5),TRUE,FALSE),FALSE),"StuErrorMsg",IF(TYPE('#_IC3 C'!J5)&lt;&gt;TYPE('IC3 C'!J5),TRUE,FALSE),"WrongTypeMsg",IF(_xlfn.ISFORMULA('#_IC3 C'!J5),IF(NOT(_xlfn.ISFORMULA('IC3 C'!J5)),TRUE),FALSE),"MissingFormulaMsg",IF(NOT(AND(ISNUMBER(FIND("[",_xlfn.FORMULATEXT('#_IC3 C'!J5))),ISNUMBER(FIND("!",_xlfn.FORMULATEXT('#_IC3 C'!J5))))),AND(ISNUMBER(FIND("[",_xlfn.FORMULATEXT('IC3 C'!J5))),ISNUMBER(FIND("!",_xlfn.FORMULATEXT('IC3 C'!J5)))),FALSE),"ExternalRefsMsg",IF(ISNUMBER('#_IC3 C'!J5),IF(ABS('#_IC3 C'!J5-'IC3 C'!J5)&gt;0.00001,TRUE,FALSE),IF('#_IC3 C'!J5&lt;&gt;'IC3 C'!J5,TRUE,FALSE)),IF(ISNUMBER('#_IC3 C'!J5),IF('#_IC3 C'!J5&gt;'IC3 C'!J5,"TooLow","TooHigh"),"WrongAnswer"),NOT(_xlfn.ISFORMULA('#_IC3 C'!J5)),IF(_xlfn.IFS(ISTEXT('#_IC3 C'!J5),FALSE,ISLOGICAL('#_IC3 C'!J5),FALSE,SUBSTITUTE(CELL("format",'#_IC3 C'!J5),"-","")=SUBSTITUTE(CELL("format",'IC3 C'!J5),"-",""),FALSE,CELL("format",'#_IC3 C'!J5)="G",FALSE,AND(CELL("format",'#_IC3 C'!J5)="F0",CELL("format",'IC3 C'!J5)="G"),FALSE,TRUE,IFERROR(IF(MATCH(CELL("format",'#_IC3 C'!J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C'!J5),_xlfn.FORMULATEXT('IC3 C'!J5),'IC3 C'!J5),"9","#"),"8","#"),"7","#"),"6","#"),"5","#"),"4","#"),"3","#"),"2","#"),"1","#"),"0","#"),"$",""),"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C'!J5),_xlfn.FORMULATEXT('IC3 C'!J5),'IC3 C'!J5),"9","#"),"8","#"),"7","#"),"6","#"),"5","#"),"4","#"),"3","#"),"2","#"),"1","#"),"0","#"),"$","")," ",""),",","@"),"&gt;","@"),"&lt;","@"),"=","@"),")","@"),"(","@"),"^","@"),"/","@"),"+","@"),"*","@"),"-","@"),"@#","")))/2&gt;(LEN(SUBSTITUTE(SUBSTITUTE(SUBSTITUTE(SUBSTITUTE(SUBSTITUTE(SUBSTITUTE(SUBSTITUTE(SUBSTITUTE(SUBSTITUTE(SUBSTITUTE(SUBSTITUTE(SUBSTITUTE(SUBSTITUTE(SUBSTITUTE(SUBSTITUTE(SUBSTITUTE(SUBSTITUTE(SUBSTITUTE(SUBSTITUTE(SUBSTITUTE(SUBSTITUTE(SUBSTITUTE(SUBSTITUTE(IF(_xlfn.ISFORMULA('#_IC3 C'!J5),_xlfn.FORMULATEXT('#_IC3 C'!J5),'#_IC3 C'!J5),"9","#"),"8","#"),"7","#"),"6","#"),"5","#"),"4","#"),"3","#"),"2","#"),"1","#"),"0","#"),"$",""),"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C'!J5),_xlfn.FORMULATEXT('#_IC3 C'!J5),'#_IC3 C'!J5),"9","#"),"8","#"),"7","#"),"6","#"),"5","#"),"4","#"),"3","#"),"2","#"),"1","#"),"0","#"),"$","")," ",""),",","@"),"&gt;","@"),"&lt;","@"),"=","@"),")","@"),"(","@"),"^","@"),"/","@"),"+","@"),"*","@"),"-","@"),"@#","")))/2,TRUE,FALSE),"HardCodeMsg",IF(LEN(IF(_xlfn.ISFORMULA('IC3 C'!J5),_xlfn.FORMULATEXT('IC3 C'!J5),'IC3 C'!J5))-LEN(SUBSTITUTE(IF(_xlfn.ISFORMULA('IC3 C'!J5),_xlfn.FORMULATEXT('IC3 C'!J5),'IC3 C'!J5),"""",""))&gt;LEN(IF(_xlfn.ISFORMULA('#_IC3 C'!J5),_xlfn.FORMULATEXT('#_IC3 C'!J5),'#_IC3 C'!J5))-LEN(SUBSTITUTE(IF(_xlfn.ISFORMULA('#_IC3 C'!J5),_xlfn.FORMULATEXT('#_IC3 C'!J5),'#_IC3 C'!J5),"""","")),TRUE,FALSE),"HardQuoteMsg",IF(LEN(IF(_xlfn.ISFORMULA('IC3 C'!J5),_xlfn.FORMULATEXT('IC3 C'!J5),'IC3 C'!J5))-LEN(SUBSTITUTE(IF(_xlfn.ISFORMULA('IC3 C'!J5),_xlfn.FORMULATEXT('IC3 C'!J5),'IC3 C'!J5),"$",""))&lt;LEN(IF(_xlfn.ISFORMULA('#_IC3 C'!J5),_xlfn.FORMULATEXT('#_IC3 C'!J5),'#_IC3 C'!J5))-LEN(SUBSTITUTE(IF(_xlfn.ISFORMULA('#_IC3 C'!J5),_xlfn.FORMULATEXT('#_IC3 C'!J5),'#_IC3 C'!J5),"$","")),TRUE,FALSE),"MissingAbsMsg",_xlfn.IFS(ISTEXT('#_IC3 C'!J5),FALSE,ISLOGICAL('#_IC3 C'!J5),FALSE,SUBSTITUTE(CELL("format",'#_IC3 C'!J5),"-","")=SUBSTITUTE(CELL("format",'IC3 C'!J5),"-",""),FALSE,CELL("format",'#_IC3 C'!J5)="G",FALSE,AND(CELL("format",'#_IC3 C'!J5)="F0",CELL("format",'IC3 C'!J5)="G"),FALSE,TRUE,IFERROR(IF(MATCH(CELL("format",'#_IC3 C'!J5),FormatCodes_SFX!$A$4:$A$53,0)&gt;0,TRUE),FALSE),TRUE,TRUE),"FormatMsg",TRUE,"PerfectMsg")</f>
        <v/>
      </c>
      <c r="K5" s="110" t="str">
        <f ca="1">_xlfn.IFS(ISBLANK('IC3 C'!K5),"",IF(NOT(ISNA('#_IC3 C'!K5)),IF(ISNA('IC3 C'!K5),TRUE,FALSE),FALSE),"StuNAMsg",IF(AND(ISNA('#_IC3 C'!K5),ISNA('IC3 C'!K5)),TRUE,FALSE),"PerfectMsg",IF(NOT(ISERROR('#_IC3 C'!K5)),IF(ISERROR('IC3 C'!K5),TRUE,FALSE),FALSE),"StuErrorMsg",IF(TYPE('#_IC3 C'!K5)&lt;&gt;TYPE('IC3 C'!K5),TRUE,FALSE),"WrongTypeMsg",IF(_xlfn.ISFORMULA('#_IC3 C'!K5),IF(NOT(_xlfn.ISFORMULA('IC3 C'!K5)),TRUE),FALSE),"MissingFormulaMsg",IF(NOT(AND(ISNUMBER(FIND("[",_xlfn.FORMULATEXT('#_IC3 C'!K5))),ISNUMBER(FIND("!",_xlfn.FORMULATEXT('#_IC3 C'!K5))))),AND(ISNUMBER(FIND("[",_xlfn.FORMULATEXT('IC3 C'!K5))),ISNUMBER(FIND("!",_xlfn.FORMULATEXT('IC3 C'!K5)))),FALSE),"ExternalRefsMsg",IF(ISNUMBER('#_IC3 C'!K5),IF(ABS('#_IC3 C'!K5-'IC3 C'!K5)&gt;0.00001,TRUE,FALSE),IF('#_IC3 C'!K5&lt;&gt;'IC3 C'!K5,TRUE,FALSE)),IF(ISNUMBER('#_IC3 C'!K5),IF('#_IC3 C'!K5&gt;'IC3 C'!K5,"TooLow","TooHigh"),"WrongAnswer"),NOT(_xlfn.ISFORMULA('#_IC3 C'!K5)),IF(_xlfn.IFS(ISTEXT('#_IC3 C'!K5),FALSE,ISLOGICAL('#_IC3 C'!K5),FALSE,SUBSTITUTE(CELL("format",'#_IC3 C'!K5),"-","")=SUBSTITUTE(CELL("format",'IC3 C'!K5),"-",""),FALSE,CELL("format",'#_IC3 C'!K5)="G",FALSE,AND(CELL("format",'#_IC3 C'!K5)="F0",CELL("format",'IC3 C'!K5)="G"),FALSE,TRUE,IFERROR(IF(MATCH(CELL("format",'#_IC3 C'!K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C'!K5),_xlfn.FORMULATEXT('IC3 C'!K5),'IC3 C'!K5),"9","#"),"8","#"),"7","#"),"6","#"),"5","#"),"4","#"),"3","#"),"2","#"),"1","#"),"0","#"),"$",""),"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C'!K5),_xlfn.FORMULATEXT('IC3 C'!K5),'IC3 C'!K5),"9","#"),"8","#"),"7","#"),"6","#"),"5","#"),"4","#"),"3","#"),"2","#"),"1","#"),"0","#"),"$","")," ",""),",","@"),"&gt;","@"),"&lt;","@"),"=","@"),")","@"),"(","@"),"^","@"),"/","@"),"+","@"),"*","@"),"-","@"),"@#","")))/2&gt;(LEN(SUBSTITUTE(SUBSTITUTE(SUBSTITUTE(SUBSTITUTE(SUBSTITUTE(SUBSTITUTE(SUBSTITUTE(SUBSTITUTE(SUBSTITUTE(SUBSTITUTE(SUBSTITUTE(SUBSTITUTE(SUBSTITUTE(SUBSTITUTE(SUBSTITUTE(SUBSTITUTE(SUBSTITUTE(SUBSTITUTE(SUBSTITUTE(SUBSTITUTE(SUBSTITUTE(SUBSTITUTE(SUBSTITUTE(IF(_xlfn.ISFORMULA('#_IC3 C'!K5),_xlfn.FORMULATEXT('#_IC3 C'!K5),'#_IC3 C'!K5),"9","#"),"8","#"),"7","#"),"6","#"),"5","#"),"4","#"),"3","#"),"2","#"),"1","#"),"0","#"),"$",""),"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C'!K5),_xlfn.FORMULATEXT('#_IC3 C'!K5),'#_IC3 C'!K5),"9","#"),"8","#"),"7","#"),"6","#"),"5","#"),"4","#"),"3","#"),"2","#"),"1","#"),"0","#"),"$","")," ",""),",","@"),"&gt;","@"),"&lt;","@"),"=","@"),")","@"),"(","@"),"^","@"),"/","@"),"+","@"),"*","@"),"-","@"),"@#","")))/2,TRUE,FALSE),"HardCodeMsg",IF(LEN(IF(_xlfn.ISFORMULA('IC3 C'!K5),_xlfn.FORMULATEXT('IC3 C'!K5),'IC3 C'!K5))-LEN(SUBSTITUTE(IF(_xlfn.ISFORMULA('IC3 C'!K5),_xlfn.FORMULATEXT('IC3 C'!K5),'IC3 C'!K5),"""",""))&gt;LEN(IF(_xlfn.ISFORMULA('#_IC3 C'!K5),_xlfn.FORMULATEXT('#_IC3 C'!K5),'#_IC3 C'!K5))-LEN(SUBSTITUTE(IF(_xlfn.ISFORMULA('#_IC3 C'!K5),_xlfn.FORMULATEXT('#_IC3 C'!K5),'#_IC3 C'!K5),"""","")),TRUE,FALSE),"HardQuoteMsg",IF(LEN(IF(_xlfn.ISFORMULA('IC3 C'!K5),_xlfn.FORMULATEXT('IC3 C'!K5),'IC3 C'!K5))-LEN(SUBSTITUTE(IF(_xlfn.ISFORMULA('IC3 C'!K5),_xlfn.FORMULATEXT('IC3 C'!K5),'IC3 C'!K5),"$",""))&lt;LEN(IF(_xlfn.ISFORMULA('#_IC3 C'!K5),_xlfn.FORMULATEXT('#_IC3 C'!K5),'#_IC3 C'!K5))-LEN(SUBSTITUTE(IF(_xlfn.ISFORMULA('#_IC3 C'!K5),_xlfn.FORMULATEXT('#_IC3 C'!K5),'#_IC3 C'!K5),"$","")),TRUE,FALSE),"MissingAbsMsg",_xlfn.IFS(ISTEXT('#_IC3 C'!K5),FALSE,ISLOGICAL('#_IC3 C'!K5),FALSE,SUBSTITUTE(CELL("format",'#_IC3 C'!K5),"-","")=SUBSTITUTE(CELL("format",'IC3 C'!K5),"-",""),FALSE,CELL("format",'#_IC3 C'!K5)="G",FALSE,AND(CELL("format",'#_IC3 C'!K5)="F0",CELL("format",'IC3 C'!K5)="G"),FALSE,TRUE,IFERROR(IF(MATCH(CELL("format",'#_IC3 C'!K5),FormatCodes_SFX!$A$4:$A$53,0)&gt;0,TRUE),FALSE),TRUE,TRUE),"FormatMsg",TRUE,"PerfectMsg")</f>
        <v/>
      </c>
    </row>
    <row r="6" spans="1:11" x14ac:dyDescent="0.15">
      <c r="A6" s="80">
        <v>0</v>
      </c>
      <c r="B6" s="110">
        <v>0</v>
      </c>
      <c r="C6" s="80">
        <v>0</v>
      </c>
      <c r="F6" s="80">
        <v>0</v>
      </c>
      <c r="G6" s="80">
        <v>0</v>
      </c>
      <c r="H6" s="80">
        <v>0</v>
      </c>
      <c r="I6" s="80">
        <v>0</v>
      </c>
      <c r="J6" s="80" t="str">
        <f ca="1">_xlfn.IFS(ISBLANK('IC3 C'!J6),"",IF(NOT(ISNA('#_IC3 C'!J6)),IF(ISNA('IC3 C'!J6),TRUE,FALSE),FALSE),"StuNAMsg",IF(AND(ISNA('#_IC3 C'!J6),ISNA('IC3 C'!J6)),TRUE,FALSE),"PerfectMsg",IF(NOT(ISERROR('#_IC3 C'!J6)),IF(ISERROR('IC3 C'!J6),TRUE,FALSE),FALSE),"StuErrorMsg",IF(TYPE('#_IC3 C'!J6)&lt;&gt;TYPE('IC3 C'!J6),TRUE,FALSE),"WrongTypeMsg",IF(_xlfn.ISFORMULA('#_IC3 C'!J6),IF(NOT(_xlfn.ISFORMULA('IC3 C'!J6)),TRUE),FALSE),"MissingFormulaMsg",IF(NOT(AND(ISNUMBER(FIND("[",_xlfn.FORMULATEXT('#_IC3 C'!J6))),ISNUMBER(FIND("!",_xlfn.FORMULATEXT('#_IC3 C'!J6))))),AND(ISNUMBER(FIND("[",_xlfn.FORMULATEXT('IC3 C'!J6))),ISNUMBER(FIND("!",_xlfn.FORMULATEXT('IC3 C'!J6)))),FALSE),"ExternalRefsMsg",IF(ISNUMBER('#_IC3 C'!J6),IF(ABS('#_IC3 C'!J6-'IC3 C'!J6)&gt;0.00001,TRUE,FALSE),IF('#_IC3 C'!J6&lt;&gt;'IC3 C'!J6,TRUE,FALSE)),IF(ISNUMBER('#_IC3 C'!J6),IF('#_IC3 C'!J6&gt;'IC3 C'!J6,"TooLow","TooHigh"),"WrongAnswer"),NOT(_xlfn.ISFORMULA('#_IC3 C'!J6)),IF(_xlfn.IFS(ISTEXT('#_IC3 C'!J6),FALSE,ISLOGICAL('#_IC3 C'!J6),FALSE,SUBSTITUTE(CELL("format",'#_IC3 C'!J6),"-","")=SUBSTITUTE(CELL("format",'IC3 C'!J6),"-",""),FALSE,CELL("format",'#_IC3 C'!J6)="G",FALSE,AND(CELL("format",'#_IC3 C'!J6)="F0",CELL("format",'IC3 C'!J6)="G"),FALSE,TRUE,IFERROR(IF(MATCH(CELL("format",'#_IC3 C'!J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C'!J6),_xlfn.FORMULATEXT('IC3 C'!J6),'IC3 C'!J6),"9","#"),"8","#"),"7","#"),"6","#"),"5","#"),"4","#"),"3","#"),"2","#"),"1","#"),"0","#"),"$",""),"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C'!J6),_xlfn.FORMULATEXT('IC3 C'!J6),'IC3 C'!J6),"9","#"),"8","#"),"7","#"),"6","#"),"5","#"),"4","#"),"3","#"),"2","#"),"1","#"),"0","#"),"$","")," ",""),",","@"),"&gt;","@"),"&lt;","@"),"=","@"),")","@"),"(","@"),"^","@"),"/","@"),"+","@"),"*","@"),"-","@"),"@#","")))/2&gt;(LEN(SUBSTITUTE(SUBSTITUTE(SUBSTITUTE(SUBSTITUTE(SUBSTITUTE(SUBSTITUTE(SUBSTITUTE(SUBSTITUTE(SUBSTITUTE(SUBSTITUTE(SUBSTITUTE(SUBSTITUTE(SUBSTITUTE(SUBSTITUTE(SUBSTITUTE(SUBSTITUTE(SUBSTITUTE(SUBSTITUTE(SUBSTITUTE(SUBSTITUTE(SUBSTITUTE(SUBSTITUTE(SUBSTITUTE(IF(_xlfn.ISFORMULA('#_IC3 C'!J6),_xlfn.FORMULATEXT('#_IC3 C'!J6),'#_IC3 C'!J6),"9","#"),"8","#"),"7","#"),"6","#"),"5","#"),"4","#"),"3","#"),"2","#"),"1","#"),"0","#"),"$",""),"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C'!J6),_xlfn.FORMULATEXT('#_IC3 C'!J6),'#_IC3 C'!J6),"9","#"),"8","#"),"7","#"),"6","#"),"5","#"),"4","#"),"3","#"),"2","#"),"1","#"),"0","#"),"$","")," ",""),",","@"),"&gt;","@"),"&lt;","@"),"=","@"),")","@"),"(","@"),"^","@"),"/","@"),"+","@"),"*","@"),"-","@"),"@#","")))/2,TRUE,FALSE),"HardCodeMsg",IF(LEN(IF(_xlfn.ISFORMULA('IC3 C'!J6),_xlfn.FORMULATEXT('IC3 C'!J6),'IC3 C'!J6))-LEN(SUBSTITUTE(IF(_xlfn.ISFORMULA('IC3 C'!J6),_xlfn.FORMULATEXT('IC3 C'!J6),'IC3 C'!J6),"""",""))&gt;LEN(IF(_xlfn.ISFORMULA('#_IC3 C'!J6),_xlfn.FORMULATEXT('#_IC3 C'!J6),'#_IC3 C'!J6))-LEN(SUBSTITUTE(IF(_xlfn.ISFORMULA('#_IC3 C'!J6),_xlfn.FORMULATEXT('#_IC3 C'!J6),'#_IC3 C'!J6),"""","")),TRUE,FALSE),"HardQuoteMsg",IF(LEN(IF(_xlfn.ISFORMULA('IC3 C'!J6),_xlfn.FORMULATEXT('IC3 C'!J6),'IC3 C'!J6))-LEN(SUBSTITUTE(IF(_xlfn.ISFORMULA('IC3 C'!J6),_xlfn.FORMULATEXT('IC3 C'!J6),'IC3 C'!J6),"$",""))&lt;LEN(IF(_xlfn.ISFORMULA('#_IC3 C'!J6),_xlfn.FORMULATEXT('#_IC3 C'!J6),'#_IC3 C'!J6))-LEN(SUBSTITUTE(IF(_xlfn.ISFORMULA('#_IC3 C'!J6),_xlfn.FORMULATEXT('#_IC3 C'!J6),'#_IC3 C'!J6),"$","")),TRUE,FALSE),"MissingAbsMsg",_xlfn.IFS(ISTEXT('#_IC3 C'!J6),FALSE,ISLOGICAL('#_IC3 C'!J6),FALSE,SUBSTITUTE(CELL("format",'#_IC3 C'!J6),"-","")=SUBSTITUTE(CELL("format",'IC3 C'!J6),"-",""),FALSE,CELL("format",'#_IC3 C'!J6)="G",FALSE,AND(CELL("format",'#_IC3 C'!J6)="F0",CELL("format",'IC3 C'!J6)="G"),FALSE,TRUE,IFERROR(IF(MATCH(CELL("format",'#_IC3 C'!J6),FormatCodes_SFX!$A$4:$A$53,0)&gt;0,TRUE),FALSE),TRUE,TRUE),"FormatMsg",TRUE,"PerfectMsg")</f>
        <v/>
      </c>
      <c r="K6" s="110" t="str">
        <f ca="1">_xlfn.IFS(ISBLANK('IC3 C'!K6),"",IF(NOT(ISNA('#_IC3 C'!K6)),IF(ISNA('IC3 C'!K6),TRUE,FALSE),FALSE),"StuNAMsg",IF(AND(ISNA('#_IC3 C'!K6),ISNA('IC3 C'!K6)),TRUE,FALSE),"PerfectMsg",IF(NOT(ISERROR('#_IC3 C'!K6)),IF(ISERROR('IC3 C'!K6),TRUE,FALSE),FALSE),"StuErrorMsg",IF(TYPE('#_IC3 C'!K6)&lt;&gt;TYPE('IC3 C'!K6),TRUE,FALSE),"WrongTypeMsg",IF(_xlfn.ISFORMULA('#_IC3 C'!K6),IF(NOT(_xlfn.ISFORMULA('IC3 C'!K6)),TRUE),FALSE),"MissingFormulaMsg",IF(NOT(AND(ISNUMBER(FIND("[",_xlfn.FORMULATEXT('#_IC3 C'!K6))),ISNUMBER(FIND("!",_xlfn.FORMULATEXT('#_IC3 C'!K6))))),AND(ISNUMBER(FIND("[",_xlfn.FORMULATEXT('IC3 C'!K6))),ISNUMBER(FIND("!",_xlfn.FORMULATEXT('IC3 C'!K6)))),FALSE),"ExternalRefsMsg",IF(ISNUMBER('#_IC3 C'!K6),IF(ABS('#_IC3 C'!K6-'IC3 C'!K6)&gt;0.00001,TRUE,FALSE),IF('#_IC3 C'!K6&lt;&gt;'IC3 C'!K6,TRUE,FALSE)),IF(ISNUMBER('#_IC3 C'!K6),IF('#_IC3 C'!K6&gt;'IC3 C'!K6,"TooLow","TooHigh"),"WrongAnswer"),NOT(_xlfn.ISFORMULA('#_IC3 C'!K6)),IF(_xlfn.IFS(ISTEXT('#_IC3 C'!K6),FALSE,ISLOGICAL('#_IC3 C'!K6),FALSE,SUBSTITUTE(CELL("format",'#_IC3 C'!K6),"-","")=SUBSTITUTE(CELL("format",'IC3 C'!K6),"-",""),FALSE,CELL("format",'#_IC3 C'!K6)="G",FALSE,AND(CELL("format",'#_IC3 C'!K6)="F0",CELL("format",'IC3 C'!K6)="G"),FALSE,TRUE,IFERROR(IF(MATCH(CELL("format",'#_IC3 C'!K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C'!K6),_xlfn.FORMULATEXT('IC3 C'!K6),'IC3 C'!K6),"9","#"),"8","#"),"7","#"),"6","#"),"5","#"),"4","#"),"3","#"),"2","#"),"1","#"),"0","#"),"$",""),"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C'!K6),_xlfn.FORMULATEXT('IC3 C'!K6),'IC3 C'!K6),"9","#"),"8","#"),"7","#"),"6","#"),"5","#"),"4","#"),"3","#"),"2","#"),"1","#"),"0","#"),"$","")," ",""),",","@"),"&gt;","@"),"&lt;","@"),"=","@"),")","@"),"(","@"),"^","@"),"/","@"),"+","@"),"*","@"),"-","@"),"@#","")))/2&gt;(LEN(SUBSTITUTE(SUBSTITUTE(SUBSTITUTE(SUBSTITUTE(SUBSTITUTE(SUBSTITUTE(SUBSTITUTE(SUBSTITUTE(SUBSTITUTE(SUBSTITUTE(SUBSTITUTE(SUBSTITUTE(SUBSTITUTE(SUBSTITUTE(SUBSTITUTE(SUBSTITUTE(SUBSTITUTE(SUBSTITUTE(SUBSTITUTE(SUBSTITUTE(SUBSTITUTE(SUBSTITUTE(SUBSTITUTE(IF(_xlfn.ISFORMULA('#_IC3 C'!K6),_xlfn.FORMULATEXT('#_IC3 C'!K6),'#_IC3 C'!K6),"9","#"),"8","#"),"7","#"),"6","#"),"5","#"),"4","#"),"3","#"),"2","#"),"1","#"),"0","#"),"$",""),"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C'!K6),_xlfn.FORMULATEXT('#_IC3 C'!K6),'#_IC3 C'!K6),"9","#"),"8","#"),"7","#"),"6","#"),"5","#"),"4","#"),"3","#"),"2","#"),"1","#"),"0","#"),"$","")," ",""),",","@"),"&gt;","@"),"&lt;","@"),"=","@"),")","@"),"(","@"),"^","@"),"/","@"),"+","@"),"*","@"),"-","@"),"@#","")))/2,TRUE,FALSE),"HardCodeMsg",IF(LEN(IF(_xlfn.ISFORMULA('IC3 C'!K6),_xlfn.FORMULATEXT('IC3 C'!K6),'IC3 C'!K6))-LEN(SUBSTITUTE(IF(_xlfn.ISFORMULA('IC3 C'!K6),_xlfn.FORMULATEXT('IC3 C'!K6),'IC3 C'!K6),"""",""))&gt;LEN(IF(_xlfn.ISFORMULA('#_IC3 C'!K6),_xlfn.FORMULATEXT('#_IC3 C'!K6),'#_IC3 C'!K6))-LEN(SUBSTITUTE(IF(_xlfn.ISFORMULA('#_IC3 C'!K6),_xlfn.FORMULATEXT('#_IC3 C'!K6),'#_IC3 C'!K6),"""","")),TRUE,FALSE),"HardQuoteMsg",IF(LEN(IF(_xlfn.ISFORMULA('IC3 C'!K6),_xlfn.FORMULATEXT('IC3 C'!K6),'IC3 C'!K6))-LEN(SUBSTITUTE(IF(_xlfn.ISFORMULA('IC3 C'!K6),_xlfn.FORMULATEXT('IC3 C'!K6),'IC3 C'!K6),"$",""))&lt;LEN(IF(_xlfn.ISFORMULA('#_IC3 C'!K6),_xlfn.FORMULATEXT('#_IC3 C'!K6),'#_IC3 C'!K6))-LEN(SUBSTITUTE(IF(_xlfn.ISFORMULA('#_IC3 C'!K6),_xlfn.FORMULATEXT('#_IC3 C'!K6),'#_IC3 C'!K6),"$","")),TRUE,FALSE),"MissingAbsMsg",_xlfn.IFS(ISTEXT('#_IC3 C'!K6),FALSE,ISLOGICAL('#_IC3 C'!K6),FALSE,SUBSTITUTE(CELL("format",'#_IC3 C'!K6),"-","")=SUBSTITUTE(CELL("format",'IC3 C'!K6),"-",""),FALSE,CELL("format",'#_IC3 C'!K6)="G",FALSE,AND(CELL("format",'#_IC3 C'!K6)="F0",CELL("format",'IC3 C'!K6)="G"),FALSE,TRUE,IFERROR(IF(MATCH(CELL("format",'#_IC3 C'!K6),FormatCodes_SFX!$A$4:$A$53,0)&gt;0,TRUE),FALSE),TRUE,TRUE),"FormatMsg",TRUE,"PerfectMsg")</f>
        <v/>
      </c>
    </row>
    <row r="7" spans="1:11" x14ac:dyDescent="0.15">
      <c r="A7" s="80">
        <v>0</v>
      </c>
      <c r="B7" s="110">
        <v>0</v>
      </c>
      <c r="C7" s="80">
        <v>0</v>
      </c>
      <c r="F7" s="80">
        <v>0</v>
      </c>
      <c r="G7" s="80">
        <v>0</v>
      </c>
      <c r="H7" s="80">
        <v>0</v>
      </c>
      <c r="I7" s="80">
        <v>0</v>
      </c>
      <c r="J7" s="80" t="str">
        <f ca="1">_xlfn.IFS(ISBLANK('IC3 C'!J7),"",IF(NOT(ISNA('#_IC3 C'!J7)),IF(ISNA('IC3 C'!J7),TRUE,FALSE),FALSE),"StuNAMsg",IF(AND(ISNA('#_IC3 C'!J7),ISNA('IC3 C'!J7)),TRUE,FALSE),"PerfectMsg",IF(NOT(ISERROR('#_IC3 C'!J7)),IF(ISERROR('IC3 C'!J7),TRUE,FALSE),FALSE),"StuErrorMsg",IF(TYPE('#_IC3 C'!J7)&lt;&gt;TYPE('IC3 C'!J7),TRUE,FALSE),"WrongTypeMsg",IF(_xlfn.ISFORMULA('#_IC3 C'!J7),IF(NOT(_xlfn.ISFORMULA('IC3 C'!J7)),TRUE),FALSE),"MissingFormulaMsg",IF(NOT(AND(ISNUMBER(FIND("[",_xlfn.FORMULATEXT('#_IC3 C'!J7))),ISNUMBER(FIND("!",_xlfn.FORMULATEXT('#_IC3 C'!J7))))),AND(ISNUMBER(FIND("[",_xlfn.FORMULATEXT('IC3 C'!J7))),ISNUMBER(FIND("!",_xlfn.FORMULATEXT('IC3 C'!J7)))),FALSE),"ExternalRefsMsg",IF(ISNUMBER('#_IC3 C'!J7),IF(ABS('#_IC3 C'!J7-'IC3 C'!J7)&gt;0.00001,TRUE,FALSE),IF('#_IC3 C'!J7&lt;&gt;'IC3 C'!J7,TRUE,FALSE)),IF(ISNUMBER('#_IC3 C'!J7),IF('#_IC3 C'!J7&gt;'IC3 C'!J7,"TooLow","TooHigh"),"WrongAnswer"),NOT(_xlfn.ISFORMULA('#_IC3 C'!J7)),IF(_xlfn.IFS(ISTEXT('#_IC3 C'!J7),FALSE,ISLOGICAL('#_IC3 C'!J7),FALSE,SUBSTITUTE(CELL("format",'#_IC3 C'!J7),"-","")=SUBSTITUTE(CELL("format",'IC3 C'!J7),"-",""),FALSE,CELL("format",'#_IC3 C'!J7)="G",FALSE,AND(CELL("format",'#_IC3 C'!J7)="F0",CELL("format",'IC3 C'!J7)="G"),FALSE,TRUE,IFERROR(IF(MATCH(CELL("format",'#_IC3 C'!J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C'!J7),_xlfn.FORMULATEXT('IC3 C'!J7),'IC3 C'!J7),"9","#"),"8","#"),"7","#"),"6","#"),"5","#"),"4","#"),"3","#"),"2","#"),"1","#"),"0","#"),"$",""),"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C'!J7),_xlfn.FORMULATEXT('IC3 C'!J7),'IC3 C'!J7),"9","#"),"8","#"),"7","#"),"6","#"),"5","#"),"4","#"),"3","#"),"2","#"),"1","#"),"0","#"),"$","")," ",""),",","@"),"&gt;","@"),"&lt;","@"),"=","@"),")","@"),"(","@"),"^","@"),"/","@"),"+","@"),"*","@"),"-","@"),"@#","")))/2&gt;(LEN(SUBSTITUTE(SUBSTITUTE(SUBSTITUTE(SUBSTITUTE(SUBSTITUTE(SUBSTITUTE(SUBSTITUTE(SUBSTITUTE(SUBSTITUTE(SUBSTITUTE(SUBSTITUTE(SUBSTITUTE(SUBSTITUTE(SUBSTITUTE(SUBSTITUTE(SUBSTITUTE(SUBSTITUTE(SUBSTITUTE(SUBSTITUTE(SUBSTITUTE(SUBSTITUTE(SUBSTITUTE(SUBSTITUTE(IF(_xlfn.ISFORMULA('#_IC3 C'!J7),_xlfn.FORMULATEXT('#_IC3 C'!J7),'#_IC3 C'!J7),"9","#"),"8","#"),"7","#"),"6","#"),"5","#"),"4","#"),"3","#"),"2","#"),"1","#"),"0","#"),"$",""),"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C'!J7),_xlfn.FORMULATEXT('#_IC3 C'!J7),'#_IC3 C'!J7),"9","#"),"8","#"),"7","#"),"6","#"),"5","#"),"4","#"),"3","#"),"2","#"),"1","#"),"0","#"),"$","")," ",""),",","@"),"&gt;","@"),"&lt;","@"),"=","@"),")","@"),"(","@"),"^","@"),"/","@"),"+","@"),"*","@"),"-","@"),"@#","")))/2,TRUE,FALSE),"HardCodeMsg",IF(LEN(IF(_xlfn.ISFORMULA('IC3 C'!J7),_xlfn.FORMULATEXT('IC3 C'!J7),'IC3 C'!J7))-LEN(SUBSTITUTE(IF(_xlfn.ISFORMULA('IC3 C'!J7),_xlfn.FORMULATEXT('IC3 C'!J7),'IC3 C'!J7),"""",""))&gt;LEN(IF(_xlfn.ISFORMULA('#_IC3 C'!J7),_xlfn.FORMULATEXT('#_IC3 C'!J7),'#_IC3 C'!J7))-LEN(SUBSTITUTE(IF(_xlfn.ISFORMULA('#_IC3 C'!J7),_xlfn.FORMULATEXT('#_IC3 C'!J7),'#_IC3 C'!J7),"""","")),TRUE,FALSE),"HardQuoteMsg",IF(LEN(IF(_xlfn.ISFORMULA('IC3 C'!J7),_xlfn.FORMULATEXT('IC3 C'!J7),'IC3 C'!J7))-LEN(SUBSTITUTE(IF(_xlfn.ISFORMULA('IC3 C'!J7),_xlfn.FORMULATEXT('IC3 C'!J7),'IC3 C'!J7),"$",""))&lt;LEN(IF(_xlfn.ISFORMULA('#_IC3 C'!J7),_xlfn.FORMULATEXT('#_IC3 C'!J7),'#_IC3 C'!J7))-LEN(SUBSTITUTE(IF(_xlfn.ISFORMULA('#_IC3 C'!J7),_xlfn.FORMULATEXT('#_IC3 C'!J7),'#_IC3 C'!J7),"$","")),TRUE,FALSE),"MissingAbsMsg",_xlfn.IFS(ISTEXT('#_IC3 C'!J7),FALSE,ISLOGICAL('#_IC3 C'!J7),FALSE,SUBSTITUTE(CELL("format",'#_IC3 C'!J7),"-","")=SUBSTITUTE(CELL("format",'IC3 C'!J7),"-",""),FALSE,CELL("format",'#_IC3 C'!J7)="G",FALSE,AND(CELL("format",'#_IC3 C'!J7)="F0",CELL("format",'IC3 C'!J7)="G"),FALSE,TRUE,IFERROR(IF(MATCH(CELL("format",'#_IC3 C'!J7),FormatCodes_SFX!$A$4:$A$53,0)&gt;0,TRUE),FALSE),TRUE,TRUE),"FormatMsg",TRUE,"PerfectMsg")</f>
        <v/>
      </c>
      <c r="K7" s="110" t="str">
        <f ca="1">_xlfn.IFS(ISBLANK('IC3 C'!K7),"",IF(NOT(ISNA('#_IC3 C'!K7)),IF(ISNA('IC3 C'!K7),TRUE,FALSE),FALSE),"StuNAMsg",IF(AND(ISNA('#_IC3 C'!K7),ISNA('IC3 C'!K7)),TRUE,FALSE),"PerfectMsg",IF(NOT(ISERROR('#_IC3 C'!K7)),IF(ISERROR('IC3 C'!K7),TRUE,FALSE),FALSE),"StuErrorMsg",IF(TYPE('#_IC3 C'!K7)&lt;&gt;TYPE('IC3 C'!K7),TRUE,FALSE),"WrongTypeMsg",IF(_xlfn.ISFORMULA('#_IC3 C'!K7),IF(NOT(_xlfn.ISFORMULA('IC3 C'!K7)),TRUE),FALSE),"MissingFormulaMsg",IF(NOT(AND(ISNUMBER(FIND("[",_xlfn.FORMULATEXT('#_IC3 C'!K7))),ISNUMBER(FIND("!",_xlfn.FORMULATEXT('#_IC3 C'!K7))))),AND(ISNUMBER(FIND("[",_xlfn.FORMULATEXT('IC3 C'!K7))),ISNUMBER(FIND("!",_xlfn.FORMULATEXT('IC3 C'!K7)))),FALSE),"ExternalRefsMsg",IF(ISNUMBER('#_IC3 C'!K7),IF(ABS('#_IC3 C'!K7-'IC3 C'!K7)&gt;0.00001,TRUE,FALSE),IF('#_IC3 C'!K7&lt;&gt;'IC3 C'!K7,TRUE,FALSE)),IF(ISNUMBER('#_IC3 C'!K7),IF('#_IC3 C'!K7&gt;'IC3 C'!K7,"TooLow","TooHigh"),"WrongAnswer"),NOT(_xlfn.ISFORMULA('#_IC3 C'!K7)),IF(_xlfn.IFS(ISTEXT('#_IC3 C'!K7),FALSE,ISLOGICAL('#_IC3 C'!K7),FALSE,SUBSTITUTE(CELL("format",'#_IC3 C'!K7),"-","")=SUBSTITUTE(CELL("format",'IC3 C'!K7),"-",""),FALSE,CELL("format",'#_IC3 C'!K7)="G",FALSE,AND(CELL("format",'#_IC3 C'!K7)="F0",CELL("format",'IC3 C'!K7)="G"),FALSE,TRUE,IFERROR(IF(MATCH(CELL("format",'#_IC3 C'!K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C'!K7),_xlfn.FORMULATEXT('IC3 C'!K7),'IC3 C'!K7),"9","#"),"8","#"),"7","#"),"6","#"),"5","#"),"4","#"),"3","#"),"2","#"),"1","#"),"0","#"),"$",""),"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C'!K7),_xlfn.FORMULATEXT('IC3 C'!K7),'IC3 C'!K7),"9","#"),"8","#"),"7","#"),"6","#"),"5","#"),"4","#"),"3","#"),"2","#"),"1","#"),"0","#"),"$","")," ",""),",","@"),"&gt;","@"),"&lt;","@"),"=","@"),")","@"),"(","@"),"^","@"),"/","@"),"+","@"),"*","@"),"-","@"),"@#","")))/2&gt;(LEN(SUBSTITUTE(SUBSTITUTE(SUBSTITUTE(SUBSTITUTE(SUBSTITUTE(SUBSTITUTE(SUBSTITUTE(SUBSTITUTE(SUBSTITUTE(SUBSTITUTE(SUBSTITUTE(SUBSTITUTE(SUBSTITUTE(SUBSTITUTE(SUBSTITUTE(SUBSTITUTE(SUBSTITUTE(SUBSTITUTE(SUBSTITUTE(SUBSTITUTE(SUBSTITUTE(SUBSTITUTE(SUBSTITUTE(IF(_xlfn.ISFORMULA('#_IC3 C'!K7),_xlfn.FORMULATEXT('#_IC3 C'!K7),'#_IC3 C'!K7),"9","#"),"8","#"),"7","#"),"6","#"),"5","#"),"4","#"),"3","#"),"2","#"),"1","#"),"0","#"),"$",""),"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C'!K7),_xlfn.FORMULATEXT('#_IC3 C'!K7),'#_IC3 C'!K7),"9","#"),"8","#"),"7","#"),"6","#"),"5","#"),"4","#"),"3","#"),"2","#"),"1","#"),"0","#"),"$","")," ",""),",","@"),"&gt;","@"),"&lt;","@"),"=","@"),")","@"),"(","@"),"^","@"),"/","@"),"+","@"),"*","@"),"-","@"),"@#","")))/2,TRUE,FALSE),"HardCodeMsg",IF(LEN(IF(_xlfn.ISFORMULA('IC3 C'!K7),_xlfn.FORMULATEXT('IC3 C'!K7),'IC3 C'!K7))-LEN(SUBSTITUTE(IF(_xlfn.ISFORMULA('IC3 C'!K7),_xlfn.FORMULATEXT('IC3 C'!K7),'IC3 C'!K7),"""",""))&gt;LEN(IF(_xlfn.ISFORMULA('#_IC3 C'!K7),_xlfn.FORMULATEXT('#_IC3 C'!K7),'#_IC3 C'!K7))-LEN(SUBSTITUTE(IF(_xlfn.ISFORMULA('#_IC3 C'!K7),_xlfn.FORMULATEXT('#_IC3 C'!K7),'#_IC3 C'!K7),"""","")),TRUE,FALSE),"HardQuoteMsg",IF(LEN(IF(_xlfn.ISFORMULA('IC3 C'!K7),_xlfn.FORMULATEXT('IC3 C'!K7),'IC3 C'!K7))-LEN(SUBSTITUTE(IF(_xlfn.ISFORMULA('IC3 C'!K7),_xlfn.FORMULATEXT('IC3 C'!K7),'IC3 C'!K7),"$",""))&lt;LEN(IF(_xlfn.ISFORMULA('#_IC3 C'!K7),_xlfn.FORMULATEXT('#_IC3 C'!K7),'#_IC3 C'!K7))-LEN(SUBSTITUTE(IF(_xlfn.ISFORMULA('#_IC3 C'!K7),_xlfn.FORMULATEXT('#_IC3 C'!K7),'#_IC3 C'!K7),"$","")),TRUE,FALSE),"MissingAbsMsg",_xlfn.IFS(ISTEXT('#_IC3 C'!K7),FALSE,ISLOGICAL('#_IC3 C'!K7),FALSE,SUBSTITUTE(CELL("format",'#_IC3 C'!K7),"-","")=SUBSTITUTE(CELL("format",'IC3 C'!K7),"-",""),FALSE,CELL("format",'#_IC3 C'!K7)="G",FALSE,AND(CELL("format",'#_IC3 C'!K7)="F0",CELL("format",'IC3 C'!K7)="G"),FALSE,TRUE,IFERROR(IF(MATCH(CELL("format",'#_IC3 C'!K7),FormatCodes_SFX!$A$4:$A$53,0)&gt;0,TRUE),FALSE),TRUE,TRUE),"FormatMsg",TRUE,"PerfectMsg")</f>
        <v/>
      </c>
    </row>
    <row r="8" spans="1:11" x14ac:dyDescent="0.15">
      <c r="A8" s="80">
        <v>0</v>
      </c>
      <c r="B8" s="110">
        <v>0</v>
      </c>
      <c r="C8" s="80">
        <v>0</v>
      </c>
      <c r="F8" s="80">
        <v>0</v>
      </c>
      <c r="G8" s="80">
        <v>0</v>
      </c>
      <c r="H8" s="80">
        <v>0</v>
      </c>
      <c r="I8" s="80">
        <v>0</v>
      </c>
      <c r="J8" s="80" t="str">
        <f ca="1">_xlfn.IFS(ISBLANK('IC3 C'!J8),"",IF(NOT(ISNA('#_IC3 C'!J8)),IF(ISNA('IC3 C'!J8),TRUE,FALSE),FALSE),"StuNAMsg",IF(AND(ISNA('#_IC3 C'!J8),ISNA('IC3 C'!J8)),TRUE,FALSE),"PerfectMsg",IF(NOT(ISERROR('#_IC3 C'!J8)),IF(ISERROR('IC3 C'!J8),TRUE,FALSE),FALSE),"StuErrorMsg",IF(TYPE('#_IC3 C'!J8)&lt;&gt;TYPE('IC3 C'!J8),TRUE,FALSE),"WrongTypeMsg",IF(_xlfn.ISFORMULA('#_IC3 C'!J8),IF(NOT(_xlfn.ISFORMULA('IC3 C'!J8)),TRUE),FALSE),"MissingFormulaMsg",IF(NOT(AND(ISNUMBER(FIND("[",_xlfn.FORMULATEXT('#_IC3 C'!J8))),ISNUMBER(FIND("!",_xlfn.FORMULATEXT('#_IC3 C'!J8))))),AND(ISNUMBER(FIND("[",_xlfn.FORMULATEXT('IC3 C'!J8))),ISNUMBER(FIND("!",_xlfn.FORMULATEXT('IC3 C'!J8)))),FALSE),"ExternalRefsMsg",IF(ISNUMBER('#_IC3 C'!J8),IF(ABS('#_IC3 C'!J8-'IC3 C'!J8)&gt;0.00001,TRUE,FALSE),IF('#_IC3 C'!J8&lt;&gt;'IC3 C'!J8,TRUE,FALSE)),IF(ISNUMBER('#_IC3 C'!J8),IF('#_IC3 C'!J8&gt;'IC3 C'!J8,"TooLow","TooHigh"),"WrongAnswer"),NOT(_xlfn.ISFORMULA('#_IC3 C'!J8)),IF(_xlfn.IFS(ISTEXT('#_IC3 C'!J8),FALSE,ISLOGICAL('#_IC3 C'!J8),FALSE,SUBSTITUTE(CELL("format",'#_IC3 C'!J8),"-","")=SUBSTITUTE(CELL("format",'IC3 C'!J8),"-",""),FALSE,CELL("format",'#_IC3 C'!J8)="G",FALSE,AND(CELL("format",'#_IC3 C'!J8)="F0",CELL("format",'IC3 C'!J8)="G"),FALSE,TRUE,IFERROR(IF(MATCH(CELL("format",'#_IC3 C'!J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C'!J8),_xlfn.FORMULATEXT('IC3 C'!J8),'IC3 C'!J8),"9","#"),"8","#"),"7","#"),"6","#"),"5","#"),"4","#"),"3","#"),"2","#"),"1","#"),"0","#"),"$",""),"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C'!J8),_xlfn.FORMULATEXT('IC3 C'!J8),'IC3 C'!J8),"9","#"),"8","#"),"7","#"),"6","#"),"5","#"),"4","#"),"3","#"),"2","#"),"1","#"),"0","#"),"$","")," ",""),",","@"),"&gt;","@"),"&lt;","@"),"=","@"),")","@"),"(","@"),"^","@"),"/","@"),"+","@"),"*","@"),"-","@"),"@#","")))/2&gt;(LEN(SUBSTITUTE(SUBSTITUTE(SUBSTITUTE(SUBSTITUTE(SUBSTITUTE(SUBSTITUTE(SUBSTITUTE(SUBSTITUTE(SUBSTITUTE(SUBSTITUTE(SUBSTITUTE(SUBSTITUTE(SUBSTITUTE(SUBSTITUTE(SUBSTITUTE(SUBSTITUTE(SUBSTITUTE(SUBSTITUTE(SUBSTITUTE(SUBSTITUTE(SUBSTITUTE(SUBSTITUTE(SUBSTITUTE(IF(_xlfn.ISFORMULA('#_IC3 C'!J8),_xlfn.FORMULATEXT('#_IC3 C'!J8),'#_IC3 C'!J8),"9","#"),"8","#"),"7","#"),"6","#"),"5","#"),"4","#"),"3","#"),"2","#"),"1","#"),"0","#"),"$",""),"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C'!J8),_xlfn.FORMULATEXT('#_IC3 C'!J8),'#_IC3 C'!J8),"9","#"),"8","#"),"7","#"),"6","#"),"5","#"),"4","#"),"3","#"),"2","#"),"1","#"),"0","#"),"$","")," ",""),",","@"),"&gt;","@"),"&lt;","@"),"=","@"),")","@"),"(","@"),"^","@"),"/","@"),"+","@"),"*","@"),"-","@"),"@#","")))/2,TRUE,FALSE),"HardCodeMsg",IF(LEN(IF(_xlfn.ISFORMULA('IC3 C'!J8),_xlfn.FORMULATEXT('IC3 C'!J8),'IC3 C'!J8))-LEN(SUBSTITUTE(IF(_xlfn.ISFORMULA('IC3 C'!J8),_xlfn.FORMULATEXT('IC3 C'!J8),'IC3 C'!J8),"""",""))&gt;LEN(IF(_xlfn.ISFORMULA('#_IC3 C'!J8),_xlfn.FORMULATEXT('#_IC3 C'!J8),'#_IC3 C'!J8))-LEN(SUBSTITUTE(IF(_xlfn.ISFORMULA('#_IC3 C'!J8),_xlfn.FORMULATEXT('#_IC3 C'!J8),'#_IC3 C'!J8),"""","")),TRUE,FALSE),"HardQuoteMsg",IF(LEN(IF(_xlfn.ISFORMULA('IC3 C'!J8),_xlfn.FORMULATEXT('IC3 C'!J8),'IC3 C'!J8))-LEN(SUBSTITUTE(IF(_xlfn.ISFORMULA('IC3 C'!J8),_xlfn.FORMULATEXT('IC3 C'!J8),'IC3 C'!J8),"$",""))&lt;LEN(IF(_xlfn.ISFORMULA('#_IC3 C'!J8),_xlfn.FORMULATEXT('#_IC3 C'!J8),'#_IC3 C'!J8))-LEN(SUBSTITUTE(IF(_xlfn.ISFORMULA('#_IC3 C'!J8),_xlfn.FORMULATEXT('#_IC3 C'!J8),'#_IC3 C'!J8),"$","")),TRUE,FALSE),"MissingAbsMsg",_xlfn.IFS(ISTEXT('#_IC3 C'!J8),FALSE,ISLOGICAL('#_IC3 C'!J8),FALSE,SUBSTITUTE(CELL("format",'#_IC3 C'!J8),"-","")=SUBSTITUTE(CELL("format",'IC3 C'!J8),"-",""),FALSE,CELL("format",'#_IC3 C'!J8)="G",FALSE,AND(CELL("format",'#_IC3 C'!J8)="F0",CELL("format",'IC3 C'!J8)="G"),FALSE,TRUE,IFERROR(IF(MATCH(CELL("format",'#_IC3 C'!J8),FormatCodes_SFX!$A$4:$A$53,0)&gt;0,TRUE),FALSE),TRUE,TRUE),"FormatMsg",TRUE,"PerfectMsg")</f>
        <v/>
      </c>
      <c r="K8" s="110" t="str">
        <f ca="1">_xlfn.IFS(ISBLANK('IC3 C'!K8),"",IF(NOT(ISNA('#_IC3 C'!K8)),IF(ISNA('IC3 C'!K8),TRUE,FALSE),FALSE),"StuNAMsg",IF(AND(ISNA('#_IC3 C'!K8),ISNA('IC3 C'!K8)),TRUE,FALSE),"PerfectMsg",IF(NOT(ISERROR('#_IC3 C'!K8)),IF(ISERROR('IC3 C'!K8),TRUE,FALSE),FALSE),"StuErrorMsg",IF(TYPE('#_IC3 C'!K8)&lt;&gt;TYPE('IC3 C'!K8),TRUE,FALSE),"WrongTypeMsg",IF(_xlfn.ISFORMULA('#_IC3 C'!K8),IF(NOT(_xlfn.ISFORMULA('IC3 C'!K8)),TRUE),FALSE),"MissingFormulaMsg",IF(NOT(AND(ISNUMBER(FIND("[",_xlfn.FORMULATEXT('#_IC3 C'!K8))),ISNUMBER(FIND("!",_xlfn.FORMULATEXT('#_IC3 C'!K8))))),AND(ISNUMBER(FIND("[",_xlfn.FORMULATEXT('IC3 C'!K8))),ISNUMBER(FIND("!",_xlfn.FORMULATEXT('IC3 C'!K8)))),FALSE),"ExternalRefsMsg",IF(ISNUMBER('#_IC3 C'!K8),IF(ABS('#_IC3 C'!K8-'IC3 C'!K8)&gt;0.00001,TRUE,FALSE),IF('#_IC3 C'!K8&lt;&gt;'IC3 C'!K8,TRUE,FALSE)),IF(ISNUMBER('#_IC3 C'!K8),IF('#_IC3 C'!K8&gt;'IC3 C'!K8,"TooLow","TooHigh"),"WrongAnswer"),NOT(_xlfn.ISFORMULA('#_IC3 C'!K8)),IF(_xlfn.IFS(ISTEXT('#_IC3 C'!K8),FALSE,ISLOGICAL('#_IC3 C'!K8),FALSE,SUBSTITUTE(CELL("format",'#_IC3 C'!K8),"-","")=SUBSTITUTE(CELL("format",'IC3 C'!K8),"-",""),FALSE,CELL("format",'#_IC3 C'!K8)="G",FALSE,AND(CELL("format",'#_IC3 C'!K8)="F0",CELL("format",'IC3 C'!K8)="G"),FALSE,TRUE,IFERROR(IF(MATCH(CELL("format",'#_IC3 C'!K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C'!K8),_xlfn.FORMULATEXT('IC3 C'!K8),'IC3 C'!K8),"9","#"),"8","#"),"7","#"),"6","#"),"5","#"),"4","#"),"3","#"),"2","#"),"1","#"),"0","#"),"$",""),"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C'!K8),_xlfn.FORMULATEXT('IC3 C'!K8),'IC3 C'!K8),"9","#"),"8","#"),"7","#"),"6","#"),"5","#"),"4","#"),"3","#"),"2","#"),"1","#"),"0","#"),"$","")," ",""),",","@"),"&gt;","@"),"&lt;","@"),"=","@"),")","@"),"(","@"),"^","@"),"/","@"),"+","@"),"*","@"),"-","@"),"@#","")))/2&gt;(LEN(SUBSTITUTE(SUBSTITUTE(SUBSTITUTE(SUBSTITUTE(SUBSTITUTE(SUBSTITUTE(SUBSTITUTE(SUBSTITUTE(SUBSTITUTE(SUBSTITUTE(SUBSTITUTE(SUBSTITUTE(SUBSTITUTE(SUBSTITUTE(SUBSTITUTE(SUBSTITUTE(SUBSTITUTE(SUBSTITUTE(SUBSTITUTE(SUBSTITUTE(SUBSTITUTE(SUBSTITUTE(SUBSTITUTE(IF(_xlfn.ISFORMULA('#_IC3 C'!K8),_xlfn.FORMULATEXT('#_IC3 C'!K8),'#_IC3 C'!K8),"9","#"),"8","#"),"7","#"),"6","#"),"5","#"),"4","#"),"3","#"),"2","#"),"1","#"),"0","#"),"$",""),"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C'!K8),_xlfn.FORMULATEXT('#_IC3 C'!K8),'#_IC3 C'!K8),"9","#"),"8","#"),"7","#"),"6","#"),"5","#"),"4","#"),"3","#"),"2","#"),"1","#"),"0","#"),"$","")," ",""),",","@"),"&gt;","@"),"&lt;","@"),"=","@"),")","@"),"(","@"),"^","@"),"/","@"),"+","@"),"*","@"),"-","@"),"@#","")))/2,TRUE,FALSE),"HardCodeMsg",IF(LEN(IF(_xlfn.ISFORMULA('IC3 C'!K8),_xlfn.FORMULATEXT('IC3 C'!K8),'IC3 C'!K8))-LEN(SUBSTITUTE(IF(_xlfn.ISFORMULA('IC3 C'!K8),_xlfn.FORMULATEXT('IC3 C'!K8),'IC3 C'!K8),"""",""))&gt;LEN(IF(_xlfn.ISFORMULA('#_IC3 C'!K8),_xlfn.FORMULATEXT('#_IC3 C'!K8),'#_IC3 C'!K8))-LEN(SUBSTITUTE(IF(_xlfn.ISFORMULA('#_IC3 C'!K8),_xlfn.FORMULATEXT('#_IC3 C'!K8),'#_IC3 C'!K8),"""","")),TRUE,FALSE),"HardQuoteMsg",IF(LEN(IF(_xlfn.ISFORMULA('IC3 C'!K8),_xlfn.FORMULATEXT('IC3 C'!K8),'IC3 C'!K8))-LEN(SUBSTITUTE(IF(_xlfn.ISFORMULA('IC3 C'!K8),_xlfn.FORMULATEXT('IC3 C'!K8),'IC3 C'!K8),"$",""))&lt;LEN(IF(_xlfn.ISFORMULA('#_IC3 C'!K8),_xlfn.FORMULATEXT('#_IC3 C'!K8),'#_IC3 C'!K8))-LEN(SUBSTITUTE(IF(_xlfn.ISFORMULA('#_IC3 C'!K8),_xlfn.FORMULATEXT('#_IC3 C'!K8),'#_IC3 C'!K8),"$","")),TRUE,FALSE),"MissingAbsMsg",_xlfn.IFS(ISTEXT('#_IC3 C'!K8),FALSE,ISLOGICAL('#_IC3 C'!K8),FALSE,SUBSTITUTE(CELL("format",'#_IC3 C'!K8),"-","")=SUBSTITUTE(CELL("format",'IC3 C'!K8),"-",""),FALSE,CELL("format",'#_IC3 C'!K8)="G",FALSE,AND(CELL("format",'#_IC3 C'!K8)="F0",CELL("format",'IC3 C'!K8)="G"),FALSE,TRUE,IFERROR(IF(MATCH(CELL("format",'#_IC3 C'!K8),FormatCodes_SFX!$A$4:$A$53,0)&gt;0,TRUE),FALSE),TRUE,TRUE),"FormatMsg",TRUE,"PerfectMsg")</f>
        <v/>
      </c>
    </row>
    <row r="9" spans="1:11" ht="16.5" customHeight="1" x14ac:dyDescent="0.15">
      <c r="A9" s="80">
        <v>0</v>
      </c>
      <c r="B9" s="110">
        <v>0</v>
      </c>
      <c r="C9" s="80">
        <v>0</v>
      </c>
      <c r="F9" s="80">
        <v>0</v>
      </c>
      <c r="G9" s="80">
        <v>0</v>
      </c>
      <c r="H9" s="80">
        <v>0</v>
      </c>
      <c r="I9" s="80">
        <v>0</v>
      </c>
      <c r="J9" s="80" t="str">
        <f ca="1">_xlfn.IFS(ISBLANK('IC3 C'!J9),"",IF(NOT(ISNA('#_IC3 C'!J9)),IF(ISNA('IC3 C'!J9),TRUE,FALSE),FALSE),"StuNAMsg",IF(AND(ISNA('#_IC3 C'!J9),ISNA('IC3 C'!J9)),TRUE,FALSE),"PerfectMsg",IF(NOT(ISERROR('#_IC3 C'!J9)),IF(ISERROR('IC3 C'!J9),TRUE,FALSE),FALSE),"StuErrorMsg",IF(TYPE('#_IC3 C'!J9)&lt;&gt;TYPE('IC3 C'!J9),TRUE,FALSE),"WrongTypeMsg",IF(_xlfn.ISFORMULA('#_IC3 C'!J9),IF(NOT(_xlfn.ISFORMULA('IC3 C'!J9)),TRUE),FALSE),"MissingFormulaMsg",IF(NOT(AND(ISNUMBER(FIND("[",_xlfn.FORMULATEXT('#_IC3 C'!J9))),ISNUMBER(FIND("!",_xlfn.FORMULATEXT('#_IC3 C'!J9))))),AND(ISNUMBER(FIND("[",_xlfn.FORMULATEXT('IC3 C'!J9))),ISNUMBER(FIND("!",_xlfn.FORMULATEXT('IC3 C'!J9)))),FALSE),"ExternalRefsMsg",IF(ISNUMBER('#_IC3 C'!J9),IF(ABS('#_IC3 C'!J9-'IC3 C'!J9)&gt;0.00001,TRUE,FALSE),IF('#_IC3 C'!J9&lt;&gt;'IC3 C'!J9,TRUE,FALSE)),IF(ISNUMBER('#_IC3 C'!J9),IF('#_IC3 C'!J9&gt;'IC3 C'!J9,"TooLow","TooHigh"),"WrongAnswer"),NOT(_xlfn.ISFORMULA('#_IC3 C'!J9)),IF(_xlfn.IFS(ISTEXT('#_IC3 C'!J9),FALSE,ISLOGICAL('#_IC3 C'!J9),FALSE,SUBSTITUTE(CELL("format",'#_IC3 C'!J9),"-","")=SUBSTITUTE(CELL("format",'IC3 C'!J9),"-",""),FALSE,CELL("format",'#_IC3 C'!J9)="G",FALSE,AND(CELL("format",'#_IC3 C'!J9)="F0",CELL("format",'IC3 C'!J9)="G"),FALSE,TRUE,IFERROR(IF(MATCH(CELL("format",'#_IC3 C'!J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C'!J9),_xlfn.FORMULATEXT('IC3 C'!J9),'IC3 C'!J9),"9","#"),"8","#"),"7","#"),"6","#"),"5","#"),"4","#"),"3","#"),"2","#"),"1","#"),"0","#"),"$",""),"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C'!J9),_xlfn.FORMULATEXT('IC3 C'!J9),'IC3 C'!J9),"9","#"),"8","#"),"7","#"),"6","#"),"5","#"),"4","#"),"3","#"),"2","#"),"1","#"),"0","#"),"$","")," ",""),",","@"),"&gt;","@"),"&lt;","@"),"=","@"),")","@"),"(","@"),"^","@"),"/","@"),"+","@"),"*","@"),"-","@"),"@#","")))/2&gt;(LEN(SUBSTITUTE(SUBSTITUTE(SUBSTITUTE(SUBSTITUTE(SUBSTITUTE(SUBSTITUTE(SUBSTITUTE(SUBSTITUTE(SUBSTITUTE(SUBSTITUTE(SUBSTITUTE(SUBSTITUTE(SUBSTITUTE(SUBSTITUTE(SUBSTITUTE(SUBSTITUTE(SUBSTITUTE(SUBSTITUTE(SUBSTITUTE(SUBSTITUTE(SUBSTITUTE(SUBSTITUTE(SUBSTITUTE(IF(_xlfn.ISFORMULA('#_IC3 C'!J9),_xlfn.FORMULATEXT('#_IC3 C'!J9),'#_IC3 C'!J9),"9","#"),"8","#"),"7","#"),"6","#"),"5","#"),"4","#"),"3","#"),"2","#"),"1","#"),"0","#"),"$",""),"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C'!J9),_xlfn.FORMULATEXT('#_IC3 C'!J9),'#_IC3 C'!J9),"9","#"),"8","#"),"7","#"),"6","#"),"5","#"),"4","#"),"3","#"),"2","#"),"1","#"),"0","#"),"$","")," ",""),",","@"),"&gt;","@"),"&lt;","@"),"=","@"),")","@"),"(","@"),"^","@"),"/","@"),"+","@"),"*","@"),"-","@"),"@#","")))/2,TRUE,FALSE),"HardCodeMsg",IF(LEN(IF(_xlfn.ISFORMULA('IC3 C'!J9),_xlfn.FORMULATEXT('IC3 C'!J9),'IC3 C'!J9))-LEN(SUBSTITUTE(IF(_xlfn.ISFORMULA('IC3 C'!J9),_xlfn.FORMULATEXT('IC3 C'!J9),'IC3 C'!J9),"""",""))&gt;LEN(IF(_xlfn.ISFORMULA('#_IC3 C'!J9),_xlfn.FORMULATEXT('#_IC3 C'!J9),'#_IC3 C'!J9))-LEN(SUBSTITUTE(IF(_xlfn.ISFORMULA('#_IC3 C'!J9),_xlfn.FORMULATEXT('#_IC3 C'!J9),'#_IC3 C'!J9),"""","")),TRUE,FALSE),"HardQuoteMsg",IF(LEN(IF(_xlfn.ISFORMULA('IC3 C'!J9),_xlfn.FORMULATEXT('IC3 C'!J9),'IC3 C'!J9))-LEN(SUBSTITUTE(IF(_xlfn.ISFORMULA('IC3 C'!J9),_xlfn.FORMULATEXT('IC3 C'!J9),'IC3 C'!J9),"$",""))&lt;LEN(IF(_xlfn.ISFORMULA('#_IC3 C'!J9),_xlfn.FORMULATEXT('#_IC3 C'!J9),'#_IC3 C'!J9))-LEN(SUBSTITUTE(IF(_xlfn.ISFORMULA('#_IC3 C'!J9),_xlfn.FORMULATEXT('#_IC3 C'!J9),'#_IC3 C'!J9),"$","")),TRUE,FALSE),"MissingAbsMsg",_xlfn.IFS(ISTEXT('#_IC3 C'!J9),FALSE,ISLOGICAL('#_IC3 C'!J9),FALSE,SUBSTITUTE(CELL("format",'#_IC3 C'!J9),"-","")=SUBSTITUTE(CELL("format",'IC3 C'!J9),"-",""),FALSE,CELL("format",'#_IC3 C'!J9)="G",FALSE,AND(CELL("format",'#_IC3 C'!J9)="F0",CELL("format",'IC3 C'!J9)="G"),FALSE,TRUE,IFERROR(IF(MATCH(CELL("format",'#_IC3 C'!J9),FormatCodes_SFX!$A$4:$A$53,0)&gt;0,TRUE),FALSE),TRUE,TRUE),"FormatMsg",TRUE,"PerfectMsg")</f>
        <v/>
      </c>
      <c r="K9" s="110" t="str">
        <f ca="1">_xlfn.IFS(ISBLANK('IC3 C'!K9),"",IF(NOT(ISNA('#_IC3 C'!K9)),IF(ISNA('IC3 C'!K9),TRUE,FALSE),FALSE),"StuNAMsg",IF(AND(ISNA('#_IC3 C'!K9),ISNA('IC3 C'!K9)),TRUE,FALSE),"PerfectMsg",IF(NOT(ISERROR('#_IC3 C'!K9)),IF(ISERROR('IC3 C'!K9),TRUE,FALSE),FALSE),"StuErrorMsg",IF(TYPE('#_IC3 C'!K9)&lt;&gt;TYPE('IC3 C'!K9),TRUE,FALSE),"WrongTypeMsg",IF(_xlfn.ISFORMULA('#_IC3 C'!K9),IF(NOT(_xlfn.ISFORMULA('IC3 C'!K9)),TRUE),FALSE),"MissingFormulaMsg",IF(NOT(AND(ISNUMBER(FIND("[",_xlfn.FORMULATEXT('#_IC3 C'!K9))),ISNUMBER(FIND("!",_xlfn.FORMULATEXT('#_IC3 C'!K9))))),AND(ISNUMBER(FIND("[",_xlfn.FORMULATEXT('IC3 C'!K9))),ISNUMBER(FIND("!",_xlfn.FORMULATEXT('IC3 C'!K9)))),FALSE),"ExternalRefsMsg",IF(ISNUMBER('#_IC3 C'!K9),IF(ABS('#_IC3 C'!K9-'IC3 C'!K9)&gt;0.00001,TRUE,FALSE),IF('#_IC3 C'!K9&lt;&gt;'IC3 C'!K9,TRUE,FALSE)),IF(ISNUMBER('#_IC3 C'!K9),IF('#_IC3 C'!K9&gt;'IC3 C'!K9,"TooLow","TooHigh"),"WrongAnswer"),NOT(_xlfn.ISFORMULA('#_IC3 C'!K9)),IF(_xlfn.IFS(ISTEXT('#_IC3 C'!K9),FALSE,ISLOGICAL('#_IC3 C'!K9),FALSE,SUBSTITUTE(CELL("format",'#_IC3 C'!K9),"-","")=SUBSTITUTE(CELL("format",'IC3 C'!K9),"-",""),FALSE,CELL("format",'#_IC3 C'!K9)="G",FALSE,AND(CELL("format",'#_IC3 C'!K9)="F0",CELL("format",'IC3 C'!K9)="G"),FALSE,TRUE,IFERROR(IF(MATCH(CELL("format",'#_IC3 C'!K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C'!K9),_xlfn.FORMULATEXT('IC3 C'!K9),'IC3 C'!K9),"9","#"),"8","#"),"7","#"),"6","#"),"5","#"),"4","#"),"3","#"),"2","#"),"1","#"),"0","#"),"$",""),"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C'!K9),_xlfn.FORMULATEXT('IC3 C'!K9),'IC3 C'!K9),"9","#"),"8","#"),"7","#"),"6","#"),"5","#"),"4","#"),"3","#"),"2","#"),"1","#"),"0","#"),"$","")," ",""),",","@"),"&gt;","@"),"&lt;","@"),"=","@"),")","@"),"(","@"),"^","@"),"/","@"),"+","@"),"*","@"),"-","@"),"@#","")))/2&gt;(LEN(SUBSTITUTE(SUBSTITUTE(SUBSTITUTE(SUBSTITUTE(SUBSTITUTE(SUBSTITUTE(SUBSTITUTE(SUBSTITUTE(SUBSTITUTE(SUBSTITUTE(SUBSTITUTE(SUBSTITUTE(SUBSTITUTE(SUBSTITUTE(SUBSTITUTE(SUBSTITUTE(SUBSTITUTE(SUBSTITUTE(SUBSTITUTE(SUBSTITUTE(SUBSTITUTE(SUBSTITUTE(SUBSTITUTE(IF(_xlfn.ISFORMULA('#_IC3 C'!K9),_xlfn.FORMULATEXT('#_IC3 C'!K9),'#_IC3 C'!K9),"9","#"),"8","#"),"7","#"),"6","#"),"5","#"),"4","#"),"3","#"),"2","#"),"1","#"),"0","#"),"$",""),"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C'!K9),_xlfn.FORMULATEXT('#_IC3 C'!K9),'#_IC3 C'!K9),"9","#"),"8","#"),"7","#"),"6","#"),"5","#"),"4","#"),"3","#"),"2","#"),"1","#"),"0","#"),"$","")," ",""),",","@"),"&gt;","@"),"&lt;","@"),"=","@"),")","@"),"(","@"),"^","@"),"/","@"),"+","@"),"*","@"),"-","@"),"@#","")))/2,TRUE,FALSE),"HardCodeMsg",IF(LEN(IF(_xlfn.ISFORMULA('IC3 C'!K9),_xlfn.FORMULATEXT('IC3 C'!K9),'IC3 C'!K9))-LEN(SUBSTITUTE(IF(_xlfn.ISFORMULA('IC3 C'!K9),_xlfn.FORMULATEXT('IC3 C'!K9),'IC3 C'!K9),"""",""))&gt;LEN(IF(_xlfn.ISFORMULA('#_IC3 C'!K9),_xlfn.FORMULATEXT('#_IC3 C'!K9),'#_IC3 C'!K9))-LEN(SUBSTITUTE(IF(_xlfn.ISFORMULA('#_IC3 C'!K9),_xlfn.FORMULATEXT('#_IC3 C'!K9),'#_IC3 C'!K9),"""","")),TRUE,FALSE),"HardQuoteMsg",IF(LEN(IF(_xlfn.ISFORMULA('IC3 C'!K9),_xlfn.FORMULATEXT('IC3 C'!K9),'IC3 C'!K9))-LEN(SUBSTITUTE(IF(_xlfn.ISFORMULA('IC3 C'!K9),_xlfn.FORMULATEXT('IC3 C'!K9),'IC3 C'!K9),"$",""))&lt;LEN(IF(_xlfn.ISFORMULA('#_IC3 C'!K9),_xlfn.FORMULATEXT('#_IC3 C'!K9),'#_IC3 C'!K9))-LEN(SUBSTITUTE(IF(_xlfn.ISFORMULA('#_IC3 C'!K9),_xlfn.FORMULATEXT('#_IC3 C'!K9),'#_IC3 C'!K9),"$","")),TRUE,FALSE),"MissingAbsMsg",_xlfn.IFS(ISTEXT('#_IC3 C'!K9),FALSE,ISLOGICAL('#_IC3 C'!K9),FALSE,SUBSTITUTE(CELL("format",'#_IC3 C'!K9),"-","")=SUBSTITUTE(CELL("format",'IC3 C'!K9),"-",""),FALSE,CELL("format",'#_IC3 C'!K9)="G",FALSE,AND(CELL("format",'#_IC3 C'!K9)="F0",CELL("format",'IC3 C'!K9)="G"),FALSE,TRUE,IFERROR(IF(MATCH(CELL("format",'#_IC3 C'!K9),FormatCodes_SFX!$A$4:$A$53,0)&gt;0,TRUE),FALSE),TRUE,TRUE),"FormatMsg",TRUE,"PerfectMsg")</f>
        <v/>
      </c>
    </row>
    <row r="10" spans="1:11" x14ac:dyDescent="0.15">
      <c r="A10" s="80">
        <v>0</v>
      </c>
      <c r="B10" s="110">
        <v>0</v>
      </c>
      <c r="C10" s="80">
        <v>0</v>
      </c>
      <c r="F10" s="80">
        <v>0</v>
      </c>
      <c r="G10" s="80">
        <v>0</v>
      </c>
      <c r="H10" s="80">
        <v>0</v>
      </c>
      <c r="I10" s="80">
        <v>0</v>
      </c>
      <c r="J10" s="80" t="str">
        <f ca="1">_xlfn.IFS(ISBLANK('IC3 C'!J10),"",IF(NOT(ISNA('#_IC3 C'!J10)),IF(ISNA('IC3 C'!J10),TRUE,FALSE),FALSE),"StuNAMsg",IF(AND(ISNA('#_IC3 C'!J10),ISNA('IC3 C'!J10)),TRUE,FALSE),"PerfectMsg",IF(NOT(ISERROR('#_IC3 C'!J10)),IF(ISERROR('IC3 C'!J10),TRUE,FALSE),FALSE),"StuErrorMsg",IF(TYPE('#_IC3 C'!J10)&lt;&gt;TYPE('IC3 C'!J10),TRUE,FALSE),"WrongTypeMsg",IF(_xlfn.ISFORMULA('#_IC3 C'!J10),IF(NOT(_xlfn.ISFORMULA('IC3 C'!J10)),TRUE),FALSE),"MissingFormulaMsg",IF(NOT(AND(ISNUMBER(FIND("[",_xlfn.FORMULATEXT('#_IC3 C'!J10))),ISNUMBER(FIND("!",_xlfn.FORMULATEXT('#_IC3 C'!J10))))),AND(ISNUMBER(FIND("[",_xlfn.FORMULATEXT('IC3 C'!J10))),ISNUMBER(FIND("!",_xlfn.FORMULATEXT('IC3 C'!J10)))),FALSE),"ExternalRefsMsg",IF(ISNUMBER('#_IC3 C'!J10),IF(ABS('#_IC3 C'!J10-'IC3 C'!J10)&gt;0.00001,TRUE,FALSE),IF('#_IC3 C'!J10&lt;&gt;'IC3 C'!J10,TRUE,FALSE)),IF(ISNUMBER('#_IC3 C'!J10),IF('#_IC3 C'!J10&gt;'IC3 C'!J10,"TooLow","TooHigh"),"WrongAnswer"),NOT(_xlfn.ISFORMULA('#_IC3 C'!J10)),IF(_xlfn.IFS(ISTEXT('#_IC3 C'!J10),FALSE,ISLOGICAL('#_IC3 C'!J10),FALSE,SUBSTITUTE(CELL("format",'#_IC3 C'!J10),"-","")=SUBSTITUTE(CELL("format",'IC3 C'!J10),"-",""),FALSE,CELL("format",'#_IC3 C'!J10)="G",FALSE,AND(CELL("format",'#_IC3 C'!J10)="F0",CELL("format",'IC3 C'!J10)="G"),FALSE,TRUE,IFERROR(IF(MATCH(CELL("format",'#_IC3 C'!J10)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C'!J10),_xlfn.FORMULATEXT('IC3 C'!J10),'IC3 C'!J10),"9","#"),"8","#"),"7","#"),"6","#"),"5","#"),"4","#"),"3","#"),"2","#"),"1","#"),"0","#"),"$",""),"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C'!J10),_xlfn.FORMULATEXT('IC3 C'!J10),'IC3 C'!J10),"9","#"),"8","#"),"7","#"),"6","#"),"5","#"),"4","#"),"3","#"),"2","#"),"1","#"),"0","#"),"$","")," ",""),",","@"),"&gt;","@"),"&lt;","@"),"=","@"),")","@"),"(","@"),"^","@"),"/","@"),"+","@"),"*","@"),"-","@"),"@#","")))/2&gt;(LEN(SUBSTITUTE(SUBSTITUTE(SUBSTITUTE(SUBSTITUTE(SUBSTITUTE(SUBSTITUTE(SUBSTITUTE(SUBSTITUTE(SUBSTITUTE(SUBSTITUTE(SUBSTITUTE(SUBSTITUTE(SUBSTITUTE(SUBSTITUTE(SUBSTITUTE(SUBSTITUTE(SUBSTITUTE(SUBSTITUTE(SUBSTITUTE(SUBSTITUTE(SUBSTITUTE(SUBSTITUTE(SUBSTITUTE(IF(_xlfn.ISFORMULA('#_IC3 C'!J10),_xlfn.FORMULATEXT('#_IC3 C'!J10),'#_IC3 C'!J10),"9","#"),"8","#"),"7","#"),"6","#"),"5","#"),"4","#"),"3","#"),"2","#"),"1","#"),"0","#"),"$",""),"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C'!J10),_xlfn.FORMULATEXT('#_IC3 C'!J10),'#_IC3 C'!J10),"9","#"),"8","#"),"7","#"),"6","#"),"5","#"),"4","#"),"3","#"),"2","#"),"1","#"),"0","#"),"$","")," ",""),",","@"),"&gt;","@"),"&lt;","@"),"=","@"),")","@"),"(","@"),"^","@"),"/","@"),"+","@"),"*","@"),"-","@"),"@#","")))/2,TRUE,FALSE),"HardCodeMsg",IF(LEN(IF(_xlfn.ISFORMULA('IC3 C'!J10),_xlfn.FORMULATEXT('IC3 C'!J10),'IC3 C'!J10))-LEN(SUBSTITUTE(IF(_xlfn.ISFORMULA('IC3 C'!J10),_xlfn.FORMULATEXT('IC3 C'!J10),'IC3 C'!J10),"""",""))&gt;LEN(IF(_xlfn.ISFORMULA('#_IC3 C'!J10),_xlfn.FORMULATEXT('#_IC3 C'!J10),'#_IC3 C'!J10))-LEN(SUBSTITUTE(IF(_xlfn.ISFORMULA('#_IC3 C'!J10),_xlfn.FORMULATEXT('#_IC3 C'!J10),'#_IC3 C'!J10),"""","")),TRUE,FALSE),"HardQuoteMsg",IF(LEN(IF(_xlfn.ISFORMULA('IC3 C'!J10),_xlfn.FORMULATEXT('IC3 C'!J10),'IC3 C'!J10))-LEN(SUBSTITUTE(IF(_xlfn.ISFORMULA('IC3 C'!J10),_xlfn.FORMULATEXT('IC3 C'!J10),'IC3 C'!J10),"$",""))&lt;LEN(IF(_xlfn.ISFORMULA('#_IC3 C'!J10),_xlfn.FORMULATEXT('#_IC3 C'!J10),'#_IC3 C'!J10))-LEN(SUBSTITUTE(IF(_xlfn.ISFORMULA('#_IC3 C'!J10),_xlfn.FORMULATEXT('#_IC3 C'!J10),'#_IC3 C'!J10),"$","")),TRUE,FALSE),"MissingAbsMsg",_xlfn.IFS(ISTEXT('#_IC3 C'!J10),FALSE,ISLOGICAL('#_IC3 C'!J10),FALSE,SUBSTITUTE(CELL("format",'#_IC3 C'!J10),"-","")=SUBSTITUTE(CELL("format",'IC3 C'!J10),"-",""),FALSE,CELL("format",'#_IC3 C'!J10)="G",FALSE,AND(CELL("format",'#_IC3 C'!J10)="F0",CELL("format",'IC3 C'!J10)="G"),FALSE,TRUE,IFERROR(IF(MATCH(CELL("format",'#_IC3 C'!J10),FormatCodes_SFX!$A$4:$A$53,0)&gt;0,TRUE),FALSE),TRUE,TRUE),"FormatMsg",TRUE,"PerfectMsg")</f>
        <v/>
      </c>
      <c r="K10" s="110" t="str">
        <f ca="1">_xlfn.IFS(ISBLANK('IC3 C'!K10),"",IF(NOT(ISNA('#_IC3 C'!K10)),IF(ISNA('IC3 C'!K10),TRUE,FALSE),FALSE),"StuNAMsg",IF(AND(ISNA('#_IC3 C'!K10),ISNA('IC3 C'!K10)),TRUE,FALSE),"PerfectMsg",IF(NOT(ISERROR('#_IC3 C'!K10)),IF(ISERROR('IC3 C'!K10),TRUE,FALSE),FALSE),"StuErrorMsg",IF(TYPE('#_IC3 C'!K10)&lt;&gt;TYPE('IC3 C'!K10),TRUE,FALSE),"WrongTypeMsg",IF(_xlfn.ISFORMULA('#_IC3 C'!K10),IF(NOT(_xlfn.ISFORMULA('IC3 C'!K10)),TRUE),FALSE),"MissingFormulaMsg",IF(NOT(AND(ISNUMBER(FIND("[",_xlfn.FORMULATEXT('#_IC3 C'!K10))),ISNUMBER(FIND("!",_xlfn.FORMULATEXT('#_IC3 C'!K10))))),AND(ISNUMBER(FIND("[",_xlfn.FORMULATEXT('IC3 C'!K10))),ISNUMBER(FIND("!",_xlfn.FORMULATEXT('IC3 C'!K10)))),FALSE),"ExternalRefsMsg",IF(ISNUMBER('#_IC3 C'!K10),IF(ABS('#_IC3 C'!K10-'IC3 C'!K10)&gt;0.00001,TRUE,FALSE),IF('#_IC3 C'!K10&lt;&gt;'IC3 C'!K10,TRUE,FALSE)),IF(ISNUMBER('#_IC3 C'!K10),IF('#_IC3 C'!K10&gt;'IC3 C'!K10,"TooLow","TooHigh"),"WrongAnswer"),NOT(_xlfn.ISFORMULA('#_IC3 C'!K10)),IF(_xlfn.IFS(ISTEXT('#_IC3 C'!K10),FALSE,ISLOGICAL('#_IC3 C'!K10),FALSE,SUBSTITUTE(CELL("format",'#_IC3 C'!K10),"-","")=SUBSTITUTE(CELL("format",'IC3 C'!K10),"-",""),FALSE,CELL("format",'#_IC3 C'!K10)="G",FALSE,AND(CELL("format",'#_IC3 C'!K10)="F0",CELL("format",'IC3 C'!K10)="G"),FALSE,TRUE,IFERROR(IF(MATCH(CELL("format",'#_IC3 C'!K10)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C'!K10),_xlfn.FORMULATEXT('IC3 C'!K10),'IC3 C'!K10),"9","#"),"8","#"),"7","#"),"6","#"),"5","#"),"4","#"),"3","#"),"2","#"),"1","#"),"0","#"),"$",""),"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C'!K10),_xlfn.FORMULATEXT('IC3 C'!K10),'IC3 C'!K10),"9","#"),"8","#"),"7","#"),"6","#"),"5","#"),"4","#"),"3","#"),"2","#"),"1","#"),"0","#"),"$","")," ",""),",","@"),"&gt;","@"),"&lt;","@"),"=","@"),")","@"),"(","@"),"^","@"),"/","@"),"+","@"),"*","@"),"-","@"),"@#","")))/2&gt;(LEN(SUBSTITUTE(SUBSTITUTE(SUBSTITUTE(SUBSTITUTE(SUBSTITUTE(SUBSTITUTE(SUBSTITUTE(SUBSTITUTE(SUBSTITUTE(SUBSTITUTE(SUBSTITUTE(SUBSTITUTE(SUBSTITUTE(SUBSTITUTE(SUBSTITUTE(SUBSTITUTE(SUBSTITUTE(SUBSTITUTE(SUBSTITUTE(SUBSTITUTE(SUBSTITUTE(SUBSTITUTE(SUBSTITUTE(IF(_xlfn.ISFORMULA('#_IC3 C'!K10),_xlfn.FORMULATEXT('#_IC3 C'!K10),'#_IC3 C'!K10),"9","#"),"8","#"),"7","#"),"6","#"),"5","#"),"4","#"),"3","#"),"2","#"),"1","#"),"0","#"),"$",""),"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C'!K10),_xlfn.FORMULATEXT('#_IC3 C'!K10),'#_IC3 C'!K10),"9","#"),"8","#"),"7","#"),"6","#"),"5","#"),"4","#"),"3","#"),"2","#"),"1","#"),"0","#"),"$","")," ",""),",","@"),"&gt;","@"),"&lt;","@"),"=","@"),")","@"),"(","@"),"^","@"),"/","@"),"+","@"),"*","@"),"-","@"),"@#","")))/2,TRUE,FALSE),"HardCodeMsg",IF(LEN(IF(_xlfn.ISFORMULA('IC3 C'!K10),_xlfn.FORMULATEXT('IC3 C'!K10),'IC3 C'!K10))-LEN(SUBSTITUTE(IF(_xlfn.ISFORMULA('IC3 C'!K10),_xlfn.FORMULATEXT('IC3 C'!K10),'IC3 C'!K10),"""",""))&gt;LEN(IF(_xlfn.ISFORMULA('#_IC3 C'!K10),_xlfn.FORMULATEXT('#_IC3 C'!K10),'#_IC3 C'!K10))-LEN(SUBSTITUTE(IF(_xlfn.ISFORMULA('#_IC3 C'!K10),_xlfn.FORMULATEXT('#_IC3 C'!K10),'#_IC3 C'!K10),"""","")),TRUE,FALSE),"HardQuoteMsg",IF(LEN(IF(_xlfn.ISFORMULA('IC3 C'!K10),_xlfn.FORMULATEXT('IC3 C'!K10),'IC3 C'!K10))-LEN(SUBSTITUTE(IF(_xlfn.ISFORMULA('IC3 C'!K10),_xlfn.FORMULATEXT('IC3 C'!K10),'IC3 C'!K10),"$",""))&lt;LEN(IF(_xlfn.ISFORMULA('#_IC3 C'!K10),_xlfn.FORMULATEXT('#_IC3 C'!K10),'#_IC3 C'!K10))-LEN(SUBSTITUTE(IF(_xlfn.ISFORMULA('#_IC3 C'!K10),_xlfn.FORMULATEXT('#_IC3 C'!K10),'#_IC3 C'!K10),"$","")),TRUE,FALSE),"MissingAbsMsg",_xlfn.IFS(ISTEXT('#_IC3 C'!K10),FALSE,ISLOGICAL('#_IC3 C'!K10),FALSE,SUBSTITUTE(CELL("format",'#_IC3 C'!K10),"-","")=SUBSTITUTE(CELL("format",'IC3 C'!K10),"-",""),FALSE,CELL("format",'#_IC3 C'!K10)="G",FALSE,AND(CELL("format",'#_IC3 C'!K10)="F0",CELL("format",'IC3 C'!K10)="G"),FALSE,TRUE,IFERROR(IF(MATCH(CELL("format",'#_IC3 C'!K10),FormatCodes_SFX!$A$4:$A$53,0)&gt;0,TRUE),FALSE),TRUE,TRUE),"FormatMsg",TRUE,"PerfectMsg")</f>
        <v/>
      </c>
    </row>
    <row r="11" spans="1:11" x14ac:dyDescent="0.15">
      <c r="A11" s="80">
        <v>0</v>
      </c>
      <c r="B11" s="110">
        <v>0</v>
      </c>
      <c r="C11" s="80">
        <v>0</v>
      </c>
      <c r="F11" s="80">
        <v>0</v>
      </c>
      <c r="G11" s="80">
        <v>0</v>
      </c>
      <c r="H11" s="80">
        <v>0</v>
      </c>
      <c r="I11" s="80">
        <v>0</v>
      </c>
      <c r="J11" s="80" t="str">
        <f ca="1">_xlfn.IFS(ISBLANK('IC3 C'!J11),"",IF(NOT(ISNA('#_IC3 C'!J11)),IF(ISNA('IC3 C'!J11),TRUE,FALSE),FALSE),"StuNAMsg",IF(AND(ISNA('#_IC3 C'!J11),ISNA('IC3 C'!J11)),TRUE,FALSE),"PerfectMsg",IF(NOT(ISERROR('#_IC3 C'!J11)),IF(ISERROR('IC3 C'!J11),TRUE,FALSE),FALSE),"StuErrorMsg",IF(TYPE('#_IC3 C'!J11)&lt;&gt;TYPE('IC3 C'!J11),TRUE,FALSE),"WrongTypeMsg",IF(_xlfn.ISFORMULA('#_IC3 C'!J11),IF(NOT(_xlfn.ISFORMULA('IC3 C'!J11)),TRUE),FALSE),"MissingFormulaMsg",IF(NOT(AND(ISNUMBER(FIND("[",_xlfn.FORMULATEXT('#_IC3 C'!J11))),ISNUMBER(FIND("!",_xlfn.FORMULATEXT('#_IC3 C'!J11))))),AND(ISNUMBER(FIND("[",_xlfn.FORMULATEXT('IC3 C'!J11))),ISNUMBER(FIND("!",_xlfn.FORMULATEXT('IC3 C'!J11)))),FALSE),"ExternalRefsMsg",IF(ISNUMBER('#_IC3 C'!J11),IF(ABS('#_IC3 C'!J11-'IC3 C'!J11)&gt;0.00001,TRUE,FALSE),IF('#_IC3 C'!J11&lt;&gt;'IC3 C'!J11,TRUE,FALSE)),IF(ISNUMBER('#_IC3 C'!J11),IF('#_IC3 C'!J11&gt;'IC3 C'!J11,"TooLow","TooHigh"),"WrongAnswer"),NOT(_xlfn.ISFORMULA('#_IC3 C'!J11)),IF(_xlfn.IFS(ISTEXT('#_IC3 C'!J11),FALSE,ISLOGICAL('#_IC3 C'!J11),FALSE,SUBSTITUTE(CELL("format",'#_IC3 C'!J11),"-","")=SUBSTITUTE(CELL("format",'IC3 C'!J11),"-",""),FALSE,CELL("format",'#_IC3 C'!J11)="G",FALSE,AND(CELL("format",'#_IC3 C'!J11)="F0",CELL("format",'IC3 C'!J11)="G"),FALSE,TRUE,IFERROR(IF(MATCH(CELL("format",'#_IC3 C'!J11)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C'!J11),_xlfn.FORMULATEXT('IC3 C'!J11),'IC3 C'!J11),"9","#"),"8","#"),"7","#"),"6","#"),"5","#"),"4","#"),"3","#"),"2","#"),"1","#"),"0","#"),"$",""),"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C'!J11),_xlfn.FORMULATEXT('IC3 C'!J11),'IC3 C'!J11),"9","#"),"8","#"),"7","#"),"6","#"),"5","#"),"4","#"),"3","#"),"2","#"),"1","#"),"0","#"),"$","")," ",""),",","@"),"&gt;","@"),"&lt;","@"),"=","@"),")","@"),"(","@"),"^","@"),"/","@"),"+","@"),"*","@"),"-","@"),"@#","")))/2&gt;(LEN(SUBSTITUTE(SUBSTITUTE(SUBSTITUTE(SUBSTITUTE(SUBSTITUTE(SUBSTITUTE(SUBSTITUTE(SUBSTITUTE(SUBSTITUTE(SUBSTITUTE(SUBSTITUTE(SUBSTITUTE(SUBSTITUTE(SUBSTITUTE(SUBSTITUTE(SUBSTITUTE(SUBSTITUTE(SUBSTITUTE(SUBSTITUTE(SUBSTITUTE(SUBSTITUTE(SUBSTITUTE(SUBSTITUTE(IF(_xlfn.ISFORMULA('#_IC3 C'!J11),_xlfn.FORMULATEXT('#_IC3 C'!J11),'#_IC3 C'!J11),"9","#"),"8","#"),"7","#"),"6","#"),"5","#"),"4","#"),"3","#"),"2","#"),"1","#"),"0","#"),"$",""),"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C'!J11),_xlfn.FORMULATEXT('#_IC3 C'!J11),'#_IC3 C'!J11),"9","#"),"8","#"),"7","#"),"6","#"),"5","#"),"4","#"),"3","#"),"2","#"),"1","#"),"0","#"),"$","")," ",""),",","@"),"&gt;","@"),"&lt;","@"),"=","@"),")","@"),"(","@"),"^","@"),"/","@"),"+","@"),"*","@"),"-","@"),"@#","")))/2,TRUE,FALSE),"HardCodeMsg",IF(LEN(IF(_xlfn.ISFORMULA('IC3 C'!J11),_xlfn.FORMULATEXT('IC3 C'!J11),'IC3 C'!J11))-LEN(SUBSTITUTE(IF(_xlfn.ISFORMULA('IC3 C'!J11),_xlfn.FORMULATEXT('IC3 C'!J11),'IC3 C'!J11),"""",""))&gt;LEN(IF(_xlfn.ISFORMULA('#_IC3 C'!J11),_xlfn.FORMULATEXT('#_IC3 C'!J11),'#_IC3 C'!J11))-LEN(SUBSTITUTE(IF(_xlfn.ISFORMULA('#_IC3 C'!J11),_xlfn.FORMULATEXT('#_IC3 C'!J11),'#_IC3 C'!J11),"""","")),TRUE,FALSE),"HardQuoteMsg",IF(LEN(IF(_xlfn.ISFORMULA('IC3 C'!J11),_xlfn.FORMULATEXT('IC3 C'!J11),'IC3 C'!J11))-LEN(SUBSTITUTE(IF(_xlfn.ISFORMULA('IC3 C'!J11),_xlfn.FORMULATEXT('IC3 C'!J11),'IC3 C'!J11),"$",""))&lt;LEN(IF(_xlfn.ISFORMULA('#_IC3 C'!J11),_xlfn.FORMULATEXT('#_IC3 C'!J11),'#_IC3 C'!J11))-LEN(SUBSTITUTE(IF(_xlfn.ISFORMULA('#_IC3 C'!J11),_xlfn.FORMULATEXT('#_IC3 C'!J11),'#_IC3 C'!J11),"$","")),TRUE,FALSE),"MissingAbsMsg",_xlfn.IFS(ISTEXT('#_IC3 C'!J11),FALSE,ISLOGICAL('#_IC3 C'!J11),FALSE,SUBSTITUTE(CELL("format",'#_IC3 C'!J11),"-","")=SUBSTITUTE(CELL("format",'IC3 C'!J11),"-",""),FALSE,CELL("format",'#_IC3 C'!J11)="G",FALSE,AND(CELL("format",'#_IC3 C'!J11)="F0",CELL("format",'IC3 C'!J11)="G"),FALSE,TRUE,IFERROR(IF(MATCH(CELL("format",'#_IC3 C'!J11),FormatCodes_SFX!$A$4:$A$53,0)&gt;0,TRUE),FALSE),TRUE,TRUE),"FormatMsg",TRUE,"PerfectMsg")</f>
        <v/>
      </c>
      <c r="K11" s="110" t="str">
        <f ca="1">_xlfn.IFS(ISBLANK('IC3 C'!K11),"",IF(NOT(ISNA('#_IC3 C'!K11)),IF(ISNA('IC3 C'!K11),TRUE,FALSE),FALSE),"StuNAMsg",IF(AND(ISNA('#_IC3 C'!K11),ISNA('IC3 C'!K11)),TRUE,FALSE),"PerfectMsg",IF(NOT(ISERROR('#_IC3 C'!K11)),IF(ISERROR('IC3 C'!K11),TRUE,FALSE),FALSE),"StuErrorMsg",IF(TYPE('#_IC3 C'!K11)&lt;&gt;TYPE('IC3 C'!K11),TRUE,FALSE),"WrongTypeMsg",IF(_xlfn.ISFORMULA('#_IC3 C'!K11),IF(NOT(_xlfn.ISFORMULA('IC3 C'!K11)),TRUE),FALSE),"MissingFormulaMsg",IF(NOT(AND(ISNUMBER(FIND("[",_xlfn.FORMULATEXT('#_IC3 C'!K11))),ISNUMBER(FIND("!",_xlfn.FORMULATEXT('#_IC3 C'!K11))))),AND(ISNUMBER(FIND("[",_xlfn.FORMULATEXT('IC3 C'!K11))),ISNUMBER(FIND("!",_xlfn.FORMULATEXT('IC3 C'!K11)))),FALSE),"ExternalRefsMsg",IF(ISNUMBER('#_IC3 C'!K11),IF(ABS('#_IC3 C'!K11-'IC3 C'!K11)&gt;0.00001,TRUE,FALSE),IF('#_IC3 C'!K11&lt;&gt;'IC3 C'!K11,TRUE,FALSE)),IF(ISNUMBER('#_IC3 C'!K11),IF('#_IC3 C'!K11&gt;'IC3 C'!K11,"TooLow","TooHigh"),"WrongAnswer"),NOT(_xlfn.ISFORMULA('#_IC3 C'!K11)),IF(_xlfn.IFS(ISTEXT('#_IC3 C'!K11),FALSE,ISLOGICAL('#_IC3 C'!K11),FALSE,SUBSTITUTE(CELL("format",'#_IC3 C'!K11),"-","")=SUBSTITUTE(CELL("format",'IC3 C'!K11),"-",""),FALSE,CELL("format",'#_IC3 C'!K11)="G",FALSE,AND(CELL("format",'#_IC3 C'!K11)="F0",CELL("format",'IC3 C'!K11)="G"),FALSE,TRUE,IFERROR(IF(MATCH(CELL("format",'#_IC3 C'!K11)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C'!K11),_xlfn.FORMULATEXT('IC3 C'!K11),'IC3 C'!K11),"9","#"),"8","#"),"7","#"),"6","#"),"5","#"),"4","#"),"3","#"),"2","#"),"1","#"),"0","#"),"$",""),"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C'!K11),_xlfn.FORMULATEXT('IC3 C'!K11),'IC3 C'!K11),"9","#"),"8","#"),"7","#"),"6","#"),"5","#"),"4","#"),"3","#"),"2","#"),"1","#"),"0","#"),"$","")," ",""),",","@"),"&gt;","@"),"&lt;","@"),"=","@"),")","@"),"(","@"),"^","@"),"/","@"),"+","@"),"*","@"),"-","@"),"@#","")))/2&gt;(LEN(SUBSTITUTE(SUBSTITUTE(SUBSTITUTE(SUBSTITUTE(SUBSTITUTE(SUBSTITUTE(SUBSTITUTE(SUBSTITUTE(SUBSTITUTE(SUBSTITUTE(SUBSTITUTE(SUBSTITUTE(SUBSTITUTE(SUBSTITUTE(SUBSTITUTE(SUBSTITUTE(SUBSTITUTE(SUBSTITUTE(SUBSTITUTE(SUBSTITUTE(SUBSTITUTE(SUBSTITUTE(SUBSTITUTE(IF(_xlfn.ISFORMULA('#_IC3 C'!K11),_xlfn.FORMULATEXT('#_IC3 C'!K11),'#_IC3 C'!K11),"9","#"),"8","#"),"7","#"),"6","#"),"5","#"),"4","#"),"3","#"),"2","#"),"1","#"),"0","#"),"$",""),"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C'!K11),_xlfn.FORMULATEXT('#_IC3 C'!K11),'#_IC3 C'!K11),"9","#"),"8","#"),"7","#"),"6","#"),"5","#"),"4","#"),"3","#"),"2","#"),"1","#"),"0","#"),"$","")," ",""),",","@"),"&gt;","@"),"&lt;","@"),"=","@"),")","@"),"(","@"),"^","@"),"/","@"),"+","@"),"*","@"),"-","@"),"@#","")))/2,TRUE,FALSE),"HardCodeMsg",IF(LEN(IF(_xlfn.ISFORMULA('IC3 C'!K11),_xlfn.FORMULATEXT('IC3 C'!K11),'IC3 C'!K11))-LEN(SUBSTITUTE(IF(_xlfn.ISFORMULA('IC3 C'!K11),_xlfn.FORMULATEXT('IC3 C'!K11),'IC3 C'!K11),"""",""))&gt;LEN(IF(_xlfn.ISFORMULA('#_IC3 C'!K11),_xlfn.FORMULATEXT('#_IC3 C'!K11),'#_IC3 C'!K11))-LEN(SUBSTITUTE(IF(_xlfn.ISFORMULA('#_IC3 C'!K11),_xlfn.FORMULATEXT('#_IC3 C'!K11),'#_IC3 C'!K11),"""","")),TRUE,FALSE),"HardQuoteMsg",IF(LEN(IF(_xlfn.ISFORMULA('IC3 C'!K11),_xlfn.FORMULATEXT('IC3 C'!K11),'IC3 C'!K11))-LEN(SUBSTITUTE(IF(_xlfn.ISFORMULA('IC3 C'!K11),_xlfn.FORMULATEXT('IC3 C'!K11),'IC3 C'!K11),"$",""))&lt;LEN(IF(_xlfn.ISFORMULA('#_IC3 C'!K11),_xlfn.FORMULATEXT('#_IC3 C'!K11),'#_IC3 C'!K11))-LEN(SUBSTITUTE(IF(_xlfn.ISFORMULA('#_IC3 C'!K11),_xlfn.FORMULATEXT('#_IC3 C'!K11),'#_IC3 C'!K11),"$","")),TRUE,FALSE),"MissingAbsMsg",_xlfn.IFS(ISTEXT('#_IC3 C'!K11),FALSE,ISLOGICAL('#_IC3 C'!K11),FALSE,SUBSTITUTE(CELL("format",'#_IC3 C'!K11),"-","")=SUBSTITUTE(CELL("format",'IC3 C'!K11),"-",""),FALSE,CELL("format",'#_IC3 C'!K11)="G",FALSE,AND(CELL("format",'#_IC3 C'!K11)="F0",CELL("format",'IC3 C'!K11)="G"),FALSE,TRUE,IFERROR(IF(MATCH(CELL("format",'#_IC3 C'!K11),FormatCodes_SFX!$A$4:$A$53,0)&gt;0,TRUE),FALSE),TRUE,TRUE),"FormatMsg",TRUE,"PerfectMsg")</f>
        <v/>
      </c>
    </row>
    <row r="12" spans="1:11" x14ac:dyDescent="0.15">
      <c r="A12" s="80">
        <v>0</v>
      </c>
      <c r="B12" s="110">
        <v>0</v>
      </c>
      <c r="C12" s="80">
        <v>0</v>
      </c>
      <c r="F12" s="80">
        <v>0</v>
      </c>
      <c r="G12" s="80">
        <v>0</v>
      </c>
      <c r="H12" s="80">
        <v>0</v>
      </c>
      <c r="I12" s="80">
        <v>0</v>
      </c>
      <c r="J12" s="80" t="str">
        <f ca="1">_xlfn.IFS(ISBLANK('IC3 C'!J12),"",IF(NOT(ISNA('#_IC3 C'!J12)),IF(ISNA('IC3 C'!J12),TRUE,FALSE),FALSE),"StuNAMsg",IF(AND(ISNA('#_IC3 C'!J12),ISNA('IC3 C'!J12)),TRUE,FALSE),"PerfectMsg",IF(NOT(ISERROR('#_IC3 C'!J12)),IF(ISERROR('IC3 C'!J12),TRUE,FALSE),FALSE),"StuErrorMsg",IF(TYPE('#_IC3 C'!J12)&lt;&gt;TYPE('IC3 C'!J12),TRUE,FALSE),"WrongTypeMsg",IF(_xlfn.ISFORMULA('#_IC3 C'!J12),IF(NOT(_xlfn.ISFORMULA('IC3 C'!J12)),TRUE),FALSE),"MissingFormulaMsg",IF(NOT(AND(ISNUMBER(FIND("[",_xlfn.FORMULATEXT('#_IC3 C'!J12))),ISNUMBER(FIND("!",_xlfn.FORMULATEXT('#_IC3 C'!J12))))),AND(ISNUMBER(FIND("[",_xlfn.FORMULATEXT('IC3 C'!J12))),ISNUMBER(FIND("!",_xlfn.FORMULATEXT('IC3 C'!J12)))),FALSE),"ExternalRefsMsg",IF(ISNUMBER('#_IC3 C'!J12),IF(ABS('#_IC3 C'!J12-'IC3 C'!J12)&gt;0.00001,TRUE,FALSE),IF('#_IC3 C'!J12&lt;&gt;'IC3 C'!J12,TRUE,FALSE)),IF(ISNUMBER('#_IC3 C'!J12),IF('#_IC3 C'!J12&gt;'IC3 C'!J12,"TooLow","TooHigh"),"WrongAnswer"),NOT(_xlfn.ISFORMULA('#_IC3 C'!J12)),IF(_xlfn.IFS(ISTEXT('#_IC3 C'!J12),FALSE,ISLOGICAL('#_IC3 C'!J12),FALSE,SUBSTITUTE(CELL("format",'#_IC3 C'!J12),"-","")=SUBSTITUTE(CELL("format",'IC3 C'!J12),"-",""),FALSE,CELL("format",'#_IC3 C'!J12)="G",FALSE,AND(CELL("format",'#_IC3 C'!J12)="F0",CELL("format",'IC3 C'!J12)="G"),FALSE,TRUE,IFERROR(IF(MATCH(CELL("format",'#_IC3 C'!J12)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C'!J12),_xlfn.FORMULATEXT('IC3 C'!J12),'IC3 C'!J12),"9","#"),"8","#"),"7","#"),"6","#"),"5","#"),"4","#"),"3","#"),"2","#"),"1","#"),"0","#"),"$",""),"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C'!J12),_xlfn.FORMULATEXT('IC3 C'!J12),'IC3 C'!J12),"9","#"),"8","#"),"7","#"),"6","#"),"5","#"),"4","#"),"3","#"),"2","#"),"1","#"),"0","#"),"$","")," ",""),",","@"),"&gt;","@"),"&lt;","@"),"=","@"),")","@"),"(","@"),"^","@"),"/","@"),"+","@"),"*","@"),"-","@"),"@#","")))/2&gt;(LEN(SUBSTITUTE(SUBSTITUTE(SUBSTITUTE(SUBSTITUTE(SUBSTITUTE(SUBSTITUTE(SUBSTITUTE(SUBSTITUTE(SUBSTITUTE(SUBSTITUTE(SUBSTITUTE(SUBSTITUTE(SUBSTITUTE(SUBSTITUTE(SUBSTITUTE(SUBSTITUTE(SUBSTITUTE(SUBSTITUTE(SUBSTITUTE(SUBSTITUTE(SUBSTITUTE(SUBSTITUTE(SUBSTITUTE(IF(_xlfn.ISFORMULA('#_IC3 C'!J12),_xlfn.FORMULATEXT('#_IC3 C'!J12),'#_IC3 C'!J12),"9","#"),"8","#"),"7","#"),"6","#"),"5","#"),"4","#"),"3","#"),"2","#"),"1","#"),"0","#"),"$",""),"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C'!J12),_xlfn.FORMULATEXT('#_IC3 C'!J12),'#_IC3 C'!J12),"9","#"),"8","#"),"7","#"),"6","#"),"5","#"),"4","#"),"3","#"),"2","#"),"1","#"),"0","#"),"$","")," ",""),",","@"),"&gt;","@"),"&lt;","@"),"=","@"),")","@"),"(","@"),"^","@"),"/","@"),"+","@"),"*","@"),"-","@"),"@#","")))/2,TRUE,FALSE),"HardCodeMsg",IF(LEN(IF(_xlfn.ISFORMULA('IC3 C'!J12),_xlfn.FORMULATEXT('IC3 C'!J12),'IC3 C'!J12))-LEN(SUBSTITUTE(IF(_xlfn.ISFORMULA('IC3 C'!J12),_xlfn.FORMULATEXT('IC3 C'!J12),'IC3 C'!J12),"""",""))&gt;LEN(IF(_xlfn.ISFORMULA('#_IC3 C'!J12),_xlfn.FORMULATEXT('#_IC3 C'!J12),'#_IC3 C'!J12))-LEN(SUBSTITUTE(IF(_xlfn.ISFORMULA('#_IC3 C'!J12),_xlfn.FORMULATEXT('#_IC3 C'!J12),'#_IC3 C'!J12),"""","")),TRUE,FALSE),"HardQuoteMsg",IF(LEN(IF(_xlfn.ISFORMULA('IC3 C'!J12),_xlfn.FORMULATEXT('IC3 C'!J12),'IC3 C'!J12))-LEN(SUBSTITUTE(IF(_xlfn.ISFORMULA('IC3 C'!J12),_xlfn.FORMULATEXT('IC3 C'!J12),'IC3 C'!J12),"$",""))&lt;LEN(IF(_xlfn.ISFORMULA('#_IC3 C'!J12),_xlfn.FORMULATEXT('#_IC3 C'!J12),'#_IC3 C'!J12))-LEN(SUBSTITUTE(IF(_xlfn.ISFORMULA('#_IC3 C'!J12),_xlfn.FORMULATEXT('#_IC3 C'!J12),'#_IC3 C'!J12),"$","")),TRUE,FALSE),"MissingAbsMsg",_xlfn.IFS(ISTEXT('#_IC3 C'!J12),FALSE,ISLOGICAL('#_IC3 C'!J12),FALSE,SUBSTITUTE(CELL("format",'#_IC3 C'!J12),"-","")=SUBSTITUTE(CELL("format",'IC3 C'!J12),"-",""),FALSE,CELL("format",'#_IC3 C'!J12)="G",FALSE,AND(CELL("format",'#_IC3 C'!J12)="F0",CELL("format",'IC3 C'!J12)="G"),FALSE,TRUE,IFERROR(IF(MATCH(CELL("format",'#_IC3 C'!J12),FormatCodes_SFX!$A$4:$A$53,0)&gt;0,TRUE),FALSE),TRUE,TRUE),"FormatMsg",TRUE,"PerfectMsg")</f>
        <v/>
      </c>
      <c r="K12" s="110" t="str">
        <f ca="1">_xlfn.IFS(ISBLANK('IC3 C'!K12),"",IF(NOT(ISNA('#_IC3 C'!K12)),IF(ISNA('IC3 C'!K12),TRUE,FALSE),FALSE),"StuNAMsg",IF(AND(ISNA('#_IC3 C'!K12),ISNA('IC3 C'!K12)),TRUE,FALSE),"PerfectMsg",IF(NOT(ISERROR('#_IC3 C'!K12)),IF(ISERROR('IC3 C'!K12),TRUE,FALSE),FALSE),"StuErrorMsg",IF(TYPE('#_IC3 C'!K12)&lt;&gt;TYPE('IC3 C'!K12),TRUE,FALSE),"WrongTypeMsg",IF(_xlfn.ISFORMULA('#_IC3 C'!K12),IF(NOT(_xlfn.ISFORMULA('IC3 C'!K12)),TRUE),FALSE),"MissingFormulaMsg",IF(NOT(AND(ISNUMBER(FIND("[",_xlfn.FORMULATEXT('#_IC3 C'!K12))),ISNUMBER(FIND("!",_xlfn.FORMULATEXT('#_IC3 C'!K12))))),AND(ISNUMBER(FIND("[",_xlfn.FORMULATEXT('IC3 C'!K12))),ISNUMBER(FIND("!",_xlfn.FORMULATEXT('IC3 C'!K12)))),FALSE),"ExternalRefsMsg",IF(ISNUMBER('#_IC3 C'!K12),IF(ABS('#_IC3 C'!K12-'IC3 C'!K12)&gt;0.00001,TRUE,FALSE),IF('#_IC3 C'!K12&lt;&gt;'IC3 C'!K12,TRUE,FALSE)),IF(ISNUMBER('#_IC3 C'!K12),IF('#_IC3 C'!K12&gt;'IC3 C'!K12,"TooLow","TooHigh"),"WrongAnswer"),NOT(_xlfn.ISFORMULA('#_IC3 C'!K12)),IF(_xlfn.IFS(ISTEXT('#_IC3 C'!K12),FALSE,ISLOGICAL('#_IC3 C'!K12),FALSE,SUBSTITUTE(CELL("format",'#_IC3 C'!K12),"-","")=SUBSTITUTE(CELL("format",'IC3 C'!K12),"-",""),FALSE,CELL("format",'#_IC3 C'!K12)="G",FALSE,AND(CELL("format",'#_IC3 C'!K12)="F0",CELL("format",'IC3 C'!K12)="G"),FALSE,TRUE,IFERROR(IF(MATCH(CELL("format",'#_IC3 C'!K12)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C'!K12),_xlfn.FORMULATEXT('IC3 C'!K12),'IC3 C'!K12),"9","#"),"8","#"),"7","#"),"6","#"),"5","#"),"4","#"),"3","#"),"2","#"),"1","#"),"0","#"),"$",""),"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C'!K12),_xlfn.FORMULATEXT('IC3 C'!K12),'IC3 C'!K12),"9","#"),"8","#"),"7","#"),"6","#"),"5","#"),"4","#"),"3","#"),"2","#"),"1","#"),"0","#"),"$","")," ",""),",","@"),"&gt;","@"),"&lt;","@"),"=","@"),")","@"),"(","@"),"^","@"),"/","@"),"+","@"),"*","@"),"-","@"),"@#","")))/2&gt;(LEN(SUBSTITUTE(SUBSTITUTE(SUBSTITUTE(SUBSTITUTE(SUBSTITUTE(SUBSTITUTE(SUBSTITUTE(SUBSTITUTE(SUBSTITUTE(SUBSTITUTE(SUBSTITUTE(SUBSTITUTE(SUBSTITUTE(SUBSTITUTE(SUBSTITUTE(SUBSTITUTE(SUBSTITUTE(SUBSTITUTE(SUBSTITUTE(SUBSTITUTE(SUBSTITUTE(SUBSTITUTE(SUBSTITUTE(IF(_xlfn.ISFORMULA('#_IC3 C'!K12),_xlfn.FORMULATEXT('#_IC3 C'!K12),'#_IC3 C'!K12),"9","#"),"8","#"),"7","#"),"6","#"),"5","#"),"4","#"),"3","#"),"2","#"),"1","#"),"0","#"),"$",""),"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C'!K12),_xlfn.FORMULATEXT('#_IC3 C'!K12),'#_IC3 C'!K12),"9","#"),"8","#"),"7","#"),"6","#"),"5","#"),"4","#"),"3","#"),"2","#"),"1","#"),"0","#"),"$","")," ",""),",","@"),"&gt;","@"),"&lt;","@"),"=","@"),")","@"),"(","@"),"^","@"),"/","@"),"+","@"),"*","@"),"-","@"),"@#","")))/2,TRUE,FALSE),"HardCodeMsg",IF(LEN(IF(_xlfn.ISFORMULA('IC3 C'!K12),_xlfn.FORMULATEXT('IC3 C'!K12),'IC3 C'!K12))-LEN(SUBSTITUTE(IF(_xlfn.ISFORMULA('IC3 C'!K12),_xlfn.FORMULATEXT('IC3 C'!K12),'IC3 C'!K12),"""",""))&gt;LEN(IF(_xlfn.ISFORMULA('#_IC3 C'!K12),_xlfn.FORMULATEXT('#_IC3 C'!K12),'#_IC3 C'!K12))-LEN(SUBSTITUTE(IF(_xlfn.ISFORMULA('#_IC3 C'!K12),_xlfn.FORMULATEXT('#_IC3 C'!K12),'#_IC3 C'!K12),"""","")),TRUE,FALSE),"HardQuoteMsg",IF(LEN(IF(_xlfn.ISFORMULA('IC3 C'!K12),_xlfn.FORMULATEXT('IC3 C'!K12),'IC3 C'!K12))-LEN(SUBSTITUTE(IF(_xlfn.ISFORMULA('IC3 C'!K12),_xlfn.FORMULATEXT('IC3 C'!K12),'IC3 C'!K12),"$",""))&lt;LEN(IF(_xlfn.ISFORMULA('#_IC3 C'!K12),_xlfn.FORMULATEXT('#_IC3 C'!K12),'#_IC3 C'!K12))-LEN(SUBSTITUTE(IF(_xlfn.ISFORMULA('#_IC3 C'!K12),_xlfn.FORMULATEXT('#_IC3 C'!K12),'#_IC3 C'!K12),"$","")),TRUE,FALSE),"MissingAbsMsg",_xlfn.IFS(ISTEXT('#_IC3 C'!K12),FALSE,ISLOGICAL('#_IC3 C'!K12),FALSE,SUBSTITUTE(CELL("format",'#_IC3 C'!K12),"-","")=SUBSTITUTE(CELL("format",'IC3 C'!K12),"-",""),FALSE,CELL("format",'#_IC3 C'!K12)="G",FALSE,AND(CELL("format",'#_IC3 C'!K12)="F0",CELL("format",'IC3 C'!K12)="G"),FALSE,TRUE,IFERROR(IF(MATCH(CELL("format",'#_IC3 C'!K12),FormatCodes_SFX!$A$4:$A$53,0)&gt;0,TRUE),FALSE),TRUE,TRUE),"FormatMsg",TRUE,"PerfectMsg")</f>
        <v/>
      </c>
    </row>
    <row r="13" spans="1:11" x14ac:dyDescent="0.15">
      <c r="A13" s="80">
        <v>0</v>
      </c>
      <c r="B13" s="110">
        <v>0</v>
      </c>
      <c r="C13" s="80">
        <v>0</v>
      </c>
      <c r="F13" s="80">
        <v>0</v>
      </c>
      <c r="G13" s="80">
        <v>0</v>
      </c>
      <c r="H13" s="80">
        <v>0</v>
      </c>
      <c r="I13" s="80">
        <v>0</v>
      </c>
      <c r="J13" s="80" t="str">
        <f ca="1">_xlfn.IFS(ISBLANK('IC3 C'!J13),"",IF(NOT(ISNA('#_IC3 C'!J13)),IF(ISNA('IC3 C'!J13),TRUE,FALSE),FALSE),"StuNAMsg",IF(AND(ISNA('#_IC3 C'!J13),ISNA('IC3 C'!J13)),TRUE,FALSE),"PerfectMsg",IF(NOT(ISERROR('#_IC3 C'!J13)),IF(ISERROR('IC3 C'!J13),TRUE,FALSE),FALSE),"StuErrorMsg",IF(TYPE('#_IC3 C'!J13)&lt;&gt;TYPE('IC3 C'!J13),TRUE,FALSE),"WrongTypeMsg",IF(_xlfn.ISFORMULA('#_IC3 C'!J13),IF(NOT(_xlfn.ISFORMULA('IC3 C'!J13)),TRUE),FALSE),"MissingFormulaMsg",IF(NOT(AND(ISNUMBER(FIND("[",_xlfn.FORMULATEXT('#_IC3 C'!J13))),ISNUMBER(FIND("!",_xlfn.FORMULATEXT('#_IC3 C'!J13))))),AND(ISNUMBER(FIND("[",_xlfn.FORMULATEXT('IC3 C'!J13))),ISNUMBER(FIND("!",_xlfn.FORMULATEXT('IC3 C'!J13)))),FALSE),"ExternalRefsMsg",IF(ISNUMBER('#_IC3 C'!J13),IF(ABS('#_IC3 C'!J13-'IC3 C'!J13)&gt;0.00001,TRUE,FALSE),IF('#_IC3 C'!J13&lt;&gt;'IC3 C'!J13,TRUE,FALSE)),IF(ISNUMBER('#_IC3 C'!J13),IF('#_IC3 C'!J13&gt;'IC3 C'!J13,"TooLow","TooHigh"),"WrongAnswer"),NOT(_xlfn.ISFORMULA('#_IC3 C'!J13)),IF(_xlfn.IFS(ISTEXT('#_IC3 C'!J13),FALSE,ISLOGICAL('#_IC3 C'!J13),FALSE,SUBSTITUTE(CELL("format",'#_IC3 C'!J13),"-","")=SUBSTITUTE(CELL("format",'IC3 C'!J13),"-",""),FALSE,CELL("format",'#_IC3 C'!J13)="G",FALSE,AND(CELL("format",'#_IC3 C'!J13)="F0",CELL("format",'IC3 C'!J13)="G"),FALSE,TRUE,IFERROR(IF(MATCH(CELL("format",'#_IC3 C'!J13)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C'!J13),_xlfn.FORMULATEXT('IC3 C'!J13),'IC3 C'!J13),"9","#"),"8","#"),"7","#"),"6","#"),"5","#"),"4","#"),"3","#"),"2","#"),"1","#"),"0","#"),"$",""),"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C'!J13),_xlfn.FORMULATEXT('IC3 C'!J13),'IC3 C'!J13),"9","#"),"8","#"),"7","#"),"6","#"),"5","#"),"4","#"),"3","#"),"2","#"),"1","#"),"0","#"),"$","")," ",""),",","@"),"&gt;","@"),"&lt;","@"),"=","@"),")","@"),"(","@"),"^","@"),"/","@"),"+","@"),"*","@"),"-","@"),"@#","")))/2&gt;(LEN(SUBSTITUTE(SUBSTITUTE(SUBSTITUTE(SUBSTITUTE(SUBSTITUTE(SUBSTITUTE(SUBSTITUTE(SUBSTITUTE(SUBSTITUTE(SUBSTITUTE(SUBSTITUTE(SUBSTITUTE(SUBSTITUTE(SUBSTITUTE(SUBSTITUTE(SUBSTITUTE(SUBSTITUTE(SUBSTITUTE(SUBSTITUTE(SUBSTITUTE(SUBSTITUTE(SUBSTITUTE(SUBSTITUTE(IF(_xlfn.ISFORMULA('#_IC3 C'!J13),_xlfn.FORMULATEXT('#_IC3 C'!J13),'#_IC3 C'!J13),"9","#"),"8","#"),"7","#"),"6","#"),"5","#"),"4","#"),"3","#"),"2","#"),"1","#"),"0","#"),"$",""),"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C'!J13),_xlfn.FORMULATEXT('#_IC3 C'!J13),'#_IC3 C'!J13),"9","#"),"8","#"),"7","#"),"6","#"),"5","#"),"4","#"),"3","#"),"2","#"),"1","#"),"0","#"),"$","")," ",""),",","@"),"&gt;","@"),"&lt;","@"),"=","@"),")","@"),"(","@"),"^","@"),"/","@"),"+","@"),"*","@"),"-","@"),"@#","")))/2,TRUE,FALSE),"HardCodeMsg",IF(LEN(IF(_xlfn.ISFORMULA('IC3 C'!J13),_xlfn.FORMULATEXT('IC3 C'!J13),'IC3 C'!J13))-LEN(SUBSTITUTE(IF(_xlfn.ISFORMULA('IC3 C'!J13),_xlfn.FORMULATEXT('IC3 C'!J13),'IC3 C'!J13),"""",""))&gt;LEN(IF(_xlfn.ISFORMULA('#_IC3 C'!J13),_xlfn.FORMULATEXT('#_IC3 C'!J13),'#_IC3 C'!J13))-LEN(SUBSTITUTE(IF(_xlfn.ISFORMULA('#_IC3 C'!J13),_xlfn.FORMULATEXT('#_IC3 C'!J13),'#_IC3 C'!J13),"""","")),TRUE,FALSE),"HardQuoteMsg",IF(LEN(IF(_xlfn.ISFORMULA('IC3 C'!J13),_xlfn.FORMULATEXT('IC3 C'!J13),'IC3 C'!J13))-LEN(SUBSTITUTE(IF(_xlfn.ISFORMULA('IC3 C'!J13),_xlfn.FORMULATEXT('IC3 C'!J13),'IC3 C'!J13),"$",""))&lt;LEN(IF(_xlfn.ISFORMULA('#_IC3 C'!J13),_xlfn.FORMULATEXT('#_IC3 C'!J13),'#_IC3 C'!J13))-LEN(SUBSTITUTE(IF(_xlfn.ISFORMULA('#_IC3 C'!J13),_xlfn.FORMULATEXT('#_IC3 C'!J13),'#_IC3 C'!J13),"$","")),TRUE,FALSE),"MissingAbsMsg",_xlfn.IFS(ISTEXT('#_IC3 C'!J13),FALSE,ISLOGICAL('#_IC3 C'!J13),FALSE,SUBSTITUTE(CELL("format",'#_IC3 C'!J13),"-","")=SUBSTITUTE(CELL("format",'IC3 C'!J13),"-",""),FALSE,CELL("format",'#_IC3 C'!J13)="G",FALSE,AND(CELL("format",'#_IC3 C'!J13)="F0",CELL("format",'IC3 C'!J13)="G"),FALSE,TRUE,IFERROR(IF(MATCH(CELL("format",'#_IC3 C'!J13),FormatCodes_SFX!$A$4:$A$53,0)&gt;0,TRUE),FALSE),TRUE,TRUE),"FormatMsg",TRUE,"PerfectMsg")</f>
        <v/>
      </c>
      <c r="K13" s="110" t="str">
        <f ca="1">_xlfn.IFS(ISBLANK('IC3 C'!K13),"",IF(NOT(ISNA('#_IC3 C'!K13)),IF(ISNA('IC3 C'!K13),TRUE,FALSE),FALSE),"StuNAMsg",IF(AND(ISNA('#_IC3 C'!K13),ISNA('IC3 C'!K13)),TRUE,FALSE),"PerfectMsg",IF(NOT(ISERROR('#_IC3 C'!K13)),IF(ISERROR('IC3 C'!K13),TRUE,FALSE),FALSE),"StuErrorMsg",IF(TYPE('#_IC3 C'!K13)&lt;&gt;TYPE('IC3 C'!K13),TRUE,FALSE),"WrongTypeMsg",IF(_xlfn.ISFORMULA('#_IC3 C'!K13),IF(NOT(_xlfn.ISFORMULA('IC3 C'!K13)),TRUE),FALSE),"MissingFormulaMsg",IF(NOT(AND(ISNUMBER(FIND("[",_xlfn.FORMULATEXT('#_IC3 C'!K13))),ISNUMBER(FIND("!",_xlfn.FORMULATEXT('#_IC3 C'!K13))))),AND(ISNUMBER(FIND("[",_xlfn.FORMULATEXT('IC3 C'!K13))),ISNUMBER(FIND("!",_xlfn.FORMULATEXT('IC3 C'!K13)))),FALSE),"ExternalRefsMsg",IF(ISNUMBER('#_IC3 C'!K13),IF(ABS('#_IC3 C'!K13-'IC3 C'!K13)&gt;0.00001,TRUE,FALSE),IF('#_IC3 C'!K13&lt;&gt;'IC3 C'!K13,TRUE,FALSE)),IF(ISNUMBER('#_IC3 C'!K13),IF('#_IC3 C'!K13&gt;'IC3 C'!K13,"TooLow","TooHigh"),"WrongAnswer"),NOT(_xlfn.ISFORMULA('#_IC3 C'!K13)),IF(_xlfn.IFS(ISTEXT('#_IC3 C'!K13),FALSE,ISLOGICAL('#_IC3 C'!K13),FALSE,SUBSTITUTE(CELL("format",'#_IC3 C'!K13),"-","")=SUBSTITUTE(CELL("format",'IC3 C'!K13),"-",""),FALSE,CELL("format",'#_IC3 C'!K13)="G",FALSE,AND(CELL("format",'#_IC3 C'!K13)="F0",CELL("format",'IC3 C'!K13)="G"),FALSE,TRUE,IFERROR(IF(MATCH(CELL("format",'#_IC3 C'!K13)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C'!K13),_xlfn.FORMULATEXT('IC3 C'!K13),'IC3 C'!K13),"9","#"),"8","#"),"7","#"),"6","#"),"5","#"),"4","#"),"3","#"),"2","#"),"1","#"),"0","#"),"$",""),"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C'!K13),_xlfn.FORMULATEXT('IC3 C'!K13),'IC3 C'!K13),"9","#"),"8","#"),"7","#"),"6","#"),"5","#"),"4","#"),"3","#"),"2","#"),"1","#"),"0","#"),"$","")," ",""),",","@"),"&gt;","@"),"&lt;","@"),"=","@"),")","@"),"(","@"),"^","@"),"/","@"),"+","@"),"*","@"),"-","@"),"@#","")))/2&gt;(LEN(SUBSTITUTE(SUBSTITUTE(SUBSTITUTE(SUBSTITUTE(SUBSTITUTE(SUBSTITUTE(SUBSTITUTE(SUBSTITUTE(SUBSTITUTE(SUBSTITUTE(SUBSTITUTE(SUBSTITUTE(SUBSTITUTE(SUBSTITUTE(SUBSTITUTE(SUBSTITUTE(SUBSTITUTE(SUBSTITUTE(SUBSTITUTE(SUBSTITUTE(SUBSTITUTE(SUBSTITUTE(SUBSTITUTE(IF(_xlfn.ISFORMULA('#_IC3 C'!K13),_xlfn.FORMULATEXT('#_IC3 C'!K13),'#_IC3 C'!K13),"9","#"),"8","#"),"7","#"),"6","#"),"5","#"),"4","#"),"3","#"),"2","#"),"1","#"),"0","#"),"$",""),"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C'!K13),_xlfn.FORMULATEXT('#_IC3 C'!K13),'#_IC3 C'!K13),"9","#"),"8","#"),"7","#"),"6","#"),"5","#"),"4","#"),"3","#"),"2","#"),"1","#"),"0","#"),"$","")," ",""),",","@"),"&gt;","@"),"&lt;","@"),"=","@"),")","@"),"(","@"),"^","@"),"/","@"),"+","@"),"*","@"),"-","@"),"@#","")))/2,TRUE,FALSE),"HardCodeMsg",IF(LEN(IF(_xlfn.ISFORMULA('IC3 C'!K13),_xlfn.FORMULATEXT('IC3 C'!K13),'IC3 C'!K13))-LEN(SUBSTITUTE(IF(_xlfn.ISFORMULA('IC3 C'!K13),_xlfn.FORMULATEXT('IC3 C'!K13),'IC3 C'!K13),"""",""))&gt;LEN(IF(_xlfn.ISFORMULA('#_IC3 C'!K13),_xlfn.FORMULATEXT('#_IC3 C'!K13),'#_IC3 C'!K13))-LEN(SUBSTITUTE(IF(_xlfn.ISFORMULA('#_IC3 C'!K13),_xlfn.FORMULATEXT('#_IC3 C'!K13),'#_IC3 C'!K13),"""","")),TRUE,FALSE),"HardQuoteMsg",IF(LEN(IF(_xlfn.ISFORMULA('IC3 C'!K13),_xlfn.FORMULATEXT('IC3 C'!K13),'IC3 C'!K13))-LEN(SUBSTITUTE(IF(_xlfn.ISFORMULA('IC3 C'!K13),_xlfn.FORMULATEXT('IC3 C'!K13),'IC3 C'!K13),"$",""))&lt;LEN(IF(_xlfn.ISFORMULA('#_IC3 C'!K13),_xlfn.FORMULATEXT('#_IC3 C'!K13),'#_IC3 C'!K13))-LEN(SUBSTITUTE(IF(_xlfn.ISFORMULA('#_IC3 C'!K13),_xlfn.FORMULATEXT('#_IC3 C'!K13),'#_IC3 C'!K13),"$","")),TRUE,FALSE),"MissingAbsMsg",_xlfn.IFS(ISTEXT('#_IC3 C'!K13),FALSE,ISLOGICAL('#_IC3 C'!K13),FALSE,SUBSTITUTE(CELL("format",'#_IC3 C'!K13),"-","")=SUBSTITUTE(CELL("format",'IC3 C'!K13),"-",""),FALSE,CELL("format",'#_IC3 C'!K13)="G",FALSE,AND(CELL("format",'#_IC3 C'!K13)="F0",CELL("format",'IC3 C'!K13)="G"),FALSE,TRUE,IFERROR(IF(MATCH(CELL("format",'#_IC3 C'!K13),FormatCodes_SFX!$A$4:$A$53,0)&gt;0,TRUE),FALSE),TRUE,TRUE),"FormatMsg",TRUE,"PerfectMsg")</f>
        <v/>
      </c>
    </row>
    <row r="14" spans="1:11" x14ac:dyDescent="0.15">
      <c r="A14" s="80">
        <v>0</v>
      </c>
      <c r="B14" s="110">
        <v>0</v>
      </c>
      <c r="C14" s="80">
        <v>0</v>
      </c>
      <c r="F14" s="80">
        <v>0</v>
      </c>
      <c r="G14" s="80">
        <v>0</v>
      </c>
      <c r="H14" s="80">
        <v>0</v>
      </c>
      <c r="I14" s="80">
        <v>0</v>
      </c>
      <c r="J14" s="80" t="str">
        <f ca="1">_xlfn.IFS(ISBLANK('IC3 C'!J14),"",IF(NOT(ISNA('#_IC3 C'!J14)),IF(ISNA('IC3 C'!J14),TRUE,FALSE),FALSE),"StuNAMsg",IF(AND(ISNA('#_IC3 C'!J14),ISNA('IC3 C'!J14)),TRUE,FALSE),"PerfectMsg",IF(NOT(ISERROR('#_IC3 C'!J14)),IF(ISERROR('IC3 C'!J14),TRUE,FALSE),FALSE),"StuErrorMsg",IF(TYPE('#_IC3 C'!J14)&lt;&gt;TYPE('IC3 C'!J14),TRUE,FALSE),"WrongTypeMsg",IF(_xlfn.ISFORMULA('#_IC3 C'!J14),IF(NOT(_xlfn.ISFORMULA('IC3 C'!J14)),TRUE),FALSE),"MissingFormulaMsg",IF(NOT(AND(ISNUMBER(FIND("[",_xlfn.FORMULATEXT('#_IC3 C'!J14))),ISNUMBER(FIND("!",_xlfn.FORMULATEXT('#_IC3 C'!J14))))),AND(ISNUMBER(FIND("[",_xlfn.FORMULATEXT('IC3 C'!J14))),ISNUMBER(FIND("!",_xlfn.FORMULATEXT('IC3 C'!J14)))),FALSE),"ExternalRefsMsg",IF(ISNUMBER('#_IC3 C'!J14),IF(ABS('#_IC3 C'!J14-'IC3 C'!J14)&gt;0.00001,TRUE,FALSE),IF('#_IC3 C'!J14&lt;&gt;'IC3 C'!J14,TRUE,FALSE)),IF(ISNUMBER('#_IC3 C'!J14),IF('#_IC3 C'!J14&gt;'IC3 C'!J14,"TooLow","TooHigh"),"WrongAnswer"),NOT(_xlfn.ISFORMULA('#_IC3 C'!J14)),IF(_xlfn.IFS(ISTEXT('#_IC3 C'!J14),FALSE,ISLOGICAL('#_IC3 C'!J14),FALSE,SUBSTITUTE(CELL("format",'#_IC3 C'!J14),"-","")=SUBSTITUTE(CELL("format",'IC3 C'!J14),"-",""),FALSE,CELL("format",'#_IC3 C'!J14)="G",FALSE,AND(CELL("format",'#_IC3 C'!J14)="F0",CELL("format",'IC3 C'!J14)="G"),FALSE,TRUE,IFERROR(IF(MATCH(CELL("format",'#_IC3 C'!J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C'!J14),_xlfn.FORMULATEXT('IC3 C'!J14),'IC3 C'!J14),"9","#"),"8","#"),"7","#"),"6","#"),"5","#"),"4","#"),"3","#"),"2","#"),"1","#"),"0","#"),"$",""),"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C'!J14),_xlfn.FORMULATEXT('IC3 C'!J14),'IC3 C'!J14),"9","#"),"8","#"),"7","#"),"6","#"),"5","#"),"4","#"),"3","#"),"2","#"),"1","#"),"0","#"),"$","")," ",""),",","@"),"&gt;","@"),"&lt;","@"),"=","@"),")","@"),"(","@"),"^","@"),"/","@"),"+","@"),"*","@"),"-","@"),"@#","")))/2&gt;(LEN(SUBSTITUTE(SUBSTITUTE(SUBSTITUTE(SUBSTITUTE(SUBSTITUTE(SUBSTITUTE(SUBSTITUTE(SUBSTITUTE(SUBSTITUTE(SUBSTITUTE(SUBSTITUTE(SUBSTITUTE(SUBSTITUTE(SUBSTITUTE(SUBSTITUTE(SUBSTITUTE(SUBSTITUTE(SUBSTITUTE(SUBSTITUTE(SUBSTITUTE(SUBSTITUTE(SUBSTITUTE(SUBSTITUTE(IF(_xlfn.ISFORMULA('#_IC3 C'!J14),_xlfn.FORMULATEXT('#_IC3 C'!J14),'#_IC3 C'!J14),"9","#"),"8","#"),"7","#"),"6","#"),"5","#"),"4","#"),"3","#"),"2","#"),"1","#"),"0","#"),"$",""),"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C'!J14),_xlfn.FORMULATEXT('#_IC3 C'!J14),'#_IC3 C'!J14),"9","#"),"8","#"),"7","#"),"6","#"),"5","#"),"4","#"),"3","#"),"2","#"),"1","#"),"0","#"),"$","")," ",""),",","@"),"&gt;","@"),"&lt;","@"),"=","@"),")","@"),"(","@"),"^","@"),"/","@"),"+","@"),"*","@"),"-","@"),"@#","")))/2,TRUE,FALSE),"HardCodeMsg",IF(LEN(IF(_xlfn.ISFORMULA('IC3 C'!J14),_xlfn.FORMULATEXT('IC3 C'!J14),'IC3 C'!J14))-LEN(SUBSTITUTE(IF(_xlfn.ISFORMULA('IC3 C'!J14),_xlfn.FORMULATEXT('IC3 C'!J14),'IC3 C'!J14),"""",""))&gt;LEN(IF(_xlfn.ISFORMULA('#_IC3 C'!J14),_xlfn.FORMULATEXT('#_IC3 C'!J14),'#_IC3 C'!J14))-LEN(SUBSTITUTE(IF(_xlfn.ISFORMULA('#_IC3 C'!J14),_xlfn.FORMULATEXT('#_IC3 C'!J14),'#_IC3 C'!J14),"""","")),TRUE,FALSE),"HardQuoteMsg",IF(LEN(IF(_xlfn.ISFORMULA('IC3 C'!J14),_xlfn.FORMULATEXT('IC3 C'!J14),'IC3 C'!J14))-LEN(SUBSTITUTE(IF(_xlfn.ISFORMULA('IC3 C'!J14),_xlfn.FORMULATEXT('IC3 C'!J14),'IC3 C'!J14),"$",""))&lt;LEN(IF(_xlfn.ISFORMULA('#_IC3 C'!J14),_xlfn.FORMULATEXT('#_IC3 C'!J14),'#_IC3 C'!J14))-LEN(SUBSTITUTE(IF(_xlfn.ISFORMULA('#_IC3 C'!J14),_xlfn.FORMULATEXT('#_IC3 C'!J14),'#_IC3 C'!J14),"$","")),TRUE,FALSE),"MissingAbsMsg",_xlfn.IFS(ISTEXT('#_IC3 C'!J14),FALSE,ISLOGICAL('#_IC3 C'!J14),FALSE,SUBSTITUTE(CELL("format",'#_IC3 C'!J14),"-","")=SUBSTITUTE(CELL("format",'IC3 C'!J14),"-",""),FALSE,CELL("format",'#_IC3 C'!J14)="G",FALSE,AND(CELL("format",'#_IC3 C'!J14)="F0",CELL("format",'IC3 C'!J14)="G"),FALSE,TRUE,IFERROR(IF(MATCH(CELL("format",'#_IC3 C'!J14),FormatCodes_SFX!$A$4:$A$53,0)&gt;0,TRUE),FALSE),TRUE,TRUE),"FormatMsg",TRUE,"PerfectMsg")</f>
        <v/>
      </c>
      <c r="K14" s="110" t="str">
        <f ca="1">_xlfn.IFS(ISBLANK('IC3 C'!K14),"",IF(NOT(ISNA('#_IC3 C'!K14)),IF(ISNA('IC3 C'!K14),TRUE,FALSE),FALSE),"StuNAMsg",IF(AND(ISNA('#_IC3 C'!K14),ISNA('IC3 C'!K14)),TRUE,FALSE),"PerfectMsg",IF(NOT(ISERROR('#_IC3 C'!K14)),IF(ISERROR('IC3 C'!K14),TRUE,FALSE),FALSE),"StuErrorMsg",IF(TYPE('#_IC3 C'!K14)&lt;&gt;TYPE('IC3 C'!K14),TRUE,FALSE),"WrongTypeMsg",IF(_xlfn.ISFORMULA('#_IC3 C'!K14),IF(NOT(_xlfn.ISFORMULA('IC3 C'!K14)),TRUE),FALSE),"MissingFormulaMsg",IF(NOT(AND(ISNUMBER(FIND("[",_xlfn.FORMULATEXT('#_IC3 C'!K14))),ISNUMBER(FIND("!",_xlfn.FORMULATEXT('#_IC3 C'!K14))))),AND(ISNUMBER(FIND("[",_xlfn.FORMULATEXT('IC3 C'!K14))),ISNUMBER(FIND("!",_xlfn.FORMULATEXT('IC3 C'!K14)))),FALSE),"ExternalRefsMsg",IF(ISNUMBER('#_IC3 C'!K14),IF(ABS('#_IC3 C'!K14-'IC3 C'!K14)&gt;0.00001,TRUE,FALSE),IF('#_IC3 C'!K14&lt;&gt;'IC3 C'!K14,TRUE,FALSE)),IF(ISNUMBER('#_IC3 C'!K14),IF('#_IC3 C'!K14&gt;'IC3 C'!K14,"TooLow","TooHigh"),"WrongAnswer"),NOT(_xlfn.ISFORMULA('#_IC3 C'!K14)),IF(_xlfn.IFS(ISTEXT('#_IC3 C'!K14),FALSE,ISLOGICAL('#_IC3 C'!K14),FALSE,SUBSTITUTE(CELL("format",'#_IC3 C'!K14),"-","")=SUBSTITUTE(CELL("format",'IC3 C'!K14),"-",""),FALSE,CELL("format",'#_IC3 C'!K14)="G",FALSE,AND(CELL("format",'#_IC3 C'!K14)="F0",CELL("format",'IC3 C'!K14)="G"),FALSE,TRUE,IFERROR(IF(MATCH(CELL("format",'#_IC3 C'!K14)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C'!K14),_xlfn.FORMULATEXT('IC3 C'!K14),'IC3 C'!K14),"9","#"),"8","#"),"7","#"),"6","#"),"5","#"),"4","#"),"3","#"),"2","#"),"1","#"),"0","#"),"$",""),"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C'!K14),_xlfn.FORMULATEXT('IC3 C'!K14),'IC3 C'!K14),"9","#"),"8","#"),"7","#"),"6","#"),"5","#"),"4","#"),"3","#"),"2","#"),"1","#"),"0","#"),"$","")," ",""),",","@"),"&gt;","@"),"&lt;","@"),"=","@"),")","@"),"(","@"),"^","@"),"/","@"),"+","@"),"*","@"),"-","@"),"@#","")))/2&gt;(LEN(SUBSTITUTE(SUBSTITUTE(SUBSTITUTE(SUBSTITUTE(SUBSTITUTE(SUBSTITUTE(SUBSTITUTE(SUBSTITUTE(SUBSTITUTE(SUBSTITUTE(SUBSTITUTE(SUBSTITUTE(SUBSTITUTE(SUBSTITUTE(SUBSTITUTE(SUBSTITUTE(SUBSTITUTE(SUBSTITUTE(SUBSTITUTE(SUBSTITUTE(SUBSTITUTE(SUBSTITUTE(SUBSTITUTE(IF(_xlfn.ISFORMULA('#_IC3 C'!K14),_xlfn.FORMULATEXT('#_IC3 C'!K14),'#_IC3 C'!K14),"9","#"),"8","#"),"7","#"),"6","#"),"5","#"),"4","#"),"3","#"),"2","#"),"1","#"),"0","#"),"$",""),"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C'!K14),_xlfn.FORMULATEXT('#_IC3 C'!K14),'#_IC3 C'!K14),"9","#"),"8","#"),"7","#"),"6","#"),"5","#"),"4","#"),"3","#"),"2","#"),"1","#"),"0","#"),"$","")," ",""),",","@"),"&gt;","@"),"&lt;","@"),"=","@"),")","@"),"(","@"),"^","@"),"/","@"),"+","@"),"*","@"),"-","@"),"@#","")))/2,TRUE,FALSE),"HardCodeMsg",IF(LEN(IF(_xlfn.ISFORMULA('IC3 C'!K14),_xlfn.FORMULATEXT('IC3 C'!K14),'IC3 C'!K14))-LEN(SUBSTITUTE(IF(_xlfn.ISFORMULA('IC3 C'!K14),_xlfn.FORMULATEXT('IC3 C'!K14),'IC3 C'!K14),"""",""))&gt;LEN(IF(_xlfn.ISFORMULA('#_IC3 C'!K14),_xlfn.FORMULATEXT('#_IC3 C'!K14),'#_IC3 C'!K14))-LEN(SUBSTITUTE(IF(_xlfn.ISFORMULA('#_IC3 C'!K14),_xlfn.FORMULATEXT('#_IC3 C'!K14),'#_IC3 C'!K14),"""","")),TRUE,FALSE),"HardQuoteMsg",IF(LEN(IF(_xlfn.ISFORMULA('IC3 C'!K14),_xlfn.FORMULATEXT('IC3 C'!K14),'IC3 C'!K14))-LEN(SUBSTITUTE(IF(_xlfn.ISFORMULA('IC3 C'!K14),_xlfn.FORMULATEXT('IC3 C'!K14),'IC3 C'!K14),"$",""))&lt;LEN(IF(_xlfn.ISFORMULA('#_IC3 C'!K14),_xlfn.FORMULATEXT('#_IC3 C'!K14),'#_IC3 C'!K14))-LEN(SUBSTITUTE(IF(_xlfn.ISFORMULA('#_IC3 C'!K14),_xlfn.FORMULATEXT('#_IC3 C'!K14),'#_IC3 C'!K14),"$","")),TRUE,FALSE),"MissingAbsMsg",_xlfn.IFS(ISTEXT('#_IC3 C'!K14),FALSE,ISLOGICAL('#_IC3 C'!K14),FALSE,SUBSTITUTE(CELL("format",'#_IC3 C'!K14),"-","")=SUBSTITUTE(CELL("format",'IC3 C'!K14),"-",""),FALSE,CELL("format",'#_IC3 C'!K14)="G",FALSE,AND(CELL("format",'#_IC3 C'!K14)="F0",CELL("format",'IC3 C'!K14)="G"),FALSE,TRUE,IFERROR(IF(MATCH(CELL("format",'#_IC3 C'!K14),FormatCodes_SFX!$A$4:$A$53,0)&gt;0,TRUE),FALSE),TRUE,TRUE),"FormatMsg",TRUE,"PerfectMsg")</f>
        <v/>
      </c>
    </row>
    <row r="15" spans="1:11" x14ac:dyDescent="0.15">
      <c r="A15" s="80">
        <v>0</v>
      </c>
      <c r="B15" s="110">
        <v>0</v>
      </c>
      <c r="C15" s="80">
        <v>0</v>
      </c>
      <c r="F15" s="80">
        <v>0</v>
      </c>
      <c r="G15" s="80">
        <v>0</v>
      </c>
      <c r="H15" s="80">
        <v>0</v>
      </c>
      <c r="I15" s="80">
        <v>0</v>
      </c>
      <c r="J15" s="80" t="str">
        <f ca="1">_xlfn.IFS(ISBLANK('IC3 C'!J15),"",IF(NOT(ISNA('#_IC3 C'!J15)),IF(ISNA('IC3 C'!J15),TRUE,FALSE),FALSE),"StuNAMsg",IF(AND(ISNA('#_IC3 C'!J15),ISNA('IC3 C'!J15)),TRUE,FALSE),"PerfectMsg",IF(NOT(ISERROR('#_IC3 C'!J15)),IF(ISERROR('IC3 C'!J15),TRUE,FALSE),FALSE),"StuErrorMsg",IF(TYPE('#_IC3 C'!J15)&lt;&gt;TYPE('IC3 C'!J15),TRUE,FALSE),"WrongTypeMsg",IF(_xlfn.ISFORMULA('#_IC3 C'!J15),IF(NOT(_xlfn.ISFORMULA('IC3 C'!J15)),TRUE),FALSE),"MissingFormulaMsg",IF(NOT(AND(ISNUMBER(FIND("[",_xlfn.FORMULATEXT('#_IC3 C'!J15))),ISNUMBER(FIND("!",_xlfn.FORMULATEXT('#_IC3 C'!J15))))),AND(ISNUMBER(FIND("[",_xlfn.FORMULATEXT('IC3 C'!J15))),ISNUMBER(FIND("!",_xlfn.FORMULATEXT('IC3 C'!J15)))),FALSE),"ExternalRefsMsg",IF(ISNUMBER('#_IC3 C'!J15),IF(ABS('#_IC3 C'!J15-'IC3 C'!J15)&gt;0.00001,TRUE,FALSE),IF('#_IC3 C'!J15&lt;&gt;'IC3 C'!J15,TRUE,FALSE)),IF(ISNUMBER('#_IC3 C'!J15),IF('#_IC3 C'!J15&gt;'IC3 C'!J15,"TooLow","TooHigh"),"WrongAnswer"),NOT(_xlfn.ISFORMULA('#_IC3 C'!J15)),IF(_xlfn.IFS(ISTEXT('#_IC3 C'!J15),FALSE,ISLOGICAL('#_IC3 C'!J15),FALSE,SUBSTITUTE(CELL("format",'#_IC3 C'!J15),"-","")=SUBSTITUTE(CELL("format",'IC3 C'!J15),"-",""),FALSE,CELL("format",'#_IC3 C'!J15)="G",FALSE,AND(CELL("format",'#_IC3 C'!J15)="F0",CELL("format",'IC3 C'!J15)="G"),FALSE,TRUE,IFERROR(IF(MATCH(CELL("format",'#_IC3 C'!J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C'!J15),_xlfn.FORMULATEXT('IC3 C'!J15),'IC3 C'!J15),"9","#"),"8","#"),"7","#"),"6","#"),"5","#"),"4","#"),"3","#"),"2","#"),"1","#"),"0","#"),"$",""),"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C'!J15),_xlfn.FORMULATEXT('IC3 C'!J15),'IC3 C'!J15),"9","#"),"8","#"),"7","#"),"6","#"),"5","#"),"4","#"),"3","#"),"2","#"),"1","#"),"0","#"),"$","")," ",""),",","@"),"&gt;","@"),"&lt;","@"),"=","@"),")","@"),"(","@"),"^","@"),"/","@"),"+","@"),"*","@"),"-","@"),"@#","")))/2&gt;(LEN(SUBSTITUTE(SUBSTITUTE(SUBSTITUTE(SUBSTITUTE(SUBSTITUTE(SUBSTITUTE(SUBSTITUTE(SUBSTITUTE(SUBSTITUTE(SUBSTITUTE(SUBSTITUTE(SUBSTITUTE(SUBSTITUTE(SUBSTITUTE(SUBSTITUTE(SUBSTITUTE(SUBSTITUTE(SUBSTITUTE(SUBSTITUTE(SUBSTITUTE(SUBSTITUTE(SUBSTITUTE(SUBSTITUTE(IF(_xlfn.ISFORMULA('#_IC3 C'!J15),_xlfn.FORMULATEXT('#_IC3 C'!J15),'#_IC3 C'!J15),"9","#"),"8","#"),"7","#"),"6","#"),"5","#"),"4","#"),"3","#"),"2","#"),"1","#"),"0","#"),"$",""),"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C'!J15),_xlfn.FORMULATEXT('#_IC3 C'!J15),'#_IC3 C'!J15),"9","#"),"8","#"),"7","#"),"6","#"),"5","#"),"4","#"),"3","#"),"2","#"),"1","#"),"0","#"),"$","")," ",""),",","@"),"&gt;","@"),"&lt;","@"),"=","@"),")","@"),"(","@"),"^","@"),"/","@"),"+","@"),"*","@"),"-","@"),"@#","")))/2,TRUE,FALSE),"HardCodeMsg",IF(LEN(IF(_xlfn.ISFORMULA('IC3 C'!J15),_xlfn.FORMULATEXT('IC3 C'!J15),'IC3 C'!J15))-LEN(SUBSTITUTE(IF(_xlfn.ISFORMULA('IC3 C'!J15),_xlfn.FORMULATEXT('IC3 C'!J15),'IC3 C'!J15),"""",""))&gt;LEN(IF(_xlfn.ISFORMULA('#_IC3 C'!J15),_xlfn.FORMULATEXT('#_IC3 C'!J15),'#_IC3 C'!J15))-LEN(SUBSTITUTE(IF(_xlfn.ISFORMULA('#_IC3 C'!J15),_xlfn.FORMULATEXT('#_IC3 C'!J15),'#_IC3 C'!J15),"""","")),TRUE,FALSE),"HardQuoteMsg",IF(LEN(IF(_xlfn.ISFORMULA('IC3 C'!J15),_xlfn.FORMULATEXT('IC3 C'!J15),'IC3 C'!J15))-LEN(SUBSTITUTE(IF(_xlfn.ISFORMULA('IC3 C'!J15),_xlfn.FORMULATEXT('IC3 C'!J15),'IC3 C'!J15),"$",""))&lt;LEN(IF(_xlfn.ISFORMULA('#_IC3 C'!J15),_xlfn.FORMULATEXT('#_IC3 C'!J15),'#_IC3 C'!J15))-LEN(SUBSTITUTE(IF(_xlfn.ISFORMULA('#_IC3 C'!J15),_xlfn.FORMULATEXT('#_IC3 C'!J15),'#_IC3 C'!J15),"$","")),TRUE,FALSE),"MissingAbsMsg",_xlfn.IFS(ISTEXT('#_IC3 C'!J15),FALSE,ISLOGICAL('#_IC3 C'!J15),FALSE,SUBSTITUTE(CELL("format",'#_IC3 C'!J15),"-","")=SUBSTITUTE(CELL("format",'IC3 C'!J15),"-",""),FALSE,CELL("format",'#_IC3 C'!J15)="G",FALSE,AND(CELL("format",'#_IC3 C'!J15)="F0",CELL("format",'IC3 C'!J15)="G"),FALSE,TRUE,IFERROR(IF(MATCH(CELL("format",'#_IC3 C'!J15),FormatCodes_SFX!$A$4:$A$53,0)&gt;0,TRUE),FALSE),TRUE,TRUE),"FormatMsg",TRUE,"PerfectMsg")</f>
        <v/>
      </c>
      <c r="K15" s="110" t="str">
        <f ca="1">_xlfn.IFS(ISBLANK('IC3 C'!K15),"",IF(NOT(ISNA('#_IC3 C'!K15)),IF(ISNA('IC3 C'!K15),TRUE,FALSE),FALSE),"StuNAMsg",IF(AND(ISNA('#_IC3 C'!K15),ISNA('IC3 C'!K15)),TRUE,FALSE),"PerfectMsg",IF(NOT(ISERROR('#_IC3 C'!K15)),IF(ISERROR('IC3 C'!K15),TRUE,FALSE),FALSE),"StuErrorMsg",IF(TYPE('#_IC3 C'!K15)&lt;&gt;TYPE('IC3 C'!K15),TRUE,FALSE),"WrongTypeMsg",IF(_xlfn.ISFORMULA('#_IC3 C'!K15),IF(NOT(_xlfn.ISFORMULA('IC3 C'!K15)),TRUE),FALSE),"MissingFormulaMsg",IF(NOT(AND(ISNUMBER(FIND("[",_xlfn.FORMULATEXT('#_IC3 C'!K15))),ISNUMBER(FIND("!",_xlfn.FORMULATEXT('#_IC3 C'!K15))))),AND(ISNUMBER(FIND("[",_xlfn.FORMULATEXT('IC3 C'!K15))),ISNUMBER(FIND("!",_xlfn.FORMULATEXT('IC3 C'!K15)))),FALSE),"ExternalRefsMsg",IF(ISNUMBER('#_IC3 C'!K15),IF(ABS('#_IC3 C'!K15-'IC3 C'!K15)&gt;0.00001,TRUE,FALSE),IF('#_IC3 C'!K15&lt;&gt;'IC3 C'!K15,TRUE,FALSE)),IF(ISNUMBER('#_IC3 C'!K15),IF('#_IC3 C'!K15&gt;'IC3 C'!K15,"TooLow","TooHigh"),"WrongAnswer"),NOT(_xlfn.ISFORMULA('#_IC3 C'!K15)),IF(_xlfn.IFS(ISTEXT('#_IC3 C'!K15),FALSE,ISLOGICAL('#_IC3 C'!K15),FALSE,SUBSTITUTE(CELL("format",'#_IC3 C'!K15),"-","")=SUBSTITUTE(CELL("format",'IC3 C'!K15),"-",""),FALSE,CELL("format",'#_IC3 C'!K15)="G",FALSE,AND(CELL("format",'#_IC3 C'!K15)="F0",CELL("format",'IC3 C'!K15)="G"),FALSE,TRUE,IFERROR(IF(MATCH(CELL("format",'#_IC3 C'!K15)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C'!K15),_xlfn.FORMULATEXT('IC3 C'!K15),'IC3 C'!K15),"9","#"),"8","#"),"7","#"),"6","#"),"5","#"),"4","#"),"3","#"),"2","#"),"1","#"),"0","#"),"$",""),"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C'!K15),_xlfn.FORMULATEXT('IC3 C'!K15),'IC3 C'!K15),"9","#"),"8","#"),"7","#"),"6","#"),"5","#"),"4","#"),"3","#"),"2","#"),"1","#"),"0","#"),"$","")," ",""),",","@"),"&gt;","@"),"&lt;","@"),"=","@"),")","@"),"(","@"),"^","@"),"/","@"),"+","@"),"*","@"),"-","@"),"@#","")))/2&gt;(LEN(SUBSTITUTE(SUBSTITUTE(SUBSTITUTE(SUBSTITUTE(SUBSTITUTE(SUBSTITUTE(SUBSTITUTE(SUBSTITUTE(SUBSTITUTE(SUBSTITUTE(SUBSTITUTE(SUBSTITUTE(SUBSTITUTE(SUBSTITUTE(SUBSTITUTE(SUBSTITUTE(SUBSTITUTE(SUBSTITUTE(SUBSTITUTE(SUBSTITUTE(SUBSTITUTE(SUBSTITUTE(SUBSTITUTE(IF(_xlfn.ISFORMULA('#_IC3 C'!K15),_xlfn.FORMULATEXT('#_IC3 C'!K15),'#_IC3 C'!K15),"9","#"),"8","#"),"7","#"),"6","#"),"5","#"),"4","#"),"3","#"),"2","#"),"1","#"),"0","#"),"$",""),"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C'!K15),_xlfn.FORMULATEXT('#_IC3 C'!K15),'#_IC3 C'!K15),"9","#"),"8","#"),"7","#"),"6","#"),"5","#"),"4","#"),"3","#"),"2","#"),"1","#"),"0","#"),"$","")," ",""),",","@"),"&gt;","@"),"&lt;","@"),"=","@"),")","@"),"(","@"),"^","@"),"/","@"),"+","@"),"*","@"),"-","@"),"@#","")))/2,TRUE,FALSE),"HardCodeMsg",IF(LEN(IF(_xlfn.ISFORMULA('IC3 C'!K15),_xlfn.FORMULATEXT('IC3 C'!K15),'IC3 C'!K15))-LEN(SUBSTITUTE(IF(_xlfn.ISFORMULA('IC3 C'!K15),_xlfn.FORMULATEXT('IC3 C'!K15),'IC3 C'!K15),"""",""))&gt;LEN(IF(_xlfn.ISFORMULA('#_IC3 C'!K15),_xlfn.FORMULATEXT('#_IC3 C'!K15),'#_IC3 C'!K15))-LEN(SUBSTITUTE(IF(_xlfn.ISFORMULA('#_IC3 C'!K15),_xlfn.FORMULATEXT('#_IC3 C'!K15),'#_IC3 C'!K15),"""","")),TRUE,FALSE),"HardQuoteMsg",IF(LEN(IF(_xlfn.ISFORMULA('IC3 C'!K15),_xlfn.FORMULATEXT('IC3 C'!K15),'IC3 C'!K15))-LEN(SUBSTITUTE(IF(_xlfn.ISFORMULA('IC3 C'!K15),_xlfn.FORMULATEXT('IC3 C'!K15),'IC3 C'!K15),"$",""))&lt;LEN(IF(_xlfn.ISFORMULA('#_IC3 C'!K15),_xlfn.FORMULATEXT('#_IC3 C'!K15),'#_IC3 C'!K15))-LEN(SUBSTITUTE(IF(_xlfn.ISFORMULA('#_IC3 C'!K15),_xlfn.FORMULATEXT('#_IC3 C'!K15),'#_IC3 C'!K15),"$","")),TRUE,FALSE),"MissingAbsMsg",_xlfn.IFS(ISTEXT('#_IC3 C'!K15),FALSE,ISLOGICAL('#_IC3 C'!K15),FALSE,SUBSTITUTE(CELL("format",'#_IC3 C'!K15),"-","")=SUBSTITUTE(CELL("format",'IC3 C'!K15),"-",""),FALSE,CELL("format",'#_IC3 C'!K15)="G",FALSE,AND(CELL("format",'#_IC3 C'!K15)="F0",CELL("format",'IC3 C'!K15)="G"),FALSE,TRUE,IFERROR(IF(MATCH(CELL("format",'#_IC3 C'!K15),FormatCodes_SFX!$A$4:$A$53,0)&gt;0,TRUE),FALSE),TRUE,TRUE),"FormatMsg",TRUE,"PerfectMsg")</f>
        <v/>
      </c>
    </row>
    <row r="16" spans="1:11" x14ac:dyDescent="0.15">
      <c r="A16" s="80">
        <v>0</v>
      </c>
      <c r="B16" s="110">
        <v>0</v>
      </c>
      <c r="C16" s="80">
        <v>0</v>
      </c>
      <c r="F16" s="80">
        <v>0</v>
      </c>
      <c r="G16" s="80">
        <v>0</v>
      </c>
      <c r="H16" s="80">
        <v>0</v>
      </c>
      <c r="I16" s="80">
        <v>0</v>
      </c>
      <c r="J16" s="80" t="str">
        <f ca="1">_xlfn.IFS(ISBLANK('IC3 C'!J16),"",IF(NOT(ISNA('#_IC3 C'!J16)),IF(ISNA('IC3 C'!J16),TRUE,FALSE),FALSE),"StuNAMsg",IF(AND(ISNA('#_IC3 C'!J16),ISNA('IC3 C'!J16)),TRUE,FALSE),"PerfectMsg",IF(NOT(ISERROR('#_IC3 C'!J16)),IF(ISERROR('IC3 C'!J16),TRUE,FALSE),FALSE),"StuErrorMsg",IF(TYPE('#_IC3 C'!J16)&lt;&gt;TYPE('IC3 C'!J16),TRUE,FALSE),"WrongTypeMsg",IF(_xlfn.ISFORMULA('#_IC3 C'!J16),IF(NOT(_xlfn.ISFORMULA('IC3 C'!J16)),TRUE),FALSE),"MissingFormulaMsg",IF(NOT(AND(ISNUMBER(FIND("[",_xlfn.FORMULATEXT('#_IC3 C'!J16))),ISNUMBER(FIND("!",_xlfn.FORMULATEXT('#_IC3 C'!J16))))),AND(ISNUMBER(FIND("[",_xlfn.FORMULATEXT('IC3 C'!J16))),ISNUMBER(FIND("!",_xlfn.FORMULATEXT('IC3 C'!J16)))),FALSE),"ExternalRefsMsg",IF(ISNUMBER('#_IC3 C'!J16),IF(ABS('#_IC3 C'!J16-'IC3 C'!J16)&gt;0.00001,TRUE,FALSE),IF('#_IC3 C'!J16&lt;&gt;'IC3 C'!J16,TRUE,FALSE)),IF(ISNUMBER('#_IC3 C'!J16),IF('#_IC3 C'!J16&gt;'IC3 C'!J16,"TooLow","TooHigh"),"WrongAnswer"),NOT(_xlfn.ISFORMULA('#_IC3 C'!J16)),IF(_xlfn.IFS(ISTEXT('#_IC3 C'!J16),FALSE,ISLOGICAL('#_IC3 C'!J16),FALSE,SUBSTITUTE(CELL("format",'#_IC3 C'!J16),"-","")=SUBSTITUTE(CELL("format",'IC3 C'!J16),"-",""),FALSE,CELL("format",'#_IC3 C'!J16)="G",FALSE,AND(CELL("format",'#_IC3 C'!J16)="F0",CELL("format",'IC3 C'!J16)="G"),FALSE,TRUE,IFERROR(IF(MATCH(CELL("format",'#_IC3 C'!J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C'!J16),_xlfn.FORMULATEXT('IC3 C'!J16),'IC3 C'!J16),"9","#"),"8","#"),"7","#"),"6","#"),"5","#"),"4","#"),"3","#"),"2","#"),"1","#"),"0","#"),"$",""),"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C'!J16),_xlfn.FORMULATEXT('IC3 C'!J16),'IC3 C'!J16),"9","#"),"8","#"),"7","#"),"6","#"),"5","#"),"4","#"),"3","#"),"2","#"),"1","#"),"0","#"),"$","")," ",""),",","@"),"&gt;","@"),"&lt;","@"),"=","@"),")","@"),"(","@"),"^","@"),"/","@"),"+","@"),"*","@"),"-","@"),"@#","")))/2&gt;(LEN(SUBSTITUTE(SUBSTITUTE(SUBSTITUTE(SUBSTITUTE(SUBSTITUTE(SUBSTITUTE(SUBSTITUTE(SUBSTITUTE(SUBSTITUTE(SUBSTITUTE(SUBSTITUTE(SUBSTITUTE(SUBSTITUTE(SUBSTITUTE(SUBSTITUTE(SUBSTITUTE(SUBSTITUTE(SUBSTITUTE(SUBSTITUTE(SUBSTITUTE(SUBSTITUTE(SUBSTITUTE(SUBSTITUTE(IF(_xlfn.ISFORMULA('#_IC3 C'!J16),_xlfn.FORMULATEXT('#_IC3 C'!J16),'#_IC3 C'!J16),"9","#"),"8","#"),"7","#"),"6","#"),"5","#"),"4","#"),"3","#"),"2","#"),"1","#"),"0","#"),"$",""),"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C'!J16),_xlfn.FORMULATEXT('#_IC3 C'!J16),'#_IC3 C'!J16),"9","#"),"8","#"),"7","#"),"6","#"),"5","#"),"4","#"),"3","#"),"2","#"),"1","#"),"0","#"),"$","")," ",""),",","@"),"&gt;","@"),"&lt;","@"),"=","@"),")","@"),"(","@"),"^","@"),"/","@"),"+","@"),"*","@"),"-","@"),"@#","")))/2,TRUE,FALSE),"HardCodeMsg",IF(LEN(IF(_xlfn.ISFORMULA('IC3 C'!J16),_xlfn.FORMULATEXT('IC3 C'!J16),'IC3 C'!J16))-LEN(SUBSTITUTE(IF(_xlfn.ISFORMULA('IC3 C'!J16),_xlfn.FORMULATEXT('IC3 C'!J16),'IC3 C'!J16),"""",""))&gt;LEN(IF(_xlfn.ISFORMULA('#_IC3 C'!J16),_xlfn.FORMULATEXT('#_IC3 C'!J16),'#_IC3 C'!J16))-LEN(SUBSTITUTE(IF(_xlfn.ISFORMULA('#_IC3 C'!J16),_xlfn.FORMULATEXT('#_IC3 C'!J16),'#_IC3 C'!J16),"""","")),TRUE,FALSE),"HardQuoteMsg",IF(LEN(IF(_xlfn.ISFORMULA('IC3 C'!J16),_xlfn.FORMULATEXT('IC3 C'!J16),'IC3 C'!J16))-LEN(SUBSTITUTE(IF(_xlfn.ISFORMULA('IC3 C'!J16),_xlfn.FORMULATEXT('IC3 C'!J16),'IC3 C'!J16),"$",""))&lt;LEN(IF(_xlfn.ISFORMULA('#_IC3 C'!J16),_xlfn.FORMULATEXT('#_IC3 C'!J16),'#_IC3 C'!J16))-LEN(SUBSTITUTE(IF(_xlfn.ISFORMULA('#_IC3 C'!J16),_xlfn.FORMULATEXT('#_IC3 C'!J16),'#_IC3 C'!J16),"$","")),TRUE,FALSE),"MissingAbsMsg",_xlfn.IFS(ISTEXT('#_IC3 C'!J16),FALSE,ISLOGICAL('#_IC3 C'!J16),FALSE,SUBSTITUTE(CELL("format",'#_IC3 C'!J16),"-","")=SUBSTITUTE(CELL("format",'IC3 C'!J16),"-",""),FALSE,CELL("format",'#_IC3 C'!J16)="G",FALSE,AND(CELL("format",'#_IC3 C'!J16)="F0",CELL("format",'IC3 C'!J16)="G"),FALSE,TRUE,IFERROR(IF(MATCH(CELL("format",'#_IC3 C'!J16),FormatCodes_SFX!$A$4:$A$53,0)&gt;0,TRUE),FALSE),TRUE,TRUE),"FormatMsg",TRUE,"PerfectMsg")</f>
        <v/>
      </c>
      <c r="K16" s="110" t="str">
        <f ca="1">_xlfn.IFS(ISBLANK('IC3 C'!K16),"",IF(NOT(ISNA('#_IC3 C'!K16)),IF(ISNA('IC3 C'!K16),TRUE,FALSE),FALSE),"StuNAMsg",IF(AND(ISNA('#_IC3 C'!K16),ISNA('IC3 C'!K16)),TRUE,FALSE),"PerfectMsg",IF(NOT(ISERROR('#_IC3 C'!K16)),IF(ISERROR('IC3 C'!K16),TRUE,FALSE),FALSE),"StuErrorMsg",IF(TYPE('#_IC3 C'!K16)&lt;&gt;TYPE('IC3 C'!K16),TRUE,FALSE),"WrongTypeMsg",IF(_xlfn.ISFORMULA('#_IC3 C'!K16),IF(NOT(_xlfn.ISFORMULA('IC3 C'!K16)),TRUE),FALSE),"MissingFormulaMsg",IF(NOT(AND(ISNUMBER(FIND("[",_xlfn.FORMULATEXT('#_IC3 C'!K16))),ISNUMBER(FIND("!",_xlfn.FORMULATEXT('#_IC3 C'!K16))))),AND(ISNUMBER(FIND("[",_xlfn.FORMULATEXT('IC3 C'!K16))),ISNUMBER(FIND("!",_xlfn.FORMULATEXT('IC3 C'!K16)))),FALSE),"ExternalRefsMsg",IF(ISNUMBER('#_IC3 C'!K16),IF(ABS('#_IC3 C'!K16-'IC3 C'!K16)&gt;0.00001,TRUE,FALSE),IF('#_IC3 C'!K16&lt;&gt;'IC3 C'!K16,TRUE,FALSE)),IF(ISNUMBER('#_IC3 C'!K16),IF('#_IC3 C'!K16&gt;'IC3 C'!K16,"TooLow","TooHigh"),"WrongAnswer"),NOT(_xlfn.ISFORMULA('#_IC3 C'!K16)),IF(_xlfn.IFS(ISTEXT('#_IC3 C'!K16),FALSE,ISLOGICAL('#_IC3 C'!K16),FALSE,SUBSTITUTE(CELL("format",'#_IC3 C'!K16),"-","")=SUBSTITUTE(CELL("format",'IC3 C'!K16),"-",""),FALSE,CELL("format",'#_IC3 C'!K16)="G",FALSE,AND(CELL("format",'#_IC3 C'!K16)="F0",CELL("format",'IC3 C'!K16)="G"),FALSE,TRUE,IFERROR(IF(MATCH(CELL("format",'#_IC3 C'!K16)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C'!K16),_xlfn.FORMULATEXT('IC3 C'!K16),'IC3 C'!K16),"9","#"),"8","#"),"7","#"),"6","#"),"5","#"),"4","#"),"3","#"),"2","#"),"1","#"),"0","#"),"$",""),"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C'!K16),_xlfn.FORMULATEXT('IC3 C'!K16),'IC3 C'!K16),"9","#"),"8","#"),"7","#"),"6","#"),"5","#"),"4","#"),"3","#"),"2","#"),"1","#"),"0","#"),"$","")," ",""),",","@"),"&gt;","@"),"&lt;","@"),"=","@"),")","@"),"(","@"),"^","@"),"/","@"),"+","@"),"*","@"),"-","@"),"@#","")))/2&gt;(LEN(SUBSTITUTE(SUBSTITUTE(SUBSTITUTE(SUBSTITUTE(SUBSTITUTE(SUBSTITUTE(SUBSTITUTE(SUBSTITUTE(SUBSTITUTE(SUBSTITUTE(SUBSTITUTE(SUBSTITUTE(SUBSTITUTE(SUBSTITUTE(SUBSTITUTE(SUBSTITUTE(SUBSTITUTE(SUBSTITUTE(SUBSTITUTE(SUBSTITUTE(SUBSTITUTE(SUBSTITUTE(SUBSTITUTE(IF(_xlfn.ISFORMULA('#_IC3 C'!K16),_xlfn.FORMULATEXT('#_IC3 C'!K16),'#_IC3 C'!K16),"9","#"),"8","#"),"7","#"),"6","#"),"5","#"),"4","#"),"3","#"),"2","#"),"1","#"),"0","#"),"$",""),"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C'!K16),_xlfn.FORMULATEXT('#_IC3 C'!K16),'#_IC3 C'!K16),"9","#"),"8","#"),"7","#"),"6","#"),"5","#"),"4","#"),"3","#"),"2","#"),"1","#"),"0","#"),"$","")," ",""),",","@"),"&gt;","@"),"&lt;","@"),"=","@"),")","@"),"(","@"),"^","@"),"/","@"),"+","@"),"*","@"),"-","@"),"@#","")))/2,TRUE,FALSE),"HardCodeMsg",IF(LEN(IF(_xlfn.ISFORMULA('IC3 C'!K16),_xlfn.FORMULATEXT('IC3 C'!K16),'IC3 C'!K16))-LEN(SUBSTITUTE(IF(_xlfn.ISFORMULA('IC3 C'!K16),_xlfn.FORMULATEXT('IC3 C'!K16),'IC3 C'!K16),"""",""))&gt;LEN(IF(_xlfn.ISFORMULA('#_IC3 C'!K16),_xlfn.FORMULATEXT('#_IC3 C'!K16),'#_IC3 C'!K16))-LEN(SUBSTITUTE(IF(_xlfn.ISFORMULA('#_IC3 C'!K16),_xlfn.FORMULATEXT('#_IC3 C'!K16),'#_IC3 C'!K16),"""","")),TRUE,FALSE),"HardQuoteMsg",IF(LEN(IF(_xlfn.ISFORMULA('IC3 C'!K16),_xlfn.FORMULATEXT('IC3 C'!K16),'IC3 C'!K16))-LEN(SUBSTITUTE(IF(_xlfn.ISFORMULA('IC3 C'!K16),_xlfn.FORMULATEXT('IC3 C'!K16),'IC3 C'!K16),"$",""))&lt;LEN(IF(_xlfn.ISFORMULA('#_IC3 C'!K16),_xlfn.FORMULATEXT('#_IC3 C'!K16),'#_IC3 C'!K16))-LEN(SUBSTITUTE(IF(_xlfn.ISFORMULA('#_IC3 C'!K16),_xlfn.FORMULATEXT('#_IC3 C'!K16),'#_IC3 C'!K16),"$","")),TRUE,FALSE),"MissingAbsMsg",_xlfn.IFS(ISTEXT('#_IC3 C'!K16),FALSE,ISLOGICAL('#_IC3 C'!K16),FALSE,SUBSTITUTE(CELL("format",'#_IC3 C'!K16),"-","")=SUBSTITUTE(CELL("format",'IC3 C'!K16),"-",""),FALSE,CELL("format",'#_IC3 C'!K16)="G",FALSE,AND(CELL("format",'#_IC3 C'!K16)="F0",CELL("format",'IC3 C'!K16)="G"),FALSE,TRUE,IFERROR(IF(MATCH(CELL("format",'#_IC3 C'!K16),FormatCodes_SFX!$A$4:$A$53,0)&gt;0,TRUE),FALSE),TRUE,TRUE),"FormatMsg",TRUE,"PerfectMsg")</f>
        <v/>
      </c>
    </row>
    <row r="17" spans="1:11" x14ac:dyDescent="0.15">
      <c r="A17" s="80">
        <v>0</v>
      </c>
      <c r="B17" s="110">
        <v>0</v>
      </c>
      <c r="C17" s="80">
        <v>0</v>
      </c>
      <c r="F17" s="80">
        <v>0</v>
      </c>
      <c r="G17" s="80">
        <v>0</v>
      </c>
      <c r="H17" s="80">
        <v>0</v>
      </c>
      <c r="I17" s="80">
        <v>0</v>
      </c>
      <c r="J17" s="80" t="str">
        <f ca="1">_xlfn.IFS(ISBLANK('IC3 C'!J17),"",IF(NOT(ISNA('#_IC3 C'!J17)),IF(ISNA('IC3 C'!J17),TRUE,FALSE),FALSE),"StuNAMsg",IF(AND(ISNA('#_IC3 C'!J17),ISNA('IC3 C'!J17)),TRUE,FALSE),"PerfectMsg",IF(NOT(ISERROR('#_IC3 C'!J17)),IF(ISERROR('IC3 C'!J17),TRUE,FALSE),FALSE),"StuErrorMsg",IF(TYPE('#_IC3 C'!J17)&lt;&gt;TYPE('IC3 C'!J17),TRUE,FALSE),"WrongTypeMsg",IF(_xlfn.ISFORMULA('#_IC3 C'!J17),IF(NOT(_xlfn.ISFORMULA('IC3 C'!J17)),TRUE),FALSE),"MissingFormulaMsg",IF(NOT(AND(ISNUMBER(FIND("[",_xlfn.FORMULATEXT('#_IC3 C'!J17))),ISNUMBER(FIND("!",_xlfn.FORMULATEXT('#_IC3 C'!J17))))),AND(ISNUMBER(FIND("[",_xlfn.FORMULATEXT('IC3 C'!J17))),ISNUMBER(FIND("!",_xlfn.FORMULATEXT('IC3 C'!J17)))),FALSE),"ExternalRefsMsg",IF(ISNUMBER('#_IC3 C'!J17),IF(ABS('#_IC3 C'!J17-'IC3 C'!J17)&gt;0.00001,TRUE,FALSE),IF('#_IC3 C'!J17&lt;&gt;'IC3 C'!J17,TRUE,FALSE)),IF(ISNUMBER('#_IC3 C'!J17),IF('#_IC3 C'!J17&gt;'IC3 C'!J17,"TooLow","TooHigh"),"WrongAnswer"),NOT(_xlfn.ISFORMULA('#_IC3 C'!J17)),IF(_xlfn.IFS(ISTEXT('#_IC3 C'!J17),FALSE,ISLOGICAL('#_IC3 C'!J17),FALSE,SUBSTITUTE(CELL("format",'#_IC3 C'!J17),"-","")=SUBSTITUTE(CELL("format",'IC3 C'!J17),"-",""),FALSE,CELL("format",'#_IC3 C'!J17)="G",FALSE,AND(CELL("format",'#_IC3 C'!J17)="F0",CELL("format",'IC3 C'!J17)="G"),FALSE,TRUE,IFERROR(IF(MATCH(CELL("format",'#_IC3 C'!J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C'!J17),_xlfn.FORMULATEXT('IC3 C'!J17),'IC3 C'!J17),"9","#"),"8","#"),"7","#"),"6","#"),"5","#"),"4","#"),"3","#"),"2","#"),"1","#"),"0","#"),"$",""),"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C'!J17),_xlfn.FORMULATEXT('IC3 C'!J17),'IC3 C'!J17),"9","#"),"8","#"),"7","#"),"6","#"),"5","#"),"4","#"),"3","#"),"2","#"),"1","#"),"0","#"),"$","")," ",""),",","@"),"&gt;","@"),"&lt;","@"),"=","@"),")","@"),"(","@"),"^","@"),"/","@"),"+","@"),"*","@"),"-","@"),"@#","")))/2&gt;(LEN(SUBSTITUTE(SUBSTITUTE(SUBSTITUTE(SUBSTITUTE(SUBSTITUTE(SUBSTITUTE(SUBSTITUTE(SUBSTITUTE(SUBSTITUTE(SUBSTITUTE(SUBSTITUTE(SUBSTITUTE(SUBSTITUTE(SUBSTITUTE(SUBSTITUTE(SUBSTITUTE(SUBSTITUTE(SUBSTITUTE(SUBSTITUTE(SUBSTITUTE(SUBSTITUTE(SUBSTITUTE(SUBSTITUTE(IF(_xlfn.ISFORMULA('#_IC3 C'!J17),_xlfn.FORMULATEXT('#_IC3 C'!J17),'#_IC3 C'!J17),"9","#"),"8","#"),"7","#"),"6","#"),"5","#"),"4","#"),"3","#"),"2","#"),"1","#"),"0","#"),"$",""),"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C'!J17),_xlfn.FORMULATEXT('#_IC3 C'!J17),'#_IC3 C'!J17),"9","#"),"8","#"),"7","#"),"6","#"),"5","#"),"4","#"),"3","#"),"2","#"),"1","#"),"0","#"),"$","")," ",""),",","@"),"&gt;","@"),"&lt;","@"),"=","@"),")","@"),"(","@"),"^","@"),"/","@"),"+","@"),"*","@"),"-","@"),"@#","")))/2,TRUE,FALSE),"HardCodeMsg",IF(LEN(IF(_xlfn.ISFORMULA('IC3 C'!J17),_xlfn.FORMULATEXT('IC3 C'!J17),'IC3 C'!J17))-LEN(SUBSTITUTE(IF(_xlfn.ISFORMULA('IC3 C'!J17),_xlfn.FORMULATEXT('IC3 C'!J17),'IC3 C'!J17),"""",""))&gt;LEN(IF(_xlfn.ISFORMULA('#_IC3 C'!J17),_xlfn.FORMULATEXT('#_IC3 C'!J17),'#_IC3 C'!J17))-LEN(SUBSTITUTE(IF(_xlfn.ISFORMULA('#_IC3 C'!J17),_xlfn.FORMULATEXT('#_IC3 C'!J17),'#_IC3 C'!J17),"""","")),TRUE,FALSE),"HardQuoteMsg",IF(LEN(IF(_xlfn.ISFORMULA('IC3 C'!J17),_xlfn.FORMULATEXT('IC3 C'!J17),'IC3 C'!J17))-LEN(SUBSTITUTE(IF(_xlfn.ISFORMULA('IC3 C'!J17),_xlfn.FORMULATEXT('IC3 C'!J17),'IC3 C'!J17),"$",""))&lt;LEN(IF(_xlfn.ISFORMULA('#_IC3 C'!J17),_xlfn.FORMULATEXT('#_IC3 C'!J17),'#_IC3 C'!J17))-LEN(SUBSTITUTE(IF(_xlfn.ISFORMULA('#_IC3 C'!J17),_xlfn.FORMULATEXT('#_IC3 C'!J17),'#_IC3 C'!J17),"$","")),TRUE,FALSE),"MissingAbsMsg",_xlfn.IFS(ISTEXT('#_IC3 C'!J17),FALSE,ISLOGICAL('#_IC3 C'!J17),FALSE,SUBSTITUTE(CELL("format",'#_IC3 C'!J17),"-","")=SUBSTITUTE(CELL("format",'IC3 C'!J17),"-",""),FALSE,CELL("format",'#_IC3 C'!J17)="G",FALSE,AND(CELL("format",'#_IC3 C'!J17)="F0",CELL("format",'IC3 C'!J17)="G"),FALSE,TRUE,IFERROR(IF(MATCH(CELL("format",'#_IC3 C'!J17),FormatCodes_SFX!$A$4:$A$53,0)&gt;0,TRUE),FALSE),TRUE,TRUE),"FormatMsg",TRUE,"PerfectMsg")</f>
        <v/>
      </c>
      <c r="K17" s="110" t="str">
        <f ca="1">_xlfn.IFS(ISBLANK('IC3 C'!K17),"",IF(NOT(ISNA('#_IC3 C'!K17)),IF(ISNA('IC3 C'!K17),TRUE,FALSE),FALSE),"StuNAMsg",IF(AND(ISNA('#_IC3 C'!K17),ISNA('IC3 C'!K17)),TRUE,FALSE),"PerfectMsg",IF(NOT(ISERROR('#_IC3 C'!K17)),IF(ISERROR('IC3 C'!K17),TRUE,FALSE),FALSE),"StuErrorMsg",IF(TYPE('#_IC3 C'!K17)&lt;&gt;TYPE('IC3 C'!K17),TRUE,FALSE),"WrongTypeMsg",IF(_xlfn.ISFORMULA('#_IC3 C'!K17),IF(NOT(_xlfn.ISFORMULA('IC3 C'!K17)),TRUE),FALSE),"MissingFormulaMsg",IF(NOT(AND(ISNUMBER(FIND("[",_xlfn.FORMULATEXT('#_IC3 C'!K17))),ISNUMBER(FIND("!",_xlfn.FORMULATEXT('#_IC3 C'!K17))))),AND(ISNUMBER(FIND("[",_xlfn.FORMULATEXT('IC3 C'!K17))),ISNUMBER(FIND("!",_xlfn.FORMULATEXT('IC3 C'!K17)))),FALSE),"ExternalRefsMsg",IF(ISNUMBER('#_IC3 C'!K17),IF(ABS('#_IC3 C'!K17-'IC3 C'!K17)&gt;0.00001,TRUE,FALSE),IF('#_IC3 C'!K17&lt;&gt;'IC3 C'!K17,TRUE,FALSE)),IF(ISNUMBER('#_IC3 C'!K17),IF('#_IC3 C'!K17&gt;'IC3 C'!K17,"TooLow","TooHigh"),"WrongAnswer"),NOT(_xlfn.ISFORMULA('#_IC3 C'!K17)),IF(_xlfn.IFS(ISTEXT('#_IC3 C'!K17),FALSE,ISLOGICAL('#_IC3 C'!K17),FALSE,SUBSTITUTE(CELL("format",'#_IC3 C'!K17),"-","")=SUBSTITUTE(CELL("format",'IC3 C'!K17),"-",""),FALSE,CELL("format",'#_IC3 C'!K17)="G",FALSE,AND(CELL("format",'#_IC3 C'!K17)="F0",CELL("format",'IC3 C'!K17)="G"),FALSE,TRUE,IFERROR(IF(MATCH(CELL("format",'#_IC3 C'!K17)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C'!K17),_xlfn.FORMULATEXT('IC3 C'!K17),'IC3 C'!K17),"9","#"),"8","#"),"7","#"),"6","#"),"5","#"),"4","#"),"3","#"),"2","#"),"1","#"),"0","#"),"$",""),"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C'!K17),_xlfn.FORMULATEXT('IC3 C'!K17),'IC3 C'!K17),"9","#"),"8","#"),"7","#"),"6","#"),"5","#"),"4","#"),"3","#"),"2","#"),"1","#"),"0","#"),"$","")," ",""),",","@"),"&gt;","@"),"&lt;","@"),"=","@"),")","@"),"(","@"),"^","@"),"/","@"),"+","@"),"*","@"),"-","@"),"@#","")))/2&gt;(LEN(SUBSTITUTE(SUBSTITUTE(SUBSTITUTE(SUBSTITUTE(SUBSTITUTE(SUBSTITUTE(SUBSTITUTE(SUBSTITUTE(SUBSTITUTE(SUBSTITUTE(SUBSTITUTE(SUBSTITUTE(SUBSTITUTE(SUBSTITUTE(SUBSTITUTE(SUBSTITUTE(SUBSTITUTE(SUBSTITUTE(SUBSTITUTE(SUBSTITUTE(SUBSTITUTE(SUBSTITUTE(SUBSTITUTE(IF(_xlfn.ISFORMULA('#_IC3 C'!K17),_xlfn.FORMULATEXT('#_IC3 C'!K17),'#_IC3 C'!K17),"9","#"),"8","#"),"7","#"),"6","#"),"5","#"),"4","#"),"3","#"),"2","#"),"1","#"),"0","#"),"$",""),"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C'!K17),_xlfn.FORMULATEXT('#_IC3 C'!K17),'#_IC3 C'!K17),"9","#"),"8","#"),"7","#"),"6","#"),"5","#"),"4","#"),"3","#"),"2","#"),"1","#"),"0","#"),"$","")," ",""),",","@"),"&gt;","@"),"&lt;","@"),"=","@"),")","@"),"(","@"),"^","@"),"/","@"),"+","@"),"*","@"),"-","@"),"@#","")))/2,TRUE,FALSE),"HardCodeMsg",IF(LEN(IF(_xlfn.ISFORMULA('IC3 C'!K17),_xlfn.FORMULATEXT('IC3 C'!K17),'IC3 C'!K17))-LEN(SUBSTITUTE(IF(_xlfn.ISFORMULA('IC3 C'!K17),_xlfn.FORMULATEXT('IC3 C'!K17),'IC3 C'!K17),"""",""))&gt;LEN(IF(_xlfn.ISFORMULA('#_IC3 C'!K17),_xlfn.FORMULATEXT('#_IC3 C'!K17),'#_IC3 C'!K17))-LEN(SUBSTITUTE(IF(_xlfn.ISFORMULA('#_IC3 C'!K17),_xlfn.FORMULATEXT('#_IC3 C'!K17),'#_IC3 C'!K17),"""","")),TRUE,FALSE),"HardQuoteMsg",IF(LEN(IF(_xlfn.ISFORMULA('IC3 C'!K17),_xlfn.FORMULATEXT('IC3 C'!K17),'IC3 C'!K17))-LEN(SUBSTITUTE(IF(_xlfn.ISFORMULA('IC3 C'!K17),_xlfn.FORMULATEXT('IC3 C'!K17),'IC3 C'!K17),"$",""))&lt;LEN(IF(_xlfn.ISFORMULA('#_IC3 C'!K17),_xlfn.FORMULATEXT('#_IC3 C'!K17),'#_IC3 C'!K17))-LEN(SUBSTITUTE(IF(_xlfn.ISFORMULA('#_IC3 C'!K17),_xlfn.FORMULATEXT('#_IC3 C'!K17),'#_IC3 C'!K17),"$","")),TRUE,FALSE),"MissingAbsMsg",_xlfn.IFS(ISTEXT('#_IC3 C'!K17),FALSE,ISLOGICAL('#_IC3 C'!K17),FALSE,SUBSTITUTE(CELL("format",'#_IC3 C'!K17),"-","")=SUBSTITUTE(CELL("format",'IC3 C'!K17),"-",""),FALSE,CELL("format",'#_IC3 C'!K17)="G",FALSE,AND(CELL("format",'#_IC3 C'!K17)="F0",CELL("format",'IC3 C'!K17)="G"),FALSE,TRUE,IFERROR(IF(MATCH(CELL("format",'#_IC3 C'!K17),FormatCodes_SFX!$A$4:$A$53,0)&gt;0,TRUE),FALSE),TRUE,TRUE),"FormatMsg",TRUE,"PerfectMsg")</f>
        <v/>
      </c>
    </row>
    <row r="18" spans="1:11" x14ac:dyDescent="0.15">
      <c r="A18" s="80">
        <v>0</v>
      </c>
      <c r="B18" s="110">
        <v>0</v>
      </c>
      <c r="C18" s="80">
        <v>0</v>
      </c>
      <c r="F18" s="80">
        <v>0</v>
      </c>
      <c r="G18" s="80">
        <v>0</v>
      </c>
      <c r="H18" s="80">
        <v>0</v>
      </c>
      <c r="I18" s="80">
        <v>0</v>
      </c>
      <c r="J18" s="80" t="str">
        <f ca="1">_xlfn.IFS(ISBLANK('IC3 C'!J18),"",IF(NOT(ISNA('#_IC3 C'!J18)),IF(ISNA('IC3 C'!J18),TRUE,FALSE),FALSE),"StuNAMsg",IF(AND(ISNA('#_IC3 C'!J18),ISNA('IC3 C'!J18)),TRUE,FALSE),"PerfectMsg",IF(NOT(ISERROR('#_IC3 C'!J18)),IF(ISERROR('IC3 C'!J18),TRUE,FALSE),FALSE),"StuErrorMsg",IF(TYPE('#_IC3 C'!J18)&lt;&gt;TYPE('IC3 C'!J18),TRUE,FALSE),"WrongTypeMsg",IF(_xlfn.ISFORMULA('#_IC3 C'!J18),IF(NOT(_xlfn.ISFORMULA('IC3 C'!J18)),TRUE),FALSE),"MissingFormulaMsg",IF(NOT(AND(ISNUMBER(FIND("[",_xlfn.FORMULATEXT('#_IC3 C'!J18))),ISNUMBER(FIND("!",_xlfn.FORMULATEXT('#_IC3 C'!J18))))),AND(ISNUMBER(FIND("[",_xlfn.FORMULATEXT('IC3 C'!J18))),ISNUMBER(FIND("!",_xlfn.FORMULATEXT('IC3 C'!J18)))),FALSE),"ExternalRefsMsg",IF(ISNUMBER('#_IC3 C'!J18),IF(ABS('#_IC3 C'!J18-'IC3 C'!J18)&gt;0.00001,TRUE,FALSE),IF('#_IC3 C'!J18&lt;&gt;'IC3 C'!J18,TRUE,FALSE)),IF(ISNUMBER('#_IC3 C'!J18),IF('#_IC3 C'!J18&gt;'IC3 C'!J18,"TooLow","TooHigh"),"WrongAnswer"),NOT(_xlfn.ISFORMULA('#_IC3 C'!J18)),IF(_xlfn.IFS(ISTEXT('#_IC3 C'!J18),FALSE,ISLOGICAL('#_IC3 C'!J18),FALSE,SUBSTITUTE(CELL("format",'#_IC3 C'!J18),"-","")=SUBSTITUTE(CELL("format",'IC3 C'!J18),"-",""),FALSE,CELL("format",'#_IC3 C'!J18)="G",FALSE,AND(CELL("format",'#_IC3 C'!J18)="F0",CELL("format",'IC3 C'!J18)="G"),FALSE,TRUE,IFERROR(IF(MATCH(CELL("format",'#_IC3 C'!J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C'!J18),_xlfn.FORMULATEXT('IC3 C'!J18),'IC3 C'!J18),"9","#"),"8","#"),"7","#"),"6","#"),"5","#"),"4","#"),"3","#"),"2","#"),"1","#"),"0","#"),"$",""),"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C'!J18),_xlfn.FORMULATEXT('IC3 C'!J18),'IC3 C'!J18),"9","#"),"8","#"),"7","#"),"6","#"),"5","#"),"4","#"),"3","#"),"2","#"),"1","#"),"0","#"),"$","")," ",""),",","@"),"&gt;","@"),"&lt;","@"),"=","@"),")","@"),"(","@"),"^","@"),"/","@"),"+","@"),"*","@"),"-","@"),"@#","")))/2&gt;(LEN(SUBSTITUTE(SUBSTITUTE(SUBSTITUTE(SUBSTITUTE(SUBSTITUTE(SUBSTITUTE(SUBSTITUTE(SUBSTITUTE(SUBSTITUTE(SUBSTITUTE(SUBSTITUTE(SUBSTITUTE(SUBSTITUTE(SUBSTITUTE(SUBSTITUTE(SUBSTITUTE(SUBSTITUTE(SUBSTITUTE(SUBSTITUTE(SUBSTITUTE(SUBSTITUTE(SUBSTITUTE(SUBSTITUTE(IF(_xlfn.ISFORMULA('#_IC3 C'!J18),_xlfn.FORMULATEXT('#_IC3 C'!J18),'#_IC3 C'!J18),"9","#"),"8","#"),"7","#"),"6","#"),"5","#"),"4","#"),"3","#"),"2","#"),"1","#"),"0","#"),"$",""),"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C'!J18),_xlfn.FORMULATEXT('#_IC3 C'!J18),'#_IC3 C'!J18),"9","#"),"8","#"),"7","#"),"6","#"),"5","#"),"4","#"),"3","#"),"2","#"),"1","#"),"0","#"),"$","")," ",""),",","@"),"&gt;","@"),"&lt;","@"),"=","@"),")","@"),"(","@"),"^","@"),"/","@"),"+","@"),"*","@"),"-","@"),"@#","")))/2,TRUE,FALSE),"HardCodeMsg",IF(LEN(IF(_xlfn.ISFORMULA('IC3 C'!J18),_xlfn.FORMULATEXT('IC3 C'!J18),'IC3 C'!J18))-LEN(SUBSTITUTE(IF(_xlfn.ISFORMULA('IC3 C'!J18),_xlfn.FORMULATEXT('IC3 C'!J18),'IC3 C'!J18),"""",""))&gt;LEN(IF(_xlfn.ISFORMULA('#_IC3 C'!J18),_xlfn.FORMULATEXT('#_IC3 C'!J18),'#_IC3 C'!J18))-LEN(SUBSTITUTE(IF(_xlfn.ISFORMULA('#_IC3 C'!J18),_xlfn.FORMULATEXT('#_IC3 C'!J18),'#_IC3 C'!J18),"""","")),TRUE,FALSE),"HardQuoteMsg",IF(LEN(IF(_xlfn.ISFORMULA('IC3 C'!J18),_xlfn.FORMULATEXT('IC3 C'!J18),'IC3 C'!J18))-LEN(SUBSTITUTE(IF(_xlfn.ISFORMULA('IC3 C'!J18),_xlfn.FORMULATEXT('IC3 C'!J18),'IC3 C'!J18),"$",""))&lt;LEN(IF(_xlfn.ISFORMULA('#_IC3 C'!J18),_xlfn.FORMULATEXT('#_IC3 C'!J18),'#_IC3 C'!J18))-LEN(SUBSTITUTE(IF(_xlfn.ISFORMULA('#_IC3 C'!J18),_xlfn.FORMULATEXT('#_IC3 C'!J18),'#_IC3 C'!J18),"$","")),TRUE,FALSE),"MissingAbsMsg",_xlfn.IFS(ISTEXT('#_IC3 C'!J18),FALSE,ISLOGICAL('#_IC3 C'!J18),FALSE,SUBSTITUTE(CELL("format",'#_IC3 C'!J18),"-","")=SUBSTITUTE(CELL("format",'IC3 C'!J18),"-",""),FALSE,CELL("format",'#_IC3 C'!J18)="G",FALSE,AND(CELL("format",'#_IC3 C'!J18)="F0",CELL("format",'IC3 C'!J18)="G"),FALSE,TRUE,IFERROR(IF(MATCH(CELL("format",'#_IC3 C'!J18),FormatCodes_SFX!$A$4:$A$53,0)&gt;0,TRUE),FALSE),TRUE,TRUE),"FormatMsg",TRUE,"PerfectMsg")</f>
        <v/>
      </c>
      <c r="K18" s="110" t="str">
        <f ca="1">_xlfn.IFS(ISBLANK('IC3 C'!K18),"",IF(NOT(ISNA('#_IC3 C'!K18)),IF(ISNA('IC3 C'!K18),TRUE,FALSE),FALSE),"StuNAMsg",IF(AND(ISNA('#_IC3 C'!K18),ISNA('IC3 C'!K18)),TRUE,FALSE),"PerfectMsg",IF(NOT(ISERROR('#_IC3 C'!K18)),IF(ISERROR('IC3 C'!K18),TRUE,FALSE),FALSE),"StuErrorMsg",IF(TYPE('#_IC3 C'!K18)&lt;&gt;TYPE('IC3 C'!K18),TRUE,FALSE),"WrongTypeMsg",IF(_xlfn.ISFORMULA('#_IC3 C'!K18),IF(NOT(_xlfn.ISFORMULA('IC3 C'!K18)),TRUE),FALSE),"MissingFormulaMsg",IF(NOT(AND(ISNUMBER(FIND("[",_xlfn.FORMULATEXT('#_IC3 C'!K18))),ISNUMBER(FIND("!",_xlfn.FORMULATEXT('#_IC3 C'!K18))))),AND(ISNUMBER(FIND("[",_xlfn.FORMULATEXT('IC3 C'!K18))),ISNUMBER(FIND("!",_xlfn.FORMULATEXT('IC3 C'!K18)))),FALSE),"ExternalRefsMsg",IF(ISNUMBER('#_IC3 C'!K18),IF(ABS('#_IC3 C'!K18-'IC3 C'!K18)&gt;0.00001,TRUE,FALSE),IF('#_IC3 C'!K18&lt;&gt;'IC3 C'!K18,TRUE,FALSE)),IF(ISNUMBER('#_IC3 C'!K18),IF('#_IC3 C'!K18&gt;'IC3 C'!K18,"TooLow","TooHigh"),"WrongAnswer"),NOT(_xlfn.ISFORMULA('#_IC3 C'!K18)),IF(_xlfn.IFS(ISTEXT('#_IC3 C'!K18),FALSE,ISLOGICAL('#_IC3 C'!K18),FALSE,SUBSTITUTE(CELL("format",'#_IC3 C'!K18),"-","")=SUBSTITUTE(CELL("format",'IC3 C'!K18),"-",""),FALSE,CELL("format",'#_IC3 C'!K18)="G",FALSE,AND(CELL("format",'#_IC3 C'!K18)="F0",CELL("format",'IC3 C'!K18)="G"),FALSE,TRUE,IFERROR(IF(MATCH(CELL("format",'#_IC3 C'!K18)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C'!K18),_xlfn.FORMULATEXT('IC3 C'!K18),'IC3 C'!K18),"9","#"),"8","#"),"7","#"),"6","#"),"5","#"),"4","#"),"3","#"),"2","#"),"1","#"),"0","#"),"$",""),"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C'!K18),_xlfn.FORMULATEXT('IC3 C'!K18),'IC3 C'!K18),"9","#"),"8","#"),"7","#"),"6","#"),"5","#"),"4","#"),"3","#"),"2","#"),"1","#"),"0","#"),"$","")," ",""),",","@"),"&gt;","@"),"&lt;","@"),"=","@"),")","@"),"(","@"),"^","@"),"/","@"),"+","@"),"*","@"),"-","@"),"@#","")))/2&gt;(LEN(SUBSTITUTE(SUBSTITUTE(SUBSTITUTE(SUBSTITUTE(SUBSTITUTE(SUBSTITUTE(SUBSTITUTE(SUBSTITUTE(SUBSTITUTE(SUBSTITUTE(SUBSTITUTE(SUBSTITUTE(SUBSTITUTE(SUBSTITUTE(SUBSTITUTE(SUBSTITUTE(SUBSTITUTE(SUBSTITUTE(SUBSTITUTE(SUBSTITUTE(SUBSTITUTE(SUBSTITUTE(SUBSTITUTE(IF(_xlfn.ISFORMULA('#_IC3 C'!K18),_xlfn.FORMULATEXT('#_IC3 C'!K18),'#_IC3 C'!K18),"9","#"),"8","#"),"7","#"),"6","#"),"5","#"),"4","#"),"3","#"),"2","#"),"1","#"),"0","#"),"$",""),"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C'!K18),_xlfn.FORMULATEXT('#_IC3 C'!K18),'#_IC3 C'!K18),"9","#"),"8","#"),"7","#"),"6","#"),"5","#"),"4","#"),"3","#"),"2","#"),"1","#"),"0","#"),"$","")," ",""),",","@"),"&gt;","@"),"&lt;","@"),"=","@"),")","@"),"(","@"),"^","@"),"/","@"),"+","@"),"*","@"),"-","@"),"@#","")))/2,TRUE,FALSE),"HardCodeMsg",IF(LEN(IF(_xlfn.ISFORMULA('IC3 C'!K18),_xlfn.FORMULATEXT('IC3 C'!K18),'IC3 C'!K18))-LEN(SUBSTITUTE(IF(_xlfn.ISFORMULA('IC3 C'!K18),_xlfn.FORMULATEXT('IC3 C'!K18),'IC3 C'!K18),"""",""))&gt;LEN(IF(_xlfn.ISFORMULA('#_IC3 C'!K18),_xlfn.FORMULATEXT('#_IC3 C'!K18),'#_IC3 C'!K18))-LEN(SUBSTITUTE(IF(_xlfn.ISFORMULA('#_IC3 C'!K18),_xlfn.FORMULATEXT('#_IC3 C'!K18),'#_IC3 C'!K18),"""","")),TRUE,FALSE),"HardQuoteMsg",IF(LEN(IF(_xlfn.ISFORMULA('IC3 C'!K18),_xlfn.FORMULATEXT('IC3 C'!K18),'IC3 C'!K18))-LEN(SUBSTITUTE(IF(_xlfn.ISFORMULA('IC3 C'!K18),_xlfn.FORMULATEXT('IC3 C'!K18),'IC3 C'!K18),"$",""))&lt;LEN(IF(_xlfn.ISFORMULA('#_IC3 C'!K18),_xlfn.FORMULATEXT('#_IC3 C'!K18),'#_IC3 C'!K18))-LEN(SUBSTITUTE(IF(_xlfn.ISFORMULA('#_IC3 C'!K18),_xlfn.FORMULATEXT('#_IC3 C'!K18),'#_IC3 C'!K18),"$","")),TRUE,FALSE),"MissingAbsMsg",_xlfn.IFS(ISTEXT('#_IC3 C'!K18),FALSE,ISLOGICAL('#_IC3 C'!K18),FALSE,SUBSTITUTE(CELL("format",'#_IC3 C'!K18),"-","")=SUBSTITUTE(CELL("format",'IC3 C'!K18),"-",""),FALSE,CELL("format",'#_IC3 C'!K18)="G",FALSE,AND(CELL("format",'#_IC3 C'!K18)="F0",CELL("format",'IC3 C'!K18)="G"),FALSE,TRUE,IFERROR(IF(MATCH(CELL("format",'#_IC3 C'!K18),FormatCodes_SFX!$A$4:$A$53,0)&gt;0,TRUE),FALSE),TRUE,TRUE),"FormatMsg",TRUE,"PerfectMsg")</f>
        <v/>
      </c>
    </row>
    <row r="19" spans="1:11" x14ac:dyDescent="0.15">
      <c r="A19" s="80">
        <v>0</v>
      </c>
      <c r="B19" s="110">
        <v>0</v>
      </c>
      <c r="C19" s="80">
        <v>0</v>
      </c>
      <c r="F19" s="80">
        <v>0</v>
      </c>
      <c r="G19" s="80">
        <v>0</v>
      </c>
      <c r="H19" s="80">
        <v>0</v>
      </c>
      <c r="I19" s="80">
        <v>0</v>
      </c>
      <c r="J19" s="80" t="str">
        <f ca="1">_xlfn.IFS(ISBLANK('IC3 C'!J19),"",IF(NOT(ISNA('#_IC3 C'!J19)),IF(ISNA('IC3 C'!J19),TRUE,FALSE),FALSE),"StuNAMsg",IF(AND(ISNA('#_IC3 C'!J19),ISNA('IC3 C'!J19)),TRUE,FALSE),"PerfectMsg",IF(NOT(ISERROR('#_IC3 C'!J19)),IF(ISERROR('IC3 C'!J19),TRUE,FALSE),FALSE),"StuErrorMsg",IF(TYPE('#_IC3 C'!J19)&lt;&gt;TYPE('IC3 C'!J19),TRUE,FALSE),"WrongTypeMsg",IF(_xlfn.ISFORMULA('#_IC3 C'!J19),IF(NOT(_xlfn.ISFORMULA('IC3 C'!J19)),TRUE),FALSE),"MissingFormulaMsg",IF(NOT(AND(ISNUMBER(FIND("[",_xlfn.FORMULATEXT('#_IC3 C'!J19))),ISNUMBER(FIND("!",_xlfn.FORMULATEXT('#_IC3 C'!J19))))),AND(ISNUMBER(FIND("[",_xlfn.FORMULATEXT('IC3 C'!J19))),ISNUMBER(FIND("!",_xlfn.FORMULATEXT('IC3 C'!J19)))),FALSE),"ExternalRefsMsg",IF(ISNUMBER('#_IC3 C'!J19),IF(ABS('#_IC3 C'!J19-'IC3 C'!J19)&gt;0.00001,TRUE,FALSE),IF('#_IC3 C'!J19&lt;&gt;'IC3 C'!J19,TRUE,FALSE)),IF(ISNUMBER('#_IC3 C'!J19),IF('#_IC3 C'!J19&gt;'IC3 C'!J19,"TooLow","TooHigh"),"WrongAnswer"),NOT(_xlfn.ISFORMULA('#_IC3 C'!J19)),IF(_xlfn.IFS(ISTEXT('#_IC3 C'!J19),FALSE,ISLOGICAL('#_IC3 C'!J19),FALSE,SUBSTITUTE(CELL("format",'#_IC3 C'!J19),"-","")=SUBSTITUTE(CELL("format",'IC3 C'!J19),"-",""),FALSE,CELL("format",'#_IC3 C'!J19)="G",FALSE,AND(CELL("format",'#_IC3 C'!J19)="F0",CELL("format",'IC3 C'!J19)="G"),FALSE,TRUE,IFERROR(IF(MATCH(CELL("format",'#_IC3 C'!J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C'!J19),_xlfn.FORMULATEXT('IC3 C'!J19),'IC3 C'!J19),"9","#"),"8","#"),"7","#"),"6","#"),"5","#"),"4","#"),"3","#"),"2","#"),"1","#"),"0","#"),"$",""),"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C'!J19),_xlfn.FORMULATEXT('IC3 C'!J19),'IC3 C'!J19),"9","#"),"8","#"),"7","#"),"6","#"),"5","#"),"4","#"),"3","#"),"2","#"),"1","#"),"0","#"),"$","")," ",""),",","@"),"&gt;","@"),"&lt;","@"),"=","@"),")","@"),"(","@"),"^","@"),"/","@"),"+","@"),"*","@"),"-","@"),"@#","")))/2&gt;(LEN(SUBSTITUTE(SUBSTITUTE(SUBSTITUTE(SUBSTITUTE(SUBSTITUTE(SUBSTITUTE(SUBSTITUTE(SUBSTITUTE(SUBSTITUTE(SUBSTITUTE(SUBSTITUTE(SUBSTITUTE(SUBSTITUTE(SUBSTITUTE(SUBSTITUTE(SUBSTITUTE(SUBSTITUTE(SUBSTITUTE(SUBSTITUTE(SUBSTITUTE(SUBSTITUTE(SUBSTITUTE(SUBSTITUTE(IF(_xlfn.ISFORMULA('#_IC3 C'!J19),_xlfn.FORMULATEXT('#_IC3 C'!J19),'#_IC3 C'!J19),"9","#"),"8","#"),"7","#"),"6","#"),"5","#"),"4","#"),"3","#"),"2","#"),"1","#"),"0","#"),"$",""),"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C'!J19),_xlfn.FORMULATEXT('#_IC3 C'!J19),'#_IC3 C'!J19),"9","#"),"8","#"),"7","#"),"6","#"),"5","#"),"4","#"),"3","#"),"2","#"),"1","#"),"0","#"),"$","")," ",""),",","@"),"&gt;","@"),"&lt;","@"),"=","@"),")","@"),"(","@"),"^","@"),"/","@"),"+","@"),"*","@"),"-","@"),"@#","")))/2,TRUE,FALSE),"HardCodeMsg",IF(LEN(IF(_xlfn.ISFORMULA('IC3 C'!J19),_xlfn.FORMULATEXT('IC3 C'!J19),'IC3 C'!J19))-LEN(SUBSTITUTE(IF(_xlfn.ISFORMULA('IC3 C'!J19),_xlfn.FORMULATEXT('IC3 C'!J19),'IC3 C'!J19),"""",""))&gt;LEN(IF(_xlfn.ISFORMULA('#_IC3 C'!J19),_xlfn.FORMULATEXT('#_IC3 C'!J19),'#_IC3 C'!J19))-LEN(SUBSTITUTE(IF(_xlfn.ISFORMULA('#_IC3 C'!J19),_xlfn.FORMULATEXT('#_IC3 C'!J19),'#_IC3 C'!J19),"""","")),TRUE,FALSE),"HardQuoteMsg",IF(LEN(IF(_xlfn.ISFORMULA('IC3 C'!J19),_xlfn.FORMULATEXT('IC3 C'!J19),'IC3 C'!J19))-LEN(SUBSTITUTE(IF(_xlfn.ISFORMULA('IC3 C'!J19),_xlfn.FORMULATEXT('IC3 C'!J19),'IC3 C'!J19),"$",""))&lt;LEN(IF(_xlfn.ISFORMULA('#_IC3 C'!J19),_xlfn.FORMULATEXT('#_IC3 C'!J19),'#_IC3 C'!J19))-LEN(SUBSTITUTE(IF(_xlfn.ISFORMULA('#_IC3 C'!J19),_xlfn.FORMULATEXT('#_IC3 C'!J19),'#_IC3 C'!J19),"$","")),TRUE,FALSE),"MissingAbsMsg",_xlfn.IFS(ISTEXT('#_IC3 C'!J19),FALSE,ISLOGICAL('#_IC3 C'!J19),FALSE,SUBSTITUTE(CELL("format",'#_IC3 C'!J19),"-","")=SUBSTITUTE(CELL("format",'IC3 C'!J19),"-",""),FALSE,CELL("format",'#_IC3 C'!J19)="G",FALSE,AND(CELL("format",'#_IC3 C'!J19)="F0",CELL("format",'IC3 C'!J19)="G"),FALSE,TRUE,IFERROR(IF(MATCH(CELL("format",'#_IC3 C'!J19),FormatCodes_SFX!$A$4:$A$53,0)&gt;0,TRUE),FALSE),TRUE,TRUE),"FormatMsg",TRUE,"PerfectMsg")</f>
        <v/>
      </c>
      <c r="K19" s="110" t="str">
        <f ca="1">_xlfn.IFS(ISBLANK('IC3 C'!K19),"",IF(NOT(ISNA('#_IC3 C'!K19)),IF(ISNA('IC3 C'!K19),TRUE,FALSE),FALSE),"StuNAMsg",IF(AND(ISNA('#_IC3 C'!K19),ISNA('IC3 C'!K19)),TRUE,FALSE),"PerfectMsg",IF(NOT(ISERROR('#_IC3 C'!K19)),IF(ISERROR('IC3 C'!K19),TRUE,FALSE),FALSE),"StuErrorMsg",IF(TYPE('#_IC3 C'!K19)&lt;&gt;TYPE('IC3 C'!K19),TRUE,FALSE),"WrongTypeMsg",IF(_xlfn.ISFORMULA('#_IC3 C'!K19),IF(NOT(_xlfn.ISFORMULA('IC3 C'!K19)),TRUE),FALSE),"MissingFormulaMsg",IF(NOT(AND(ISNUMBER(FIND("[",_xlfn.FORMULATEXT('#_IC3 C'!K19))),ISNUMBER(FIND("!",_xlfn.FORMULATEXT('#_IC3 C'!K19))))),AND(ISNUMBER(FIND("[",_xlfn.FORMULATEXT('IC3 C'!K19))),ISNUMBER(FIND("!",_xlfn.FORMULATEXT('IC3 C'!K19)))),FALSE),"ExternalRefsMsg",IF(ISNUMBER('#_IC3 C'!K19),IF(ABS('#_IC3 C'!K19-'IC3 C'!K19)&gt;0.00001,TRUE,FALSE),IF('#_IC3 C'!K19&lt;&gt;'IC3 C'!K19,TRUE,FALSE)),IF(ISNUMBER('#_IC3 C'!K19),IF('#_IC3 C'!K19&gt;'IC3 C'!K19,"TooLow","TooHigh"),"WrongAnswer"),NOT(_xlfn.ISFORMULA('#_IC3 C'!K19)),IF(_xlfn.IFS(ISTEXT('#_IC3 C'!K19),FALSE,ISLOGICAL('#_IC3 C'!K19),FALSE,SUBSTITUTE(CELL("format",'#_IC3 C'!K19),"-","")=SUBSTITUTE(CELL("format",'IC3 C'!K19),"-",""),FALSE,CELL("format",'#_IC3 C'!K19)="G",FALSE,AND(CELL("format",'#_IC3 C'!K19)="F0",CELL("format",'IC3 C'!K19)="G"),FALSE,TRUE,IFERROR(IF(MATCH(CELL("format",'#_IC3 C'!K19)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C'!K19),_xlfn.FORMULATEXT('IC3 C'!K19),'IC3 C'!K19),"9","#"),"8","#"),"7","#"),"6","#"),"5","#"),"4","#"),"3","#"),"2","#"),"1","#"),"0","#"),"$",""),"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C'!K19),_xlfn.FORMULATEXT('IC3 C'!K19),'IC3 C'!K19),"9","#"),"8","#"),"7","#"),"6","#"),"5","#"),"4","#"),"3","#"),"2","#"),"1","#"),"0","#"),"$","")," ",""),",","@"),"&gt;","@"),"&lt;","@"),"=","@"),")","@"),"(","@"),"^","@"),"/","@"),"+","@"),"*","@"),"-","@"),"@#","")))/2&gt;(LEN(SUBSTITUTE(SUBSTITUTE(SUBSTITUTE(SUBSTITUTE(SUBSTITUTE(SUBSTITUTE(SUBSTITUTE(SUBSTITUTE(SUBSTITUTE(SUBSTITUTE(SUBSTITUTE(SUBSTITUTE(SUBSTITUTE(SUBSTITUTE(SUBSTITUTE(SUBSTITUTE(SUBSTITUTE(SUBSTITUTE(SUBSTITUTE(SUBSTITUTE(SUBSTITUTE(SUBSTITUTE(SUBSTITUTE(IF(_xlfn.ISFORMULA('#_IC3 C'!K19),_xlfn.FORMULATEXT('#_IC3 C'!K19),'#_IC3 C'!K19),"9","#"),"8","#"),"7","#"),"6","#"),"5","#"),"4","#"),"3","#"),"2","#"),"1","#"),"0","#"),"$",""),"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C'!K19),_xlfn.FORMULATEXT('#_IC3 C'!K19),'#_IC3 C'!K19),"9","#"),"8","#"),"7","#"),"6","#"),"5","#"),"4","#"),"3","#"),"2","#"),"1","#"),"0","#"),"$","")," ",""),",","@"),"&gt;","@"),"&lt;","@"),"=","@"),")","@"),"(","@"),"^","@"),"/","@"),"+","@"),"*","@"),"-","@"),"@#","")))/2,TRUE,FALSE),"HardCodeMsg",IF(LEN(IF(_xlfn.ISFORMULA('IC3 C'!K19),_xlfn.FORMULATEXT('IC3 C'!K19),'IC3 C'!K19))-LEN(SUBSTITUTE(IF(_xlfn.ISFORMULA('IC3 C'!K19),_xlfn.FORMULATEXT('IC3 C'!K19),'IC3 C'!K19),"""",""))&gt;LEN(IF(_xlfn.ISFORMULA('#_IC3 C'!K19),_xlfn.FORMULATEXT('#_IC3 C'!K19),'#_IC3 C'!K19))-LEN(SUBSTITUTE(IF(_xlfn.ISFORMULA('#_IC3 C'!K19),_xlfn.FORMULATEXT('#_IC3 C'!K19),'#_IC3 C'!K19),"""","")),TRUE,FALSE),"HardQuoteMsg",IF(LEN(IF(_xlfn.ISFORMULA('IC3 C'!K19),_xlfn.FORMULATEXT('IC3 C'!K19),'IC3 C'!K19))-LEN(SUBSTITUTE(IF(_xlfn.ISFORMULA('IC3 C'!K19),_xlfn.FORMULATEXT('IC3 C'!K19),'IC3 C'!K19),"$",""))&lt;LEN(IF(_xlfn.ISFORMULA('#_IC3 C'!K19),_xlfn.FORMULATEXT('#_IC3 C'!K19),'#_IC3 C'!K19))-LEN(SUBSTITUTE(IF(_xlfn.ISFORMULA('#_IC3 C'!K19),_xlfn.FORMULATEXT('#_IC3 C'!K19),'#_IC3 C'!K19),"$","")),TRUE,FALSE),"MissingAbsMsg",_xlfn.IFS(ISTEXT('#_IC3 C'!K19),FALSE,ISLOGICAL('#_IC3 C'!K19),FALSE,SUBSTITUTE(CELL("format",'#_IC3 C'!K19),"-","")=SUBSTITUTE(CELL("format",'IC3 C'!K19),"-",""),FALSE,CELL("format",'#_IC3 C'!K19)="G",FALSE,AND(CELL("format",'#_IC3 C'!K19)="F0",CELL("format",'IC3 C'!K19)="G"),FALSE,TRUE,IFERROR(IF(MATCH(CELL("format",'#_IC3 C'!K19),FormatCodes_SFX!$A$4:$A$53,0)&gt;0,TRUE),FALSE),TRUE,TRUE),"FormatMsg",TRUE,"PerfectMsg")</f>
        <v/>
      </c>
    </row>
    <row r="20" spans="1:11" x14ac:dyDescent="0.15">
      <c r="A20" s="80">
        <v>0</v>
      </c>
      <c r="B20" s="110">
        <v>0</v>
      </c>
      <c r="C20" s="80">
        <v>0</v>
      </c>
      <c r="F20" s="80">
        <v>0</v>
      </c>
      <c r="G20" s="80">
        <v>0</v>
      </c>
      <c r="H20" s="80">
        <v>0</v>
      </c>
      <c r="I20" s="80">
        <v>0</v>
      </c>
      <c r="J20" s="80" t="str">
        <f ca="1">_xlfn.IFS(ISBLANK('IC3 C'!J20),"",IF(NOT(ISNA('#_IC3 C'!J20)),IF(ISNA('IC3 C'!J20),TRUE,FALSE),FALSE),"StuNAMsg",IF(AND(ISNA('#_IC3 C'!J20),ISNA('IC3 C'!J20)),TRUE,FALSE),"PerfectMsg",IF(NOT(ISERROR('#_IC3 C'!J20)),IF(ISERROR('IC3 C'!J20),TRUE,FALSE),FALSE),"StuErrorMsg",IF(TYPE('#_IC3 C'!J20)&lt;&gt;TYPE('IC3 C'!J20),TRUE,FALSE),"WrongTypeMsg",IF(_xlfn.ISFORMULA('#_IC3 C'!J20),IF(NOT(_xlfn.ISFORMULA('IC3 C'!J20)),TRUE),FALSE),"MissingFormulaMsg",IF(NOT(AND(ISNUMBER(FIND("[",_xlfn.FORMULATEXT('#_IC3 C'!J20))),ISNUMBER(FIND("!",_xlfn.FORMULATEXT('#_IC3 C'!J20))))),AND(ISNUMBER(FIND("[",_xlfn.FORMULATEXT('IC3 C'!J20))),ISNUMBER(FIND("!",_xlfn.FORMULATEXT('IC3 C'!J20)))),FALSE),"ExternalRefsMsg",IF(ISNUMBER('#_IC3 C'!J20),IF(ABS('#_IC3 C'!J20-'IC3 C'!J20)&gt;0.00001,TRUE,FALSE),IF('#_IC3 C'!J20&lt;&gt;'IC3 C'!J20,TRUE,FALSE)),IF(ISNUMBER('#_IC3 C'!J20),IF('#_IC3 C'!J20&gt;'IC3 C'!J20,"TooLow","TooHigh"),"WrongAnswer"),NOT(_xlfn.ISFORMULA('#_IC3 C'!J20)),IF(_xlfn.IFS(ISTEXT('#_IC3 C'!J20),FALSE,ISLOGICAL('#_IC3 C'!J20),FALSE,SUBSTITUTE(CELL("format",'#_IC3 C'!J20),"-","")=SUBSTITUTE(CELL("format",'IC3 C'!J20),"-",""),FALSE,CELL("format",'#_IC3 C'!J20)="G",FALSE,AND(CELL("format",'#_IC3 C'!J20)="F0",CELL("format",'IC3 C'!J20)="G"),FALSE,TRUE,IFERROR(IF(MATCH(CELL("format",'#_IC3 C'!J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C'!J20),_xlfn.FORMULATEXT('IC3 C'!J20),'IC3 C'!J20),"9","#"),"8","#"),"7","#"),"6","#"),"5","#"),"4","#"),"3","#"),"2","#"),"1","#"),"0","#"),"$",""),"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C'!J20),_xlfn.FORMULATEXT('IC3 C'!J20),'IC3 C'!J20),"9","#"),"8","#"),"7","#"),"6","#"),"5","#"),"4","#"),"3","#"),"2","#"),"1","#"),"0","#"),"$","")," ",""),",","@"),"&gt;","@"),"&lt;","@"),"=","@"),")","@"),"(","@"),"^","@"),"/","@"),"+","@"),"*","@"),"-","@"),"@#","")))/2&gt;(LEN(SUBSTITUTE(SUBSTITUTE(SUBSTITUTE(SUBSTITUTE(SUBSTITUTE(SUBSTITUTE(SUBSTITUTE(SUBSTITUTE(SUBSTITUTE(SUBSTITUTE(SUBSTITUTE(SUBSTITUTE(SUBSTITUTE(SUBSTITUTE(SUBSTITUTE(SUBSTITUTE(SUBSTITUTE(SUBSTITUTE(SUBSTITUTE(SUBSTITUTE(SUBSTITUTE(SUBSTITUTE(SUBSTITUTE(IF(_xlfn.ISFORMULA('#_IC3 C'!J20),_xlfn.FORMULATEXT('#_IC3 C'!J20),'#_IC3 C'!J20),"9","#"),"8","#"),"7","#"),"6","#"),"5","#"),"4","#"),"3","#"),"2","#"),"1","#"),"0","#"),"$",""),"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C'!J20),_xlfn.FORMULATEXT('#_IC3 C'!J20),'#_IC3 C'!J20),"9","#"),"8","#"),"7","#"),"6","#"),"5","#"),"4","#"),"3","#"),"2","#"),"1","#"),"0","#"),"$","")," ",""),",","@"),"&gt;","@"),"&lt;","@"),"=","@"),")","@"),"(","@"),"^","@"),"/","@"),"+","@"),"*","@"),"-","@"),"@#","")))/2,TRUE,FALSE),"HardCodeMsg",IF(LEN(IF(_xlfn.ISFORMULA('IC3 C'!J20),_xlfn.FORMULATEXT('IC3 C'!J20),'IC3 C'!J20))-LEN(SUBSTITUTE(IF(_xlfn.ISFORMULA('IC3 C'!J20),_xlfn.FORMULATEXT('IC3 C'!J20),'IC3 C'!J20),"""",""))&gt;LEN(IF(_xlfn.ISFORMULA('#_IC3 C'!J20),_xlfn.FORMULATEXT('#_IC3 C'!J20),'#_IC3 C'!J20))-LEN(SUBSTITUTE(IF(_xlfn.ISFORMULA('#_IC3 C'!J20),_xlfn.FORMULATEXT('#_IC3 C'!J20),'#_IC3 C'!J20),"""","")),TRUE,FALSE),"HardQuoteMsg",IF(LEN(IF(_xlfn.ISFORMULA('IC3 C'!J20),_xlfn.FORMULATEXT('IC3 C'!J20),'IC3 C'!J20))-LEN(SUBSTITUTE(IF(_xlfn.ISFORMULA('IC3 C'!J20),_xlfn.FORMULATEXT('IC3 C'!J20),'IC3 C'!J20),"$",""))&lt;LEN(IF(_xlfn.ISFORMULA('#_IC3 C'!J20),_xlfn.FORMULATEXT('#_IC3 C'!J20),'#_IC3 C'!J20))-LEN(SUBSTITUTE(IF(_xlfn.ISFORMULA('#_IC3 C'!J20),_xlfn.FORMULATEXT('#_IC3 C'!J20),'#_IC3 C'!J20),"$","")),TRUE,FALSE),"MissingAbsMsg",_xlfn.IFS(ISTEXT('#_IC3 C'!J20),FALSE,ISLOGICAL('#_IC3 C'!J20),FALSE,SUBSTITUTE(CELL("format",'#_IC3 C'!J20),"-","")=SUBSTITUTE(CELL("format",'IC3 C'!J20),"-",""),FALSE,CELL("format",'#_IC3 C'!J20)="G",FALSE,AND(CELL("format",'#_IC3 C'!J20)="F0",CELL("format",'IC3 C'!J20)="G"),FALSE,TRUE,IFERROR(IF(MATCH(CELL("format",'#_IC3 C'!J20),FormatCodes_SFX!$A$4:$A$53,0)&gt;0,TRUE),FALSE),TRUE,TRUE),"FormatMsg",TRUE,"PerfectMsg")</f>
        <v/>
      </c>
      <c r="K20" s="110" t="str">
        <f ca="1">_xlfn.IFS(ISBLANK('IC3 C'!K20),"",IF(NOT(ISNA('#_IC3 C'!K20)),IF(ISNA('IC3 C'!K20),TRUE,FALSE),FALSE),"StuNAMsg",IF(AND(ISNA('#_IC3 C'!K20),ISNA('IC3 C'!K20)),TRUE,FALSE),"PerfectMsg",IF(NOT(ISERROR('#_IC3 C'!K20)),IF(ISERROR('IC3 C'!K20),TRUE,FALSE),FALSE),"StuErrorMsg",IF(TYPE('#_IC3 C'!K20)&lt;&gt;TYPE('IC3 C'!K20),TRUE,FALSE),"WrongTypeMsg",IF(_xlfn.ISFORMULA('#_IC3 C'!K20),IF(NOT(_xlfn.ISFORMULA('IC3 C'!K20)),TRUE),FALSE),"MissingFormulaMsg",IF(NOT(AND(ISNUMBER(FIND("[",_xlfn.FORMULATEXT('#_IC3 C'!K20))),ISNUMBER(FIND("!",_xlfn.FORMULATEXT('#_IC3 C'!K20))))),AND(ISNUMBER(FIND("[",_xlfn.FORMULATEXT('IC3 C'!K20))),ISNUMBER(FIND("!",_xlfn.FORMULATEXT('IC3 C'!K20)))),FALSE),"ExternalRefsMsg",IF(ISNUMBER('#_IC3 C'!K20),IF(ABS('#_IC3 C'!K20-'IC3 C'!K20)&gt;0.00001,TRUE,FALSE),IF('#_IC3 C'!K20&lt;&gt;'IC3 C'!K20,TRUE,FALSE)),IF(ISNUMBER('#_IC3 C'!K20),IF('#_IC3 C'!K20&gt;'IC3 C'!K20,"TooLow","TooHigh"),"WrongAnswer"),NOT(_xlfn.ISFORMULA('#_IC3 C'!K20)),IF(_xlfn.IFS(ISTEXT('#_IC3 C'!K20),FALSE,ISLOGICAL('#_IC3 C'!K20),FALSE,SUBSTITUTE(CELL("format",'#_IC3 C'!K20),"-","")=SUBSTITUTE(CELL("format",'IC3 C'!K20),"-",""),FALSE,CELL("format",'#_IC3 C'!K20)="G",FALSE,AND(CELL("format",'#_IC3 C'!K20)="F0",CELL("format",'IC3 C'!K20)="G"),FALSE,TRUE,IFERROR(IF(MATCH(CELL("format",'#_IC3 C'!K20)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C'!K20),_xlfn.FORMULATEXT('IC3 C'!K20),'IC3 C'!K20),"9","#"),"8","#"),"7","#"),"6","#"),"5","#"),"4","#"),"3","#"),"2","#"),"1","#"),"0","#"),"$",""),"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C'!K20),_xlfn.FORMULATEXT('IC3 C'!K20),'IC3 C'!K20),"9","#"),"8","#"),"7","#"),"6","#"),"5","#"),"4","#"),"3","#"),"2","#"),"1","#"),"0","#"),"$","")," ",""),",","@"),"&gt;","@"),"&lt;","@"),"=","@"),")","@"),"(","@"),"^","@"),"/","@"),"+","@"),"*","@"),"-","@"),"@#","")))/2&gt;(LEN(SUBSTITUTE(SUBSTITUTE(SUBSTITUTE(SUBSTITUTE(SUBSTITUTE(SUBSTITUTE(SUBSTITUTE(SUBSTITUTE(SUBSTITUTE(SUBSTITUTE(SUBSTITUTE(SUBSTITUTE(SUBSTITUTE(SUBSTITUTE(SUBSTITUTE(SUBSTITUTE(SUBSTITUTE(SUBSTITUTE(SUBSTITUTE(SUBSTITUTE(SUBSTITUTE(SUBSTITUTE(SUBSTITUTE(IF(_xlfn.ISFORMULA('#_IC3 C'!K20),_xlfn.FORMULATEXT('#_IC3 C'!K20),'#_IC3 C'!K20),"9","#"),"8","#"),"7","#"),"6","#"),"5","#"),"4","#"),"3","#"),"2","#"),"1","#"),"0","#"),"$",""),"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C'!K20),_xlfn.FORMULATEXT('#_IC3 C'!K20),'#_IC3 C'!K20),"9","#"),"8","#"),"7","#"),"6","#"),"5","#"),"4","#"),"3","#"),"2","#"),"1","#"),"0","#"),"$","")," ",""),",","@"),"&gt;","@"),"&lt;","@"),"=","@"),")","@"),"(","@"),"^","@"),"/","@"),"+","@"),"*","@"),"-","@"),"@#","")))/2,TRUE,FALSE),"HardCodeMsg",IF(LEN(IF(_xlfn.ISFORMULA('IC3 C'!K20),_xlfn.FORMULATEXT('IC3 C'!K20),'IC3 C'!K20))-LEN(SUBSTITUTE(IF(_xlfn.ISFORMULA('IC3 C'!K20),_xlfn.FORMULATEXT('IC3 C'!K20),'IC3 C'!K20),"""",""))&gt;LEN(IF(_xlfn.ISFORMULA('#_IC3 C'!K20),_xlfn.FORMULATEXT('#_IC3 C'!K20),'#_IC3 C'!K20))-LEN(SUBSTITUTE(IF(_xlfn.ISFORMULA('#_IC3 C'!K20),_xlfn.FORMULATEXT('#_IC3 C'!K20),'#_IC3 C'!K20),"""","")),TRUE,FALSE),"HardQuoteMsg",IF(LEN(IF(_xlfn.ISFORMULA('IC3 C'!K20),_xlfn.FORMULATEXT('IC3 C'!K20),'IC3 C'!K20))-LEN(SUBSTITUTE(IF(_xlfn.ISFORMULA('IC3 C'!K20),_xlfn.FORMULATEXT('IC3 C'!K20),'IC3 C'!K20),"$",""))&lt;LEN(IF(_xlfn.ISFORMULA('#_IC3 C'!K20),_xlfn.FORMULATEXT('#_IC3 C'!K20),'#_IC3 C'!K20))-LEN(SUBSTITUTE(IF(_xlfn.ISFORMULA('#_IC3 C'!K20),_xlfn.FORMULATEXT('#_IC3 C'!K20),'#_IC3 C'!K20),"$","")),TRUE,FALSE),"MissingAbsMsg",_xlfn.IFS(ISTEXT('#_IC3 C'!K20),FALSE,ISLOGICAL('#_IC3 C'!K20),FALSE,SUBSTITUTE(CELL("format",'#_IC3 C'!K20),"-","")=SUBSTITUTE(CELL("format",'IC3 C'!K20),"-",""),FALSE,CELL("format",'#_IC3 C'!K20)="G",FALSE,AND(CELL("format",'#_IC3 C'!K20)="F0",CELL("format",'IC3 C'!K20)="G"),FALSE,TRUE,IFERROR(IF(MATCH(CELL("format",'#_IC3 C'!K20),FormatCodes_SFX!$A$4:$A$53,0)&gt;0,TRUE),FALSE),TRUE,TRUE),"FormatMsg",TRUE,"PerfectMsg")</f>
        <v/>
      </c>
    </row>
    <row r="21" spans="1:11" x14ac:dyDescent="0.15">
      <c r="A21" s="80">
        <v>0</v>
      </c>
      <c r="B21" s="110">
        <v>0</v>
      </c>
      <c r="C21" s="80">
        <v>0</v>
      </c>
      <c r="F21" s="80">
        <v>0</v>
      </c>
      <c r="G21" s="80">
        <v>0</v>
      </c>
      <c r="H21" s="80">
        <v>0</v>
      </c>
      <c r="I21" s="80">
        <v>0</v>
      </c>
      <c r="J21" s="80" t="str">
        <f ca="1">_xlfn.IFS(ISBLANK('IC3 C'!J21),"",IF(NOT(ISNA('#_IC3 C'!J21)),IF(ISNA('IC3 C'!J21),TRUE,FALSE),FALSE),"StuNAMsg",IF(AND(ISNA('#_IC3 C'!J21),ISNA('IC3 C'!J21)),TRUE,FALSE),"PerfectMsg",IF(NOT(ISERROR('#_IC3 C'!J21)),IF(ISERROR('IC3 C'!J21),TRUE,FALSE),FALSE),"StuErrorMsg",IF(TYPE('#_IC3 C'!J21)&lt;&gt;TYPE('IC3 C'!J21),TRUE,FALSE),"WrongTypeMsg",IF(_xlfn.ISFORMULA('#_IC3 C'!J21),IF(NOT(_xlfn.ISFORMULA('IC3 C'!J21)),TRUE),FALSE),"MissingFormulaMsg",IF(NOT(AND(ISNUMBER(FIND("[",_xlfn.FORMULATEXT('#_IC3 C'!J21))),ISNUMBER(FIND("!",_xlfn.FORMULATEXT('#_IC3 C'!J21))))),AND(ISNUMBER(FIND("[",_xlfn.FORMULATEXT('IC3 C'!J21))),ISNUMBER(FIND("!",_xlfn.FORMULATEXT('IC3 C'!J21)))),FALSE),"ExternalRefsMsg",IF(ISNUMBER('#_IC3 C'!J21),IF(ABS('#_IC3 C'!J21-'IC3 C'!J21)&gt;0.00001,TRUE,FALSE),IF('#_IC3 C'!J21&lt;&gt;'IC3 C'!J21,TRUE,FALSE)),IF(ISNUMBER('#_IC3 C'!J21),IF('#_IC3 C'!J21&gt;'IC3 C'!J21,"TooLow","TooHigh"),"WrongAnswer"),NOT(_xlfn.ISFORMULA('#_IC3 C'!J21)),IF(_xlfn.IFS(ISTEXT('#_IC3 C'!J21),FALSE,ISLOGICAL('#_IC3 C'!J21),FALSE,SUBSTITUTE(CELL("format",'#_IC3 C'!J21),"-","")=SUBSTITUTE(CELL("format",'IC3 C'!J21),"-",""),FALSE,CELL("format",'#_IC3 C'!J21)="G",FALSE,AND(CELL("format",'#_IC3 C'!J21)="F0",CELL("format",'IC3 C'!J21)="G"),FALSE,TRUE,IFERROR(IF(MATCH(CELL("format",'#_IC3 C'!J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C'!J21),_xlfn.FORMULATEXT('IC3 C'!J21),'IC3 C'!J21),"9","#"),"8","#"),"7","#"),"6","#"),"5","#"),"4","#"),"3","#"),"2","#"),"1","#"),"0","#"),"$",""),"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C'!J21),_xlfn.FORMULATEXT('IC3 C'!J21),'IC3 C'!J21),"9","#"),"8","#"),"7","#"),"6","#"),"5","#"),"4","#"),"3","#"),"2","#"),"1","#"),"0","#"),"$","")," ",""),",","@"),"&gt;","@"),"&lt;","@"),"=","@"),")","@"),"(","@"),"^","@"),"/","@"),"+","@"),"*","@"),"-","@"),"@#","")))/2&gt;(LEN(SUBSTITUTE(SUBSTITUTE(SUBSTITUTE(SUBSTITUTE(SUBSTITUTE(SUBSTITUTE(SUBSTITUTE(SUBSTITUTE(SUBSTITUTE(SUBSTITUTE(SUBSTITUTE(SUBSTITUTE(SUBSTITUTE(SUBSTITUTE(SUBSTITUTE(SUBSTITUTE(SUBSTITUTE(SUBSTITUTE(SUBSTITUTE(SUBSTITUTE(SUBSTITUTE(SUBSTITUTE(SUBSTITUTE(IF(_xlfn.ISFORMULA('#_IC3 C'!J21),_xlfn.FORMULATEXT('#_IC3 C'!J21),'#_IC3 C'!J21),"9","#"),"8","#"),"7","#"),"6","#"),"5","#"),"4","#"),"3","#"),"2","#"),"1","#"),"0","#"),"$",""),"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C'!J21),_xlfn.FORMULATEXT('#_IC3 C'!J21),'#_IC3 C'!J21),"9","#"),"8","#"),"7","#"),"6","#"),"5","#"),"4","#"),"3","#"),"2","#"),"1","#"),"0","#"),"$","")," ",""),",","@"),"&gt;","@"),"&lt;","@"),"=","@"),")","@"),"(","@"),"^","@"),"/","@"),"+","@"),"*","@"),"-","@"),"@#","")))/2,TRUE,FALSE),"HardCodeMsg",IF(LEN(IF(_xlfn.ISFORMULA('IC3 C'!J21),_xlfn.FORMULATEXT('IC3 C'!J21),'IC3 C'!J21))-LEN(SUBSTITUTE(IF(_xlfn.ISFORMULA('IC3 C'!J21),_xlfn.FORMULATEXT('IC3 C'!J21),'IC3 C'!J21),"""",""))&gt;LEN(IF(_xlfn.ISFORMULA('#_IC3 C'!J21),_xlfn.FORMULATEXT('#_IC3 C'!J21),'#_IC3 C'!J21))-LEN(SUBSTITUTE(IF(_xlfn.ISFORMULA('#_IC3 C'!J21),_xlfn.FORMULATEXT('#_IC3 C'!J21),'#_IC3 C'!J21),"""","")),TRUE,FALSE),"HardQuoteMsg",IF(LEN(IF(_xlfn.ISFORMULA('IC3 C'!J21),_xlfn.FORMULATEXT('IC3 C'!J21),'IC3 C'!J21))-LEN(SUBSTITUTE(IF(_xlfn.ISFORMULA('IC3 C'!J21),_xlfn.FORMULATEXT('IC3 C'!J21),'IC3 C'!J21),"$",""))&lt;LEN(IF(_xlfn.ISFORMULA('#_IC3 C'!J21),_xlfn.FORMULATEXT('#_IC3 C'!J21),'#_IC3 C'!J21))-LEN(SUBSTITUTE(IF(_xlfn.ISFORMULA('#_IC3 C'!J21),_xlfn.FORMULATEXT('#_IC3 C'!J21),'#_IC3 C'!J21),"$","")),TRUE,FALSE),"MissingAbsMsg",_xlfn.IFS(ISTEXT('#_IC3 C'!J21),FALSE,ISLOGICAL('#_IC3 C'!J21),FALSE,SUBSTITUTE(CELL("format",'#_IC3 C'!J21),"-","")=SUBSTITUTE(CELL("format",'IC3 C'!J21),"-",""),FALSE,CELL("format",'#_IC3 C'!J21)="G",FALSE,AND(CELL("format",'#_IC3 C'!J21)="F0",CELL("format",'IC3 C'!J21)="G"),FALSE,TRUE,IFERROR(IF(MATCH(CELL("format",'#_IC3 C'!J21),FormatCodes_SFX!$A$4:$A$53,0)&gt;0,TRUE),FALSE),TRUE,TRUE),"FormatMsg",TRUE,"PerfectMsg")</f>
        <v/>
      </c>
      <c r="K21" s="110" t="str">
        <f ca="1">_xlfn.IFS(ISBLANK('IC3 C'!K21),"",IF(NOT(ISNA('#_IC3 C'!K21)),IF(ISNA('IC3 C'!K21),TRUE,FALSE),FALSE),"StuNAMsg",IF(AND(ISNA('#_IC3 C'!K21),ISNA('IC3 C'!K21)),TRUE,FALSE),"PerfectMsg",IF(NOT(ISERROR('#_IC3 C'!K21)),IF(ISERROR('IC3 C'!K21),TRUE,FALSE),FALSE),"StuErrorMsg",IF(TYPE('#_IC3 C'!K21)&lt;&gt;TYPE('IC3 C'!K21),TRUE,FALSE),"WrongTypeMsg",IF(_xlfn.ISFORMULA('#_IC3 C'!K21),IF(NOT(_xlfn.ISFORMULA('IC3 C'!K21)),TRUE),FALSE),"MissingFormulaMsg",IF(NOT(AND(ISNUMBER(FIND("[",_xlfn.FORMULATEXT('#_IC3 C'!K21))),ISNUMBER(FIND("!",_xlfn.FORMULATEXT('#_IC3 C'!K21))))),AND(ISNUMBER(FIND("[",_xlfn.FORMULATEXT('IC3 C'!K21))),ISNUMBER(FIND("!",_xlfn.FORMULATEXT('IC3 C'!K21)))),FALSE),"ExternalRefsMsg",IF(ISNUMBER('#_IC3 C'!K21),IF(ABS('#_IC3 C'!K21-'IC3 C'!K21)&gt;0.00001,TRUE,FALSE),IF('#_IC3 C'!K21&lt;&gt;'IC3 C'!K21,TRUE,FALSE)),IF(ISNUMBER('#_IC3 C'!K21),IF('#_IC3 C'!K21&gt;'IC3 C'!K21,"TooLow","TooHigh"),"WrongAnswer"),NOT(_xlfn.ISFORMULA('#_IC3 C'!K21)),IF(_xlfn.IFS(ISTEXT('#_IC3 C'!K21),FALSE,ISLOGICAL('#_IC3 C'!K21),FALSE,SUBSTITUTE(CELL("format",'#_IC3 C'!K21),"-","")=SUBSTITUTE(CELL("format",'IC3 C'!K21),"-",""),FALSE,CELL("format",'#_IC3 C'!K21)="G",FALSE,AND(CELL("format",'#_IC3 C'!K21)="F0",CELL("format",'IC3 C'!K21)="G"),FALSE,TRUE,IFERROR(IF(MATCH(CELL("format",'#_IC3 C'!K21)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C'!K21),_xlfn.FORMULATEXT('IC3 C'!K21),'IC3 C'!K21),"9","#"),"8","#"),"7","#"),"6","#"),"5","#"),"4","#"),"3","#"),"2","#"),"1","#"),"0","#"),"$",""),"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C'!K21),_xlfn.FORMULATEXT('IC3 C'!K21),'IC3 C'!K21),"9","#"),"8","#"),"7","#"),"6","#"),"5","#"),"4","#"),"3","#"),"2","#"),"1","#"),"0","#"),"$","")," ",""),",","@"),"&gt;","@"),"&lt;","@"),"=","@"),")","@"),"(","@"),"^","@"),"/","@"),"+","@"),"*","@"),"-","@"),"@#","")))/2&gt;(LEN(SUBSTITUTE(SUBSTITUTE(SUBSTITUTE(SUBSTITUTE(SUBSTITUTE(SUBSTITUTE(SUBSTITUTE(SUBSTITUTE(SUBSTITUTE(SUBSTITUTE(SUBSTITUTE(SUBSTITUTE(SUBSTITUTE(SUBSTITUTE(SUBSTITUTE(SUBSTITUTE(SUBSTITUTE(SUBSTITUTE(SUBSTITUTE(SUBSTITUTE(SUBSTITUTE(SUBSTITUTE(SUBSTITUTE(IF(_xlfn.ISFORMULA('#_IC3 C'!K21),_xlfn.FORMULATEXT('#_IC3 C'!K21),'#_IC3 C'!K21),"9","#"),"8","#"),"7","#"),"6","#"),"5","#"),"4","#"),"3","#"),"2","#"),"1","#"),"0","#"),"$",""),"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C'!K21),_xlfn.FORMULATEXT('#_IC3 C'!K21),'#_IC3 C'!K21),"9","#"),"8","#"),"7","#"),"6","#"),"5","#"),"4","#"),"3","#"),"2","#"),"1","#"),"0","#"),"$","")," ",""),",","@"),"&gt;","@"),"&lt;","@"),"=","@"),")","@"),"(","@"),"^","@"),"/","@"),"+","@"),"*","@"),"-","@"),"@#","")))/2,TRUE,FALSE),"HardCodeMsg",IF(LEN(IF(_xlfn.ISFORMULA('IC3 C'!K21),_xlfn.FORMULATEXT('IC3 C'!K21),'IC3 C'!K21))-LEN(SUBSTITUTE(IF(_xlfn.ISFORMULA('IC3 C'!K21),_xlfn.FORMULATEXT('IC3 C'!K21),'IC3 C'!K21),"""",""))&gt;LEN(IF(_xlfn.ISFORMULA('#_IC3 C'!K21),_xlfn.FORMULATEXT('#_IC3 C'!K21),'#_IC3 C'!K21))-LEN(SUBSTITUTE(IF(_xlfn.ISFORMULA('#_IC3 C'!K21),_xlfn.FORMULATEXT('#_IC3 C'!K21),'#_IC3 C'!K21),"""","")),TRUE,FALSE),"HardQuoteMsg",IF(LEN(IF(_xlfn.ISFORMULA('IC3 C'!K21),_xlfn.FORMULATEXT('IC3 C'!K21),'IC3 C'!K21))-LEN(SUBSTITUTE(IF(_xlfn.ISFORMULA('IC3 C'!K21),_xlfn.FORMULATEXT('IC3 C'!K21),'IC3 C'!K21),"$",""))&lt;LEN(IF(_xlfn.ISFORMULA('#_IC3 C'!K21),_xlfn.FORMULATEXT('#_IC3 C'!K21),'#_IC3 C'!K21))-LEN(SUBSTITUTE(IF(_xlfn.ISFORMULA('#_IC3 C'!K21),_xlfn.FORMULATEXT('#_IC3 C'!K21),'#_IC3 C'!K21),"$","")),TRUE,FALSE),"MissingAbsMsg",_xlfn.IFS(ISTEXT('#_IC3 C'!K21),FALSE,ISLOGICAL('#_IC3 C'!K21),FALSE,SUBSTITUTE(CELL("format",'#_IC3 C'!K21),"-","")=SUBSTITUTE(CELL("format",'IC3 C'!K21),"-",""),FALSE,CELL("format",'#_IC3 C'!K21)="G",FALSE,AND(CELL("format",'#_IC3 C'!K21)="F0",CELL("format",'IC3 C'!K21)="G"),FALSE,TRUE,IFERROR(IF(MATCH(CELL("format",'#_IC3 C'!K21),FormatCodes_SFX!$A$4:$A$53,0)&gt;0,TRUE),FALSE),TRUE,TRUE),"FormatMsg",TRUE,"PerfectMsg")</f>
        <v/>
      </c>
    </row>
    <row r="22" spans="1:11" x14ac:dyDescent="0.15">
      <c r="A22" s="80">
        <v>0</v>
      </c>
      <c r="B22" s="110">
        <v>0</v>
      </c>
      <c r="C22" s="80">
        <v>0</v>
      </c>
      <c r="F22" s="80">
        <v>0</v>
      </c>
      <c r="G22" s="80">
        <v>0</v>
      </c>
      <c r="H22" s="80">
        <v>0</v>
      </c>
      <c r="I22" s="80">
        <v>0</v>
      </c>
      <c r="J22" s="80" t="str">
        <f ca="1">_xlfn.IFS(ISBLANK('IC3 C'!J22),"",IF(NOT(ISNA('#_IC3 C'!J22)),IF(ISNA('IC3 C'!J22),TRUE,FALSE),FALSE),"StuNAMsg",IF(AND(ISNA('#_IC3 C'!J22),ISNA('IC3 C'!J22)),TRUE,FALSE),"PerfectMsg",IF(NOT(ISERROR('#_IC3 C'!J22)),IF(ISERROR('IC3 C'!J22),TRUE,FALSE),FALSE),"StuErrorMsg",IF(TYPE('#_IC3 C'!J22)&lt;&gt;TYPE('IC3 C'!J22),TRUE,FALSE),"WrongTypeMsg",IF(_xlfn.ISFORMULA('#_IC3 C'!J22),IF(NOT(_xlfn.ISFORMULA('IC3 C'!J22)),TRUE),FALSE),"MissingFormulaMsg",IF(NOT(AND(ISNUMBER(FIND("[",_xlfn.FORMULATEXT('#_IC3 C'!J22))),ISNUMBER(FIND("!",_xlfn.FORMULATEXT('#_IC3 C'!J22))))),AND(ISNUMBER(FIND("[",_xlfn.FORMULATEXT('IC3 C'!J22))),ISNUMBER(FIND("!",_xlfn.FORMULATEXT('IC3 C'!J22)))),FALSE),"ExternalRefsMsg",IF(ISNUMBER('#_IC3 C'!J22),IF(ABS('#_IC3 C'!J22-'IC3 C'!J22)&gt;0.00001,TRUE,FALSE),IF('#_IC3 C'!J22&lt;&gt;'IC3 C'!J22,TRUE,FALSE)),IF(ISNUMBER('#_IC3 C'!J22),IF('#_IC3 C'!J22&gt;'IC3 C'!J22,"TooLow","TooHigh"),"WrongAnswer"),NOT(_xlfn.ISFORMULA('#_IC3 C'!J22)),IF(_xlfn.IFS(ISTEXT('#_IC3 C'!J22),FALSE,ISLOGICAL('#_IC3 C'!J22),FALSE,SUBSTITUTE(CELL("format",'#_IC3 C'!J22),"-","")=SUBSTITUTE(CELL("format",'IC3 C'!J22),"-",""),FALSE,CELL("format",'#_IC3 C'!J22)="G",FALSE,AND(CELL("format",'#_IC3 C'!J22)="F0",CELL("format",'IC3 C'!J22)="G"),FALSE,TRUE,IFERROR(IF(MATCH(CELL("format",'#_IC3 C'!J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C'!J22),_xlfn.FORMULATEXT('IC3 C'!J22),'IC3 C'!J22),"9","#"),"8","#"),"7","#"),"6","#"),"5","#"),"4","#"),"3","#"),"2","#"),"1","#"),"0","#"),"$",""),"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C'!J22),_xlfn.FORMULATEXT('IC3 C'!J22),'IC3 C'!J22),"9","#"),"8","#"),"7","#"),"6","#"),"5","#"),"4","#"),"3","#"),"2","#"),"1","#"),"0","#"),"$","")," ",""),",","@"),"&gt;","@"),"&lt;","@"),"=","@"),")","@"),"(","@"),"^","@"),"/","@"),"+","@"),"*","@"),"-","@"),"@#","")))/2&gt;(LEN(SUBSTITUTE(SUBSTITUTE(SUBSTITUTE(SUBSTITUTE(SUBSTITUTE(SUBSTITUTE(SUBSTITUTE(SUBSTITUTE(SUBSTITUTE(SUBSTITUTE(SUBSTITUTE(SUBSTITUTE(SUBSTITUTE(SUBSTITUTE(SUBSTITUTE(SUBSTITUTE(SUBSTITUTE(SUBSTITUTE(SUBSTITUTE(SUBSTITUTE(SUBSTITUTE(SUBSTITUTE(SUBSTITUTE(IF(_xlfn.ISFORMULA('#_IC3 C'!J22),_xlfn.FORMULATEXT('#_IC3 C'!J22),'#_IC3 C'!J22),"9","#"),"8","#"),"7","#"),"6","#"),"5","#"),"4","#"),"3","#"),"2","#"),"1","#"),"0","#"),"$",""),"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C'!J22),_xlfn.FORMULATEXT('#_IC3 C'!J22),'#_IC3 C'!J22),"9","#"),"8","#"),"7","#"),"6","#"),"5","#"),"4","#"),"3","#"),"2","#"),"1","#"),"0","#"),"$","")," ",""),",","@"),"&gt;","@"),"&lt;","@"),"=","@"),")","@"),"(","@"),"^","@"),"/","@"),"+","@"),"*","@"),"-","@"),"@#","")))/2,TRUE,FALSE),"HardCodeMsg",IF(LEN(IF(_xlfn.ISFORMULA('IC3 C'!J22),_xlfn.FORMULATEXT('IC3 C'!J22),'IC3 C'!J22))-LEN(SUBSTITUTE(IF(_xlfn.ISFORMULA('IC3 C'!J22),_xlfn.FORMULATEXT('IC3 C'!J22),'IC3 C'!J22),"""",""))&gt;LEN(IF(_xlfn.ISFORMULA('#_IC3 C'!J22),_xlfn.FORMULATEXT('#_IC3 C'!J22),'#_IC3 C'!J22))-LEN(SUBSTITUTE(IF(_xlfn.ISFORMULA('#_IC3 C'!J22),_xlfn.FORMULATEXT('#_IC3 C'!J22),'#_IC3 C'!J22),"""","")),TRUE,FALSE),"HardQuoteMsg",IF(LEN(IF(_xlfn.ISFORMULA('IC3 C'!J22),_xlfn.FORMULATEXT('IC3 C'!J22),'IC3 C'!J22))-LEN(SUBSTITUTE(IF(_xlfn.ISFORMULA('IC3 C'!J22),_xlfn.FORMULATEXT('IC3 C'!J22),'IC3 C'!J22),"$",""))&lt;LEN(IF(_xlfn.ISFORMULA('#_IC3 C'!J22),_xlfn.FORMULATEXT('#_IC3 C'!J22),'#_IC3 C'!J22))-LEN(SUBSTITUTE(IF(_xlfn.ISFORMULA('#_IC3 C'!J22),_xlfn.FORMULATEXT('#_IC3 C'!J22),'#_IC3 C'!J22),"$","")),TRUE,FALSE),"MissingAbsMsg",_xlfn.IFS(ISTEXT('#_IC3 C'!J22),FALSE,ISLOGICAL('#_IC3 C'!J22),FALSE,SUBSTITUTE(CELL("format",'#_IC3 C'!J22),"-","")=SUBSTITUTE(CELL("format",'IC3 C'!J22),"-",""),FALSE,CELL("format",'#_IC3 C'!J22)="G",FALSE,AND(CELL("format",'#_IC3 C'!J22)="F0",CELL("format",'IC3 C'!J22)="G"),FALSE,TRUE,IFERROR(IF(MATCH(CELL("format",'#_IC3 C'!J22),FormatCodes_SFX!$A$4:$A$53,0)&gt;0,TRUE),FALSE),TRUE,TRUE),"FormatMsg",TRUE,"PerfectMsg")</f>
        <v/>
      </c>
      <c r="K22" s="110" t="str">
        <f ca="1">_xlfn.IFS(ISBLANK('IC3 C'!K22),"",IF(NOT(ISNA('#_IC3 C'!K22)),IF(ISNA('IC3 C'!K22),TRUE,FALSE),FALSE),"StuNAMsg",IF(AND(ISNA('#_IC3 C'!K22),ISNA('IC3 C'!K22)),TRUE,FALSE),"PerfectMsg",IF(NOT(ISERROR('#_IC3 C'!K22)),IF(ISERROR('IC3 C'!K22),TRUE,FALSE),FALSE),"StuErrorMsg",IF(TYPE('#_IC3 C'!K22)&lt;&gt;TYPE('IC3 C'!K22),TRUE,FALSE),"WrongTypeMsg",IF(_xlfn.ISFORMULA('#_IC3 C'!K22),IF(NOT(_xlfn.ISFORMULA('IC3 C'!K22)),TRUE),FALSE),"MissingFormulaMsg",IF(NOT(AND(ISNUMBER(FIND("[",_xlfn.FORMULATEXT('#_IC3 C'!K22))),ISNUMBER(FIND("!",_xlfn.FORMULATEXT('#_IC3 C'!K22))))),AND(ISNUMBER(FIND("[",_xlfn.FORMULATEXT('IC3 C'!K22))),ISNUMBER(FIND("!",_xlfn.FORMULATEXT('IC3 C'!K22)))),FALSE),"ExternalRefsMsg",IF(ISNUMBER('#_IC3 C'!K22),IF(ABS('#_IC3 C'!K22-'IC3 C'!K22)&gt;0.00001,TRUE,FALSE),IF('#_IC3 C'!K22&lt;&gt;'IC3 C'!K22,TRUE,FALSE)),IF(ISNUMBER('#_IC3 C'!K22),IF('#_IC3 C'!K22&gt;'IC3 C'!K22,"TooLow","TooHigh"),"WrongAnswer"),NOT(_xlfn.ISFORMULA('#_IC3 C'!K22)),IF(_xlfn.IFS(ISTEXT('#_IC3 C'!K22),FALSE,ISLOGICAL('#_IC3 C'!K22),FALSE,SUBSTITUTE(CELL("format",'#_IC3 C'!K22),"-","")=SUBSTITUTE(CELL("format",'IC3 C'!K22),"-",""),FALSE,CELL("format",'#_IC3 C'!K22)="G",FALSE,AND(CELL("format",'#_IC3 C'!K22)="F0",CELL("format",'IC3 C'!K22)="G"),FALSE,TRUE,IFERROR(IF(MATCH(CELL("format",'#_IC3 C'!K22)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C'!K22),_xlfn.FORMULATEXT('IC3 C'!K22),'IC3 C'!K22),"9","#"),"8","#"),"7","#"),"6","#"),"5","#"),"4","#"),"3","#"),"2","#"),"1","#"),"0","#"),"$",""),"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C'!K22),_xlfn.FORMULATEXT('IC3 C'!K22),'IC3 C'!K22),"9","#"),"8","#"),"7","#"),"6","#"),"5","#"),"4","#"),"3","#"),"2","#"),"1","#"),"0","#"),"$","")," ",""),",","@"),"&gt;","@"),"&lt;","@"),"=","@"),")","@"),"(","@"),"^","@"),"/","@"),"+","@"),"*","@"),"-","@"),"@#","")))/2&gt;(LEN(SUBSTITUTE(SUBSTITUTE(SUBSTITUTE(SUBSTITUTE(SUBSTITUTE(SUBSTITUTE(SUBSTITUTE(SUBSTITUTE(SUBSTITUTE(SUBSTITUTE(SUBSTITUTE(SUBSTITUTE(SUBSTITUTE(SUBSTITUTE(SUBSTITUTE(SUBSTITUTE(SUBSTITUTE(SUBSTITUTE(SUBSTITUTE(SUBSTITUTE(SUBSTITUTE(SUBSTITUTE(SUBSTITUTE(IF(_xlfn.ISFORMULA('#_IC3 C'!K22),_xlfn.FORMULATEXT('#_IC3 C'!K22),'#_IC3 C'!K22),"9","#"),"8","#"),"7","#"),"6","#"),"5","#"),"4","#"),"3","#"),"2","#"),"1","#"),"0","#"),"$",""),"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C'!K22),_xlfn.FORMULATEXT('#_IC3 C'!K22),'#_IC3 C'!K22),"9","#"),"8","#"),"7","#"),"6","#"),"5","#"),"4","#"),"3","#"),"2","#"),"1","#"),"0","#"),"$","")," ",""),",","@"),"&gt;","@"),"&lt;","@"),"=","@"),")","@"),"(","@"),"^","@"),"/","@"),"+","@"),"*","@"),"-","@"),"@#","")))/2,TRUE,FALSE),"HardCodeMsg",IF(LEN(IF(_xlfn.ISFORMULA('IC3 C'!K22),_xlfn.FORMULATEXT('IC3 C'!K22),'IC3 C'!K22))-LEN(SUBSTITUTE(IF(_xlfn.ISFORMULA('IC3 C'!K22),_xlfn.FORMULATEXT('IC3 C'!K22),'IC3 C'!K22),"""",""))&gt;LEN(IF(_xlfn.ISFORMULA('#_IC3 C'!K22),_xlfn.FORMULATEXT('#_IC3 C'!K22),'#_IC3 C'!K22))-LEN(SUBSTITUTE(IF(_xlfn.ISFORMULA('#_IC3 C'!K22),_xlfn.FORMULATEXT('#_IC3 C'!K22),'#_IC3 C'!K22),"""","")),TRUE,FALSE),"HardQuoteMsg",IF(LEN(IF(_xlfn.ISFORMULA('IC3 C'!K22),_xlfn.FORMULATEXT('IC3 C'!K22),'IC3 C'!K22))-LEN(SUBSTITUTE(IF(_xlfn.ISFORMULA('IC3 C'!K22),_xlfn.FORMULATEXT('IC3 C'!K22),'IC3 C'!K22),"$",""))&lt;LEN(IF(_xlfn.ISFORMULA('#_IC3 C'!K22),_xlfn.FORMULATEXT('#_IC3 C'!K22),'#_IC3 C'!K22))-LEN(SUBSTITUTE(IF(_xlfn.ISFORMULA('#_IC3 C'!K22),_xlfn.FORMULATEXT('#_IC3 C'!K22),'#_IC3 C'!K22),"$","")),TRUE,FALSE),"MissingAbsMsg",_xlfn.IFS(ISTEXT('#_IC3 C'!K22),FALSE,ISLOGICAL('#_IC3 C'!K22),FALSE,SUBSTITUTE(CELL("format",'#_IC3 C'!K22),"-","")=SUBSTITUTE(CELL("format",'IC3 C'!K22),"-",""),FALSE,CELL("format",'#_IC3 C'!K22)="G",FALSE,AND(CELL("format",'#_IC3 C'!K22)="F0",CELL("format",'IC3 C'!K22)="G"),FALSE,TRUE,IFERROR(IF(MATCH(CELL("format",'#_IC3 C'!K22),FormatCodes_SFX!$A$4:$A$53,0)&gt;0,TRUE),FALSE),TRUE,TRUE),"FormatMsg",TRUE,"PerfectMsg")</f>
        <v/>
      </c>
    </row>
    <row r="23" spans="1:11" x14ac:dyDescent="0.15">
      <c r="A23" s="80">
        <v>0</v>
      </c>
      <c r="B23" s="110">
        <v>0</v>
      </c>
      <c r="C23" s="80">
        <v>0</v>
      </c>
      <c r="F23" s="80">
        <v>0</v>
      </c>
      <c r="G23" s="80">
        <v>0</v>
      </c>
      <c r="H23" s="80">
        <v>0</v>
      </c>
      <c r="I23" s="80">
        <v>0</v>
      </c>
      <c r="J23" s="80" t="str">
        <f ca="1">_xlfn.IFS(ISBLANK('IC3 C'!J23),"",IF(NOT(ISNA('#_IC3 C'!J23)),IF(ISNA('IC3 C'!J23),TRUE,FALSE),FALSE),"StuNAMsg",IF(AND(ISNA('#_IC3 C'!J23),ISNA('IC3 C'!J23)),TRUE,FALSE),"PerfectMsg",IF(NOT(ISERROR('#_IC3 C'!J23)),IF(ISERROR('IC3 C'!J23),TRUE,FALSE),FALSE),"StuErrorMsg",IF(TYPE('#_IC3 C'!J23)&lt;&gt;TYPE('IC3 C'!J23),TRUE,FALSE),"WrongTypeMsg",IF(_xlfn.ISFORMULA('#_IC3 C'!J23),IF(NOT(_xlfn.ISFORMULA('IC3 C'!J23)),TRUE),FALSE),"MissingFormulaMsg",IF(NOT(AND(ISNUMBER(FIND("[",_xlfn.FORMULATEXT('#_IC3 C'!J23))),ISNUMBER(FIND("!",_xlfn.FORMULATEXT('#_IC3 C'!J23))))),AND(ISNUMBER(FIND("[",_xlfn.FORMULATEXT('IC3 C'!J23))),ISNUMBER(FIND("!",_xlfn.FORMULATEXT('IC3 C'!J23)))),FALSE),"ExternalRefsMsg",IF(ISNUMBER('#_IC3 C'!J23),IF(ABS('#_IC3 C'!J23-'IC3 C'!J23)&gt;0.00001,TRUE,FALSE),IF('#_IC3 C'!J23&lt;&gt;'IC3 C'!J23,TRUE,FALSE)),IF(ISNUMBER('#_IC3 C'!J23),IF('#_IC3 C'!J23&gt;'IC3 C'!J23,"TooLow","TooHigh"),"WrongAnswer"),NOT(_xlfn.ISFORMULA('#_IC3 C'!J23)),IF(_xlfn.IFS(ISTEXT('#_IC3 C'!J23),FALSE,ISLOGICAL('#_IC3 C'!J23),FALSE,SUBSTITUTE(CELL("format",'#_IC3 C'!J23),"-","")=SUBSTITUTE(CELL("format",'IC3 C'!J23),"-",""),FALSE,CELL("format",'#_IC3 C'!J23)="G",FALSE,AND(CELL("format",'#_IC3 C'!J23)="F0",CELL("format",'IC3 C'!J23)="G"),FALSE,TRUE,IFERROR(IF(MATCH(CELL("format",'#_IC3 C'!J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C'!J23),_xlfn.FORMULATEXT('IC3 C'!J23),'IC3 C'!J23),"9","#"),"8","#"),"7","#"),"6","#"),"5","#"),"4","#"),"3","#"),"2","#"),"1","#"),"0","#"),"$",""),"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C'!J23),_xlfn.FORMULATEXT('IC3 C'!J23),'IC3 C'!J23),"9","#"),"8","#"),"7","#"),"6","#"),"5","#"),"4","#"),"3","#"),"2","#"),"1","#"),"0","#"),"$","")," ",""),",","@"),"&gt;","@"),"&lt;","@"),"=","@"),")","@"),"(","@"),"^","@"),"/","@"),"+","@"),"*","@"),"-","@"),"@#","")))/2&gt;(LEN(SUBSTITUTE(SUBSTITUTE(SUBSTITUTE(SUBSTITUTE(SUBSTITUTE(SUBSTITUTE(SUBSTITUTE(SUBSTITUTE(SUBSTITUTE(SUBSTITUTE(SUBSTITUTE(SUBSTITUTE(SUBSTITUTE(SUBSTITUTE(SUBSTITUTE(SUBSTITUTE(SUBSTITUTE(SUBSTITUTE(SUBSTITUTE(SUBSTITUTE(SUBSTITUTE(SUBSTITUTE(SUBSTITUTE(IF(_xlfn.ISFORMULA('#_IC3 C'!J23),_xlfn.FORMULATEXT('#_IC3 C'!J23),'#_IC3 C'!J23),"9","#"),"8","#"),"7","#"),"6","#"),"5","#"),"4","#"),"3","#"),"2","#"),"1","#"),"0","#"),"$",""),"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C'!J23),_xlfn.FORMULATEXT('#_IC3 C'!J23),'#_IC3 C'!J23),"9","#"),"8","#"),"7","#"),"6","#"),"5","#"),"4","#"),"3","#"),"2","#"),"1","#"),"0","#"),"$","")," ",""),",","@"),"&gt;","@"),"&lt;","@"),"=","@"),")","@"),"(","@"),"^","@"),"/","@"),"+","@"),"*","@"),"-","@"),"@#","")))/2,TRUE,FALSE),"HardCodeMsg",IF(LEN(IF(_xlfn.ISFORMULA('IC3 C'!J23),_xlfn.FORMULATEXT('IC3 C'!J23),'IC3 C'!J23))-LEN(SUBSTITUTE(IF(_xlfn.ISFORMULA('IC3 C'!J23),_xlfn.FORMULATEXT('IC3 C'!J23),'IC3 C'!J23),"""",""))&gt;LEN(IF(_xlfn.ISFORMULA('#_IC3 C'!J23),_xlfn.FORMULATEXT('#_IC3 C'!J23),'#_IC3 C'!J23))-LEN(SUBSTITUTE(IF(_xlfn.ISFORMULA('#_IC3 C'!J23),_xlfn.FORMULATEXT('#_IC3 C'!J23),'#_IC3 C'!J23),"""","")),TRUE,FALSE),"HardQuoteMsg",IF(LEN(IF(_xlfn.ISFORMULA('IC3 C'!J23),_xlfn.FORMULATEXT('IC3 C'!J23),'IC3 C'!J23))-LEN(SUBSTITUTE(IF(_xlfn.ISFORMULA('IC3 C'!J23),_xlfn.FORMULATEXT('IC3 C'!J23),'IC3 C'!J23),"$",""))&lt;LEN(IF(_xlfn.ISFORMULA('#_IC3 C'!J23),_xlfn.FORMULATEXT('#_IC3 C'!J23),'#_IC3 C'!J23))-LEN(SUBSTITUTE(IF(_xlfn.ISFORMULA('#_IC3 C'!J23),_xlfn.FORMULATEXT('#_IC3 C'!J23),'#_IC3 C'!J23),"$","")),TRUE,FALSE),"MissingAbsMsg",_xlfn.IFS(ISTEXT('#_IC3 C'!J23),FALSE,ISLOGICAL('#_IC3 C'!J23),FALSE,SUBSTITUTE(CELL("format",'#_IC3 C'!J23),"-","")=SUBSTITUTE(CELL("format",'IC3 C'!J23),"-",""),FALSE,CELL("format",'#_IC3 C'!J23)="G",FALSE,AND(CELL("format",'#_IC3 C'!J23)="F0",CELL("format",'IC3 C'!J23)="G"),FALSE,TRUE,IFERROR(IF(MATCH(CELL("format",'#_IC3 C'!J23),FormatCodes_SFX!$A$4:$A$53,0)&gt;0,TRUE),FALSE),TRUE,TRUE),"FormatMsg",TRUE,"PerfectMsg")</f>
        <v/>
      </c>
      <c r="K23" s="110" t="str">
        <f ca="1">_xlfn.IFS(ISBLANK('IC3 C'!K23),"",IF(NOT(ISNA('#_IC3 C'!K23)),IF(ISNA('IC3 C'!K23),TRUE,FALSE),FALSE),"StuNAMsg",IF(AND(ISNA('#_IC3 C'!K23),ISNA('IC3 C'!K23)),TRUE,FALSE),"PerfectMsg",IF(NOT(ISERROR('#_IC3 C'!K23)),IF(ISERROR('IC3 C'!K23),TRUE,FALSE),FALSE),"StuErrorMsg",IF(TYPE('#_IC3 C'!K23)&lt;&gt;TYPE('IC3 C'!K23),TRUE,FALSE),"WrongTypeMsg",IF(_xlfn.ISFORMULA('#_IC3 C'!K23),IF(NOT(_xlfn.ISFORMULA('IC3 C'!K23)),TRUE),FALSE),"MissingFormulaMsg",IF(NOT(AND(ISNUMBER(FIND("[",_xlfn.FORMULATEXT('#_IC3 C'!K23))),ISNUMBER(FIND("!",_xlfn.FORMULATEXT('#_IC3 C'!K23))))),AND(ISNUMBER(FIND("[",_xlfn.FORMULATEXT('IC3 C'!K23))),ISNUMBER(FIND("!",_xlfn.FORMULATEXT('IC3 C'!K23)))),FALSE),"ExternalRefsMsg",IF(ISNUMBER('#_IC3 C'!K23),IF(ABS('#_IC3 C'!K23-'IC3 C'!K23)&gt;0.00001,TRUE,FALSE),IF('#_IC3 C'!K23&lt;&gt;'IC3 C'!K23,TRUE,FALSE)),IF(ISNUMBER('#_IC3 C'!K23),IF('#_IC3 C'!K23&gt;'IC3 C'!K23,"TooLow","TooHigh"),"WrongAnswer"),NOT(_xlfn.ISFORMULA('#_IC3 C'!K23)),IF(_xlfn.IFS(ISTEXT('#_IC3 C'!K23),FALSE,ISLOGICAL('#_IC3 C'!K23),FALSE,SUBSTITUTE(CELL("format",'#_IC3 C'!K23),"-","")=SUBSTITUTE(CELL("format",'IC3 C'!K23),"-",""),FALSE,CELL("format",'#_IC3 C'!K23)="G",FALSE,AND(CELL("format",'#_IC3 C'!K23)="F0",CELL("format",'IC3 C'!K23)="G"),FALSE,TRUE,IFERROR(IF(MATCH(CELL("format",'#_IC3 C'!K23)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C'!K23),_xlfn.FORMULATEXT('IC3 C'!K23),'IC3 C'!K23),"9","#"),"8","#"),"7","#"),"6","#"),"5","#"),"4","#"),"3","#"),"2","#"),"1","#"),"0","#"),"$",""),"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C'!K23),_xlfn.FORMULATEXT('IC3 C'!K23),'IC3 C'!K23),"9","#"),"8","#"),"7","#"),"6","#"),"5","#"),"4","#"),"3","#"),"2","#"),"1","#"),"0","#"),"$","")," ",""),",","@"),"&gt;","@"),"&lt;","@"),"=","@"),")","@"),"(","@"),"^","@"),"/","@"),"+","@"),"*","@"),"-","@"),"@#","")))/2&gt;(LEN(SUBSTITUTE(SUBSTITUTE(SUBSTITUTE(SUBSTITUTE(SUBSTITUTE(SUBSTITUTE(SUBSTITUTE(SUBSTITUTE(SUBSTITUTE(SUBSTITUTE(SUBSTITUTE(SUBSTITUTE(SUBSTITUTE(SUBSTITUTE(SUBSTITUTE(SUBSTITUTE(SUBSTITUTE(SUBSTITUTE(SUBSTITUTE(SUBSTITUTE(SUBSTITUTE(SUBSTITUTE(SUBSTITUTE(IF(_xlfn.ISFORMULA('#_IC3 C'!K23),_xlfn.FORMULATEXT('#_IC3 C'!K23),'#_IC3 C'!K23),"9","#"),"8","#"),"7","#"),"6","#"),"5","#"),"4","#"),"3","#"),"2","#"),"1","#"),"0","#"),"$",""),"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C'!K23),_xlfn.FORMULATEXT('#_IC3 C'!K23),'#_IC3 C'!K23),"9","#"),"8","#"),"7","#"),"6","#"),"5","#"),"4","#"),"3","#"),"2","#"),"1","#"),"0","#"),"$","")," ",""),",","@"),"&gt;","@"),"&lt;","@"),"=","@"),")","@"),"(","@"),"^","@"),"/","@"),"+","@"),"*","@"),"-","@"),"@#","")))/2,TRUE,FALSE),"HardCodeMsg",IF(LEN(IF(_xlfn.ISFORMULA('IC3 C'!K23),_xlfn.FORMULATEXT('IC3 C'!K23),'IC3 C'!K23))-LEN(SUBSTITUTE(IF(_xlfn.ISFORMULA('IC3 C'!K23),_xlfn.FORMULATEXT('IC3 C'!K23),'IC3 C'!K23),"""",""))&gt;LEN(IF(_xlfn.ISFORMULA('#_IC3 C'!K23),_xlfn.FORMULATEXT('#_IC3 C'!K23),'#_IC3 C'!K23))-LEN(SUBSTITUTE(IF(_xlfn.ISFORMULA('#_IC3 C'!K23),_xlfn.FORMULATEXT('#_IC3 C'!K23),'#_IC3 C'!K23),"""","")),TRUE,FALSE),"HardQuoteMsg",IF(LEN(IF(_xlfn.ISFORMULA('IC3 C'!K23),_xlfn.FORMULATEXT('IC3 C'!K23),'IC3 C'!K23))-LEN(SUBSTITUTE(IF(_xlfn.ISFORMULA('IC3 C'!K23),_xlfn.FORMULATEXT('IC3 C'!K23),'IC3 C'!K23),"$",""))&lt;LEN(IF(_xlfn.ISFORMULA('#_IC3 C'!K23),_xlfn.FORMULATEXT('#_IC3 C'!K23),'#_IC3 C'!K23))-LEN(SUBSTITUTE(IF(_xlfn.ISFORMULA('#_IC3 C'!K23),_xlfn.FORMULATEXT('#_IC3 C'!K23),'#_IC3 C'!K23),"$","")),TRUE,FALSE),"MissingAbsMsg",_xlfn.IFS(ISTEXT('#_IC3 C'!K23),FALSE,ISLOGICAL('#_IC3 C'!K23),FALSE,SUBSTITUTE(CELL("format",'#_IC3 C'!K23),"-","")=SUBSTITUTE(CELL("format",'IC3 C'!K23),"-",""),FALSE,CELL("format",'#_IC3 C'!K23)="G",FALSE,AND(CELL("format",'#_IC3 C'!K23)="F0",CELL("format",'IC3 C'!K23)="G"),FALSE,TRUE,IFERROR(IF(MATCH(CELL("format",'#_IC3 C'!K23),FormatCodes_SFX!$A$4:$A$53,0)&gt;0,TRUE),FALSE),TRUE,TRUE),"FormatMsg",TRUE,"PerfectMsg")</f>
        <v/>
      </c>
    </row>
    <row r="24" spans="1:11" x14ac:dyDescent="0.15">
      <c r="A24" s="80">
        <v>0</v>
      </c>
      <c r="B24" s="110">
        <v>0</v>
      </c>
      <c r="C24" s="80">
        <v>0</v>
      </c>
      <c r="F24" s="80">
        <v>0</v>
      </c>
      <c r="G24" s="80">
        <v>0</v>
      </c>
      <c r="H24" s="80">
        <v>0</v>
      </c>
      <c r="I24" s="80">
        <v>0</v>
      </c>
      <c r="J24" s="80" t="str">
        <f ca="1">_xlfn.IFS(ISBLANK('IC3 C'!J24),"",IF(NOT(ISNA('#_IC3 C'!J24)),IF(ISNA('IC3 C'!J24),TRUE,FALSE),FALSE),"StuNAMsg",IF(AND(ISNA('#_IC3 C'!J24),ISNA('IC3 C'!J24)),TRUE,FALSE),"PerfectMsg",IF(NOT(ISERROR('#_IC3 C'!J24)),IF(ISERROR('IC3 C'!J24),TRUE,FALSE),FALSE),"StuErrorMsg",IF(TYPE('#_IC3 C'!J24)&lt;&gt;TYPE('IC3 C'!J24),TRUE,FALSE),"WrongTypeMsg",IF(_xlfn.ISFORMULA('#_IC3 C'!J24),IF(NOT(_xlfn.ISFORMULA('IC3 C'!J24)),TRUE),FALSE),"MissingFormulaMsg",IF(NOT(AND(ISNUMBER(FIND("[",_xlfn.FORMULATEXT('#_IC3 C'!J24))),ISNUMBER(FIND("!",_xlfn.FORMULATEXT('#_IC3 C'!J24))))),AND(ISNUMBER(FIND("[",_xlfn.FORMULATEXT('IC3 C'!J24))),ISNUMBER(FIND("!",_xlfn.FORMULATEXT('IC3 C'!J24)))),FALSE),"ExternalRefsMsg",IF(ISNUMBER('#_IC3 C'!J24),IF(ABS('#_IC3 C'!J24-'IC3 C'!J24)&gt;0.00001,TRUE,FALSE),IF('#_IC3 C'!J24&lt;&gt;'IC3 C'!J24,TRUE,FALSE)),IF(ISNUMBER('#_IC3 C'!J24),IF('#_IC3 C'!J24&gt;'IC3 C'!J24,"TooLow","TooHigh"),"WrongAnswer"),NOT(_xlfn.ISFORMULA('#_IC3 C'!J24)),IF(_xlfn.IFS(ISTEXT('#_IC3 C'!J24),FALSE,ISLOGICAL('#_IC3 C'!J24),FALSE,SUBSTITUTE(CELL("format",'#_IC3 C'!J24),"-","")=SUBSTITUTE(CELL("format",'IC3 C'!J24),"-",""),FALSE,CELL("format",'#_IC3 C'!J24)="G",FALSE,AND(CELL("format",'#_IC3 C'!J24)="F0",CELL("format",'IC3 C'!J24)="G"),FALSE,TRUE,IFERROR(IF(MATCH(CELL("format",'#_IC3 C'!J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C'!J24),_xlfn.FORMULATEXT('IC3 C'!J24),'IC3 C'!J24),"9","#"),"8","#"),"7","#"),"6","#"),"5","#"),"4","#"),"3","#"),"2","#"),"1","#"),"0","#"),"$",""),"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C'!J24),_xlfn.FORMULATEXT('IC3 C'!J24),'IC3 C'!J24),"9","#"),"8","#"),"7","#"),"6","#"),"5","#"),"4","#"),"3","#"),"2","#"),"1","#"),"0","#"),"$","")," ",""),",","@"),"&gt;","@"),"&lt;","@"),"=","@"),")","@"),"(","@"),"^","@"),"/","@"),"+","@"),"*","@"),"-","@"),"@#","")))/2&gt;(LEN(SUBSTITUTE(SUBSTITUTE(SUBSTITUTE(SUBSTITUTE(SUBSTITUTE(SUBSTITUTE(SUBSTITUTE(SUBSTITUTE(SUBSTITUTE(SUBSTITUTE(SUBSTITUTE(SUBSTITUTE(SUBSTITUTE(SUBSTITUTE(SUBSTITUTE(SUBSTITUTE(SUBSTITUTE(SUBSTITUTE(SUBSTITUTE(SUBSTITUTE(SUBSTITUTE(SUBSTITUTE(SUBSTITUTE(IF(_xlfn.ISFORMULA('#_IC3 C'!J24),_xlfn.FORMULATEXT('#_IC3 C'!J24),'#_IC3 C'!J24),"9","#"),"8","#"),"7","#"),"6","#"),"5","#"),"4","#"),"3","#"),"2","#"),"1","#"),"0","#"),"$",""),"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C'!J24),_xlfn.FORMULATEXT('#_IC3 C'!J24),'#_IC3 C'!J24),"9","#"),"8","#"),"7","#"),"6","#"),"5","#"),"4","#"),"3","#"),"2","#"),"1","#"),"0","#"),"$","")," ",""),",","@"),"&gt;","@"),"&lt;","@"),"=","@"),")","@"),"(","@"),"^","@"),"/","@"),"+","@"),"*","@"),"-","@"),"@#","")))/2,TRUE,FALSE),"HardCodeMsg",IF(LEN(IF(_xlfn.ISFORMULA('IC3 C'!J24),_xlfn.FORMULATEXT('IC3 C'!J24),'IC3 C'!J24))-LEN(SUBSTITUTE(IF(_xlfn.ISFORMULA('IC3 C'!J24),_xlfn.FORMULATEXT('IC3 C'!J24),'IC3 C'!J24),"""",""))&gt;LEN(IF(_xlfn.ISFORMULA('#_IC3 C'!J24),_xlfn.FORMULATEXT('#_IC3 C'!J24),'#_IC3 C'!J24))-LEN(SUBSTITUTE(IF(_xlfn.ISFORMULA('#_IC3 C'!J24),_xlfn.FORMULATEXT('#_IC3 C'!J24),'#_IC3 C'!J24),"""","")),TRUE,FALSE),"HardQuoteMsg",IF(LEN(IF(_xlfn.ISFORMULA('IC3 C'!J24),_xlfn.FORMULATEXT('IC3 C'!J24),'IC3 C'!J24))-LEN(SUBSTITUTE(IF(_xlfn.ISFORMULA('IC3 C'!J24),_xlfn.FORMULATEXT('IC3 C'!J24),'IC3 C'!J24),"$",""))&lt;LEN(IF(_xlfn.ISFORMULA('#_IC3 C'!J24),_xlfn.FORMULATEXT('#_IC3 C'!J24),'#_IC3 C'!J24))-LEN(SUBSTITUTE(IF(_xlfn.ISFORMULA('#_IC3 C'!J24),_xlfn.FORMULATEXT('#_IC3 C'!J24),'#_IC3 C'!J24),"$","")),TRUE,FALSE),"MissingAbsMsg",_xlfn.IFS(ISTEXT('#_IC3 C'!J24),FALSE,ISLOGICAL('#_IC3 C'!J24),FALSE,SUBSTITUTE(CELL("format",'#_IC3 C'!J24),"-","")=SUBSTITUTE(CELL("format",'IC3 C'!J24),"-",""),FALSE,CELL("format",'#_IC3 C'!J24)="G",FALSE,AND(CELL("format",'#_IC3 C'!J24)="F0",CELL("format",'IC3 C'!J24)="G"),FALSE,TRUE,IFERROR(IF(MATCH(CELL("format",'#_IC3 C'!J24),FormatCodes_SFX!$A$4:$A$53,0)&gt;0,TRUE),FALSE),TRUE,TRUE),"FormatMsg",TRUE,"PerfectMsg")</f>
        <v/>
      </c>
      <c r="K24" s="110" t="str">
        <f ca="1">_xlfn.IFS(ISBLANK('IC3 C'!K24),"",IF(NOT(ISNA('#_IC3 C'!K24)),IF(ISNA('IC3 C'!K24),TRUE,FALSE),FALSE),"StuNAMsg",IF(AND(ISNA('#_IC3 C'!K24),ISNA('IC3 C'!K24)),TRUE,FALSE),"PerfectMsg",IF(NOT(ISERROR('#_IC3 C'!K24)),IF(ISERROR('IC3 C'!K24),TRUE,FALSE),FALSE),"StuErrorMsg",IF(TYPE('#_IC3 C'!K24)&lt;&gt;TYPE('IC3 C'!K24),TRUE,FALSE),"WrongTypeMsg",IF(_xlfn.ISFORMULA('#_IC3 C'!K24),IF(NOT(_xlfn.ISFORMULA('IC3 C'!K24)),TRUE),FALSE),"MissingFormulaMsg",IF(NOT(AND(ISNUMBER(FIND("[",_xlfn.FORMULATEXT('#_IC3 C'!K24))),ISNUMBER(FIND("!",_xlfn.FORMULATEXT('#_IC3 C'!K24))))),AND(ISNUMBER(FIND("[",_xlfn.FORMULATEXT('IC3 C'!K24))),ISNUMBER(FIND("!",_xlfn.FORMULATEXT('IC3 C'!K24)))),FALSE),"ExternalRefsMsg",IF(ISNUMBER('#_IC3 C'!K24),IF(ABS('#_IC3 C'!K24-'IC3 C'!K24)&gt;0.00001,TRUE,FALSE),IF('#_IC3 C'!K24&lt;&gt;'IC3 C'!K24,TRUE,FALSE)),IF(ISNUMBER('#_IC3 C'!K24),IF('#_IC3 C'!K24&gt;'IC3 C'!K24,"TooLow","TooHigh"),"WrongAnswer"),NOT(_xlfn.ISFORMULA('#_IC3 C'!K24)),IF(_xlfn.IFS(ISTEXT('#_IC3 C'!K24),FALSE,ISLOGICAL('#_IC3 C'!K24),FALSE,SUBSTITUTE(CELL("format",'#_IC3 C'!K24),"-","")=SUBSTITUTE(CELL("format",'IC3 C'!K24),"-",""),FALSE,CELL("format",'#_IC3 C'!K24)="G",FALSE,AND(CELL("format",'#_IC3 C'!K24)="F0",CELL("format",'IC3 C'!K24)="G"),FALSE,TRUE,IFERROR(IF(MATCH(CELL("format",'#_IC3 C'!K24)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C'!K24),_xlfn.FORMULATEXT('IC3 C'!K24),'IC3 C'!K24),"9","#"),"8","#"),"7","#"),"6","#"),"5","#"),"4","#"),"3","#"),"2","#"),"1","#"),"0","#"),"$",""),"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C'!K24),_xlfn.FORMULATEXT('IC3 C'!K24),'IC3 C'!K24),"9","#"),"8","#"),"7","#"),"6","#"),"5","#"),"4","#"),"3","#"),"2","#"),"1","#"),"0","#"),"$","")," ",""),",","@"),"&gt;","@"),"&lt;","@"),"=","@"),")","@"),"(","@"),"^","@"),"/","@"),"+","@"),"*","@"),"-","@"),"@#","")))/2&gt;(LEN(SUBSTITUTE(SUBSTITUTE(SUBSTITUTE(SUBSTITUTE(SUBSTITUTE(SUBSTITUTE(SUBSTITUTE(SUBSTITUTE(SUBSTITUTE(SUBSTITUTE(SUBSTITUTE(SUBSTITUTE(SUBSTITUTE(SUBSTITUTE(SUBSTITUTE(SUBSTITUTE(SUBSTITUTE(SUBSTITUTE(SUBSTITUTE(SUBSTITUTE(SUBSTITUTE(SUBSTITUTE(SUBSTITUTE(IF(_xlfn.ISFORMULA('#_IC3 C'!K24),_xlfn.FORMULATEXT('#_IC3 C'!K24),'#_IC3 C'!K24),"9","#"),"8","#"),"7","#"),"6","#"),"5","#"),"4","#"),"3","#"),"2","#"),"1","#"),"0","#"),"$",""),"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C'!K24),_xlfn.FORMULATEXT('#_IC3 C'!K24),'#_IC3 C'!K24),"9","#"),"8","#"),"7","#"),"6","#"),"5","#"),"4","#"),"3","#"),"2","#"),"1","#"),"0","#"),"$","")," ",""),",","@"),"&gt;","@"),"&lt;","@"),"=","@"),")","@"),"(","@"),"^","@"),"/","@"),"+","@"),"*","@"),"-","@"),"@#","")))/2,TRUE,FALSE),"HardCodeMsg",IF(LEN(IF(_xlfn.ISFORMULA('IC3 C'!K24),_xlfn.FORMULATEXT('IC3 C'!K24),'IC3 C'!K24))-LEN(SUBSTITUTE(IF(_xlfn.ISFORMULA('IC3 C'!K24),_xlfn.FORMULATEXT('IC3 C'!K24),'IC3 C'!K24),"""",""))&gt;LEN(IF(_xlfn.ISFORMULA('#_IC3 C'!K24),_xlfn.FORMULATEXT('#_IC3 C'!K24),'#_IC3 C'!K24))-LEN(SUBSTITUTE(IF(_xlfn.ISFORMULA('#_IC3 C'!K24),_xlfn.FORMULATEXT('#_IC3 C'!K24),'#_IC3 C'!K24),"""","")),TRUE,FALSE),"HardQuoteMsg",IF(LEN(IF(_xlfn.ISFORMULA('IC3 C'!K24),_xlfn.FORMULATEXT('IC3 C'!K24),'IC3 C'!K24))-LEN(SUBSTITUTE(IF(_xlfn.ISFORMULA('IC3 C'!K24),_xlfn.FORMULATEXT('IC3 C'!K24),'IC3 C'!K24),"$",""))&lt;LEN(IF(_xlfn.ISFORMULA('#_IC3 C'!K24),_xlfn.FORMULATEXT('#_IC3 C'!K24),'#_IC3 C'!K24))-LEN(SUBSTITUTE(IF(_xlfn.ISFORMULA('#_IC3 C'!K24),_xlfn.FORMULATEXT('#_IC3 C'!K24),'#_IC3 C'!K24),"$","")),TRUE,FALSE),"MissingAbsMsg",_xlfn.IFS(ISTEXT('#_IC3 C'!K24),FALSE,ISLOGICAL('#_IC3 C'!K24),FALSE,SUBSTITUTE(CELL("format",'#_IC3 C'!K24),"-","")=SUBSTITUTE(CELL("format",'IC3 C'!K24),"-",""),FALSE,CELL("format",'#_IC3 C'!K24)="G",FALSE,AND(CELL("format",'#_IC3 C'!K24)="F0",CELL("format",'IC3 C'!K24)="G"),FALSE,TRUE,IFERROR(IF(MATCH(CELL("format",'#_IC3 C'!K24),FormatCodes_SFX!$A$4:$A$53,0)&gt;0,TRUE),FALSE),TRUE,TRUE),"FormatMsg",TRUE,"PerfectMsg")</f>
        <v/>
      </c>
    </row>
    <row r="25" spans="1:11" x14ac:dyDescent="0.15">
      <c r="A25" s="80">
        <v>0</v>
      </c>
      <c r="B25" s="110">
        <v>0</v>
      </c>
      <c r="C25" s="80">
        <v>0</v>
      </c>
      <c r="F25" s="80">
        <v>0</v>
      </c>
      <c r="G25" s="80">
        <v>0</v>
      </c>
      <c r="H25" s="80">
        <v>0</v>
      </c>
      <c r="I25" s="80">
        <v>0</v>
      </c>
      <c r="J25" s="80" t="str">
        <f ca="1">_xlfn.IFS(ISBLANK('IC3 C'!J25),"",IF(NOT(ISNA('#_IC3 C'!J25)),IF(ISNA('IC3 C'!J25),TRUE,FALSE),FALSE),"StuNAMsg",IF(AND(ISNA('#_IC3 C'!J25),ISNA('IC3 C'!J25)),TRUE,FALSE),"PerfectMsg",IF(NOT(ISERROR('#_IC3 C'!J25)),IF(ISERROR('IC3 C'!J25),TRUE,FALSE),FALSE),"StuErrorMsg",IF(TYPE('#_IC3 C'!J25)&lt;&gt;TYPE('IC3 C'!J25),TRUE,FALSE),"WrongTypeMsg",IF(_xlfn.ISFORMULA('#_IC3 C'!J25),IF(NOT(_xlfn.ISFORMULA('IC3 C'!J25)),TRUE),FALSE),"MissingFormulaMsg",IF(NOT(AND(ISNUMBER(FIND("[",_xlfn.FORMULATEXT('#_IC3 C'!J25))),ISNUMBER(FIND("!",_xlfn.FORMULATEXT('#_IC3 C'!J25))))),AND(ISNUMBER(FIND("[",_xlfn.FORMULATEXT('IC3 C'!J25))),ISNUMBER(FIND("!",_xlfn.FORMULATEXT('IC3 C'!J25)))),FALSE),"ExternalRefsMsg",IF(ISNUMBER('#_IC3 C'!J25),IF(ABS('#_IC3 C'!J25-'IC3 C'!J25)&gt;0.00001,TRUE,FALSE),IF('#_IC3 C'!J25&lt;&gt;'IC3 C'!J25,TRUE,FALSE)),IF(ISNUMBER('#_IC3 C'!J25),IF('#_IC3 C'!J25&gt;'IC3 C'!J25,"TooLow","TooHigh"),"WrongAnswer"),NOT(_xlfn.ISFORMULA('#_IC3 C'!J25)),IF(_xlfn.IFS(ISTEXT('#_IC3 C'!J25),FALSE,ISLOGICAL('#_IC3 C'!J25),FALSE,SUBSTITUTE(CELL("format",'#_IC3 C'!J25),"-","")=SUBSTITUTE(CELL("format",'IC3 C'!J25),"-",""),FALSE,CELL("format",'#_IC3 C'!J25)="G",FALSE,AND(CELL("format",'#_IC3 C'!J25)="F0",CELL("format",'IC3 C'!J25)="G"),FALSE,TRUE,IFERROR(IF(MATCH(CELL("format",'#_IC3 C'!J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C'!J25),_xlfn.FORMULATEXT('IC3 C'!J25),'IC3 C'!J25),"9","#"),"8","#"),"7","#"),"6","#"),"5","#"),"4","#"),"3","#"),"2","#"),"1","#"),"0","#"),"$",""),"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C'!J25),_xlfn.FORMULATEXT('IC3 C'!J25),'IC3 C'!J25),"9","#"),"8","#"),"7","#"),"6","#"),"5","#"),"4","#"),"3","#"),"2","#"),"1","#"),"0","#"),"$","")," ",""),",","@"),"&gt;","@"),"&lt;","@"),"=","@"),")","@"),"(","@"),"^","@"),"/","@"),"+","@"),"*","@"),"-","@"),"@#","")))/2&gt;(LEN(SUBSTITUTE(SUBSTITUTE(SUBSTITUTE(SUBSTITUTE(SUBSTITUTE(SUBSTITUTE(SUBSTITUTE(SUBSTITUTE(SUBSTITUTE(SUBSTITUTE(SUBSTITUTE(SUBSTITUTE(SUBSTITUTE(SUBSTITUTE(SUBSTITUTE(SUBSTITUTE(SUBSTITUTE(SUBSTITUTE(SUBSTITUTE(SUBSTITUTE(SUBSTITUTE(SUBSTITUTE(SUBSTITUTE(IF(_xlfn.ISFORMULA('#_IC3 C'!J25),_xlfn.FORMULATEXT('#_IC3 C'!J25),'#_IC3 C'!J25),"9","#"),"8","#"),"7","#"),"6","#"),"5","#"),"4","#"),"3","#"),"2","#"),"1","#"),"0","#"),"$",""),"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C'!J25),_xlfn.FORMULATEXT('#_IC3 C'!J25),'#_IC3 C'!J25),"9","#"),"8","#"),"7","#"),"6","#"),"5","#"),"4","#"),"3","#"),"2","#"),"1","#"),"0","#"),"$","")," ",""),",","@"),"&gt;","@"),"&lt;","@"),"=","@"),")","@"),"(","@"),"^","@"),"/","@"),"+","@"),"*","@"),"-","@"),"@#","")))/2,TRUE,FALSE),"HardCodeMsg",IF(LEN(IF(_xlfn.ISFORMULA('IC3 C'!J25),_xlfn.FORMULATEXT('IC3 C'!J25),'IC3 C'!J25))-LEN(SUBSTITUTE(IF(_xlfn.ISFORMULA('IC3 C'!J25),_xlfn.FORMULATEXT('IC3 C'!J25),'IC3 C'!J25),"""",""))&gt;LEN(IF(_xlfn.ISFORMULA('#_IC3 C'!J25),_xlfn.FORMULATEXT('#_IC3 C'!J25),'#_IC3 C'!J25))-LEN(SUBSTITUTE(IF(_xlfn.ISFORMULA('#_IC3 C'!J25),_xlfn.FORMULATEXT('#_IC3 C'!J25),'#_IC3 C'!J25),"""","")),TRUE,FALSE),"HardQuoteMsg",IF(LEN(IF(_xlfn.ISFORMULA('IC3 C'!J25),_xlfn.FORMULATEXT('IC3 C'!J25),'IC3 C'!J25))-LEN(SUBSTITUTE(IF(_xlfn.ISFORMULA('IC3 C'!J25),_xlfn.FORMULATEXT('IC3 C'!J25),'IC3 C'!J25),"$",""))&lt;LEN(IF(_xlfn.ISFORMULA('#_IC3 C'!J25),_xlfn.FORMULATEXT('#_IC3 C'!J25),'#_IC3 C'!J25))-LEN(SUBSTITUTE(IF(_xlfn.ISFORMULA('#_IC3 C'!J25),_xlfn.FORMULATEXT('#_IC3 C'!J25),'#_IC3 C'!J25),"$","")),TRUE,FALSE),"MissingAbsMsg",_xlfn.IFS(ISTEXT('#_IC3 C'!J25),FALSE,ISLOGICAL('#_IC3 C'!J25),FALSE,SUBSTITUTE(CELL("format",'#_IC3 C'!J25),"-","")=SUBSTITUTE(CELL("format",'IC3 C'!J25),"-",""),FALSE,CELL("format",'#_IC3 C'!J25)="G",FALSE,AND(CELL("format",'#_IC3 C'!J25)="F0",CELL("format",'IC3 C'!J25)="G"),FALSE,TRUE,IFERROR(IF(MATCH(CELL("format",'#_IC3 C'!J25),FormatCodes_SFX!$A$4:$A$53,0)&gt;0,TRUE),FALSE),TRUE,TRUE),"FormatMsg",TRUE,"PerfectMsg")</f>
        <v/>
      </c>
      <c r="K25" s="110" t="str">
        <f ca="1">_xlfn.IFS(ISBLANK('IC3 C'!K25),"",IF(NOT(ISNA('#_IC3 C'!K25)),IF(ISNA('IC3 C'!K25),TRUE,FALSE),FALSE),"StuNAMsg",IF(AND(ISNA('#_IC3 C'!K25),ISNA('IC3 C'!K25)),TRUE,FALSE),"PerfectMsg",IF(NOT(ISERROR('#_IC3 C'!K25)),IF(ISERROR('IC3 C'!K25),TRUE,FALSE),FALSE),"StuErrorMsg",IF(TYPE('#_IC3 C'!K25)&lt;&gt;TYPE('IC3 C'!K25),TRUE,FALSE),"WrongTypeMsg",IF(_xlfn.ISFORMULA('#_IC3 C'!K25),IF(NOT(_xlfn.ISFORMULA('IC3 C'!K25)),TRUE),FALSE),"MissingFormulaMsg",IF(NOT(AND(ISNUMBER(FIND("[",_xlfn.FORMULATEXT('#_IC3 C'!K25))),ISNUMBER(FIND("!",_xlfn.FORMULATEXT('#_IC3 C'!K25))))),AND(ISNUMBER(FIND("[",_xlfn.FORMULATEXT('IC3 C'!K25))),ISNUMBER(FIND("!",_xlfn.FORMULATEXT('IC3 C'!K25)))),FALSE),"ExternalRefsMsg",IF(ISNUMBER('#_IC3 C'!K25),IF(ABS('#_IC3 C'!K25-'IC3 C'!K25)&gt;0.00001,TRUE,FALSE),IF('#_IC3 C'!K25&lt;&gt;'IC3 C'!K25,TRUE,FALSE)),IF(ISNUMBER('#_IC3 C'!K25),IF('#_IC3 C'!K25&gt;'IC3 C'!K25,"TooLow","TooHigh"),"WrongAnswer"),NOT(_xlfn.ISFORMULA('#_IC3 C'!K25)),IF(_xlfn.IFS(ISTEXT('#_IC3 C'!K25),FALSE,ISLOGICAL('#_IC3 C'!K25),FALSE,SUBSTITUTE(CELL("format",'#_IC3 C'!K25),"-","")=SUBSTITUTE(CELL("format",'IC3 C'!K25),"-",""),FALSE,CELL("format",'#_IC3 C'!K25)="G",FALSE,AND(CELL("format",'#_IC3 C'!K25)="F0",CELL("format",'IC3 C'!K25)="G"),FALSE,TRUE,IFERROR(IF(MATCH(CELL("format",'#_IC3 C'!K25)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C'!K25),_xlfn.FORMULATEXT('IC3 C'!K25),'IC3 C'!K25),"9","#"),"8","#"),"7","#"),"6","#"),"5","#"),"4","#"),"3","#"),"2","#"),"1","#"),"0","#"),"$",""),"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C'!K25),_xlfn.FORMULATEXT('IC3 C'!K25),'IC3 C'!K25),"9","#"),"8","#"),"7","#"),"6","#"),"5","#"),"4","#"),"3","#"),"2","#"),"1","#"),"0","#"),"$","")," ",""),",","@"),"&gt;","@"),"&lt;","@"),"=","@"),")","@"),"(","@"),"^","@"),"/","@"),"+","@"),"*","@"),"-","@"),"@#","")))/2&gt;(LEN(SUBSTITUTE(SUBSTITUTE(SUBSTITUTE(SUBSTITUTE(SUBSTITUTE(SUBSTITUTE(SUBSTITUTE(SUBSTITUTE(SUBSTITUTE(SUBSTITUTE(SUBSTITUTE(SUBSTITUTE(SUBSTITUTE(SUBSTITUTE(SUBSTITUTE(SUBSTITUTE(SUBSTITUTE(SUBSTITUTE(SUBSTITUTE(SUBSTITUTE(SUBSTITUTE(SUBSTITUTE(SUBSTITUTE(IF(_xlfn.ISFORMULA('#_IC3 C'!K25),_xlfn.FORMULATEXT('#_IC3 C'!K25),'#_IC3 C'!K25),"9","#"),"8","#"),"7","#"),"6","#"),"5","#"),"4","#"),"3","#"),"2","#"),"1","#"),"0","#"),"$",""),"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C'!K25),_xlfn.FORMULATEXT('#_IC3 C'!K25),'#_IC3 C'!K25),"9","#"),"8","#"),"7","#"),"6","#"),"5","#"),"4","#"),"3","#"),"2","#"),"1","#"),"0","#"),"$","")," ",""),",","@"),"&gt;","@"),"&lt;","@"),"=","@"),")","@"),"(","@"),"^","@"),"/","@"),"+","@"),"*","@"),"-","@"),"@#","")))/2,TRUE,FALSE),"HardCodeMsg",IF(LEN(IF(_xlfn.ISFORMULA('IC3 C'!K25),_xlfn.FORMULATEXT('IC3 C'!K25),'IC3 C'!K25))-LEN(SUBSTITUTE(IF(_xlfn.ISFORMULA('IC3 C'!K25),_xlfn.FORMULATEXT('IC3 C'!K25),'IC3 C'!K25),"""",""))&gt;LEN(IF(_xlfn.ISFORMULA('#_IC3 C'!K25),_xlfn.FORMULATEXT('#_IC3 C'!K25),'#_IC3 C'!K25))-LEN(SUBSTITUTE(IF(_xlfn.ISFORMULA('#_IC3 C'!K25),_xlfn.FORMULATEXT('#_IC3 C'!K25),'#_IC3 C'!K25),"""","")),TRUE,FALSE),"HardQuoteMsg",IF(LEN(IF(_xlfn.ISFORMULA('IC3 C'!K25),_xlfn.FORMULATEXT('IC3 C'!K25),'IC3 C'!K25))-LEN(SUBSTITUTE(IF(_xlfn.ISFORMULA('IC3 C'!K25),_xlfn.FORMULATEXT('IC3 C'!K25),'IC3 C'!K25),"$",""))&lt;LEN(IF(_xlfn.ISFORMULA('#_IC3 C'!K25),_xlfn.FORMULATEXT('#_IC3 C'!K25),'#_IC3 C'!K25))-LEN(SUBSTITUTE(IF(_xlfn.ISFORMULA('#_IC3 C'!K25),_xlfn.FORMULATEXT('#_IC3 C'!K25),'#_IC3 C'!K25),"$","")),TRUE,FALSE),"MissingAbsMsg",_xlfn.IFS(ISTEXT('#_IC3 C'!K25),FALSE,ISLOGICAL('#_IC3 C'!K25),FALSE,SUBSTITUTE(CELL("format",'#_IC3 C'!K25),"-","")=SUBSTITUTE(CELL("format",'IC3 C'!K25),"-",""),FALSE,CELL("format",'#_IC3 C'!K25)="G",FALSE,AND(CELL("format",'#_IC3 C'!K25)="F0",CELL("format",'IC3 C'!K25)="G"),FALSE,TRUE,IFERROR(IF(MATCH(CELL("format",'#_IC3 C'!K25),FormatCodes_SFX!$A$4:$A$53,0)&gt;0,TRUE),FALSE),TRUE,TRUE),"FormatMsg",TRUE,"PerfectMsg")</f>
        <v/>
      </c>
    </row>
    <row r="26" spans="1:11" x14ac:dyDescent="0.15">
      <c r="A26" s="80">
        <v>0</v>
      </c>
      <c r="B26" s="110">
        <v>0</v>
      </c>
      <c r="C26" s="80">
        <v>0</v>
      </c>
      <c r="F26" s="80">
        <v>0</v>
      </c>
      <c r="G26" s="80">
        <v>0</v>
      </c>
      <c r="H26" s="80">
        <v>0</v>
      </c>
      <c r="I26" s="80">
        <v>0</v>
      </c>
      <c r="J26" s="80" t="str">
        <f ca="1">_xlfn.IFS(ISBLANK('IC3 C'!J26),"",IF(NOT(ISNA('#_IC3 C'!J26)),IF(ISNA('IC3 C'!J26),TRUE,FALSE),FALSE),"StuNAMsg",IF(AND(ISNA('#_IC3 C'!J26),ISNA('IC3 C'!J26)),TRUE,FALSE),"PerfectMsg",IF(NOT(ISERROR('#_IC3 C'!J26)),IF(ISERROR('IC3 C'!J26),TRUE,FALSE),FALSE),"StuErrorMsg",IF(TYPE('#_IC3 C'!J26)&lt;&gt;TYPE('IC3 C'!J26),TRUE,FALSE),"WrongTypeMsg",IF(_xlfn.ISFORMULA('#_IC3 C'!J26),IF(NOT(_xlfn.ISFORMULA('IC3 C'!J26)),TRUE),FALSE),"MissingFormulaMsg",IF(NOT(AND(ISNUMBER(FIND("[",_xlfn.FORMULATEXT('#_IC3 C'!J26))),ISNUMBER(FIND("!",_xlfn.FORMULATEXT('#_IC3 C'!J26))))),AND(ISNUMBER(FIND("[",_xlfn.FORMULATEXT('IC3 C'!J26))),ISNUMBER(FIND("!",_xlfn.FORMULATEXT('IC3 C'!J26)))),FALSE),"ExternalRefsMsg",IF(ISNUMBER('#_IC3 C'!J26),IF(ABS('#_IC3 C'!J26-'IC3 C'!J26)&gt;0.00001,TRUE,FALSE),IF('#_IC3 C'!J26&lt;&gt;'IC3 C'!J26,TRUE,FALSE)),IF(ISNUMBER('#_IC3 C'!J26),IF('#_IC3 C'!J26&gt;'IC3 C'!J26,"TooLow","TooHigh"),"WrongAnswer"),NOT(_xlfn.ISFORMULA('#_IC3 C'!J26)),IF(_xlfn.IFS(ISTEXT('#_IC3 C'!J26),FALSE,ISLOGICAL('#_IC3 C'!J26),FALSE,SUBSTITUTE(CELL("format",'#_IC3 C'!J26),"-","")=SUBSTITUTE(CELL("format",'IC3 C'!J26),"-",""),FALSE,CELL("format",'#_IC3 C'!J26)="G",FALSE,AND(CELL("format",'#_IC3 C'!J26)="F0",CELL("format",'IC3 C'!J26)="G"),FALSE,TRUE,IFERROR(IF(MATCH(CELL("format",'#_IC3 C'!J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C'!J26),_xlfn.FORMULATEXT('IC3 C'!J26),'IC3 C'!J26),"9","#"),"8","#"),"7","#"),"6","#"),"5","#"),"4","#"),"3","#"),"2","#"),"1","#"),"0","#"),"$",""),"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C'!J26),_xlfn.FORMULATEXT('IC3 C'!J26),'IC3 C'!J26),"9","#"),"8","#"),"7","#"),"6","#"),"5","#"),"4","#"),"3","#"),"2","#"),"1","#"),"0","#"),"$","")," ",""),",","@"),"&gt;","@"),"&lt;","@"),"=","@"),")","@"),"(","@"),"^","@"),"/","@"),"+","@"),"*","@"),"-","@"),"@#","")))/2&gt;(LEN(SUBSTITUTE(SUBSTITUTE(SUBSTITUTE(SUBSTITUTE(SUBSTITUTE(SUBSTITUTE(SUBSTITUTE(SUBSTITUTE(SUBSTITUTE(SUBSTITUTE(SUBSTITUTE(SUBSTITUTE(SUBSTITUTE(SUBSTITUTE(SUBSTITUTE(SUBSTITUTE(SUBSTITUTE(SUBSTITUTE(SUBSTITUTE(SUBSTITUTE(SUBSTITUTE(SUBSTITUTE(SUBSTITUTE(IF(_xlfn.ISFORMULA('#_IC3 C'!J26),_xlfn.FORMULATEXT('#_IC3 C'!J26),'#_IC3 C'!J26),"9","#"),"8","#"),"7","#"),"6","#"),"5","#"),"4","#"),"3","#"),"2","#"),"1","#"),"0","#"),"$",""),"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C'!J26),_xlfn.FORMULATEXT('#_IC3 C'!J26),'#_IC3 C'!J26),"9","#"),"8","#"),"7","#"),"6","#"),"5","#"),"4","#"),"3","#"),"2","#"),"1","#"),"0","#"),"$","")," ",""),",","@"),"&gt;","@"),"&lt;","@"),"=","@"),")","@"),"(","@"),"^","@"),"/","@"),"+","@"),"*","@"),"-","@"),"@#","")))/2,TRUE,FALSE),"HardCodeMsg",IF(LEN(IF(_xlfn.ISFORMULA('IC3 C'!J26),_xlfn.FORMULATEXT('IC3 C'!J26),'IC3 C'!J26))-LEN(SUBSTITUTE(IF(_xlfn.ISFORMULA('IC3 C'!J26),_xlfn.FORMULATEXT('IC3 C'!J26),'IC3 C'!J26),"""",""))&gt;LEN(IF(_xlfn.ISFORMULA('#_IC3 C'!J26),_xlfn.FORMULATEXT('#_IC3 C'!J26),'#_IC3 C'!J26))-LEN(SUBSTITUTE(IF(_xlfn.ISFORMULA('#_IC3 C'!J26),_xlfn.FORMULATEXT('#_IC3 C'!J26),'#_IC3 C'!J26),"""","")),TRUE,FALSE),"HardQuoteMsg",IF(LEN(IF(_xlfn.ISFORMULA('IC3 C'!J26),_xlfn.FORMULATEXT('IC3 C'!J26),'IC3 C'!J26))-LEN(SUBSTITUTE(IF(_xlfn.ISFORMULA('IC3 C'!J26),_xlfn.FORMULATEXT('IC3 C'!J26),'IC3 C'!J26),"$",""))&lt;LEN(IF(_xlfn.ISFORMULA('#_IC3 C'!J26),_xlfn.FORMULATEXT('#_IC3 C'!J26),'#_IC3 C'!J26))-LEN(SUBSTITUTE(IF(_xlfn.ISFORMULA('#_IC3 C'!J26),_xlfn.FORMULATEXT('#_IC3 C'!J26),'#_IC3 C'!J26),"$","")),TRUE,FALSE),"MissingAbsMsg",_xlfn.IFS(ISTEXT('#_IC3 C'!J26),FALSE,ISLOGICAL('#_IC3 C'!J26),FALSE,SUBSTITUTE(CELL("format",'#_IC3 C'!J26),"-","")=SUBSTITUTE(CELL("format",'IC3 C'!J26),"-",""),FALSE,CELL("format",'#_IC3 C'!J26)="G",FALSE,AND(CELL("format",'#_IC3 C'!J26)="F0",CELL("format",'IC3 C'!J26)="G"),FALSE,TRUE,IFERROR(IF(MATCH(CELL("format",'#_IC3 C'!J26),FormatCodes_SFX!$A$4:$A$53,0)&gt;0,TRUE),FALSE),TRUE,TRUE),"FormatMsg",TRUE,"PerfectMsg")</f>
        <v/>
      </c>
      <c r="K26" s="110" t="str">
        <f ca="1">_xlfn.IFS(ISBLANK('IC3 C'!K26),"",IF(NOT(ISNA('#_IC3 C'!K26)),IF(ISNA('IC3 C'!K26),TRUE,FALSE),FALSE),"StuNAMsg",IF(AND(ISNA('#_IC3 C'!K26),ISNA('IC3 C'!K26)),TRUE,FALSE),"PerfectMsg",IF(NOT(ISERROR('#_IC3 C'!K26)),IF(ISERROR('IC3 C'!K26),TRUE,FALSE),FALSE),"StuErrorMsg",IF(TYPE('#_IC3 C'!K26)&lt;&gt;TYPE('IC3 C'!K26),TRUE,FALSE),"WrongTypeMsg",IF(_xlfn.ISFORMULA('#_IC3 C'!K26),IF(NOT(_xlfn.ISFORMULA('IC3 C'!K26)),TRUE),FALSE),"MissingFormulaMsg",IF(NOT(AND(ISNUMBER(FIND("[",_xlfn.FORMULATEXT('#_IC3 C'!K26))),ISNUMBER(FIND("!",_xlfn.FORMULATEXT('#_IC3 C'!K26))))),AND(ISNUMBER(FIND("[",_xlfn.FORMULATEXT('IC3 C'!K26))),ISNUMBER(FIND("!",_xlfn.FORMULATEXT('IC3 C'!K26)))),FALSE),"ExternalRefsMsg",IF(ISNUMBER('#_IC3 C'!K26),IF(ABS('#_IC3 C'!K26-'IC3 C'!K26)&gt;0.00001,TRUE,FALSE),IF('#_IC3 C'!K26&lt;&gt;'IC3 C'!K26,TRUE,FALSE)),IF(ISNUMBER('#_IC3 C'!K26),IF('#_IC3 C'!K26&gt;'IC3 C'!K26,"TooLow","TooHigh"),"WrongAnswer"),NOT(_xlfn.ISFORMULA('#_IC3 C'!K26)),IF(_xlfn.IFS(ISTEXT('#_IC3 C'!K26),FALSE,ISLOGICAL('#_IC3 C'!K26),FALSE,SUBSTITUTE(CELL("format",'#_IC3 C'!K26),"-","")=SUBSTITUTE(CELL("format",'IC3 C'!K26),"-",""),FALSE,CELL("format",'#_IC3 C'!K26)="G",FALSE,AND(CELL("format",'#_IC3 C'!K26)="F0",CELL("format",'IC3 C'!K26)="G"),FALSE,TRUE,IFERROR(IF(MATCH(CELL("format",'#_IC3 C'!K26)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C'!K26),_xlfn.FORMULATEXT('IC3 C'!K26),'IC3 C'!K26),"9","#"),"8","#"),"7","#"),"6","#"),"5","#"),"4","#"),"3","#"),"2","#"),"1","#"),"0","#"),"$",""),"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C'!K26),_xlfn.FORMULATEXT('IC3 C'!K26),'IC3 C'!K26),"9","#"),"8","#"),"7","#"),"6","#"),"5","#"),"4","#"),"3","#"),"2","#"),"1","#"),"0","#"),"$","")," ",""),",","@"),"&gt;","@"),"&lt;","@"),"=","@"),")","@"),"(","@"),"^","@"),"/","@"),"+","@"),"*","@"),"-","@"),"@#","")))/2&gt;(LEN(SUBSTITUTE(SUBSTITUTE(SUBSTITUTE(SUBSTITUTE(SUBSTITUTE(SUBSTITUTE(SUBSTITUTE(SUBSTITUTE(SUBSTITUTE(SUBSTITUTE(SUBSTITUTE(SUBSTITUTE(SUBSTITUTE(SUBSTITUTE(SUBSTITUTE(SUBSTITUTE(SUBSTITUTE(SUBSTITUTE(SUBSTITUTE(SUBSTITUTE(SUBSTITUTE(SUBSTITUTE(SUBSTITUTE(IF(_xlfn.ISFORMULA('#_IC3 C'!K26),_xlfn.FORMULATEXT('#_IC3 C'!K26),'#_IC3 C'!K26),"9","#"),"8","#"),"7","#"),"6","#"),"5","#"),"4","#"),"3","#"),"2","#"),"1","#"),"0","#"),"$",""),"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C'!K26),_xlfn.FORMULATEXT('#_IC3 C'!K26),'#_IC3 C'!K26),"9","#"),"8","#"),"7","#"),"6","#"),"5","#"),"4","#"),"3","#"),"2","#"),"1","#"),"0","#"),"$","")," ",""),",","@"),"&gt;","@"),"&lt;","@"),"=","@"),")","@"),"(","@"),"^","@"),"/","@"),"+","@"),"*","@"),"-","@"),"@#","")))/2,TRUE,FALSE),"HardCodeMsg",IF(LEN(IF(_xlfn.ISFORMULA('IC3 C'!K26),_xlfn.FORMULATEXT('IC3 C'!K26),'IC3 C'!K26))-LEN(SUBSTITUTE(IF(_xlfn.ISFORMULA('IC3 C'!K26),_xlfn.FORMULATEXT('IC3 C'!K26),'IC3 C'!K26),"""",""))&gt;LEN(IF(_xlfn.ISFORMULA('#_IC3 C'!K26),_xlfn.FORMULATEXT('#_IC3 C'!K26),'#_IC3 C'!K26))-LEN(SUBSTITUTE(IF(_xlfn.ISFORMULA('#_IC3 C'!K26),_xlfn.FORMULATEXT('#_IC3 C'!K26),'#_IC3 C'!K26),"""","")),TRUE,FALSE),"HardQuoteMsg",IF(LEN(IF(_xlfn.ISFORMULA('IC3 C'!K26),_xlfn.FORMULATEXT('IC3 C'!K26),'IC3 C'!K26))-LEN(SUBSTITUTE(IF(_xlfn.ISFORMULA('IC3 C'!K26),_xlfn.FORMULATEXT('IC3 C'!K26),'IC3 C'!K26),"$",""))&lt;LEN(IF(_xlfn.ISFORMULA('#_IC3 C'!K26),_xlfn.FORMULATEXT('#_IC3 C'!K26),'#_IC3 C'!K26))-LEN(SUBSTITUTE(IF(_xlfn.ISFORMULA('#_IC3 C'!K26),_xlfn.FORMULATEXT('#_IC3 C'!K26),'#_IC3 C'!K26),"$","")),TRUE,FALSE),"MissingAbsMsg",_xlfn.IFS(ISTEXT('#_IC3 C'!K26),FALSE,ISLOGICAL('#_IC3 C'!K26),FALSE,SUBSTITUTE(CELL("format",'#_IC3 C'!K26),"-","")=SUBSTITUTE(CELL("format",'IC3 C'!K26),"-",""),FALSE,CELL("format",'#_IC3 C'!K26)="G",FALSE,AND(CELL("format",'#_IC3 C'!K26)="F0",CELL("format",'IC3 C'!K26)="G"),FALSE,TRUE,IFERROR(IF(MATCH(CELL("format",'#_IC3 C'!K26),FormatCodes_SFX!$A$4:$A$53,0)&gt;0,TRUE),FALSE),TRUE,TRUE),"FormatMsg",TRUE,"PerfectMsg")</f>
        <v/>
      </c>
    </row>
    <row r="27" spans="1:11" x14ac:dyDescent="0.15">
      <c r="A27" s="80">
        <v>0</v>
      </c>
      <c r="B27" s="110">
        <v>0</v>
      </c>
      <c r="C27" s="80">
        <v>0</v>
      </c>
      <c r="F27" s="80">
        <v>0</v>
      </c>
      <c r="G27" s="80">
        <v>0</v>
      </c>
      <c r="H27" s="80">
        <v>0</v>
      </c>
      <c r="I27" s="80">
        <v>0</v>
      </c>
      <c r="J27" s="80" t="str">
        <f ca="1">_xlfn.IFS(ISBLANK('IC3 C'!J27),"",IF(NOT(ISNA('#_IC3 C'!J27)),IF(ISNA('IC3 C'!J27),TRUE,FALSE),FALSE),"StuNAMsg",IF(AND(ISNA('#_IC3 C'!J27),ISNA('IC3 C'!J27)),TRUE,FALSE),"PerfectMsg",IF(NOT(ISERROR('#_IC3 C'!J27)),IF(ISERROR('IC3 C'!J27),TRUE,FALSE),FALSE),"StuErrorMsg",IF(TYPE('#_IC3 C'!J27)&lt;&gt;TYPE('IC3 C'!J27),TRUE,FALSE),"WrongTypeMsg",IF(_xlfn.ISFORMULA('#_IC3 C'!J27),IF(NOT(_xlfn.ISFORMULA('IC3 C'!J27)),TRUE),FALSE),"MissingFormulaMsg",IF(NOT(AND(ISNUMBER(FIND("[",_xlfn.FORMULATEXT('#_IC3 C'!J27))),ISNUMBER(FIND("!",_xlfn.FORMULATEXT('#_IC3 C'!J27))))),AND(ISNUMBER(FIND("[",_xlfn.FORMULATEXT('IC3 C'!J27))),ISNUMBER(FIND("!",_xlfn.FORMULATEXT('IC3 C'!J27)))),FALSE),"ExternalRefsMsg",IF(ISNUMBER('#_IC3 C'!J27),IF(ABS('#_IC3 C'!J27-'IC3 C'!J27)&gt;0.00001,TRUE,FALSE),IF('#_IC3 C'!J27&lt;&gt;'IC3 C'!J27,TRUE,FALSE)),IF(ISNUMBER('#_IC3 C'!J27),IF('#_IC3 C'!J27&gt;'IC3 C'!J27,"TooLow","TooHigh"),"WrongAnswer"),NOT(_xlfn.ISFORMULA('#_IC3 C'!J27)),IF(_xlfn.IFS(ISTEXT('#_IC3 C'!J27),FALSE,ISLOGICAL('#_IC3 C'!J27),FALSE,SUBSTITUTE(CELL("format",'#_IC3 C'!J27),"-","")=SUBSTITUTE(CELL("format",'IC3 C'!J27),"-",""),FALSE,CELL("format",'#_IC3 C'!J27)="G",FALSE,AND(CELL("format",'#_IC3 C'!J27)="F0",CELL("format",'IC3 C'!J27)="G"),FALSE,TRUE,IFERROR(IF(MATCH(CELL("format",'#_IC3 C'!J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C'!J27),_xlfn.FORMULATEXT('IC3 C'!J27),'IC3 C'!J27),"9","#"),"8","#"),"7","#"),"6","#"),"5","#"),"4","#"),"3","#"),"2","#"),"1","#"),"0","#"),"$",""),"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C'!J27),_xlfn.FORMULATEXT('IC3 C'!J27),'IC3 C'!J27),"9","#"),"8","#"),"7","#"),"6","#"),"5","#"),"4","#"),"3","#"),"2","#"),"1","#"),"0","#"),"$","")," ",""),",","@"),"&gt;","@"),"&lt;","@"),"=","@"),")","@"),"(","@"),"^","@"),"/","@"),"+","@"),"*","@"),"-","@"),"@#","")))/2&gt;(LEN(SUBSTITUTE(SUBSTITUTE(SUBSTITUTE(SUBSTITUTE(SUBSTITUTE(SUBSTITUTE(SUBSTITUTE(SUBSTITUTE(SUBSTITUTE(SUBSTITUTE(SUBSTITUTE(SUBSTITUTE(SUBSTITUTE(SUBSTITUTE(SUBSTITUTE(SUBSTITUTE(SUBSTITUTE(SUBSTITUTE(SUBSTITUTE(SUBSTITUTE(SUBSTITUTE(SUBSTITUTE(SUBSTITUTE(IF(_xlfn.ISFORMULA('#_IC3 C'!J27),_xlfn.FORMULATEXT('#_IC3 C'!J27),'#_IC3 C'!J27),"9","#"),"8","#"),"7","#"),"6","#"),"5","#"),"4","#"),"3","#"),"2","#"),"1","#"),"0","#"),"$",""),"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C'!J27),_xlfn.FORMULATEXT('#_IC3 C'!J27),'#_IC3 C'!J27),"9","#"),"8","#"),"7","#"),"6","#"),"5","#"),"4","#"),"3","#"),"2","#"),"1","#"),"0","#"),"$","")," ",""),",","@"),"&gt;","@"),"&lt;","@"),"=","@"),")","@"),"(","@"),"^","@"),"/","@"),"+","@"),"*","@"),"-","@"),"@#","")))/2,TRUE,FALSE),"HardCodeMsg",IF(LEN(IF(_xlfn.ISFORMULA('IC3 C'!J27),_xlfn.FORMULATEXT('IC3 C'!J27),'IC3 C'!J27))-LEN(SUBSTITUTE(IF(_xlfn.ISFORMULA('IC3 C'!J27),_xlfn.FORMULATEXT('IC3 C'!J27),'IC3 C'!J27),"""",""))&gt;LEN(IF(_xlfn.ISFORMULA('#_IC3 C'!J27),_xlfn.FORMULATEXT('#_IC3 C'!J27),'#_IC3 C'!J27))-LEN(SUBSTITUTE(IF(_xlfn.ISFORMULA('#_IC3 C'!J27),_xlfn.FORMULATEXT('#_IC3 C'!J27),'#_IC3 C'!J27),"""","")),TRUE,FALSE),"HardQuoteMsg",IF(LEN(IF(_xlfn.ISFORMULA('IC3 C'!J27),_xlfn.FORMULATEXT('IC3 C'!J27),'IC3 C'!J27))-LEN(SUBSTITUTE(IF(_xlfn.ISFORMULA('IC3 C'!J27),_xlfn.FORMULATEXT('IC3 C'!J27),'IC3 C'!J27),"$",""))&lt;LEN(IF(_xlfn.ISFORMULA('#_IC3 C'!J27),_xlfn.FORMULATEXT('#_IC3 C'!J27),'#_IC3 C'!J27))-LEN(SUBSTITUTE(IF(_xlfn.ISFORMULA('#_IC3 C'!J27),_xlfn.FORMULATEXT('#_IC3 C'!J27),'#_IC3 C'!J27),"$","")),TRUE,FALSE),"MissingAbsMsg",_xlfn.IFS(ISTEXT('#_IC3 C'!J27),FALSE,ISLOGICAL('#_IC3 C'!J27),FALSE,SUBSTITUTE(CELL("format",'#_IC3 C'!J27),"-","")=SUBSTITUTE(CELL("format",'IC3 C'!J27),"-",""),FALSE,CELL("format",'#_IC3 C'!J27)="G",FALSE,AND(CELL("format",'#_IC3 C'!J27)="F0",CELL("format",'IC3 C'!J27)="G"),FALSE,TRUE,IFERROR(IF(MATCH(CELL("format",'#_IC3 C'!J27),FormatCodes_SFX!$A$4:$A$53,0)&gt;0,TRUE),FALSE),TRUE,TRUE),"FormatMsg",TRUE,"PerfectMsg")</f>
        <v/>
      </c>
      <c r="K27" s="110" t="str">
        <f ca="1">_xlfn.IFS(ISBLANK('IC3 C'!K27),"",IF(NOT(ISNA('#_IC3 C'!K27)),IF(ISNA('IC3 C'!K27),TRUE,FALSE),FALSE),"StuNAMsg",IF(AND(ISNA('#_IC3 C'!K27),ISNA('IC3 C'!K27)),TRUE,FALSE),"PerfectMsg",IF(NOT(ISERROR('#_IC3 C'!K27)),IF(ISERROR('IC3 C'!K27),TRUE,FALSE),FALSE),"StuErrorMsg",IF(TYPE('#_IC3 C'!K27)&lt;&gt;TYPE('IC3 C'!K27),TRUE,FALSE),"WrongTypeMsg",IF(_xlfn.ISFORMULA('#_IC3 C'!K27),IF(NOT(_xlfn.ISFORMULA('IC3 C'!K27)),TRUE),FALSE),"MissingFormulaMsg",IF(NOT(AND(ISNUMBER(FIND("[",_xlfn.FORMULATEXT('#_IC3 C'!K27))),ISNUMBER(FIND("!",_xlfn.FORMULATEXT('#_IC3 C'!K27))))),AND(ISNUMBER(FIND("[",_xlfn.FORMULATEXT('IC3 C'!K27))),ISNUMBER(FIND("!",_xlfn.FORMULATEXT('IC3 C'!K27)))),FALSE),"ExternalRefsMsg",IF(ISNUMBER('#_IC3 C'!K27),IF(ABS('#_IC3 C'!K27-'IC3 C'!K27)&gt;0.00001,TRUE,FALSE),IF('#_IC3 C'!K27&lt;&gt;'IC3 C'!K27,TRUE,FALSE)),IF(ISNUMBER('#_IC3 C'!K27),IF('#_IC3 C'!K27&gt;'IC3 C'!K27,"TooLow","TooHigh"),"WrongAnswer"),NOT(_xlfn.ISFORMULA('#_IC3 C'!K27)),IF(_xlfn.IFS(ISTEXT('#_IC3 C'!K27),FALSE,ISLOGICAL('#_IC3 C'!K27),FALSE,SUBSTITUTE(CELL("format",'#_IC3 C'!K27),"-","")=SUBSTITUTE(CELL("format",'IC3 C'!K27),"-",""),FALSE,CELL("format",'#_IC3 C'!K27)="G",FALSE,AND(CELL("format",'#_IC3 C'!K27)="F0",CELL("format",'IC3 C'!K27)="G"),FALSE,TRUE,IFERROR(IF(MATCH(CELL("format",'#_IC3 C'!K27)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C'!K27),_xlfn.FORMULATEXT('IC3 C'!K27),'IC3 C'!K27),"9","#"),"8","#"),"7","#"),"6","#"),"5","#"),"4","#"),"3","#"),"2","#"),"1","#"),"0","#"),"$",""),"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C'!K27),_xlfn.FORMULATEXT('IC3 C'!K27),'IC3 C'!K27),"9","#"),"8","#"),"7","#"),"6","#"),"5","#"),"4","#"),"3","#"),"2","#"),"1","#"),"0","#"),"$","")," ",""),",","@"),"&gt;","@"),"&lt;","@"),"=","@"),")","@"),"(","@"),"^","@"),"/","@"),"+","@"),"*","@"),"-","@"),"@#","")))/2&gt;(LEN(SUBSTITUTE(SUBSTITUTE(SUBSTITUTE(SUBSTITUTE(SUBSTITUTE(SUBSTITUTE(SUBSTITUTE(SUBSTITUTE(SUBSTITUTE(SUBSTITUTE(SUBSTITUTE(SUBSTITUTE(SUBSTITUTE(SUBSTITUTE(SUBSTITUTE(SUBSTITUTE(SUBSTITUTE(SUBSTITUTE(SUBSTITUTE(SUBSTITUTE(SUBSTITUTE(SUBSTITUTE(SUBSTITUTE(IF(_xlfn.ISFORMULA('#_IC3 C'!K27),_xlfn.FORMULATEXT('#_IC3 C'!K27),'#_IC3 C'!K27),"9","#"),"8","#"),"7","#"),"6","#"),"5","#"),"4","#"),"3","#"),"2","#"),"1","#"),"0","#"),"$",""),"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C'!K27),_xlfn.FORMULATEXT('#_IC3 C'!K27),'#_IC3 C'!K27),"9","#"),"8","#"),"7","#"),"6","#"),"5","#"),"4","#"),"3","#"),"2","#"),"1","#"),"0","#"),"$","")," ",""),",","@"),"&gt;","@"),"&lt;","@"),"=","@"),")","@"),"(","@"),"^","@"),"/","@"),"+","@"),"*","@"),"-","@"),"@#","")))/2,TRUE,FALSE),"HardCodeMsg",IF(LEN(IF(_xlfn.ISFORMULA('IC3 C'!K27),_xlfn.FORMULATEXT('IC3 C'!K27),'IC3 C'!K27))-LEN(SUBSTITUTE(IF(_xlfn.ISFORMULA('IC3 C'!K27),_xlfn.FORMULATEXT('IC3 C'!K27),'IC3 C'!K27),"""",""))&gt;LEN(IF(_xlfn.ISFORMULA('#_IC3 C'!K27),_xlfn.FORMULATEXT('#_IC3 C'!K27),'#_IC3 C'!K27))-LEN(SUBSTITUTE(IF(_xlfn.ISFORMULA('#_IC3 C'!K27),_xlfn.FORMULATEXT('#_IC3 C'!K27),'#_IC3 C'!K27),"""","")),TRUE,FALSE),"HardQuoteMsg",IF(LEN(IF(_xlfn.ISFORMULA('IC3 C'!K27),_xlfn.FORMULATEXT('IC3 C'!K27),'IC3 C'!K27))-LEN(SUBSTITUTE(IF(_xlfn.ISFORMULA('IC3 C'!K27),_xlfn.FORMULATEXT('IC3 C'!K27),'IC3 C'!K27),"$",""))&lt;LEN(IF(_xlfn.ISFORMULA('#_IC3 C'!K27),_xlfn.FORMULATEXT('#_IC3 C'!K27),'#_IC3 C'!K27))-LEN(SUBSTITUTE(IF(_xlfn.ISFORMULA('#_IC3 C'!K27),_xlfn.FORMULATEXT('#_IC3 C'!K27),'#_IC3 C'!K27),"$","")),TRUE,FALSE),"MissingAbsMsg",_xlfn.IFS(ISTEXT('#_IC3 C'!K27),FALSE,ISLOGICAL('#_IC3 C'!K27),FALSE,SUBSTITUTE(CELL("format",'#_IC3 C'!K27),"-","")=SUBSTITUTE(CELL("format",'IC3 C'!K27),"-",""),FALSE,CELL("format",'#_IC3 C'!K27)="G",FALSE,AND(CELL("format",'#_IC3 C'!K27)="F0",CELL("format",'IC3 C'!K27)="G"),FALSE,TRUE,IFERROR(IF(MATCH(CELL("format",'#_IC3 C'!K27),FormatCodes_SFX!$A$4:$A$53,0)&gt;0,TRUE),FALSE),TRUE,TRUE),"FormatMsg",TRUE,"PerfectMsg")</f>
        <v/>
      </c>
    </row>
    <row r="28" spans="1:11" x14ac:dyDescent="0.15">
      <c r="A28" s="80">
        <v>0</v>
      </c>
      <c r="B28" s="110">
        <v>0</v>
      </c>
      <c r="C28" s="80">
        <v>0</v>
      </c>
      <c r="F28" s="80">
        <v>0</v>
      </c>
      <c r="G28" s="80">
        <v>0</v>
      </c>
      <c r="H28" s="80">
        <v>0</v>
      </c>
      <c r="I28" s="80">
        <v>0</v>
      </c>
      <c r="J28" s="80" t="str">
        <f ca="1">_xlfn.IFS(ISBLANK('IC3 C'!J28),"",IF(NOT(ISNA('#_IC3 C'!J28)),IF(ISNA('IC3 C'!J28),TRUE,FALSE),FALSE),"StuNAMsg",IF(AND(ISNA('#_IC3 C'!J28),ISNA('IC3 C'!J28)),TRUE,FALSE),"PerfectMsg",IF(NOT(ISERROR('#_IC3 C'!J28)),IF(ISERROR('IC3 C'!J28),TRUE,FALSE),FALSE),"StuErrorMsg",IF(TYPE('#_IC3 C'!J28)&lt;&gt;TYPE('IC3 C'!J28),TRUE,FALSE),"WrongTypeMsg",IF(_xlfn.ISFORMULA('#_IC3 C'!J28),IF(NOT(_xlfn.ISFORMULA('IC3 C'!J28)),TRUE),FALSE),"MissingFormulaMsg",IF(NOT(AND(ISNUMBER(FIND("[",_xlfn.FORMULATEXT('#_IC3 C'!J28))),ISNUMBER(FIND("!",_xlfn.FORMULATEXT('#_IC3 C'!J28))))),AND(ISNUMBER(FIND("[",_xlfn.FORMULATEXT('IC3 C'!J28))),ISNUMBER(FIND("!",_xlfn.FORMULATEXT('IC3 C'!J28)))),FALSE),"ExternalRefsMsg",IF(ISNUMBER('#_IC3 C'!J28),IF(ABS('#_IC3 C'!J28-'IC3 C'!J28)&gt;0.00001,TRUE,FALSE),IF('#_IC3 C'!J28&lt;&gt;'IC3 C'!J28,TRUE,FALSE)),IF(ISNUMBER('#_IC3 C'!J28),IF('#_IC3 C'!J28&gt;'IC3 C'!J28,"TooLow","TooHigh"),"WrongAnswer"),NOT(_xlfn.ISFORMULA('#_IC3 C'!J28)),IF(_xlfn.IFS(ISTEXT('#_IC3 C'!J28),FALSE,ISLOGICAL('#_IC3 C'!J28),FALSE,SUBSTITUTE(CELL("format",'#_IC3 C'!J28),"-","")=SUBSTITUTE(CELL("format",'IC3 C'!J28),"-",""),FALSE,CELL("format",'#_IC3 C'!J28)="G",FALSE,AND(CELL("format",'#_IC3 C'!J28)="F0",CELL("format",'IC3 C'!J28)="G"),FALSE,TRUE,IFERROR(IF(MATCH(CELL("format",'#_IC3 C'!J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C'!J28),_xlfn.FORMULATEXT('IC3 C'!J28),'IC3 C'!J28),"9","#"),"8","#"),"7","#"),"6","#"),"5","#"),"4","#"),"3","#"),"2","#"),"1","#"),"0","#"),"$",""),"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C'!J28),_xlfn.FORMULATEXT('IC3 C'!J28),'IC3 C'!J28),"9","#"),"8","#"),"7","#"),"6","#"),"5","#"),"4","#"),"3","#"),"2","#"),"1","#"),"0","#"),"$","")," ",""),",","@"),"&gt;","@"),"&lt;","@"),"=","@"),")","@"),"(","@"),"^","@"),"/","@"),"+","@"),"*","@"),"-","@"),"@#","")))/2&gt;(LEN(SUBSTITUTE(SUBSTITUTE(SUBSTITUTE(SUBSTITUTE(SUBSTITUTE(SUBSTITUTE(SUBSTITUTE(SUBSTITUTE(SUBSTITUTE(SUBSTITUTE(SUBSTITUTE(SUBSTITUTE(SUBSTITUTE(SUBSTITUTE(SUBSTITUTE(SUBSTITUTE(SUBSTITUTE(SUBSTITUTE(SUBSTITUTE(SUBSTITUTE(SUBSTITUTE(SUBSTITUTE(SUBSTITUTE(IF(_xlfn.ISFORMULA('#_IC3 C'!J28),_xlfn.FORMULATEXT('#_IC3 C'!J28),'#_IC3 C'!J28),"9","#"),"8","#"),"7","#"),"6","#"),"5","#"),"4","#"),"3","#"),"2","#"),"1","#"),"0","#"),"$",""),"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C'!J28),_xlfn.FORMULATEXT('#_IC3 C'!J28),'#_IC3 C'!J28),"9","#"),"8","#"),"7","#"),"6","#"),"5","#"),"4","#"),"3","#"),"2","#"),"1","#"),"0","#"),"$","")," ",""),",","@"),"&gt;","@"),"&lt;","@"),"=","@"),")","@"),"(","@"),"^","@"),"/","@"),"+","@"),"*","@"),"-","@"),"@#","")))/2,TRUE,FALSE),"HardCodeMsg",IF(LEN(IF(_xlfn.ISFORMULA('IC3 C'!J28),_xlfn.FORMULATEXT('IC3 C'!J28),'IC3 C'!J28))-LEN(SUBSTITUTE(IF(_xlfn.ISFORMULA('IC3 C'!J28),_xlfn.FORMULATEXT('IC3 C'!J28),'IC3 C'!J28),"""",""))&gt;LEN(IF(_xlfn.ISFORMULA('#_IC3 C'!J28),_xlfn.FORMULATEXT('#_IC3 C'!J28),'#_IC3 C'!J28))-LEN(SUBSTITUTE(IF(_xlfn.ISFORMULA('#_IC3 C'!J28),_xlfn.FORMULATEXT('#_IC3 C'!J28),'#_IC3 C'!J28),"""","")),TRUE,FALSE),"HardQuoteMsg",IF(LEN(IF(_xlfn.ISFORMULA('IC3 C'!J28),_xlfn.FORMULATEXT('IC3 C'!J28),'IC3 C'!J28))-LEN(SUBSTITUTE(IF(_xlfn.ISFORMULA('IC3 C'!J28),_xlfn.FORMULATEXT('IC3 C'!J28),'IC3 C'!J28),"$",""))&lt;LEN(IF(_xlfn.ISFORMULA('#_IC3 C'!J28),_xlfn.FORMULATEXT('#_IC3 C'!J28),'#_IC3 C'!J28))-LEN(SUBSTITUTE(IF(_xlfn.ISFORMULA('#_IC3 C'!J28),_xlfn.FORMULATEXT('#_IC3 C'!J28),'#_IC3 C'!J28),"$","")),TRUE,FALSE),"MissingAbsMsg",_xlfn.IFS(ISTEXT('#_IC3 C'!J28),FALSE,ISLOGICAL('#_IC3 C'!J28),FALSE,SUBSTITUTE(CELL("format",'#_IC3 C'!J28),"-","")=SUBSTITUTE(CELL("format",'IC3 C'!J28),"-",""),FALSE,CELL("format",'#_IC3 C'!J28)="G",FALSE,AND(CELL("format",'#_IC3 C'!J28)="F0",CELL("format",'IC3 C'!J28)="G"),FALSE,TRUE,IFERROR(IF(MATCH(CELL("format",'#_IC3 C'!J28),FormatCodes_SFX!$A$4:$A$53,0)&gt;0,TRUE),FALSE),TRUE,TRUE),"FormatMsg",TRUE,"PerfectMsg")</f>
        <v/>
      </c>
      <c r="K28" s="110" t="str">
        <f ca="1">_xlfn.IFS(ISBLANK('IC3 C'!K28),"",IF(NOT(ISNA('#_IC3 C'!K28)),IF(ISNA('IC3 C'!K28),TRUE,FALSE),FALSE),"StuNAMsg",IF(AND(ISNA('#_IC3 C'!K28),ISNA('IC3 C'!K28)),TRUE,FALSE),"PerfectMsg",IF(NOT(ISERROR('#_IC3 C'!K28)),IF(ISERROR('IC3 C'!K28),TRUE,FALSE),FALSE),"StuErrorMsg",IF(TYPE('#_IC3 C'!K28)&lt;&gt;TYPE('IC3 C'!K28),TRUE,FALSE),"WrongTypeMsg",IF(_xlfn.ISFORMULA('#_IC3 C'!K28),IF(NOT(_xlfn.ISFORMULA('IC3 C'!K28)),TRUE),FALSE),"MissingFormulaMsg",IF(NOT(AND(ISNUMBER(FIND("[",_xlfn.FORMULATEXT('#_IC3 C'!K28))),ISNUMBER(FIND("!",_xlfn.FORMULATEXT('#_IC3 C'!K28))))),AND(ISNUMBER(FIND("[",_xlfn.FORMULATEXT('IC3 C'!K28))),ISNUMBER(FIND("!",_xlfn.FORMULATEXT('IC3 C'!K28)))),FALSE),"ExternalRefsMsg",IF(ISNUMBER('#_IC3 C'!K28),IF(ABS('#_IC3 C'!K28-'IC3 C'!K28)&gt;0.00001,TRUE,FALSE),IF('#_IC3 C'!K28&lt;&gt;'IC3 C'!K28,TRUE,FALSE)),IF(ISNUMBER('#_IC3 C'!K28),IF('#_IC3 C'!K28&gt;'IC3 C'!K28,"TooLow","TooHigh"),"WrongAnswer"),NOT(_xlfn.ISFORMULA('#_IC3 C'!K28)),IF(_xlfn.IFS(ISTEXT('#_IC3 C'!K28),FALSE,ISLOGICAL('#_IC3 C'!K28),FALSE,SUBSTITUTE(CELL("format",'#_IC3 C'!K28),"-","")=SUBSTITUTE(CELL("format",'IC3 C'!K28),"-",""),FALSE,CELL("format",'#_IC3 C'!K28)="G",FALSE,AND(CELL("format",'#_IC3 C'!K28)="F0",CELL("format",'IC3 C'!K28)="G"),FALSE,TRUE,IFERROR(IF(MATCH(CELL("format",'#_IC3 C'!K28)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C'!K28),_xlfn.FORMULATEXT('IC3 C'!K28),'IC3 C'!K28),"9","#"),"8","#"),"7","#"),"6","#"),"5","#"),"4","#"),"3","#"),"2","#"),"1","#"),"0","#"),"$",""),"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C'!K28),_xlfn.FORMULATEXT('IC3 C'!K28),'IC3 C'!K28),"9","#"),"8","#"),"7","#"),"6","#"),"5","#"),"4","#"),"3","#"),"2","#"),"1","#"),"0","#"),"$","")," ",""),",","@"),"&gt;","@"),"&lt;","@"),"=","@"),")","@"),"(","@"),"^","@"),"/","@"),"+","@"),"*","@"),"-","@"),"@#","")))/2&gt;(LEN(SUBSTITUTE(SUBSTITUTE(SUBSTITUTE(SUBSTITUTE(SUBSTITUTE(SUBSTITUTE(SUBSTITUTE(SUBSTITUTE(SUBSTITUTE(SUBSTITUTE(SUBSTITUTE(SUBSTITUTE(SUBSTITUTE(SUBSTITUTE(SUBSTITUTE(SUBSTITUTE(SUBSTITUTE(SUBSTITUTE(SUBSTITUTE(SUBSTITUTE(SUBSTITUTE(SUBSTITUTE(SUBSTITUTE(IF(_xlfn.ISFORMULA('#_IC3 C'!K28),_xlfn.FORMULATEXT('#_IC3 C'!K28),'#_IC3 C'!K28),"9","#"),"8","#"),"7","#"),"6","#"),"5","#"),"4","#"),"3","#"),"2","#"),"1","#"),"0","#"),"$",""),"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C'!K28),_xlfn.FORMULATEXT('#_IC3 C'!K28),'#_IC3 C'!K28),"9","#"),"8","#"),"7","#"),"6","#"),"5","#"),"4","#"),"3","#"),"2","#"),"1","#"),"0","#"),"$","")," ",""),",","@"),"&gt;","@"),"&lt;","@"),"=","@"),")","@"),"(","@"),"^","@"),"/","@"),"+","@"),"*","@"),"-","@"),"@#","")))/2,TRUE,FALSE),"HardCodeMsg",IF(LEN(IF(_xlfn.ISFORMULA('IC3 C'!K28),_xlfn.FORMULATEXT('IC3 C'!K28),'IC3 C'!K28))-LEN(SUBSTITUTE(IF(_xlfn.ISFORMULA('IC3 C'!K28),_xlfn.FORMULATEXT('IC3 C'!K28),'IC3 C'!K28),"""",""))&gt;LEN(IF(_xlfn.ISFORMULA('#_IC3 C'!K28),_xlfn.FORMULATEXT('#_IC3 C'!K28),'#_IC3 C'!K28))-LEN(SUBSTITUTE(IF(_xlfn.ISFORMULA('#_IC3 C'!K28),_xlfn.FORMULATEXT('#_IC3 C'!K28),'#_IC3 C'!K28),"""","")),TRUE,FALSE),"HardQuoteMsg",IF(LEN(IF(_xlfn.ISFORMULA('IC3 C'!K28),_xlfn.FORMULATEXT('IC3 C'!K28),'IC3 C'!K28))-LEN(SUBSTITUTE(IF(_xlfn.ISFORMULA('IC3 C'!K28),_xlfn.FORMULATEXT('IC3 C'!K28),'IC3 C'!K28),"$",""))&lt;LEN(IF(_xlfn.ISFORMULA('#_IC3 C'!K28),_xlfn.FORMULATEXT('#_IC3 C'!K28),'#_IC3 C'!K28))-LEN(SUBSTITUTE(IF(_xlfn.ISFORMULA('#_IC3 C'!K28),_xlfn.FORMULATEXT('#_IC3 C'!K28),'#_IC3 C'!K28),"$","")),TRUE,FALSE),"MissingAbsMsg",_xlfn.IFS(ISTEXT('#_IC3 C'!K28),FALSE,ISLOGICAL('#_IC3 C'!K28),FALSE,SUBSTITUTE(CELL("format",'#_IC3 C'!K28),"-","")=SUBSTITUTE(CELL("format",'IC3 C'!K28),"-",""),FALSE,CELL("format",'#_IC3 C'!K28)="G",FALSE,AND(CELL("format",'#_IC3 C'!K28)="F0",CELL("format",'IC3 C'!K28)="G"),FALSE,TRUE,IFERROR(IF(MATCH(CELL("format",'#_IC3 C'!K28),FormatCodes_SFX!$A$4:$A$53,0)&gt;0,TRUE),FALSE),TRUE,TRUE),"FormatMsg",TRUE,"PerfectMsg")</f>
        <v/>
      </c>
    </row>
    <row r="29" spans="1:11" x14ac:dyDescent="0.15">
      <c r="A29" s="80">
        <v>0</v>
      </c>
      <c r="B29" s="110">
        <v>0</v>
      </c>
      <c r="C29" s="80">
        <v>0</v>
      </c>
      <c r="F29" s="80">
        <v>0</v>
      </c>
      <c r="G29" s="80">
        <v>0</v>
      </c>
      <c r="H29" s="80">
        <v>0</v>
      </c>
      <c r="I29" s="80">
        <v>0</v>
      </c>
      <c r="J29" s="80" t="str">
        <f ca="1">_xlfn.IFS(ISBLANK('IC3 C'!J29),"",IF(NOT(ISNA('#_IC3 C'!J29)),IF(ISNA('IC3 C'!J29),TRUE,FALSE),FALSE),"StuNAMsg",IF(AND(ISNA('#_IC3 C'!J29),ISNA('IC3 C'!J29)),TRUE,FALSE),"PerfectMsg",IF(NOT(ISERROR('#_IC3 C'!J29)),IF(ISERROR('IC3 C'!J29),TRUE,FALSE),FALSE),"StuErrorMsg",IF(TYPE('#_IC3 C'!J29)&lt;&gt;TYPE('IC3 C'!J29),TRUE,FALSE),"WrongTypeMsg",IF(_xlfn.ISFORMULA('#_IC3 C'!J29),IF(NOT(_xlfn.ISFORMULA('IC3 C'!J29)),TRUE),FALSE),"MissingFormulaMsg",IF(NOT(AND(ISNUMBER(FIND("[",_xlfn.FORMULATEXT('#_IC3 C'!J29))),ISNUMBER(FIND("!",_xlfn.FORMULATEXT('#_IC3 C'!J29))))),AND(ISNUMBER(FIND("[",_xlfn.FORMULATEXT('IC3 C'!J29))),ISNUMBER(FIND("!",_xlfn.FORMULATEXT('IC3 C'!J29)))),FALSE),"ExternalRefsMsg",IF(ISNUMBER('#_IC3 C'!J29),IF(ABS('#_IC3 C'!J29-'IC3 C'!J29)&gt;0.00001,TRUE,FALSE),IF('#_IC3 C'!J29&lt;&gt;'IC3 C'!J29,TRUE,FALSE)),IF(ISNUMBER('#_IC3 C'!J29),IF('#_IC3 C'!J29&gt;'IC3 C'!J29,"TooLow","TooHigh"),"WrongAnswer"),NOT(_xlfn.ISFORMULA('#_IC3 C'!J29)),IF(_xlfn.IFS(ISTEXT('#_IC3 C'!J29),FALSE,ISLOGICAL('#_IC3 C'!J29),FALSE,SUBSTITUTE(CELL("format",'#_IC3 C'!J29),"-","")=SUBSTITUTE(CELL("format",'IC3 C'!J29),"-",""),FALSE,CELL("format",'#_IC3 C'!J29)="G",FALSE,AND(CELL("format",'#_IC3 C'!J29)="F0",CELL("format",'IC3 C'!J29)="G"),FALSE,TRUE,IFERROR(IF(MATCH(CELL("format",'#_IC3 C'!J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C'!J29),_xlfn.FORMULATEXT('IC3 C'!J29),'IC3 C'!J29),"9","#"),"8","#"),"7","#"),"6","#"),"5","#"),"4","#"),"3","#"),"2","#"),"1","#"),"0","#"),"$",""),"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C'!J29),_xlfn.FORMULATEXT('IC3 C'!J29),'IC3 C'!J29),"9","#"),"8","#"),"7","#"),"6","#"),"5","#"),"4","#"),"3","#"),"2","#"),"1","#"),"0","#"),"$","")," ",""),",","@"),"&gt;","@"),"&lt;","@"),"=","@"),")","@"),"(","@"),"^","@"),"/","@"),"+","@"),"*","@"),"-","@"),"@#","")))/2&gt;(LEN(SUBSTITUTE(SUBSTITUTE(SUBSTITUTE(SUBSTITUTE(SUBSTITUTE(SUBSTITUTE(SUBSTITUTE(SUBSTITUTE(SUBSTITUTE(SUBSTITUTE(SUBSTITUTE(SUBSTITUTE(SUBSTITUTE(SUBSTITUTE(SUBSTITUTE(SUBSTITUTE(SUBSTITUTE(SUBSTITUTE(SUBSTITUTE(SUBSTITUTE(SUBSTITUTE(SUBSTITUTE(SUBSTITUTE(IF(_xlfn.ISFORMULA('#_IC3 C'!J29),_xlfn.FORMULATEXT('#_IC3 C'!J29),'#_IC3 C'!J29),"9","#"),"8","#"),"7","#"),"6","#"),"5","#"),"4","#"),"3","#"),"2","#"),"1","#"),"0","#"),"$",""),"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C'!J29),_xlfn.FORMULATEXT('#_IC3 C'!J29),'#_IC3 C'!J29),"9","#"),"8","#"),"7","#"),"6","#"),"5","#"),"4","#"),"3","#"),"2","#"),"1","#"),"0","#"),"$","")," ",""),",","@"),"&gt;","@"),"&lt;","@"),"=","@"),")","@"),"(","@"),"^","@"),"/","@"),"+","@"),"*","@"),"-","@"),"@#","")))/2,TRUE,FALSE),"HardCodeMsg",IF(LEN(IF(_xlfn.ISFORMULA('IC3 C'!J29),_xlfn.FORMULATEXT('IC3 C'!J29),'IC3 C'!J29))-LEN(SUBSTITUTE(IF(_xlfn.ISFORMULA('IC3 C'!J29),_xlfn.FORMULATEXT('IC3 C'!J29),'IC3 C'!J29),"""",""))&gt;LEN(IF(_xlfn.ISFORMULA('#_IC3 C'!J29),_xlfn.FORMULATEXT('#_IC3 C'!J29),'#_IC3 C'!J29))-LEN(SUBSTITUTE(IF(_xlfn.ISFORMULA('#_IC3 C'!J29),_xlfn.FORMULATEXT('#_IC3 C'!J29),'#_IC3 C'!J29),"""","")),TRUE,FALSE),"HardQuoteMsg",IF(LEN(IF(_xlfn.ISFORMULA('IC3 C'!J29),_xlfn.FORMULATEXT('IC3 C'!J29),'IC3 C'!J29))-LEN(SUBSTITUTE(IF(_xlfn.ISFORMULA('IC3 C'!J29),_xlfn.FORMULATEXT('IC3 C'!J29),'IC3 C'!J29),"$",""))&lt;LEN(IF(_xlfn.ISFORMULA('#_IC3 C'!J29),_xlfn.FORMULATEXT('#_IC3 C'!J29),'#_IC3 C'!J29))-LEN(SUBSTITUTE(IF(_xlfn.ISFORMULA('#_IC3 C'!J29),_xlfn.FORMULATEXT('#_IC3 C'!J29),'#_IC3 C'!J29),"$","")),TRUE,FALSE),"MissingAbsMsg",_xlfn.IFS(ISTEXT('#_IC3 C'!J29),FALSE,ISLOGICAL('#_IC3 C'!J29),FALSE,SUBSTITUTE(CELL("format",'#_IC3 C'!J29),"-","")=SUBSTITUTE(CELL("format",'IC3 C'!J29),"-",""),FALSE,CELL("format",'#_IC3 C'!J29)="G",FALSE,AND(CELL("format",'#_IC3 C'!J29)="F0",CELL("format",'IC3 C'!J29)="G"),FALSE,TRUE,IFERROR(IF(MATCH(CELL("format",'#_IC3 C'!J29),FormatCodes_SFX!$A$4:$A$53,0)&gt;0,TRUE),FALSE),TRUE,TRUE),"FormatMsg",TRUE,"PerfectMsg")</f>
        <v/>
      </c>
      <c r="K29" s="110" t="str">
        <f ca="1">_xlfn.IFS(ISBLANK('IC3 C'!K29),"",IF(NOT(ISNA('#_IC3 C'!K29)),IF(ISNA('IC3 C'!K29),TRUE,FALSE),FALSE),"StuNAMsg",IF(AND(ISNA('#_IC3 C'!K29),ISNA('IC3 C'!K29)),TRUE,FALSE),"PerfectMsg",IF(NOT(ISERROR('#_IC3 C'!K29)),IF(ISERROR('IC3 C'!K29),TRUE,FALSE),FALSE),"StuErrorMsg",IF(TYPE('#_IC3 C'!K29)&lt;&gt;TYPE('IC3 C'!K29),TRUE,FALSE),"WrongTypeMsg",IF(_xlfn.ISFORMULA('#_IC3 C'!K29),IF(NOT(_xlfn.ISFORMULA('IC3 C'!K29)),TRUE),FALSE),"MissingFormulaMsg",IF(NOT(AND(ISNUMBER(FIND("[",_xlfn.FORMULATEXT('#_IC3 C'!K29))),ISNUMBER(FIND("!",_xlfn.FORMULATEXT('#_IC3 C'!K29))))),AND(ISNUMBER(FIND("[",_xlfn.FORMULATEXT('IC3 C'!K29))),ISNUMBER(FIND("!",_xlfn.FORMULATEXT('IC3 C'!K29)))),FALSE),"ExternalRefsMsg",IF(ISNUMBER('#_IC3 C'!K29),IF(ABS('#_IC3 C'!K29-'IC3 C'!K29)&gt;0.00001,TRUE,FALSE),IF('#_IC3 C'!K29&lt;&gt;'IC3 C'!K29,TRUE,FALSE)),IF(ISNUMBER('#_IC3 C'!K29),IF('#_IC3 C'!K29&gt;'IC3 C'!K29,"TooLow","TooHigh"),"WrongAnswer"),NOT(_xlfn.ISFORMULA('#_IC3 C'!K29)),IF(_xlfn.IFS(ISTEXT('#_IC3 C'!K29),FALSE,ISLOGICAL('#_IC3 C'!K29),FALSE,SUBSTITUTE(CELL("format",'#_IC3 C'!K29),"-","")=SUBSTITUTE(CELL("format",'IC3 C'!K29),"-",""),FALSE,CELL("format",'#_IC3 C'!K29)="G",FALSE,AND(CELL("format",'#_IC3 C'!K29)="F0",CELL("format",'IC3 C'!K29)="G"),FALSE,TRUE,IFERROR(IF(MATCH(CELL("format",'#_IC3 C'!K29)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C'!K29),_xlfn.FORMULATEXT('IC3 C'!K29),'IC3 C'!K29),"9","#"),"8","#"),"7","#"),"6","#"),"5","#"),"4","#"),"3","#"),"2","#"),"1","#"),"0","#"),"$",""),"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C'!K29),_xlfn.FORMULATEXT('IC3 C'!K29),'IC3 C'!K29),"9","#"),"8","#"),"7","#"),"6","#"),"5","#"),"4","#"),"3","#"),"2","#"),"1","#"),"0","#"),"$","")," ",""),",","@"),"&gt;","@"),"&lt;","@"),"=","@"),")","@"),"(","@"),"^","@"),"/","@"),"+","@"),"*","@"),"-","@"),"@#","")))/2&gt;(LEN(SUBSTITUTE(SUBSTITUTE(SUBSTITUTE(SUBSTITUTE(SUBSTITUTE(SUBSTITUTE(SUBSTITUTE(SUBSTITUTE(SUBSTITUTE(SUBSTITUTE(SUBSTITUTE(SUBSTITUTE(SUBSTITUTE(SUBSTITUTE(SUBSTITUTE(SUBSTITUTE(SUBSTITUTE(SUBSTITUTE(SUBSTITUTE(SUBSTITUTE(SUBSTITUTE(SUBSTITUTE(SUBSTITUTE(IF(_xlfn.ISFORMULA('#_IC3 C'!K29),_xlfn.FORMULATEXT('#_IC3 C'!K29),'#_IC3 C'!K29),"9","#"),"8","#"),"7","#"),"6","#"),"5","#"),"4","#"),"3","#"),"2","#"),"1","#"),"0","#"),"$",""),"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C'!K29),_xlfn.FORMULATEXT('#_IC3 C'!K29),'#_IC3 C'!K29),"9","#"),"8","#"),"7","#"),"6","#"),"5","#"),"4","#"),"3","#"),"2","#"),"1","#"),"0","#"),"$","")," ",""),",","@"),"&gt;","@"),"&lt;","@"),"=","@"),")","@"),"(","@"),"^","@"),"/","@"),"+","@"),"*","@"),"-","@"),"@#","")))/2,TRUE,FALSE),"HardCodeMsg",IF(LEN(IF(_xlfn.ISFORMULA('IC3 C'!K29),_xlfn.FORMULATEXT('IC3 C'!K29),'IC3 C'!K29))-LEN(SUBSTITUTE(IF(_xlfn.ISFORMULA('IC3 C'!K29),_xlfn.FORMULATEXT('IC3 C'!K29),'IC3 C'!K29),"""",""))&gt;LEN(IF(_xlfn.ISFORMULA('#_IC3 C'!K29),_xlfn.FORMULATEXT('#_IC3 C'!K29),'#_IC3 C'!K29))-LEN(SUBSTITUTE(IF(_xlfn.ISFORMULA('#_IC3 C'!K29),_xlfn.FORMULATEXT('#_IC3 C'!K29),'#_IC3 C'!K29),"""","")),TRUE,FALSE),"HardQuoteMsg",IF(LEN(IF(_xlfn.ISFORMULA('IC3 C'!K29),_xlfn.FORMULATEXT('IC3 C'!K29),'IC3 C'!K29))-LEN(SUBSTITUTE(IF(_xlfn.ISFORMULA('IC3 C'!K29),_xlfn.FORMULATEXT('IC3 C'!K29),'IC3 C'!K29),"$",""))&lt;LEN(IF(_xlfn.ISFORMULA('#_IC3 C'!K29),_xlfn.FORMULATEXT('#_IC3 C'!K29),'#_IC3 C'!K29))-LEN(SUBSTITUTE(IF(_xlfn.ISFORMULA('#_IC3 C'!K29),_xlfn.FORMULATEXT('#_IC3 C'!K29),'#_IC3 C'!K29),"$","")),TRUE,FALSE),"MissingAbsMsg",_xlfn.IFS(ISTEXT('#_IC3 C'!K29),FALSE,ISLOGICAL('#_IC3 C'!K29),FALSE,SUBSTITUTE(CELL("format",'#_IC3 C'!K29),"-","")=SUBSTITUTE(CELL("format",'IC3 C'!K29),"-",""),FALSE,CELL("format",'#_IC3 C'!K29)="G",FALSE,AND(CELL("format",'#_IC3 C'!K29)="F0",CELL("format",'IC3 C'!K29)="G"),FALSE,TRUE,IFERROR(IF(MATCH(CELL("format",'#_IC3 C'!K29),FormatCodes_SFX!$A$4:$A$53,0)&gt;0,TRUE),FALSE),TRUE,TRUE),"FormatMsg",TRUE,"PerfectMsg")</f>
        <v/>
      </c>
    </row>
    <row r="30" spans="1:11" x14ac:dyDescent="0.15">
      <c r="A30" s="80">
        <v>0</v>
      </c>
      <c r="B30" s="110">
        <v>0</v>
      </c>
      <c r="C30" s="80">
        <v>0</v>
      </c>
      <c r="F30" s="80">
        <v>0</v>
      </c>
      <c r="G30" s="80">
        <v>0</v>
      </c>
      <c r="H30" s="80">
        <v>0</v>
      </c>
      <c r="I30" s="80">
        <v>0</v>
      </c>
      <c r="J30" s="80" t="str">
        <f ca="1">_xlfn.IFS(ISBLANK('IC3 C'!J30),"",IF(NOT(ISNA('#_IC3 C'!J30)),IF(ISNA('IC3 C'!J30),TRUE,FALSE),FALSE),"StuNAMsg",IF(AND(ISNA('#_IC3 C'!J30),ISNA('IC3 C'!J30)),TRUE,FALSE),"PerfectMsg",IF(NOT(ISERROR('#_IC3 C'!J30)),IF(ISERROR('IC3 C'!J30),TRUE,FALSE),FALSE),"StuErrorMsg",IF(TYPE('#_IC3 C'!J30)&lt;&gt;TYPE('IC3 C'!J30),TRUE,FALSE),"WrongTypeMsg",IF(_xlfn.ISFORMULA('#_IC3 C'!J30),IF(NOT(_xlfn.ISFORMULA('IC3 C'!J30)),TRUE),FALSE),"MissingFormulaMsg",IF(NOT(AND(ISNUMBER(FIND("[",_xlfn.FORMULATEXT('#_IC3 C'!J30))),ISNUMBER(FIND("!",_xlfn.FORMULATEXT('#_IC3 C'!J30))))),AND(ISNUMBER(FIND("[",_xlfn.FORMULATEXT('IC3 C'!J30))),ISNUMBER(FIND("!",_xlfn.FORMULATEXT('IC3 C'!J30)))),FALSE),"ExternalRefsMsg",IF(ISNUMBER('#_IC3 C'!J30),IF(ABS('#_IC3 C'!J30-'IC3 C'!J30)&gt;0.00001,TRUE,FALSE),IF('#_IC3 C'!J30&lt;&gt;'IC3 C'!J30,TRUE,FALSE)),IF(ISNUMBER('#_IC3 C'!J30),IF('#_IC3 C'!J30&gt;'IC3 C'!J30,"TooLow","TooHigh"),"WrongAnswer"),NOT(_xlfn.ISFORMULA('#_IC3 C'!J30)),IF(_xlfn.IFS(ISTEXT('#_IC3 C'!J30),FALSE,ISLOGICAL('#_IC3 C'!J30),FALSE,SUBSTITUTE(CELL("format",'#_IC3 C'!J30),"-","")=SUBSTITUTE(CELL("format",'IC3 C'!J30),"-",""),FALSE,CELL("format",'#_IC3 C'!J30)="G",FALSE,AND(CELL("format",'#_IC3 C'!J30)="F0",CELL("format",'IC3 C'!J30)="G"),FALSE,TRUE,IFERROR(IF(MATCH(CELL("format",'#_IC3 C'!J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C'!J30),_xlfn.FORMULATEXT('IC3 C'!J30),'IC3 C'!J30),"9","#"),"8","#"),"7","#"),"6","#"),"5","#"),"4","#"),"3","#"),"2","#"),"1","#"),"0","#"),"$",""),"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C'!J30),_xlfn.FORMULATEXT('IC3 C'!J30),'IC3 C'!J30),"9","#"),"8","#"),"7","#"),"6","#"),"5","#"),"4","#"),"3","#"),"2","#"),"1","#"),"0","#"),"$","")," ",""),",","@"),"&gt;","@"),"&lt;","@"),"=","@"),")","@"),"(","@"),"^","@"),"/","@"),"+","@"),"*","@"),"-","@"),"@#","")))/2&gt;(LEN(SUBSTITUTE(SUBSTITUTE(SUBSTITUTE(SUBSTITUTE(SUBSTITUTE(SUBSTITUTE(SUBSTITUTE(SUBSTITUTE(SUBSTITUTE(SUBSTITUTE(SUBSTITUTE(SUBSTITUTE(SUBSTITUTE(SUBSTITUTE(SUBSTITUTE(SUBSTITUTE(SUBSTITUTE(SUBSTITUTE(SUBSTITUTE(SUBSTITUTE(SUBSTITUTE(SUBSTITUTE(SUBSTITUTE(IF(_xlfn.ISFORMULA('#_IC3 C'!J30),_xlfn.FORMULATEXT('#_IC3 C'!J30),'#_IC3 C'!J30),"9","#"),"8","#"),"7","#"),"6","#"),"5","#"),"4","#"),"3","#"),"2","#"),"1","#"),"0","#"),"$",""),"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C'!J30),_xlfn.FORMULATEXT('#_IC3 C'!J30),'#_IC3 C'!J30),"9","#"),"8","#"),"7","#"),"6","#"),"5","#"),"4","#"),"3","#"),"2","#"),"1","#"),"0","#"),"$","")," ",""),",","@"),"&gt;","@"),"&lt;","@"),"=","@"),")","@"),"(","@"),"^","@"),"/","@"),"+","@"),"*","@"),"-","@"),"@#","")))/2,TRUE,FALSE),"HardCodeMsg",IF(LEN(IF(_xlfn.ISFORMULA('IC3 C'!J30),_xlfn.FORMULATEXT('IC3 C'!J30),'IC3 C'!J30))-LEN(SUBSTITUTE(IF(_xlfn.ISFORMULA('IC3 C'!J30),_xlfn.FORMULATEXT('IC3 C'!J30),'IC3 C'!J30),"""",""))&gt;LEN(IF(_xlfn.ISFORMULA('#_IC3 C'!J30),_xlfn.FORMULATEXT('#_IC3 C'!J30),'#_IC3 C'!J30))-LEN(SUBSTITUTE(IF(_xlfn.ISFORMULA('#_IC3 C'!J30),_xlfn.FORMULATEXT('#_IC3 C'!J30),'#_IC3 C'!J30),"""","")),TRUE,FALSE),"HardQuoteMsg",IF(LEN(IF(_xlfn.ISFORMULA('IC3 C'!J30),_xlfn.FORMULATEXT('IC3 C'!J30),'IC3 C'!J30))-LEN(SUBSTITUTE(IF(_xlfn.ISFORMULA('IC3 C'!J30),_xlfn.FORMULATEXT('IC3 C'!J30),'IC3 C'!J30),"$",""))&lt;LEN(IF(_xlfn.ISFORMULA('#_IC3 C'!J30),_xlfn.FORMULATEXT('#_IC3 C'!J30),'#_IC3 C'!J30))-LEN(SUBSTITUTE(IF(_xlfn.ISFORMULA('#_IC3 C'!J30),_xlfn.FORMULATEXT('#_IC3 C'!J30),'#_IC3 C'!J30),"$","")),TRUE,FALSE),"MissingAbsMsg",_xlfn.IFS(ISTEXT('#_IC3 C'!J30),FALSE,ISLOGICAL('#_IC3 C'!J30),FALSE,SUBSTITUTE(CELL("format",'#_IC3 C'!J30),"-","")=SUBSTITUTE(CELL("format",'IC3 C'!J30),"-",""),FALSE,CELL("format",'#_IC3 C'!J30)="G",FALSE,AND(CELL("format",'#_IC3 C'!J30)="F0",CELL("format",'IC3 C'!J30)="G"),FALSE,TRUE,IFERROR(IF(MATCH(CELL("format",'#_IC3 C'!J30),FormatCodes_SFX!$A$4:$A$53,0)&gt;0,TRUE),FALSE),TRUE,TRUE),"FormatMsg",TRUE,"PerfectMsg")</f>
        <v/>
      </c>
      <c r="K30" s="110" t="str">
        <f ca="1">_xlfn.IFS(ISBLANK('IC3 C'!K30),"",IF(NOT(ISNA('#_IC3 C'!K30)),IF(ISNA('IC3 C'!K30),TRUE,FALSE),FALSE),"StuNAMsg",IF(AND(ISNA('#_IC3 C'!K30),ISNA('IC3 C'!K30)),TRUE,FALSE),"PerfectMsg",IF(NOT(ISERROR('#_IC3 C'!K30)),IF(ISERROR('IC3 C'!K30),TRUE,FALSE),FALSE),"StuErrorMsg",IF(TYPE('#_IC3 C'!K30)&lt;&gt;TYPE('IC3 C'!K30),TRUE,FALSE),"WrongTypeMsg",IF(_xlfn.ISFORMULA('#_IC3 C'!K30),IF(NOT(_xlfn.ISFORMULA('IC3 C'!K30)),TRUE),FALSE),"MissingFormulaMsg",IF(NOT(AND(ISNUMBER(FIND("[",_xlfn.FORMULATEXT('#_IC3 C'!K30))),ISNUMBER(FIND("!",_xlfn.FORMULATEXT('#_IC3 C'!K30))))),AND(ISNUMBER(FIND("[",_xlfn.FORMULATEXT('IC3 C'!K30))),ISNUMBER(FIND("!",_xlfn.FORMULATEXT('IC3 C'!K30)))),FALSE),"ExternalRefsMsg",IF(ISNUMBER('#_IC3 C'!K30),IF(ABS('#_IC3 C'!K30-'IC3 C'!K30)&gt;0.00001,TRUE,FALSE),IF('#_IC3 C'!K30&lt;&gt;'IC3 C'!K30,TRUE,FALSE)),IF(ISNUMBER('#_IC3 C'!K30),IF('#_IC3 C'!K30&gt;'IC3 C'!K30,"TooLow","TooHigh"),"WrongAnswer"),NOT(_xlfn.ISFORMULA('#_IC3 C'!K30)),IF(_xlfn.IFS(ISTEXT('#_IC3 C'!K30),FALSE,ISLOGICAL('#_IC3 C'!K30),FALSE,SUBSTITUTE(CELL("format",'#_IC3 C'!K30),"-","")=SUBSTITUTE(CELL("format",'IC3 C'!K30),"-",""),FALSE,CELL("format",'#_IC3 C'!K30)="G",FALSE,AND(CELL("format",'#_IC3 C'!K30)="F0",CELL("format",'IC3 C'!K30)="G"),FALSE,TRUE,IFERROR(IF(MATCH(CELL("format",'#_IC3 C'!K30)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C'!K30),_xlfn.FORMULATEXT('IC3 C'!K30),'IC3 C'!K30),"9","#"),"8","#"),"7","#"),"6","#"),"5","#"),"4","#"),"3","#"),"2","#"),"1","#"),"0","#"),"$",""),"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C'!K30),_xlfn.FORMULATEXT('IC3 C'!K30),'IC3 C'!K30),"9","#"),"8","#"),"7","#"),"6","#"),"5","#"),"4","#"),"3","#"),"2","#"),"1","#"),"0","#"),"$","")," ",""),",","@"),"&gt;","@"),"&lt;","@"),"=","@"),")","@"),"(","@"),"^","@"),"/","@"),"+","@"),"*","@"),"-","@"),"@#","")))/2&gt;(LEN(SUBSTITUTE(SUBSTITUTE(SUBSTITUTE(SUBSTITUTE(SUBSTITUTE(SUBSTITUTE(SUBSTITUTE(SUBSTITUTE(SUBSTITUTE(SUBSTITUTE(SUBSTITUTE(SUBSTITUTE(SUBSTITUTE(SUBSTITUTE(SUBSTITUTE(SUBSTITUTE(SUBSTITUTE(SUBSTITUTE(SUBSTITUTE(SUBSTITUTE(SUBSTITUTE(SUBSTITUTE(SUBSTITUTE(IF(_xlfn.ISFORMULA('#_IC3 C'!K30),_xlfn.FORMULATEXT('#_IC3 C'!K30),'#_IC3 C'!K30),"9","#"),"8","#"),"7","#"),"6","#"),"5","#"),"4","#"),"3","#"),"2","#"),"1","#"),"0","#"),"$",""),"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C'!K30),_xlfn.FORMULATEXT('#_IC3 C'!K30),'#_IC3 C'!K30),"9","#"),"8","#"),"7","#"),"6","#"),"5","#"),"4","#"),"3","#"),"2","#"),"1","#"),"0","#"),"$","")," ",""),",","@"),"&gt;","@"),"&lt;","@"),"=","@"),")","@"),"(","@"),"^","@"),"/","@"),"+","@"),"*","@"),"-","@"),"@#","")))/2,TRUE,FALSE),"HardCodeMsg",IF(LEN(IF(_xlfn.ISFORMULA('IC3 C'!K30),_xlfn.FORMULATEXT('IC3 C'!K30),'IC3 C'!K30))-LEN(SUBSTITUTE(IF(_xlfn.ISFORMULA('IC3 C'!K30),_xlfn.FORMULATEXT('IC3 C'!K30),'IC3 C'!K30),"""",""))&gt;LEN(IF(_xlfn.ISFORMULA('#_IC3 C'!K30),_xlfn.FORMULATEXT('#_IC3 C'!K30),'#_IC3 C'!K30))-LEN(SUBSTITUTE(IF(_xlfn.ISFORMULA('#_IC3 C'!K30),_xlfn.FORMULATEXT('#_IC3 C'!K30),'#_IC3 C'!K30),"""","")),TRUE,FALSE),"HardQuoteMsg",IF(LEN(IF(_xlfn.ISFORMULA('IC3 C'!K30),_xlfn.FORMULATEXT('IC3 C'!K30),'IC3 C'!K30))-LEN(SUBSTITUTE(IF(_xlfn.ISFORMULA('IC3 C'!K30),_xlfn.FORMULATEXT('IC3 C'!K30),'IC3 C'!K30),"$",""))&lt;LEN(IF(_xlfn.ISFORMULA('#_IC3 C'!K30),_xlfn.FORMULATEXT('#_IC3 C'!K30),'#_IC3 C'!K30))-LEN(SUBSTITUTE(IF(_xlfn.ISFORMULA('#_IC3 C'!K30),_xlfn.FORMULATEXT('#_IC3 C'!K30),'#_IC3 C'!K30),"$","")),TRUE,FALSE),"MissingAbsMsg",_xlfn.IFS(ISTEXT('#_IC3 C'!K30),FALSE,ISLOGICAL('#_IC3 C'!K30),FALSE,SUBSTITUTE(CELL("format",'#_IC3 C'!K30),"-","")=SUBSTITUTE(CELL("format",'IC3 C'!K30),"-",""),FALSE,CELL("format",'#_IC3 C'!K30)="G",FALSE,AND(CELL("format",'#_IC3 C'!K30)="F0",CELL("format",'IC3 C'!K30)="G"),FALSE,TRUE,IFERROR(IF(MATCH(CELL("format",'#_IC3 C'!K30),FormatCodes_SFX!$A$4:$A$53,0)&gt;0,TRUE),FALSE),TRUE,TRUE),"FormatMsg",TRUE,"PerfectMsg")</f>
        <v/>
      </c>
    </row>
    <row r="31" spans="1:11" x14ac:dyDescent="0.15">
      <c r="A31" s="80">
        <v>0</v>
      </c>
      <c r="B31" s="110">
        <v>0</v>
      </c>
      <c r="C31" s="80">
        <v>0</v>
      </c>
      <c r="F31" s="80">
        <v>0</v>
      </c>
      <c r="G31" s="80">
        <v>0</v>
      </c>
      <c r="H31" s="80">
        <v>0</v>
      </c>
      <c r="I31" s="80">
        <v>0</v>
      </c>
      <c r="J31" s="80" t="str">
        <f ca="1">_xlfn.IFS(ISBLANK('IC3 C'!J31),"",IF(NOT(ISNA('#_IC3 C'!J31)),IF(ISNA('IC3 C'!J31),TRUE,FALSE),FALSE),"StuNAMsg",IF(AND(ISNA('#_IC3 C'!J31),ISNA('IC3 C'!J31)),TRUE,FALSE),"PerfectMsg",IF(NOT(ISERROR('#_IC3 C'!J31)),IF(ISERROR('IC3 C'!J31),TRUE,FALSE),FALSE),"StuErrorMsg",IF(TYPE('#_IC3 C'!J31)&lt;&gt;TYPE('IC3 C'!J31),TRUE,FALSE),"WrongTypeMsg",IF(_xlfn.ISFORMULA('#_IC3 C'!J31),IF(NOT(_xlfn.ISFORMULA('IC3 C'!J31)),TRUE),FALSE),"MissingFormulaMsg",IF(NOT(AND(ISNUMBER(FIND("[",_xlfn.FORMULATEXT('#_IC3 C'!J31))),ISNUMBER(FIND("!",_xlfn.FORMULATEXT('#_IC3 C'!J31))))),AND(ISNUMBER(FIND("[",_xlfn.FORMULATEXT('IC3 C'!J31))),ISNUMBER(FIND("!",_xlfn.FORMULATEXT('IC3 C'!J31)))),FALSE),"ExternalRefsMsg",IF(ISNUMBER('#_IC3 C'!J31),IF(ABS('#_IC3 C'!J31-'IC3 C'!J31)&gt;0.00001,TRUE,FALSE),IF('#_IC3 C'!J31&lt;&gt;'IC3 C'!J31,TRUE,FALSE)),IF(ISNUMBER('#_IC3 C'!J31),IF('#_IC3 C'!J31&gt;'IC3 C'!J31,"TooLow","TooHigh"),"WrongAnswer"),NOT(_xlfn.ISFORMULA('#_IC3 C'!J31)),IF(_xlfn.IFS(ISTEXT('#_IC3 C'!J31),FALSE,ISLOGICAL('#_IC3 C'!J31),FALSE,SUBSTITUTE(CELL("format",'#_IC3 C'!J31),"-","")=SUBSTITUTE(CELL("format",'IC3 C'!J31),"-",""),FALSE,CELL("format",'#_IC3 C'!J31)="G",FALSE,AND(CELL("format",'#_IC3 C'!J31)="F0",CELL("format",'IC3 C'!J31)="G"),FALSE,TRUE,IFERROR(IF(MATCH(CELL("format",'#_IC3 C'!J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C'!J31),_xlfn.FORMULATEXT('IC3 C'!J31),'IC3 C'!J31),"9","#"),"8","#"),"7","#"),"6","#"),"5","#"),"4","#"),"3","#"),"2","#"),"1","#"),"0","#"),"$",""),"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C'!J31),_xlfn.FORMULATEXT('IC3 C'!J31),'IC3 C'!J31),"9","#"),"8","#"),"7","#"),"6","#"),"5","#"),"4","#"),"3","#"),"2","#"),"1","#"),"0","#"),"$","")," ",""),",","@"),"&gt;","@"),"&lt;","@"),"=","@"),")","@"),"(","@"),"^","@"),"/","@"),"+","@"),"*","@"),"-","@"),"@#","")))/2&gt;(LEN(SUBSTITUTE(SUBSTITUTE(SUBSTITUTE(SUBSTITUTE(SUBSTITUTE(SUBSTITUTE(SUBSTITUTE(SUBSTITUTE(SUBSTITUTE(SUBSTITUTE(SUBSTITUTE(SUBSTITUTE(SUBSTITUTE(SUBSTITUTE(SUBSTITUTE(SUBSTITUTE(SUBSTITUTE(SUBSTITUTE(SUBSTITUTE(SUBSTITUTE(SUBSTITUTE(SUBSTITUTE(SUBSTITUTE(IF(_xlfn.ISFORMULA('#_IC3 C'!J31),_xlfn.FORMULATEXT('#_IC3 C'!J31),'#_IC3 C'!J31),"9","#"),"8","#"),"7","#"),"6","#"),"5","#"),"4","#"),"3","#"),"2","#"),"1","#"),"0","#"),"$",""),"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C'!J31),_xlfn.FORMULATEXT('#_IC3 C'!J31),'#_IC3 C'!J31),"9","#"),"8","#"),"7","#"),"6","#"),"5","#"),"4","#"),"3","#"),"2","#"),"1","#"),"0","#"),"$","")," ",""),",","@"),"&gt;","@"),"&lt;","@"),"=","@"),")","@"),"(","@"),"^","@"),"/","@"),"+","@"),"*","@"),"-","@"),"@#","")))/2,TRUE,FALSE),"HardCodeMsg",IF(LEN(IF(_xlfn.ISFORMULA('IC3 C'!J31),_xlfn.FORMULATEXT('IC3 C'!J31),'IC3 C'!J31))-LEN(SUBSTITUTE(IF(_xlfn.ISFORMULA('IC3 C'!J31),_xlfn.FORMULATEXT('IC3 C'!J31),'IC3 C'!J31),"""",""))&gt;LEN(IF(_xlfn.ISFORMULA('#_IC3 C'!J31),_xlfn.FORMULATEXT('#_IC3 C'!J31),'#_IC3 C'!J31))-LEN(SUBSTITUTE(IF(_xlfn.ISFORMULA('#_IC3 C'!J31),_xlfn.FORMULATEXT('#_IC3 C'!J31),'#_IC3 C'!J31),"""","")),TRUE,FALSE),"HardQuoteMsg",IF(LEN(IF(_xlfn.ISFORMULA('IC3 C'!J31),_xlfn.FORMULATEXT('IC3 C'!J31),'IC3 C'!J31))-LEN(SUBSTITUTE(IF(_xlfn.ISFORMULA('IC3 C'!J31),_xlfn.FORMULATEXT('IC3 C'!J31),'IC3 C'!J31),"$",""))&lt;LEN(IF(_xlfn.ISFORMULA('#_IC3 C'!J31),_xlfn.FORMULATEXT('#_IC3 C'!J31),'#_IC3 C'!J31))-LEN(SUBSTITUTE(IF(_xlfn.ISFORMULA('#_IC3 C'!J31),_xlfn.FORMULATEXT('#_IC3 C'!J31),'#_IC3 C'!J31),"$","")),TRUE,FALSE),"MissingAbsMsg",_xlfn.IFS(ISTEXT('#_IC3 C'!J31),FALSE,ISLOGICAL('#_IC3 C'!J31),FALSE,SUBSTITUTE(CELL("format",'#_IC3 C'!J31),"-","")=SUBSTITUTE(CELL("format",'IC3 C'!J31),"-",""),FALSE,CELL("format",'#_IC3 C'!J31)="G",FALSE,AND(CELL("format",'#_IC3 C'!J31)="F0",CELL("format",'IC3 C'!J31)="G"),FALSE,TRUE,IFERROR(IF(MATCH(CELL("format",'#_IC3 C'!J31),FormatCodes_SFX!$A$4:$A$53,0)&gt;0,TRUE),FALSE),TRUE,TRUE),"FormatMsg",TRUE,"PerfectMsg")</f>
        <v/>
      </c>
      <c r="K31" s="110" t="str">
        <f ca="1">_xlfn.IFS(ISBLANK('IC3 C'!K31),"",IF(NOT(ISNA('#_IC3 C'!K31)),IF(ISNA('IC3 C'!K31),TRUE,FALSE),FALSE),"StuNAMsg",IF(AND(ISNA('#_IC3 C'!K31),ISNA('IC3 C'!K31)),TRUE,FALSE),"PerfectMsg",IF(NOT(ISERROR('#_IC3 C'!K31)),IF(ISERROR('IC3 C'!K31),TRUE,FALSE),FALSE),"StuErrorMsg",IF(TYPE('#_IC3 C'!K31)&lt;&gt;TYPE('IC3 C'!K31),TRUE,FALSE),"WrongTypeMsg",IF(_xlfn.ISFORMULA('#_IC3 C'!K31),IF(NOT(_xlfn.ISFORMULA('IC3 C'!K31)),TRUE),FALSE),"MissingFormulaMsg",IF(NOT(AND(ISNUMBER(FIND("[",_xlfn.FORMULATEXT('#_IC3 C'!K31))),ISNUMBER(FIND("!",_xlfn.FORMULATEXT('#_IC3 C'!K31))))),AND(ISNUMBER(FIND("[",_xlfn.FORMULATEXT('IC3 C'!K31))),ISNUMBER(FIND("!",_xlfn.FORMULATEXT('IC3 C'!K31)))),FALSE),"ExternalRefsMsg",IF(ISNUMBER('#_IC3 C'!K31),IF(ABS('#_IC3 C'!K31-'IC3 C'!K31)&gt;0.00001,TRUE,FALSE),IF('#_IC3 C'!K31&lt;&gt;'IC3 C'!K31,TRUE,FALSE)),IF(ISNUMBER('#_IC3 C'!K31),IF('#_IC3 C'!K31&gt;'IC3 C'!K31,"TooLow","TooHigh"),"WrongAnswer"),NOT(_xlfn.ISFORMULA('#_IC3 C'!K31)),IF(_xlfn.IFS(ISTEXT('#_IC3 C'!K31),FALSE,ISLOGICAL('#_IC3 C'!K31),FALSE,SUBSTITUTE(CELL("format",'#_IC3 C'!K31),"-","")=SUBSTITUTE(CELL("format",'IC3 C'!K31),"-",""),FALSE,CELL("format",'#_IC3 C'!K31)="G",FALSE,AND(CELL("format",'#_IC3 C'!K31)="F0",CELL("format",'IC3 C'!K31)="G"),FALSE,TRUE,IFERROR(IF(MATCH(CELL("format",'#_IC3 C'!K31)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C'!K31),_xlfn.FORMULATEXT('IC3 C'!K31),'IC3 C'!K31),"9","#"),"8","#"),"7","#"),"6","#"),"5","#"),"4","#"),"3","#"),"2","#"),"1","#"),"0","#"),"$",""),"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C'!K31),_xlfn.FORMULATEXT('IC3 C'!K31),'IC3 C'!K31),"9","#"),"8","#"),"7","#"),"6","#"),"5","#"),"4","#"),"3","#"),"2","#"),"1","#"),"0","#"),"$","")," ",""),",","@"),"&gt;","@"),"&lt;","@"),"=","@"),")","@"),"(","@"),"^","@"),"/","@"),"+","@"),"*","@"),"-","@"),"@#","")))/2&gt;(LEN(SUBSTITUTE(SUBSTITUTE(SUBSTITUTE(SUBSTITUTE(SUBSTITUTE(SUBSTITUTE(SUBSTITUTE(SUBSTITUTE(SUBSTITUTE(SUBSTITUTE(SUBSTITUTE(SUBSTITUTE(SUBSTITUTE(SUBSTITUTE(SUBSTITUTE(SUBSTITUTE(SUBSTITUTE(SUBSTITUTE(SUBSTITUTE(SUBSTITUTE(SUBSTITUTE(SUBSTITUTE(SUBSTITUTE(IF(_xlfn.ISFORMULA('#_IC3 C'!K31),_xlfn.FORMULATEXT('#_IC3 C'!K31),'#_IC3 C'!K31),"9","#"),"8","#"),"7","#"),"6","#"),"5","#"),"4","#"),"3","#"),"2","#"),"1","#"),"0","#"),"$",""),"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C'!K31),_xlfn.FORMULATEXT('#_IC3 C'!K31),'#_IC3 C'!K31),"9","#"),"8","#"),"7","#"),"6","#"),"5","#"),"4","#"),"3","#"),"2","#"),"1","#"),"0","#"),"$","")," ",""),",","@"),"&gt;","@"),"&lt;","@"),"=","@"),")","@"),"(","@"),"^","@"),"/","@"),"+","@"),"*","@"),"-","@"),"@#","")))/2,TRUE,FALSE),"HardCodeMsg",IF(LEN(IF(_xlfn.ISFORMULA('IC3 C'!K31),_xlfn.FORMULATEXT('IC3 C'!K31),'IC3 C'!K31))-LEN(SUBSTITUTE(IF(_xlfn.ISFORMULA('IC3 C'!K31),_xlfn.FORMULATEXT('IC3 C'!K31),'IC3 C'!K31),"""",""))&gt;LEN(IF(_xlfn.ISFORMULA('#_IC3 C'!K31),_xlfn.FORMULATEXT('#_IC3 C'!K31),'#_IC3 C'!K31))-LEN(SUBSTITUTE(IF(_xlfn.ISFORMULA('#_IC3 C'!K31),_xlfn.FORMULATEXT('#_IC3 C'!K31),'#_IC3 C'!K31),"""","")),TRUE,FALSE),"HardQuoteMsg",IF(LEN(IF(_xlfn.ISFORMULA('IC3 C'!K31),_xlfn.FORMULATEXT('IC3 C'!K31),'IC3 C'!K31))-LEN(SUBSTITUTE(IF(_xlfn.ISFORMULA('IC3 C'!K31),_xlfn.FORMULATEXT('IC3 C'!K31),'IC3 C'!K31),"$",""))&lt;LEN(IF(_xlfn.ISFORMULA('#_IC3 C'!K31),_xlfn.FORMULATEXT('#_IC3 C'!K31),'#_IC3 C'!K31))-LEN(SUBSTITUTE(IF(_xlfn.ISFORMULA('#_IC3 C'!K31),_xlfn.FORMULATEXT('#_IC3 C'!K31),'#_IC3 C'!K31),"$","")),TRUE,FALSE),"MissingAbsMsg",_xlfn.IFS(ISTEXT('#_IC3 C'!K31),FALSE,ISLOGICAL('#_IC3 C'!K31),FALSE,SUBSTITUTE(CELL("format",'#_IC3 C'!K31),"-","")=SUBSTITUTE(CELL("format",'IC3 C'!K31),"-",""),FALSE,CELL("format",'#_IC3 C'!K31)="G",FALSE,AND(CELL("format",'#_IC3 C'!K31)="F0",CELL("format",'IC3 C'!K31)="G"),FALSE,TRUE,IFERROR(IF(MATCH(CELL("format",'#_IC3 C'!K31),FormatCodes_SFX!$A$4:$A$53,0)&gt;0,TRUE),FALSE),TRUE,TRUE),"FormatMsg",TRUE,"PerfectMsg")</f>
        <v/>
      </c>
    </row>
    <row r="32" spans="1:11" x14ac:dyDescent="0.15">
      <c r="A32" s="80">
        <v>0</v>
      </c>
      <c r="B32" s="110">
        <v>0</v>
      </c>
      <c r="C32" s="80">
        <v>0</v>
      </c>
      <c r="F32" s="80">
        <v>0</v>
      </c>
      <c r="G32" s="80">
        <v>0</v>
      </c>
      <c r="H32" s="80">
        <v>0</v>
      </c>
      <c r="I32" s="80">
        <v>0</v>
      </c>
      <c r="J32" s="80" t="str">
        <f ca="1">_xlfn.IFS(ISBLANK('IC3 C'!J32),"",IF(NOT(ISNA('#_IC3 C'!J32)),IF(ISNA('IC3 C'!J32),TRUE,FALSE),FALSE),"StuNAMsg",IF(AND(ISNA('#_IC3 C'!J32),ISNA('IC3 C'!J32)),TRUE,FALSE),"PerfectMsg",IF(NOT(ISERROR('#_IC3 C'!J32)),IF(ISERROR('IC3 C'!J32),TRUE,FALSE),FALSE),"StuErrorMsg",IF(TYPE('#_IC3 C'!J32)&lt;&gt;TYPE('IC3 C'!J32),TRUE,FALSE),"WrongTypeMsg",IF(_xlfn.ISFORMULA('#_IC3 C'!J32),IF(NOT(_xlfn.ISFORMULA('IC3 C'!J32)),TRUE),FALSE),"MissingFormulaMsg",IF(NOT(AND(ISNUMBER(FIND("[",_xlfn.FORMULATEXT('#_IC3 C'!J32))),ISNUMBER(FIND("!",_xlfn.FORMULATEXT('#_IC3 C'!J32))))),AND(ISNUMBER(FIND("[",_xlfn.FORMULATEXT('IC3 C'!J32))),ISNUMBER(FIND("!",_xlfn.FORMULATEXT('IC3 C'!J32)))),FALSE),"ExternalRefsMsg",IF(ISNUMBER('#_IC3 C'!J32),IF(ABS('#_IC3 C'!J32-'IC3 C'!J32)&gt;0.00001,TRUE,FALSE),IF('#_IC3 C'!J32&lt;&gt;'IC3 C'!J32,TRUE,FALSE)),IF(ISNUMBER('#_IC3 C'!J32),IF('#_IC3 C'!J32&gt;'IC3 C'!J32,"TooLow","TooHigh"),"WrongAnswer"),NOT(_xlfn.ISFORMULA('#_IC3 C'!J32)),IF(_xlfn.IFS(ISTEXT('#_IC3 C'!J32),FALSE,ISLOGICAL('#_IC3 C'!J32),FALSE,SUBSTITUTE(CELL("format",'#_IC3 C'!J32),"-","")=SUBSTITUTE(CELL("format",'IC3 C'!J32),"-",""),FALSE,CELL("format",'#_IC3 C'!J32)="G",FALSE,AND(CELL("format",'#_IC3 C'!J32)="F0",CELL("format",'IC3 C'!J32)="G"),FALSE,TRUE,IFERROR(IF(MATCH(CELL("format",'#_IC3 C'!J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C'!J32),_xlfn.FORMULATEXT('IC3 C'!J32),'IC3 C'!J32),"9","#"),"8","#"),"7","#"),"6","#"),"5","#"),"4","#"),"3","#"),"2","#"),"1","#"),"0","#"),"$",""),"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C'!J32),_xlfn.FORMULATEXT('IC3 C'!J32),'IC3 C'!J32),"9","#"),"8","#"),"7","#"),"6","#"),"5","#"),"4","#"),"3","#"),"2","#"),"1","#"),"0","#"),"$","")," ",""),",","@"),"&gt;","@"),"&lt;","@"),"=","@"),")","@"),"(","@"),"^","@"),"/","@"),"+","@"),"*","@"),"-","@"),"@#","")))/2&gt;(LEN(SUBSTITUTE(SUBSTITUTE(SUBSTITUTE(SUBSTITUTE(SUBSTITUTE(SUBSTITUTE(SUBSTITUTE(SUBSTITUTE(SUBSTITUTE(SUBSTITUTE(SUBSTITUTE(SUBSTITUTE(SUBSTITUTE(SUBSTITUTE(SUBSTITUTE(SUBSTITUTE(SUBSTITUTE(SUBSTITUTE(SUBSTITUTE(SUBSTITUTE(SUBSTITUTE(SUBSTITUTE(SUBSTITUTE(IF(_xlfn.ISFORMULA('#_IC3 C'!J32),_xlfn.FORMULATEXT('#_IC3 C'!J32),'#_IC3 C'!J32),"9","#"),"8","#"),"7","#"),"6","#"),"5","#"),"4","#"),"3","#"),"2","#"),"1","#"),"0","#"),"$",""),"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C'!J32),_xlfn.FORMULATEXT('#_IC3 C'!J32),'#_IC3 C'!J32),"9","#"),"8","#"),"7","#"),"6","#"),"5","#"),"4","#"),"3","#"),"2","#"),"1","#"),"0","#"),"$","")," ",""),",","@"),"&gt;","@"),"&lt;","@"),"=","@"),")","@"),"(","@"),"^","@"),"/","@"),"+","@"),"*","@"),"-","@"),"@#","")))/2,TRUE,FALSE),"HardCodeMsg",IF(LEN(IF(_xlfn.ISFORMULA('IC3 C'!J32),_xlfn.FORMULATEXT('IC3 C'!J32),'IC3 C'!J32))-LEN(SUBSTITUTE(IF(_xlfn.ISFORMULA('IC3 C'!J32),_xlfn.FORMULATEXT('IC3 C'!J32),'IC3 C'!J32),"""",""))&gt;LEN(IF(_xlfn.ISFORMULA('#_IC3 C'!J32),_xlfn.FORMULATEXT('#_IC3 C'!J32),'#_IC3 C'!J32))-LEN(SUBSTITUTE(IF(_xlfn.ISFORMULA('#_IC3 C'!J32),_xlfn.FORMULATEXT('#_IC3 C'!J32),'#_IC3 C'!J32),"""","")),TRUE,FALSE),"HardQuoteMsg",IF(LEN(IF(_xlfn.ISFORMULA('IC3 C'!J32),_xlfn.FORMULATEXT('IC3 C'!J32),'IC3 C'!J32))-LEN(SUBSTITUTE(IF(_xlfn.ISFORMULA('IC3 C'!J32),_xlfn.FORMULATEXT('IC3 C'!J32),'IC3 C'!J32),"$",""))&lt;LEN(IF(_xlfn.ISFORMULA('#_IC3 C'!J32),_xlfn.FORMULATEXT('#_IC3 C'!J32),'#_IC3 C'!J32))-LEN(SUBSTITUTE(IF(_xlfn.ISFORMULA('#_IC3 C'!J32),_xlfn.FORMULATEXT('#_IC3 C'!J32),'#_IC3 C'!J32),"$","")),TRUE,FALSE),"MissingAbsMsg",_xlfn.IFS(ISTEXT('#_IC3 C'!J32),FALSE,ISLOGICAL('#_IC3 C'!J32),FALSE,SUBSTITUTE(CELL("format",'#_IC3 C'!J32),"-","")=SUBSTITUTE(CELL("format",'IC3 C'!J32),"-",""),FALSE,CELL("format",'#_IC3 C'!J32)="G",FALSE,AND(CELL("format",'#_IC3 C'!J32)="F0",CELL("format",'IC3 C'!J32)="G"),FALSE,TRUE,IFERROR(IF(MATCH(CELL("format",'#_IC3 C'!J32),FormatCodes_SFX!$A$4:$A$53,0)&gt;0,TRUE),FALSE),TRUE,TRUE),"FormatMsg",TRUE,"PerfectMsg")</f>
        <v/>
      </c>
      <c r="K32" s="110" t="str">
        <f ca="1">_xlfn.IFS(ISBLANK('IC3 C'!K32),"",IF(NOT(ISNA('#_IC3 C'!K32)),IF(ISNA('IC3 C'!K32),TRUE,FALSE),FALSE),"StuNAMsg",IF(AND(ISNA('#_IC3 C'!K32),ISNA('IC3 C'!K32)),TRUE,FALSE),"PerfectMsg",IF(NOT(ISERROR('#_IC3 C'!K32)),IF(ISERROR('IC3 C'!K32),TRUE,FALSE),FALSE),"StuErrorMsg",IF(TYPE('#_IC3 C'!K32)&lt;&gt;TYPE('IC3 C'!K32),TRUE,FALSE),"WrongTypeMsg",IF(_xlfn.ISFORMULA('#_IC3 C'!K32),IF(NOT(_xlfn.ISFORMULA('IC3 C'!K32)),TRUE),FALSE),"MissingFormulaMsg",IF(NOT(AND(ISNUMBER(FIND("[",_xlfn.FORMULATEXT('#_IC3 C'!K32))),ISNUMBER(FIND("!",_xlfn.FORMULATEXT('#_IC3 C'!K32))))),AND(ISNUMBER(FIND("[",_xlfn.FORMULATEXT('IC3 C'!K32))),ISNUMBER(FIND("!",_xlfn.FORMULATEXT('IC3 C'!K32)))),FALSE),"ExternalRefsMsg",IF(ISNUMBER('#_IC3 C'!K32),IF(ABS('#_IC3 C'!K32-'IC3 C'!K32)&gt;0.00001,TRUE,FALSE),IF('#_IC3 C'!K32&lt;&gt;'IC3 C'!K32,TRUE,FALSE)),IF(ISNUMBER('#_IC3 C'!K32),IF('#_IC3 C'!K32&gt;'IC3 C'!K32,"TooLow","TooHigh"),"WrongAnswer"),NOT(_xlfn.ISFORMULA('#_IC3 C'!K32)),IF(_xlfn.IFS(ISTEXT('#_IC3 C'!K32),FALSE,ISLOGICAL('#_IC3 C'!K32),FALSE,SUBSTITUTE(CELL("format",'#_IC3 C'!K32),"-","")=SUBSTITUTE(CELL("format",'IC3 C'!K32),"-",""),FALSE,CELL("format",'#_IC3 C'!K32)="G",FALSE,AND(CELL("format",'#_IC3 C'!K32)="F0",CELL("format",'IC3 C'!K32)="G"),FALSE,TRUE,IFERROR(IF(MATCH(CELL("format",'#_IC3 C'!K32),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C'!K32),_xlfn.FORMULATEXT('IC3 C'!K32),'IC3 C'!K32),"9","#"),"8","#"),"7","#"),"6","#"),"5","#"),"4","#"),"3","#"),"2","#"),"1","#"),"0","#"),"$",""),"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C'!K32),_xlfn.FORMULATEXT('IC3 C'!K32),'IC3 C'!K32),"9","#"),"8","#"),"7","#"),"6","#"),"5","#"),"4","#"),"3","#"),"2","#"),"1","#"),"0","#"),"$","")," ",""),",","@"),"&gt;","@"),"&lt;","@"),"=","@"),")","@"),"(","@"),"^","@"),"/","@"),"+","@"),"*","@"),"-","@"),"@#","")))/2&gt;(LEN(SUBSTITUTE(SUBSTITUTE(SUBSTITUTE(SUBSTITUTE(SUBSTITUTE(SUBSTITUTE(SUBSTITUTE(SUBSTITUTE(SUBSTITUTE(SUBSTITUTE(SUBSTITUTE(SUBSTITUTE(SUBSTITUTE(SUBSTITUTE(SUBSTITUTE(SUBSTITUTE(SUBSTITUTE(SUBSTITUTE(SUBSTITUTE(SUBSTITUTE(SUBSTITUTE(SUBSTITUTE(SUBSTITUTE(IF(_xlfn.ISFORMULA('#_IC3 C'!K32),_xlfn.FORMULATEXT('#_IC3 C'!K32),'#_IC3 C'!K32),"9","#"),"8","#"),"7","#"),"6","#"),"5","#"),"4","#"),"3","#"),"2","#"),"1","#"),"0","#"),"$",""),"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C'!K32),_xlfn.FORMULATEXT('#_IC3 C'!K32),'#_IC3 C'!K32),"9","#"),"8","#"),"7","#"),"6","#"),"5","#"),"4","#"),"3","#"),"2","#"),"1","#"),"0","#"),"$","")," ",""),",","@"),"&gt;","@"),"&lt;","@"),"=","@"),")","@"),"(","@"),"^","@"),"/","@"),"+","@"),"*","@"),"-","@"),"@#","")))/2,TRUE,FALSE),"HardCodeMsg",IF(LEN(IF(_xlfn.ISFORMULA('IC3 C'!K32),_xlfn.FORMULATEXT('IC3 C'!K32),'IC3 C'!K32))-LEN(SUBSTITUTE(IF(_xlfn.ISFORMULA('IC3 C'!K32),_xlfn.FORMULATEXT('IC3 C'!K32),'IC3 C'!K32),"""",""))&gt;LEN(IF(_xlfn.ISFORMULA('#_IC3 C'!K32),_xlfn.FORMULATEXT('#_IC3 C'!K32),'#_IC3 C'!K32))-LEN(SUBSTITUTE(IF(_xlfn.ISFORMULA('#_IC3 C'!K32),_xlfn.FORMULATEXT('#_IC3 C'!K32),'#_IC3 C'!K32),"""","")),TRUE,FALSE),"HardQuoteMsg",IF(LEN(IF(_xlfn.ISFORMULA('IC3 C'!K32),_xlfn.FORMULATEXT('IC3 C'!K32),'IC3 C'!K32))-LEN(SUBSTITUTE(IF(_xlfn.ISFORMULA('IC3 C'!K32),_xlfn.FORMULATEXT('IC3 C'!K32),'IC3 C'!K32),"$",""))&lt;LEN(IF(_xlfn.ISFORMULA('#_IC3 C'!K32),_xlfn.FORMULATEXT('#_IC3 C'!K32),'#_IC3 C'!K32))-LEN(SUBSTITUTE(IF(_xlfn.ISFORMULA('#_IC3 C'!K32),_xlfn.FORMULATEXT('#_IC3 C'!K32),'#_IC3 C'!K32),"$","")),TRUE,FALSE),"MissingAbsMsg",_xlfn.IFS(ISTEXT('#_IC3 C'!K32),FALSE,ISLOGICAL('#_IC3 C'!K32),FALSE,SUBSTITUTE(CELL("format",'#_IC3 C'!K32),"-","")=SUBSTITUTE(CELL("format",'IC3 C'!K32),"-",""),FALSE,CELL("format",'#_IC3 C'!K32)="G",FALSE,AND(CELL("format",'#_IC3 C'!K32)="F0",CELL("format",'IC3 C'!K32)="G"),FALSE,TRUE,IFERROR(IF(MATCH(CELL("format",'#_IC3 C'!K32),FormatCodes_SFX!$A$4:$A$53,0)&gt;0,TRUE),FALSE),TRUE,TRUE),"FormatMsg",TRUE,"PerfectMsg")</f>
        <v/>
      </c>
    </row>
    <row r="33" spans="1:11" x14ac:dyDescent="0.15">
      <c r="A33" s="80">
        <v>0</v>
      </c>
      <c r="B33" s="110">
        <v>0</v>
      </c>
      <c r="C33" s="80">
        <v>0</v>
      </c>
      <c r="F33" s="80">
        <v>0</v>
      </c>
      <c r="G33" s="80">
        <v>0</v>
      </c>
      <c r="H33" s="80">
        <v>0</v>
      </c>
      <c r="I33" s="80">
        <v>0</v>
      </c>
      <c r="J33" s="80" t="str">
        <f ca="1">_xlfn.IFS(ISBLANK('IC3 C'!J33),"",IF(NOT(ISNA('#_IC3 C'!J33)),IF(ISNA('IC3 C'!J33),TRUE,FALSE),FALSE),"StuNAMsg",IF(AND(ISNA('#_IC3 C'!J33),ISNA('IC3 C'!J33)),TRUE,FALSE),"PerfectMsg",IF(NOT(ISERROR('#_IC3 C'!J33)),IF(ISERROR('IC3 C'!J33),TRUE,FALSE),FALSE),"StuErrorMsg",IF(TYPE('#_IC3 C'!J33)&lt;&gt;TYPE('IC3 C'!J33),TRUE,FALSE),"WrongTypeMsg",IF(_xlfn.ISFORMULA('#_IC3 C'!J33),IF(NOT(_xlfn.ISFORMULA('IC3 C'!J33)),TRUE),FALSE),"MissingFormulaMsg",IF(NOT(AND(ISNUMBER(FIND("[",_xlfn.FORMULATEXT('#_IC3 C'!J33))),ISNUMBER(FIND("!",_xlfn.FORMULATEXT('#_IC3 C'!J33))))),AND(ISNUMBER(FIND("[",_xlfn.FORMULATEXT('IC3 C'!J33))),ISNUMBER(FIND("!",_xlfn.FORMULATEXT('IC3 C'!J33)))),FALSE),"ExternalRefsMsg",IF(ISNUMBER('#_IC3 C'!J33),IF(ABS('#_IC3 C'!J33-'IC3 C'!J33)&gt;0.00001,TRUE,FALSE),IF('#_IC3 C'!J33&lt;&gt;'IC3 C'!J33,TRUE,FALSE)),IF(ISNUMBER('#_IC3 C'!J33),IF('#_IC3 C'!J33&gt;'IC3 C'!J33,"TooLow","TooHigh"),"WrongAnswer"),NOT(_xlfn.ISFORMULA('#_IC3 C'!J33)),IF(_xlfn.IFS(ISTEXT('#_IC3 C'!J33),FALSE,ISLOGICAL('#_IC3 C'!J33),FALSE,SUBSTITUTE(CELL("format",'#_IC3 C'!J33),"-","")=SUBSTITUTE(CELL("format",'IC3 C'!J33),"-",""),FALSE,CELL("format",'#_IC3 C'!J33)="G",FALSE,AND(CELL("format",'#_IC3 C'!J33)="F0",CELL("format",'IC3 C'!J33)="G"),FALSE,TRUE,IFERROR(IF(MATCH(CELL("format",'#_IC3 C'!J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C'!J33),_xlfn.FORMULATEXT('IC3 C'!J33),'IC3 C'!J33),"9","#"),"8","#"),"7","#"),"6","#"),"5","#"),"4","#"),"3","#"),"2","#"),"1","#"),"0","#"),"$",""),"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C'!J33),_xlfn.FORMULATEXT('IC3 C'!J33),'IC3 C'!J33),"9","#"),"8","#"),"7","#"),"6","#"),"5","#"),"4","#"),"3","#"),"2","#"),"1","#"),"0","#"),"$","")," ",""),",","@"),"&gt;","@"),"&lt;","@"),"=","@"),")","@"),"(","@"),"^","@"),"/","@"),"+","@"),"*","@"),"-","@"),"@#","")))/2&gt;(LEN(SUBSTITUTE(SUBSTITUTE(SUBSTITUTE(SUBSTITUTE(SUBSTITUTE(SUBSTITUTE(SUBSTITUTE(SUBSTITUTE(SUBSTITUTE(SUBSTITUTE(SUBSTITUTE(SUBSTITUTE(SUBSTITUTE(SUBSTITUTE(SUBSTITUTE(SUBSTITUTE(SUBSTITUTE(SUBSTITUTE(SUBSTITUTE(SUBSTITUTE(SUBSTITUTE(SUBSTITUTE(SUBSTITUTE(IF(_xlfn.ISFORMULA('#_IC3 C'!J33),_xlfn.FORMULATEXT('#_IC3 C'!J33),'#_IC3 C'!J33),"9","#"),"8","#"),"7","#"),"6","#"),"5","#"),"4","#"),"3","#"),"2","#"),"1","#"),"0","#"),"$",""),"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C'!J33),_xlfn.FORMULATEXT('#_IC3 C'!J33),'#_IC3 C'!J33),"9","#"),"8","#"),"7","#"),"6","#"),"5","#"),"4","#"),"3","#"),"2","#"),"1","#"),"0","#"),"$","")," ",""),",","@"),"&gt;","@"),"&lt;","@"),"=","@"),")","@"),"(","@"),"^","@"),"/","@"),"+","@"),"*","@"),"-","@"),"@#","")))/2,TRUE,FALSE),"HardCodeMsg",IF(LEN(IF(_xlfn.ISFORMULA('IC3 C'!J33),_xlfn.FORMULATEXT('IC3 C'!J33),'IC3 C'!J33))-LEN(SUBSTITUTE(IF(_xlfn.ISFORMULA('IC3 C'!J33),_xlfn.FORMULATEXT('IC3 C'!J33),'IC3 C'!J33),"""",""))&gt;LEN(IF(_xlfn.ISFORMULA('#_IC3 C'!J33),_xlfn.FORMULATEXT('#_IC3 C'!J33),'#_IC3 C'!J33))-LEN(SUBSTITUTE(IF(_xlfn.ISFORMULA('#_IC3 C'!J33),_xlfn.FORMULATEXT('#_IC3 C'!J33),'#_IC3 C'!J33),"""","")),TRUE,FALSE),"HardQuoteMsg",IF(LEN(IF(_xlfn.ISFORMULA('IC3 C'!J33),_xlfn.FORMULATEXT('IC3 C'!J33),'IC3 C'!J33))-LEN(SUBSTITUTE(IF(_xlfn.ISFORMULA('IC3 C'!J33),_xlfn.FORMULATEXT('IC3 C'!J33),'IC3 C'!J33),"$",""))&lt;LEN(IF(_xlfn.ISFORMULA('#_IC3 C'!J33),_xlfn.FORMULATEXT('#_IC3 C'!J33),'#_IC3 C'!J33))-LEN(SUBSTITUTE(IF(_xlfn.ISFORMULA('#_IC3 C'!J33),_xlfn.FORMULATEXT('#_IC3 C'!J33),'#_IC3 C'!J33),"$","")),TRUE,FALSE),"MissingAbsMsg",_xlfn.IFS(ISTEXT('#_IC3 C'!J33),FALSE,ISLOGICAL('#_IC3 C'!J33),FALSE,SUBSTITUTE(CELL("format",'#_IC3 C'!J33),"-","")=SUBSTITUTE(CELL("format",'IC3 C'!J33),"-",""),FALSE,CELL("format",'#_IC3 C'!J33)="G",FALSE,AND(CELL("format",'#_IC3 C'!J33)="F0",CELL("format",'IC3 C'!J33)="G"),FALSE,TRUE,IFERROR(IF(MATCH(CELL("format",'#_IC3 C'!J33),FormatCodes_SFX!$A$4:$A$53,0)&gt;0,TRUE),FALSE),TRUE,TRUE),"FormatMsg",TRUE,"PerfectMsg")</f>
        <v/>
      </c>
      <c r="K33" s="110" t="str">
        <f ca="1">_xlfn.IFS(ISBLANK('IC3 C'!K33),"",IF(NOT(ISNA('#_IC3 C'!K33)),IF(ISNA('IC3 C'!K33),TRUE,FALSE),FALSE),"StuNAMsg",IF(AND(ISNA('#_IC3 C'!K33),ISNA('IC3 C'!K33)),TRUE,FALSE),"PerfectMsg",IF(NOT(ISERROR('#_IC3 C'!K33)),IF(ISERROR('IC3 C'!K33),TRUE,FALSE),FALSE),"StuErrorMsg",IF(TYPE('#_IC3 C'!K33)&lt;&gt;TYPE('IC3 C'!K33),TRUE,FALSE),"WrongTypeMsg",IF(_xlfn.ISFORMULA('#_IC3 C'!K33),IF(NOT(_xlfn.ISFORMULA('IC3 C'!K33)),TRUE),FALSE),"MissingFormulaMsg",IF(NOT(AND(ISNUMBER(FIND("[",_xlfn.FORMULATEXT('#_IC3 C'!K33))),ISNUMBER(FIND("!",_xlfn.FORMULATEXT('#_IC3 C'!K33))))),AND(ISNUMBER(FIND("[",_xlfn.FORMULATEXT('IC3 C'!K33))),ISNUMBER(FIND("!",_xlfn.FORMULATEXT('IC3 C'!K33)))),FALSE),"ExternalRefsMsg",IF(ISNUMBER('#_IC3 C'!K33),IF(ABS('#_IC3 C'!K33-'IC3 C'!K33)&gt;0.00001,TRUE,FALSE),IF('#_IC3 C'!K33&lt;&gt;'IC3 C'!K33,TRUE,FALSE)),IF(ISNUMBER('#_IC3 C'!K33),IF('#_IC3 C'!K33&gt;'IC3 C'!K33,"TooLow","TooHigh"),"WrongAnswer"),NOT(_xlfn.ISFORMULA('#_IC3 C'!K33)),IF(_xlfn.IFS(ISTEXT('#_IC3 C'!K33),FALSE,ISLOGICAL('#_IC3 C'!K33),FALSE,SUBSTITUTE(CELL("format",'#_IC3 C'!K33),"-","")=SUBSTITUTE(CELL("format",'IC3 C'!K33),"-",""),FALSE,CELL("format",'#_IC3 C'!K33)="G",FALSE,AND(CELL("format",'#_IC3 C'!K33)="F0",CELL("format",'IC3 C'!K33)="G"),FALSE,TRUE,IFERROR(IF(MATCH(CELL("format",'#_IC3 C'!K33),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C'!K33),_xlfn.FORMULATEXT('IC3 C'!K33),'IC3 C'!K33),"9","#"),"8","#"),"7","#"),"6","#"),"5","#"),"4","#"),"3","#"),"2","#"),"1","#"),"0","#"),"$",""),"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C'!K33),_xlfn.FORMULATEXT('IC3 C'!K33),'IC3 C'!K33),"9","#"),"8","#"),"7","#"),"6","#"),"5","#"),"4","#"),"3","#"),"2","#"),"1","#"),"0","#"),"$","")," ",""),",","@"),"&gt;","@"),"&lt;","@"),"=","@"),")","@"),"(","@"),"^","@"),"/","@"),"+","@"),"*","@"),"-","@"),"@#","")))/2&gt;(LEN(SUBSTITUTE(SUBSTITUTE(SUBSTITUTE(SUBSTITUTE(SUBSTITUTE(SUBSTITUTE(SUBSTITUTE(SUBSTITUTE(SUBSTITUTE(SUBSTITUTE(SUBSTITUTE(SUBSTITUTE(SUBSTITUTE(SUBSTITUTE(SUBSTITUTE(SUBSTITUTE(SUBSTITUTE(SUBSTITUTE(SUBSTITUTE(SUBSTITUTE(SUBSTITUTE(SUBSTITUTE(SUBSTITUTE(IF(_xlfn.ISFORMULA('#_IC3 C'!K33),_xlfn.FORMULATEXT('#_IC3 C'!K33),'#_IC3 C'!K33),"9","#"),"8","#"),"7","#"),"6","#"),"5","#"),"4","#"),"3","#"),"2","#"),"1","#"),"0","#"),"$",""),"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C'!K33),_xlfn.FORMULATEXT('#_IC3 C'!K33),'#_IC3 C'!K33),"9","#"),"8","#"),"7","#"),"6","#"),"5","#"),"4","#"),"3","#"),"2","#"),"1","#"),"0","#"),"$","")," ",""),",","@"),"&gt;","@"),"&lt;","@"),"=","@"),")","@"),"(","@"),"^","@"),"/","@"),"+","@"),"*","@"),"-","@"),"@#","")))/2,TRUE,FALSE),"HardCodeMsg",IF(LEN(IF(_xlfn.ISFORMULA('IC3 C'!K33),_xlfn.FORMULATEXT('IC3 C'!K33),'IC3 C'!K33))-LEN(SUBSTITUTE(IF(_xlfn.ISFORMULA('IC3 C'!K33),_xlfn.FORMULATEXT('IC3 C'!K33),'IC3 C'!K33),"""",""))&gt;LEN(IF(_xlfn.ISFORMULA('#_IC3 C'!K33),_xlfn.FORMULATEXT('#_IC3 C'!K33),'#_IC3 C'!K33))-LEN(SUBSTITUTE(IF(_xlfn.ISFORMULA('#_IC3 C'!K33),_xlfn.FORMULATEXT('#_IC3 C'!K33),'#_IC3 C'!K33),"""","")),TRUE,FALSE),"HardQuoteMsg",IF(LEN(IF(_xlfn.ISFORMULA('IC3 C'!K33),_xlfn.FORMULATEXT('IC3 C'!K33),'IC3 C'!K33))-LEN(SUBSTITUTE(IF(_xlfn.ISFORMULA('IC3 C'!K33),_xlfn.FORMULATEXT('IC3 C'!K33),'IC3 C'!K33),"$",""))&lt;LEN(IF(_xlfn.ISFORMULA('#_IC3 C'!K33),_xlfn.FORMULATEXT('#_IC3 C'!K33),'#_IC3 C'!K33))-LEN(SUBSTITUTE(IF(_xlfn.ISFORMULA('#_IC3 C'!K33),_xlfn.FORMULATEXT('#_IC3 C'!K33),'#_IC3 C'!K33),"$","")),TRUE,FALSE),"MissingAbsMsg",_xlfn.IFS(ISTEXT('#_IC3 C'!K33),FALSE,ISLOGICAL('#_IC3 C'!K33),FALSE,SUBSTITUTE(CELL("format",'#_IC3 C'!K33),"-","")=SUBSTITUTE(CELL("format",'IC3 C'!K33),"-",""),FALSE,CELL("format",'#_IC3 C'!K33)="G",FALSE,AND(CELL("format",'#_IC3 C'!K33)="F0",CELL("format",'IC3 C'!K33)="G"),FALSE,TRUE,IFERROR(IF(MATCH(CELL("format",'#_IC3 C'!K33),FormatCodes_SFX!$A$4:$A$53,0)&gt;0,TRUE),FALSE),TRUE,TRUE),"FormatMsg",TRUE,"PerfectMsg")</f>
        <v/>
      </c>
    </row>
    <row r="34" spans="1:11" x14ac:dyDescent="0.15">
      <c r="A34" s="80">
        <v>0</v>
      </c>
      <c r="B34" s="110">
        <v>0</v>
      </c>
      <c r="C34" s="80">
        <v>0</v>
      </c>
      <c r="F34" s="80">
        <v>0</v>
      </c>
      <c r="G34" s="80">
        <v>0</v>
      </c>
      <c r="H34" s="80">
        <v>0</v>
      </c>
      <c r="I34" s="80">
        <v>0</v>
      </c>
      <c r="J34" s="80" t="str">
        <f ca="1">_xlfn.IFS(ISBLANK('IC3 C'!J34),"",IF(NOT(ISNA('#_IC3 C'!J34)),IF(ISNA('IC3 C'!J34),TRUE,FALSE),FALSE),"StuNAMsg",IF(AND(ISNA('#_IC3 C'!J34),ISNA('IC3 C'!J34)),TRUE,FALSE),"PerfectMsg",IF(NOT(ISERROR('#_IC3 C'!J34)),IF(ISERROR('IC3 C'!J34),TRUE,FALSE),FALSE),"StuErrorMsg",IF(TYPE('#_IC3 C'!J34)&lt;&gt;TYPE('IC3 C'!J34),TRUE,FALSE),"WrongTypeMsg",IF(_xlfn.ISFORMULA('#_IC3 C'!J34),IF(NOT(_xlfn.ISFORMULA('IC3 C'!J34)),TRUE),FALSE),"MissingFormulaMsg",IF(NOT(AND(ISNUMBER(FIND("[",_xlfn.FORMULATEXT('#_IC3 C'!J34))),ISNUMBER(FIND("!",_xlfn.FORMULATEXT('#_IC3 C'!J34))))),AND(ISNUMBER(FIND("[",_xlfn.FORMULATEXT('IC3 C'!J34))),ISNUMBER(FIND("!",_xlfn.FORMULATEXT('IC3 C'!J34)))),FALSE),"ExternalRefsMsg",IF(ISNUMBER('#_IC3 C'!J34),IF(ABS('#_IC3 C'!J34-'IC3 C'!J34)&gt;0.00001,TRUE,FALSE),IF('#_IC3 C'!J34&lt;&gt;'IC3 C'!J34,TRUE,FALSE)),IF(ISNUMBER('#_IC3 C'!J34),IF('#_IC3 C'!J34&gt;'IC3 C'!J34,"TooLow","TooHigh"),"WrongAnswer"),NOT(_xlfn.ISFORMULA('#_IC3 C'!J34)),IF(_xlfn.IFS(ISTEXT('#_IC3 C'!J34),FALSE,ISLOGICAL('#_IC3 C'!J34),FALSE,SUBSTITUTE(CELL("format",'#_IC3 C'!J34),"-","")=SUBSTITUTE(CELL("format",'IC3 C'!J34),"-",""),FALSE,CELL("format",'#_IC3 C'!J34)="G",FALSE,AND(CELL("format",'#_IC3 C'!J34)="F0",CELL("format",'IC3 C'!J34)="G"),FALSE,TRUE,IFERROR(IF(MATCH(CELL("format",'#_IC3 C'!J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C'!J34),_xlfn.FORMULATEXT('IC3 C'!J34),'IC3 C'!J34),"9","#"),"8","#"),"7","#"),"6","#"),"5","#"),"4","#"),"3","#"),"2","#"),"1","#"),"0","#"),"$",""),"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C'!J34),_xlfn.FORMULATEXT('IC3 C'!J34),'IC3 C'!J34),"9","#"),"8","#"),"7","#"),"6","#"),"5","#"),"4","#"),"3","#"),"2","#"),"1","#"),"0","#"),"$","")," ",""),",","@"),"&gt;","@"),"&lt;","@"),"=","@"),")","@"),"(","@"),"^","@"),"/","@"),"+","@"),"*","@"),"-","@"),"@#","")))/2&gt;(LEN(SUBSTITUTE(SUBSTITUTE(SUBSTITUTE(SUBSTITUTE(SUBSTITUTE(SUBSTITUTE(SUBSTITUTE(SUBSTITUTE(SUBSTITUTE(SUBSTITUTE(SUBSTITUTE(SUBSTITUTE(SUBSTITUTE(SUBSTITUTE(SUBSTITUTE(SUBSTITUTE(SUBSTITUTE(SUBSTITUTE(SUBSTITUTE(SUBSTITUTE(SUBSTITUTE(SUBSTITUTE(SUBSTITUTE(IF(_xlfn.ISFORMULA('#_IC3 C'!J34),_xlfn.FORMULATEXT('#_IC3 C'!J34),'#_IC3 C'!J34),"9","#"),"8","#"),"7","#"),"6","#"),"5","#"),"4","#"),"3","#"),"2","#"),"1","#"),"0","#"),"$",""),"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C'!J34),_xlfn.FORMULATEXT('#_IC3 C'!J34),'#_IC3 C'!J34),"9","#"),"8","#"),"7","#"),"6","#"),"5","#"),"4","#"),"3","#"),"2","#"),"1","#"),"0","#"),"$","")," ",""),",","@"),"&gt;","@"),"&lt;","@"),"=","@"),")","@"),"(","@"),"^","@"),"/","@"),"+","@"),"*","@"),"-","@"),"@#","")))/2,TRUE,FALSE),"HardCodeMsg",IF(LEN(IF(_xlfn.ISFORMULA('IC3 C'!J34),_xlfn.FORMULATEXT('IC3 C'!J34),'IC3 C'!J34))-LEN(SUBSTITUTE(IF(_xlfn.ISFORMULA('IC3 C'!J34),_xlfn.FORMULATEXT('IC3 C'!J34),'IC3 C'!J34),"""",""))&gt;LEN(IF(_xlfn.ISFORMULA('#_IC3 C'!J34),_xlfn.FORMULATEXT('#_IC3 C'!J34),'#_IC3 C'!J34))-LEN(SUBSTITUTE(IF(_xlfn.ISFORMULA('#_IC3 C'!J34),_xlfn.FORMULATEXT('#_IC3 C'!J34),'#_IC3 C'!J34),"""","")),TRUE,FALSE),"HardQuoteMsg",IF(LEN(IF(_xlfn.ISFORMULA('IC3 C'!J34),_xlfn.FORMULATEXT('IC3 C'!J34),'IC3 C'!J34))-LEN(SUBSTITUTE(IF(_xlfn.ISFORMULA('IC3 C'!J34),_xlfn.FORMULATEXT('IC3 C'!J34),'IC3 C'!J34),"$",""))&lt;LEN(IF(_xlfn.ISFORMULA('#_IC3 C'!J34),_xlfn.FORMULATEXT('#_IC3 C'!J34),'#_IC3 C'!J34))-LEN(SUBSTITUTE(IF(_xlfn.ISFORMULA('#_IC3 C'!J34),_xlfn.FORMULATEXT('#_IC3 C'!J34),'#_IC3 C'!J34),"$","")),TRUE,FALSE),"MissingAbsMsg",_xlfn.IFS(ISTEXT('#_IC3 C'!J34),FALSE,ISLOGICAL('#_IC3 C'!J34),FALSE,SUBSTITUTE(CELL("format",'#_IC3 C'!J34),"-","")=SUBSTITUTE(CELL("format",'IC3 C'!J34),"-",""),FALSE,CELL("format",'#_IC3 C'!J34)="G",FALSE,AND(CELL("format",'#_IC3 C'!J34)="F0",CELL("format",'IC3 C'!J34)="G"),FALSE,TRUE,IFERROR(IF(MATCH(CELL("format",'#_IC3 C'!J34),FormatCodes_SFX!$A$4:$A$53,0)&gt;0,TRUE),FALSE),TRUE,TRUE),"FormatMsg",TRUE,"PerfectMsg")</f>
        <v/>
      </c>
      <c r="K34" s="110" t="str">
        <f ca="1">_xlfn.IFS(ISBLANK('IC3 C'!K34),"",IF(NOT(ISNA('#_IC3 C'!K34)),IF(ISNA('IC3 C'!K34),TRUE,FALSE),FALSE),"StuNAMsg",IF(AND(ISNA('#_IC3 C'!K34),ISNA('IC3 C'!K34)),TRUE,FALSE),"PerfectMsg",IF(NOT(ISERROR('#_IC3 C'!K34)),IF(ISERROR('IC3 C'!K34),TRUE,FALSE),FALSE),"StuErrorMsg",IF(TYPE('#_IC3 C'!K34)&lt;&gt;TYPE('IC3 C'!K34),TRUE,FALSE),"WrongTypeMsg",IF(_xlfn.ISFORMULA('#_IC3 C'!K34),IF(NOT(_xlfn.ISFORMULA('IC3 C'!K34)),TRUE),FALSE),"MissingFormulaMsg",IF(NOT(AND(ISNUMBER(FIND("[",_xlfn.FORMULATEXT('#_IC3 C'!K34))),ISNUMBER(FIND("!",_xlfn.FORMULATEXT('#_IC3 C'!K34))))),AND(ISNUMBER(FIND("[",_xlfn.FORMULATEXT('IC3 C'!K34))),ISNUMBER(FIND("!",_xlfn.FORMULATEXT('IC3 C'!K34)))),FALSE),"ExternalRefsMsg",IF(ISNUMBER('#_IC3 C'!K34),IF(ABS('#_IC3 C'!K34-'IC3 C'!K34)&gt;0.00001,TRUE,FALSE),IF('#_IC3 C'!K34&lt;&gt;'IC3 C'!K34,TRUE,FALSE)),IF(ISNUMBER('#_IC3 C'!K34),IF('#_IC3 C'!K34&gt;'IC3 C'!K34,"TooLow","TooHigh"),"WrongAnswer"),NOT(_xlfn.ISFORMULA('#_IC3 C'!K34)),IF(_xlfn.IFS(ISTEXT('#_IC3 C'!K34),FALSE,ISLOGICAL('#_IC3 C'!K34),FALSE,SUBSTITUTE(CELL("format",'#_IC3 C'!K34),"-","")=SUBSTITUTE(CELL("format",'IC3 C'!K34),"-",""),FALSE,CELL("format",'#_IC3 C'!K34)="G",FALSE,AND(CELL("format",'#_IC3 C'!K34)="F0",CELL("format",'IC3 C'!K34)="G"),FALSE,TRUE,IFERROR(IF(MATCH(CELL("format",'#_IC3 C'!K34),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C'!K34),_xlfn.FORMULATEXT('IC3 C'!K34),'IC3 C'!K34),"9","#"),"8","#"),"7","#"),"6","#"),"5","#"),"4","#"),"3","#"),"2","#"),"1","#"),"0","#"),"$",""),"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C'!K34),_xlfn.FORMULATEXT('IC3 C'!K34),'IC3 C'!K34),"9","#"),"8","#"),"7","#"),"6","#"),"5","#"),"4","#"),"3","#"),"2","#"),"1","#"),"0","#"),"$","")," ",""),",","@"),"&gt;","@"),"&lt;","@"),"=","@"),")","@"),"(","@"),"^","@"),"/","@"),"+","@"),"*","@"),"-","@"),"@#","")))/2&gt;(LEN(SUBSTITUTE(SUBSTITUTE(SUBSTITUTE(SUBSTITUTE(SUBSTITUTE(SUBSTITUTE(SUBSTITUTE(SUBSTITUTE(SUBSTITUTE(SUBSTITUTE(SUBSTITUTE(SUBSTITUTE(SUBSTITUTE(SUBSTITUTE(SUBSTITUTE(SUBSTITUTE(SUBSTITUTE(SUBSTITUTE(SUBSTITUTE(SUBSTITUTE(SUBSTITUTE(SUBSTITUTE(SUBSTITUTE(IF(_xlfn.ISFORMULA('#_IC3 C'!K34),_xlfn.FORMULATEXT('#_IC3 C'!K34),'#_IC3 C'!K34),"9","#"),"8","#"),"7","#"),"6","#"),"5","#"),"4","#"),"3","#"),"2","#"),"1","#"),"0","#"),"$",""),"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C'!K34),_xlfn.FORMULATEXT('#_IC3 C'!K34),'#_IC3 C'!K34),"9","#"),"8","#"),"7","#"),"6","#"),"5","#"),"4","#"),"3","#"),"2","#"),"1","#"),"0","#"),"$","")," ",""),",","@"),"&gt;","@"),"&lt;","@"),"=","@"),")","@"),"(","@"),"^","@"),"/","@"),"+","@"),"*","@"),"-","@"),"@#","")))/2,TRUE,FALSE),"HardCodeMsg",IF(LEN(IF(_xlfn.ISFORMULA('IC3 C'!K34),_xlfn.FORMULATEXT('IC3 C'!K34),'IC3 C'!K34))-LEN(SUBSTITUTE(IF(_xlfn.ISFORMULA('IC3 C'!K34),_xlfn.FORMULATEXT('IC3 C'!K34),'IC3 C'!K34),"""",""))&gt;LEN(IF(_xlfn.ISFORMULA('#_IC3 C'!K34),_xlfn.FORMULATEXT('#_IC3 C'!K34),'#_IC3 C'!K34))-LEN(SUBSTITUTE(IF(_xlfn.ISFORMULA('#_IC3 C'!K34),_xlfn.FORMULATEXT('#_IC3 C'!K34),'#_IC3 C'!K34),"""","")),TRUE,FALSE),"HardQuoteMsg",IF(LEN(IF(_xlfn.ISFORMULA('IC3 C'!K34),_xlfn.FORMULATEXT('IC3 C'!K34),'IC3 C'!K34))-LEN(SUBSTITUTE(IF(_xlfn.ISFORMULA('IC3 C'!K34),_xlfn.FORMULATEXT('IC3 C'!K34),'IC3 C'!K34),"$",""))&lt;LEN(IF(_xlfn.ISFORMULA('#_IC3 C'!K34),_xlfn.FORMULATEXT('#_IC3 C'!K34),'#_IC3 C'!K34))-LEN(SUBSTITUTE(IF(_xlfn.ISFORMULA('#_IC3 C'!K34),_xlfn.FORMULATEXT('#_IC3 C'!K34),'#_IC3 C'!K34),"$","")),TRUE,FALSE),"MissingAbsMsg",_xlfn.IFS(ISTEXT('#_IC3 C'!K34),FALSE,ISLOGICAL('#_IC3 C'!K34),FALSE,SUBSTITUTE(CELL("format",'#_IC3 C'!K34),"-","")=SUBSTITUTE(CELL("format",'IC3 C'!K34),"-",""),FALSE,CELL("format",'#_IC3 C'!K34)="G",FALSE,AND(CELL("format",'#_IC3 C'!K34)="F0",CELL("format",'IC3 C'!K34)="G"),FALSE,TRUE,IFERROR(IF(MATCH(CELL("format",'#_IC3 C'!K34),FormatCodes_SFX!$A$4:$A$53,0)&gt;0,TRUE),FALSE),TRUE,TRUE),"FormatMsg",TRUE,"PerfectMsg")</f>
        <v/>
      </c>
    </row>
    <row r="35" spans="1:11" x14ac:dyDescent="0.15">
      <c r="A35" s="80">
        <v>0</v>
      </c>
      <c r="B35" s="110">
        <v>0</v>
      </c>
      <c r="C35" s="80">
        <v>0</v>
      </c>
      <c r="F35" s="80">
        <v>0</v>
      </c>
      <c r="G35" s="80">
        <v>0</v>
      </c>
      <c r="H35" s="80">
        <v>0</v>
      </c>
      <c r="I35" s="80">
        <v>0</v>
      </c>
      <c r="J35" s="80" t="str">
        <f ca="1">_xlfn.IFS(ISBLANK('IC3 C'!J35),"",IF(NOT(ISNA('#_IC3 C'!J35)),IF(ISNA('IC3 C'!J35),TRUE,FALSE),FALSE),"StuNAMsg",IF(AND(ISNA('#_IC3 C'!J35),ISNA('IC3 C'!J35)),TRUE,FALSE),"PerfectMsg",IF(NOT(ISERROR('#_IC3 C'!J35)),IF(ISERROR('IC3 C'!J35),TRUE,FALSE),FALSE),"StuErrorMsg",IF(TYPE('#_IC3 C'!J35)&lt;&gt;TYPE('IC3 C'!J35),TRUE,FALSE),"WrongTypeMsg",IF(_xlfn.ISFORMULA('#_IC3 C'!J35),IF(NOT(_xlfn.ISFORMULA('IC3 C'!J35)),TRUE),FALSE),"MissingFormulaMsg",IF(NOT(AND(ISNUMBER(FIND("[",_xlfn.FORMULATEXT('#_IC3 C'!J35))),ISNUMBER(FIND("!",_xlfn.FORMULATEXT('#_IC3 C'!J35))))),AND(ISNUMBER(FIND("[",_xlfn.FORMULATEXT('IC3 C'!J35))),ISNUMBER(FIND("!",_xlfn.FORMULATEXT('IC3 C'!J35)))),FALSE),"ExternalRefsMsg",IF(ISNUMBER('#_IC3 C'!J35),IF(ABS('#_IC3 C'!J35-'IC3 C'!J35)&gt;0.00001,TRUE,FALSE),IF('#_IC3 C'!J35&lt;&gt;'IC3 C'!J35,TRUE,FALSE)),IF(ISNUMBER('#_IC3 C'!J35),IF('#_IC3 C'!J35&gt;'IC3 C'!J35,"TooLow","TooHigh"),"WrongAnswer"),NOT(_xlfn.ISFORMULA('#_IC3 C'!J35)),IF(_xlfn.IFS(ISTEXT('#_IC3 C'!J35),FALSE,ISLOGICAL('#_IC3 C'!J35),FALSE,SUBSTITUTE(CELL("format",'#_IC3 C'!J35),"-","")=SUBSTITUTE(CELL("format",'IC3 C'!J35),"-",""),FALSE,CELL("format",'#_IC3 C'!J35)="G",FALSE,AND(CELL("format",'#_IC3 C'!J35)="F0",CELL("format",'IC3 C'!J35)="G"),FALSE,TRUE,IFERROR(IF(MATCH(CELL("format",'#_IC3 C'!J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C'!J35),_xlfn.FORMULATEXT('IC3 C'!J35),'IC3 C'!J35),"9","#"),"8","#"),"7","#"),"6","#"),"5","#"),"4","#"),"3","#"),"2","#"),"1","#"),"0","#"),"$",""),"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C'!J35),_xlfn.FORMULATEXT('IC3 C'!J35),'IC3 C'!J35),"9","#"),"8","#"),"7","#"),"6","#"),"5","#"),"4","#"),"3","#"),"2","#"),"1","#"),"0","#"),"$","")," ",""),",","@"),"&gt;","@"),"&lt;","@"),"=","@"),")","@"),"(","@"),"^","@"),"/","@"),"+","@"),"*","@"),"-","@"),"@#","")))/2&gt;(LEN(SUBSTITUTE(SUBSTITUTE(SUBSTITUTE(SUBSTITUTE(SUBSTITUTE(SUBSTITUTE(SUBSTITUTE(SUBSTITUTE(SUBSTITUTE(SUBSTITUTE(SUBSTITUTE(SUBSTITUTE(SUBSTITUTE(SUBSTITUTE(SUBSTITUTE(SUBSTITUTE(SUBSTITUTE(SUBSTITUTE(SUBSTITUTE(SUBSTITUTE(SUBSTITUTE(SUBSTITUTE(SUBSTITUTE(IF(_xlfn.ISFORMULA('#_IC3 C'!J35),_xlfn.FORMULATEXT('#_IC3 C'!J35),'#_IC3 C'!J35),"9","#"),"8","#"),"7","#"),"6","#"),"5","#"),"4","#"),"3","#"),"2","#"),"1","#"),"0","#"),"$",""),"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C'!J35),_xlfn.FORMULATEXT('#_IC3 C'!J35),'#_IC3 C'!J35),"9","#"),"8","#"),"7","#"),"6","#"),"5","#"),"4","#"),"3","#"),"2","#"),"1","#"),"0","#"),"$","")," ",""),",","@"),"&gt;","@"),"&lt;","@"),"=","@"),")","@"),"(","@"),"^","@"),"/","@"),"+","@"),"*","@"),"-","@"),"@#","")))/2,TRUE,FALSE),"HardCodeMsg",IF(LEN(IF(_xlfn.ISFORMULA('IC3 C'!J35),_xlfn.FORMULATEXT('IC3 C'!J35),'IC3 C'!J35))-LEN(SUBSTITUTE(IF(_xlfn.ISFORMULA('IC3 C'!J35),_xlfn.FORMULATEXT('IC3 C'!J35),'IC3 C'!J35),"""",""))&gt;LEN(IF(_xlfn.ISFORMULA('#_IC3 C'!J35),_xlfn.FORMULATEXT('#_IC3 C'!J35),'#_IC3 C'!J35))-LEN(SUBSTITUTE(IF(_xlfn.ISFORMULA('#_IC3 C'!J35),_xlfn.FORMULATEXT('#_IC3 C'!J35),'#_IC3 C'!J35),"""","")),TRUE,FALSE),"HardQuoteMsg",IF(LEN(IF(_xlfn.ISFORMULA('IC3 C'!J35),_xlfn.FORMULATEXT('IC3 C'!J35),'IC3 C'!J35))-LEN(SUBSTITUTE(IF(_xlfn.ISFORMULA('IC3 C'!J35),_xlfn.FORMULATEXT('IC3 C'!J35),'IC3 C'!J35),"$",""))&lt;LEN(IF(_xlfn.ISFORMULA('#_IC3 C'!J35),_xlfn.FORMULATEXT('#_IC3 C'!J35),'#_IC3 C'!J35))-LEN(SUBSTITUTE(IF(_xlfn.ISFORMULA('#_IC3 C'!J35),_xlfn.FORMULATEXT('#_IC3 C'!J35),'#_IC3 C'!J35),"$","")),TRUE,FALSE),"MissingAbsMsg",_xlfn.IFS(ISTEXT('#_IC3 C'!J35),FALSE,ISLOGICAL('#_IC3 C'!J35),FALSE,SUBSTITUTE(CELL("format",'#_IC3 C'!J35),"-","")=SUBSTITUTE(CELL("format",'IC3 C'!J35),"-",""),FALSE,CELL("format",'#_IC3 C'!J35)="G",FALSE,AND(CELL("format",'#_IC3 C'!J35)="F0",CELL("format",'IC3 C'!J35)="G"),FALSE,TRUE,IFERROR(IF(MATCH(CELL("format",'#_IC3 C'!J35),FormatCodes_SFX!$A$4:$A$53,0)&gt;0,TRUE),FALSE),TRUE,TRUE),"FormatMsg",TRUE,"PerfectMsg")</f>
        <v/>
      </c>
      <c r="K35" s="110" t="str">
        <f ca="1">_xlfn.IFS(ISBLANK('IC3 C'!K35),"",IF(NOT(ISNA('#_IC3 C'!K35)),IF(ISNA('IC3 C'!K35),TRUE,FALSE),FALSE),"StuNAMsg",IF(AND(ISNA('#_IC3 C'!K35),ISNA('IC3 C'!K35)),TRUE,FALSE),"PerfectMsg",IF(NOT(ISERROR('#_IC3 C'!K35)),IF(ISERROR('IC3 C'!K35),TRUE,FALSE),FALSE),"StuErrorMsg",IF(TYPE('#_IC3 C'!K35)&lt;&gt;TYPE('IC3 C'!K35),TRUE,FALSE),"WrongTypeMsg",IF(_xlfn.ISFORMULA('#_IC3 C'!K35),IF(NOT(_xlfn.ISFORMULA('IC3 C'!K35)),TRUE),FALSE),"MissingFormulaMsg",IF(NOT(AND(ISNUMBER(FIND("[",_xlfn.FORMULATEXT('#_IC3 C'!K35))),ISNUMBER(FIND("!",_xlfn.FORMULATEXT('#_IC3 C'!K35))))),AND(ISNUMBER(FIND("[",_xlfn.FORMULATEXT('IC3 C'!K35))),ISNUMBER(FIND("!",_xlfn.FORMULATEXT('IC3 C'!K35)))),FALSE),"ExternalRefsMsg",IF(ISNUMBER('#_IC3 C'!K35),IF(ABS('#_IC3 C'!K35-'IC3 C'!K35)&gt;0.00001,TRUE,FALSE),IF('#_IC3 C'!K35&lt;&gt;'IC3 C'!K35,TRUE,FALSE)),IF(ISNUMBER('#_IC3 C'!K35),IF('#_IC3 C'!K35&gt;'IC3 C'!K35,"TooLow","TooHigh"),"WrongAnswer"),NOT(_xlfn.ISFORMULA('#_IC3 C'!K35)),IF(_xlfn.IFS(ISTEXT('#_IC3 C'!K35),FALSE,ISLOGICAL('#_IC3 C'!K35),FALSE,SUBSTITUTE(CELL("format",'#_IC3 C'!K35),"-","")=SUBSTITUTE(CELL("format",'IC3 C'!K35),"-",""),FALSE,CELL("format",'#_IC3 C'!K35)="G",FALSE,AND(CELL("format",'#_IC3 C'!K35)="F0",CELL("format",'IC3 C'!K35)="G"),FALSE,TRUE,IFERROR(IF(MATCH(CELL("format",'#_IC3 C'!K35),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C'!K35),_xlfn.FORMULATEXT('IC3 C'!K35),'IC3 C'!K35),"9","#"),"8","#"),"7","#"),"6","#"),"5","#"),"4","#"),"3","#"),"2","#"),"1","#"),"0","#"),"$",""),"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C'!K35),_xlfn.FORMULATEXT('IC3 C'!K35),'IC3 C'!K35),"9","#"),"8","#"),"7","#"),"6","#"),"5","#"),"4","#"),"3","#"),"2","#"),"1","#"),"0","#"),"$","")," ",""),",","@"),"&gt;","@"),"&lt;","@"),"=","@"),")","@"),"(","@"),"^","@"),"/","@"),"+","@"),"*","@"),"-","@"),"@#","")))/2&gt;(LEN(SUBSTITUTE(SUBSTITUTE(SUBSTITUTE(SUBSTITUTE(SUBSTITUTE(SUBSTITUTE(SUBSTITUTE(SUBSTITUTE(SUBSTITUTE(SUBSTITUTE(SUBSTITUTE(SUBSTITUTE(SUBSTITUTE(SUBSTITUTE(SUBSTITUTE(SUBSTITUTE(SUBSTITUTE(SUBSTITUTE(SUBSTITUTE(SUBSTITUTE(SUBSTITUTE(SUBSTITUTE(SUBSTITUTE(IF(_xlfn.ISFORMULA('#_IC3 C'!K35),_xlfn.FORMULATEXT('#_IC3 C'!K35),'#_IC3 C'!K35),"9","#"),"8","#"),"7","#"),"6","#"),"5","#"),"4","#"),"3","#"),"2","#"),"1","#"),"0","#"),"$",""),"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C'!K35),_xlfn.FORMULATEXT('#_IC3 C'!K35),'#_IC3 C'!K35),"9","#"),"8","#"),"7","#"),"6","#"),"5","#"),"4","#"),"3","#"),"2","#"),"1","#"),"0","#"),"$","")," ",""),",","@"),"&gt;","@"),"&lt;","@"),"=","@"),")","@"),"(","@"),"^","@"),"/","@"),"+","@"),"*","@"),"-","@"),"@#","")))/2,TRUE,FALSE),"HardCodeMsg",IF(LEN(IF(_xlfn.ISFORMULA('IC3 C'!K35),_xlfn.FORMULATEXT('IC3 C'!K35),'IC3 C'!K35))-LEN(SUBSTITUTE(IF(_xlfn.ISFORMULA('IC3 C'!K35),_xlfn.FORMULATEXT('IC3 C'!K35),'IC3 C'!K35),"""",""))&gt;LEN(IF(_xlfn.ISFORMULA('#_IC3 C'!K35),_xlfn.FORMULATEXT('#_IC3 C'!K35),'#_IC3 C'!K35))-LEN(SUBSTITUTE(IF(_xlfn.ISFORMULA('#_IC3 C'!K35),_xlfn.FORMULATEXT('#_IC3 C'!K35),'#_IC3 C'!K35),"""","")),TRUE,FALSE),"HardQuoteMsg",IF(LEN(IF(_xlfn.ISFORMULA('IC3 C'!K35),_xlfn.FORMULATEXT('IC3 C'!K35),'IC3 C'!K35))-LEN(SUBSTITUTE(IF(_xlfn.ISFORMULA('IC3 C'!K35),_xlfn.FORMULATEXT('IC3 C'!K35),'IC3 C'!K35),"$",""))&lt;LEN(IF(_xlfn.ISFORMULA('#_IC3 C'!K35),_xlfn.FORMULATEXT('#_IC3 C'!K35),'#_IC3 C'!K35))-LEN(SUBSTITUTE(IF(_xlfn.ISFORMULA('#_IC3 C'!K35),_xlfn.FORMULATEXT('#_IC3 C'!K35),'#_IC3 C'!K35),"$","")),TRUE,FALSE),"MissingAbsMsg",_xlfn.IFS(ISTEXT('#_IC3 C'!K35),FALSE,ISLOGICAL('#_IC3 C'!K35),FALSE,SUBSTITUTE(CELL("format",'#_IC3 C'!K35),"-","")=SUBSTITUTE(CELL("format",'IC3 C'!K35),"-",""),FALSE,CELL("format",'#_IC3 C'!K35)="G",FALSE,AND(CELL("format",'#_IC3 C'!K35)="F0",CELL("format",'IC3 C'!K35)="G"),FALSE,TRUE,IFERROR(IF(MATCH(CELL("format",'#_IC3 C'!K35),FormatCodes_SFX!$A$4:$A$53,0)&gt;0,TRUE),FALSE),TRUE,TRUE),"FormatMsg",TRUE,"PerfectMsg")</f>
        <v/>
      </c>
    </row>
    <row r="36" spans="1:11" x14ac:dyDescent="0.15">
      <c r="A36" s="80">
        <v>0</v>
      </c>
      <c r="B36" s="110">
        <v>0</v>
      </c>
      <c r="C36" s="80">
        <v>0</v>
      </c>
      <c r="F36" s="80">
        <v>0</v>
      </c>
      <c r="G36" s="80">
        <v>0</v>
      </c>
      <c r="H36" s="80">
        <v>0</v>
      </c>
      <c r="I36" s="80">
        <v>0</v>
      </c>
      <c r="J36" s="80" t="str">
        <f ca="1">_xlfn.IFS(ISBLANK('IC3 C'!J36),"",IF(NOT(ISNA('#_IC3 C'!J36)),IF(ISNA('IC3 C'!J36),TRUE,FALSE),FALSE),"StuNAMsg",IF(AND(ISNA('#_IC3 C'!J36),ISNA('IC3 C'!J36)),TRUE,FALSE),"PerfectMsg",IF(NOT(ISERROR('#_IC3 C'!J36)),IF(ISERROR('IC3 C'!J36),TRUE,FALSE),FALSE),"StuErrorMsg",IF(TYPE('#_IC3 C'!J36)&lt;&gt;TYPE('IC3 C'!J36),TRUE,FALSE),"WrongTypeMsg",IF(_xlfn.ISFORMULA('#_IC3 C'!J36),IF(NOT(_xlfn.ISFORMULA('IC3 C'!J36)),TRUE),FALSE),"MissingFormulaMsg",IF(NOT(AND(ISNUMBER(FIND("[",_xlfn.FORMULATEXT('#_IC3 C'!J36))),ISNUMBER(FIND("!",_xlfn.FORMULATEXT('#_IC3 C'!J36))))),AND(ISNUMBER(FIND("[",_xlfn.FORMULATEXT('IC3 C'!J36))),ISNUMBER(FIND("!",_xlfn.FORMULATEXT('IC3 C'!J36)))),FALSE),"ExternalRefsMsg",IF(ISNUMBER('#_IC3 C'!J36),IF(ABS('#_IC3 C'!J36-'IC3 C'!J36)&gt;0.00001,TRUE,FALSE),IF('#_IC3 C'!J36&lt;&gt;'IC3 C'!J36,TRUE,FALSE)),IF(ISNUMBER('#_IC3 C'!J36),IF('#_IC3 C'!J36&gt;'IC3 C'!J36,"TooLow","TooHigh"),"WrongAnswer"),NOT(_xlfn.ISFORMULA('#_IC3 C'!J36)),IF(_xlfn.IFS(ISTEXT('#_IC3 C'!J36),FALSE,ISLOGICAL('#_IC3 C'!J36),FALSE,SUBSTITUTE(CELL("format",'#_IC3 C'!J36),"-","")=SUBSTITUTE(CELL("format",'IC3 C'!J36),"-",""),FALSE,CELL("format",'#_IC3 C'!J36)="G",FALSE,AND(CELL("format",'#_IC3 C'!J36)="F0",CELL("format",'IC3 C'!J36)="G"),FALSE,TRUE,IFERROR(IF(MATCH(CELL("format",'#_IC3 C'!J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C'!J36),_xlfn.FORMULATEXT('IC3 C'!J36),'IC3 C'!J36),"9","#"),"8","#"),"7","#"),"6","#"),"5","#"),"4","#"),"3","#"),"2","#"),"1","#"),"0","#"),"$",""),"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C'!J36),_xlfn.FORMULATEXT('IC3 C'!J36),'IC3 C'!J36),"9","#"),"8","#"),"7","#"),"6","#"),"5","#"),"4","#"),"3","#"),"2","#"),"1","#"),"0","#"),"$","")," ",""),",","@"),"&gt;","@"),"&lt;","@"),"=","@"),")","@"),"(","@"),"^","@"),"/","@"),"+","@"),"*","@"),"-","@"),"@#","")))/2&gt;(LEN(SUBSTITUTE(SUBSTITUTE(SUBSTITUTE(SUBSTITUTE(SUBSTITUTE(SUBSTITUTE(SUBSTITUTE(SUBSTITUTE(SUBSTITUTE(SUBSTITUTE(SUBSTITUTE(SUBSTITUTE(SUBSTITUTE(SUBSTITUTE(SUBSTITUTE(SUBSTITUTE(SUBSTITUTE(SUBSTITUTE(SUBSTITUTE(SUBSTITUTE(SUBSTITUTE(SUBSTITUTE(SUBSTITUTE(IF(_xlfn.ISFORMULA('#_IC3 C'!J36),_xlfn.FORMULATEXT('#_IC3 C'!J36),'#_IC3 C'!J36),"9","#"),"8","#"),"7","#"),"6","#"),"5","#"),"4","#"),"3","#"),"2","#"),"1","#"),"0","#"),"$",""),"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C'!J36),_xlfn.FORMULATEXT('#_IC3 C'!J36),'#_IC3 C'!J36),"9","#"),"8","#"),"7","#"),"6","#"),"5","#"),"4","#"),"3","#"),"2","#"),"1","#"),"0","#"),"$","")," ",""),",","@"),"&gt;","@"),"&lt;","@"),"=","@"),")","@"),"(","@"),"^","@"),"/","@"),"+","@"),"*","@"),"-","@"),"@#","")))/2,TRUE,FALSE),"HardCodeMsg",IF(LEN(IF(_xlfn.ISFORMULA('IC3 C'!J36),_xlfn.FORMULATEXT('IC3 C'!J36),'IC3 C'!J36))-LEN(SUBSTITUTE(IF(_xlfn.ISFORMULA('IC3 C'!J36),_xlfn.FORMULATEXT('IC3 C'!J36),'IC3 C'!J36),"""",""))&gt;LEN(IF(_xlfn.ISFORMULA('#_IC3 C'!J36),_xlfn.FORMULATEXT('#_IC3 C'!J36),'#_IC3 C'!J36))-LEN(SUBSTITUTE(IF(_xlfn.ISFORMULA('#_IC3 C'!J36),_xlfn.FORMULATEXT('#_IC3 C'!J36),'#_IC3 C'!J36),"""","")),TRUE,FALSE),"HardQuoteMsg",IF(LEN(IF(_xlfn.ISFORMULA('IC3 C'!J36),_xlfn.FORMULATEXT('IC3 C'!J36),'IC3 C'!J36))-LEN(SUBSTITUTE(IF(_xlfn.ISFORMULA('IC3 C'!J36),_xlfn.FORMULATEXT('IC3 C'!J36),'IC3 C'!J36),"$",""))&lt;LEN(IF(_xlfn.ISFORMULA('#_IC3 C'!J36),_xlfn.FORMULATEXT('#_IC3 C'!J36),'#_IC3 C'!J36))-LEN(SUBSTITUTE(IF(_xlfn.ISFORMULA('#_IC3 C'!J36),_xlfn.FORMULATEXT('#_IC3 C'!J36),'#_IC3 C'!J36),"$","")),TRUE,FALSE),"MissingAbsMsg",_xlfn.IFS(ISTEXT('#_IC3 C'!J36),FALSE,ISLOGICAL('#_IC3 C'!J36),FALSE,SUBSTITUTE(CELL("format",'#_IC3 C'!J36),"-","")=SUBSTITUTE(CELL("format",'IC3 C'!J36),"-",""),FALSE,CELL("format",'#_IC3 C'!J36)="G",FALSE,AND(CELL("format",'#_IC3 C'!J36)="F0",CELL("format",'IC3 C'!J36)="G"),FALSE,TRUE,IFERROR(IF(MATCH(CELL("format",'#_IC3 C'!J36),FormatCodes_SFX!$A$4:$A$53,0)&gt;0,TRUE),FALSE),TRUE,TRUE),"FormatMsg",TRUE,"PerfectMsg")</f>
        <v/>
      </c>
      <c r="K36" s="110" t="str">
        <f ca="1">_xlfn.IFS(ISBLANK('IC3 C'!K36),"",IF(NOT(ISNA('#_IC3 C'!K36)),IF(ISNA('IC3 C'!K36),TRUE,FALSE),FALSE),"StuNAMsg",IF(AND(ISNA('#_IC3 C'!K36),ISNA('IC3 C'!K36)),TRUE,FALSE),"PerfectMsg",IF(NOT(ISERROR('#_IC3 C'!K36)),IF(ISERROR('IC3 C'!K36),TRUE,FALSE),FALSE),"StuErrorMsg",IF(TYPE('#_IC3 C'!K36)&lt;&gt;TYPE('IC3 C'!K36),TRUE,FALSE),"WrongTypeMsg",IF(_xlfn.ISFORMULA('#_IC3 C'!K36),IF(NOT(_xlfn.ISFORMULA('IC3 C'!K36)),TRUE),FALSE),"MissingFormulaMsg",IF(NOT(AND(ISNUMBER(FIND("[",_xlfn.FORMULATEXT('#_IC3 C'!K36))),ISNUMBER(FIND("!",_xlfn.FORMULATEXT('#_IC3 C'!K36))))),AND(ISNUMBER(FIND("[",_xlfn.FORMULATEXT('IC3 C'!K36))),ISNUMBER(FIND("!",_xlfn.FORMULATEXT('IC3 C'!K36)))),FALSE),"ExternalRefsMsg",IF(ISNUMBER('#_IC3 C'!K36),IF(ABS('#_IC3 C'!K36-'IC3 C'!K36)&gt;0.00001,TRUE,FALSE),IF('#_IC3 C'!K36&lt;&gt;'IC3 C'!K36,TRUE,FALSE)),IF(ISNUMBER('#_IC3 C'!K36),IF('#_IC3 C'!K36&gt;'IC3 C'!K36,"TooLow","TooHigh"),"WrongAnswer"),NOT(_xlfn.ISFORMULA('#_IC3 C'!K36)),IF(_xlfn.IFS(ISTEXT('#_IC3 C'!K36),FALSE,ISLOGICAL('#_IC3 C'!K36),FALSE,SUBSTITUTE(CELL("format",'#_IC3 C'!K36),"-","")=SUBSTITUTE(CELL("format",'IC3 C'!K36),"-",""),FALSE,CELL("format",'#_IC3 C'!K36)="G",FALSE,AND(CELL("format",'#_IC3 C'!K36)="F0",CELL("format",'IC3 C'!K36)="G"),FALSE,TRUE,IFERROR(IF(MATCH(CELL("format",'#_IC3 C'!K36),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C'!K36),_xlfn.FORMULATEXT('IC3 C'!K36),'IC3 C'!K36),"9","#"),"8","#"),"7","#"),"6","#"),"5","#"),"4","#"),"3","#"),"2","#"),"1","#"),"0","#"),"$",""),"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C'!K36),_xlfn.FORMULATEXT('IC3 C'!K36),'IC3 C'!K36),"9","#"),"8","#"),"7","#"),"6","#"),"5","#"),"4","#"),"3","#"),"2","#"),"1","#"),"0","#"),"$","")," ",""),",","@"),"&gt;","@"),"&lt;","@"),"=","@"),")","@"),"(","@"),"^","@"),"/","@"),"+","@"),"*","@"),"-","@"),"@#","")))/2&gt;(LEN(SUBSTITUTE(SUBSTITUTE(SUBSTITUTE(SUBSTITUTE(SUBSTITUTE(SUBSTITUTE(SUBSTITUTE(SUBSTITUTE(SUBSTITUTE(SUBSTITUTE(SUBSTITUTE(SUBSTITUTE(SUBSTITUTE(SUBSTITUTE(SUBSTITUTE(SUBSTITUTE(SUBSTITUTE(SUBSTITUTE(SUBSTITUTE(SUBSTITUTE(SUBSTITUTE(SUBSTITUTE(SUBSTITUTE(IF(_xlfn.ISFORMULA('#_IC3 C'!K36),_xlfn.FORMULATEXT('#_IC3 C'!K36),'#_IC3 C'!K36),"9","#"),"8","#"),"7","#"),"6","#"),"5","#"),"4","#"),"3","#"),"2","#"),"1","#"),"0","#"),"$",""),"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C'!K36),_xlfn.FORMULATEXT('#_IC3 C'!K36),'#_IC3 C'!K36),"9","#"),"8","#"),"7","#"),"6","#"),"5","#"),"4","#"),"3","#"),"2","#"),"1","#"),"0","#"),"$","")," ",""),",","@"),"&gt;","@"),"&lt;","@"),"=","@"),")","@"),"(","@"),"^","@"),"/","@"),"+","@"),"*","@"),"-","@"),"@#","")))/2,TRUE,FALSE),"HardCodeMsg",IF(LEN(IF(_xlfn.ISFORMULA('IC3 C'!K36),_xlfn.FORMULATEXT('IC3 C'!K36),'IC3 C'!K36))-LEN(SUBSTITUTE(IF(_xlfn.ISFORMULA('IC3 C'!K36),_xlfn.FORMULATEXT('IC3 C'!K36),'IC3 C'!K36),"""",""))&gt;LEN(IF(_xlfn.ISFORMULA('#_IC3 C'!K36),_xlfn.FORMULATEXT('#_IC3 C'!K36),'#_IC3 C'!K36))-LEN(SUBSTITUTE(IF(_xlfn.ISFORMULA('#_IC3 C'!K36),_xlfn.FORMULATEXT('#_IC3 C'!K36),'#_IC3 C'!K36),"""","")),TRUE,FALSE),"HardQuoteMsg",IF(LEN(IF(_xlfn.ISFORMULA('IC3 C'!K36),_xlfn.FORMULATEXT('IC3 C'!K36),'IC3 C'!K36))-LEN(SUBSTITUTE(IF(_xlfn.ISFORMULA('IC3 C'!K36),_xlfn.FORMULATEXT('IC3 C'!K36),'IC3 C'!K36),"$",""))&lt;LEN(IF(_xlfn.ISFORMULA('#_IC3 C'!K36),_xlfn.FORMULATEXT('#_IC3 C'!K36),'#_IC3 C'!K36))-LEN(SUBSTITUTE(IF(_xlfn.ISFORMULA('#_IC3 C'!K36),_xlfn.FORMULATEXT('#_IC3 C'!K36),'#_IC3 C'!K36),"$","")),TRUE,FALSE),"MissingAbsMsg",_xlfn.IFS(ISTEXT('#_IC3 C'!K36),FALSE,ISLOGICAL('#_IC3 C'!K36),FALSE,SUBSTITUTE(CELL("format",'#_IC3 C'!K36),"-","")=SUBSTITUTE(CELL("format",'IC3 C'!K36),"-",""),FALSE,CELL("format",'#_IC3 C'!K36)="G",FALSE,AND(CELL("format",'#_IC3 C'!K36)="F0",CELL("format",'IC3 C'!K36)="G"),FALSE,TRUE,IFERROR(IF(MATCH(CELL("format",'#_IC3 C'!K36),FormatCodes_SFX!$A$4:$A$53,0)&gt;0,TRUE),FALSE),TRUE,TRUE),"FormatMsg",TRUE,"PerfectMsg")</f>
        <v/>
      </c>
    </row>
    <row r="37" spans="1:11" x14ac:dyDescent="0.15">
      <c r="A37" s="80">
        <v>0</v>
      </c>
      <c r="B37" s="110">
        <v>0</v>
      </c>
      <c r="C37" s="80">
        <v>0</v>
      </c>
      <c r="F37" s="80">
        <v>0</v>
      </c>
      <c r="G37" s="80">
        <v>0</v>
      </c>
      <c r="H37" s="80">
        <v>0</v>
      </c>
      <c r="I37" s="80">
        <v>0</v>
      </c>
      <c r="J37" s="80" t="str">
        <f ca="1">_xlfn.IFS(ISBLANK('IC3 C'!J37),"",IF(NOT(ISNA('#_IC3 C'!J37)),IF(ISNA('IC3 C'!J37),TRUE,FALSE),FALSE),"StuNAMsg",IF(AND(ISNA('#_IC3 C'!J37),ISNA('IC3 C'!J37)),TRUE,FALSE),"PerfectMsg",IF(NOT(ISERROR('#_IC3 C'!J37)),IF(ISERROR('IC3 C'!J37),TRUE,FALSE),FALSE),"StuErrorMsg",IF(TYPE('#_IC3 C'!J37)&lt;&gt;TYPE('IC3 C'!J37),TRUE,FALSE),"WrongTypeMsg",IF(_xlfn.ISFORMULA('#_IC3 C'!J37),IF(NOT(_xlfn.ISFORMULA('IC3 C'!J37)),TRUE),FALSE),"MissingFormulaMsg",IF(NOT(AND(ISNUMBER(FIND("[",_xlfn.FORMULATEXT('#_IC3 C'!J37))),ISNUMBER(FIND("!",_xlfn.FORMULATEXT('#_IC3 C'!J37))))),AND(ISNUMBER(FIND("[",_xlfn.FORMULATEXT('IC3 C'!J37))),ISNUMBER(FIND("!",_xlfn.FORMULATEXT('IC3 C'!J37)))),FALSE),"ExternalRefsMsg",IF(ISNUMBER('#_IC3 C'!J37),IF(ABS('#_IC3 C'!J37-'IC3 C'!J37)&gt;0.00001,TRUE,FALSE),IF('#_IC3 C'!J37&lt;&gt;'IC3 C'!J37,TRUE,FALSE)),IF(ISNUMBER('#_IC3 C'!J37),IF('#_IC3 C'!J37&gt;'IC3 C'!J37,"TooLow","TooHigh"),"WrongAnswer"),NOT(_xlfn.ISFORMULA('#_IC3 C'!J37)),IF(_xlfn.IFS(ISTEXT('#_IC3 C'!J37),FALSE,ISLOGICAL('#_IC3 C'!J37),FALSE,SUBSTITUTE(CELL("format",'#_IC3 C'!J37),"-","")=SUBSTITUTE(CELL("format",'IC3 C'!J37),"-",""),FALSE,CELL("format",'#_IC3 C'!J37)="G",FALSE,AND(CELL("format",'#_IC3 C'!J37)="F0",CELL("format",'IC3 C'!J37)="G"),FALSE,TRUE,IFERROR(IF(MATCH(CELL("format",'#_IC3 C'!J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C'!J37),_xlfn.FORMULATEXT('IC3 C'!J37),'IC3 C'!J37),"9","#"),"8","#"),"7","#"),"6","#"),"5","#"),"4","#"),"3","#"),"2","#"),"1","#"),"0","#"),"$",""),"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C'!J37),_xlfn.FORMULATEXT('IC3 C'!J37),'IC3 C'!J37),"9","#"),"8","#"),"7","#"),"6","#"),"5","#"),"4","#"),"3","#"),"2","#"),"1","#"),"0","#"),"$","")," ",""),",","@"),"&gt;","@"),"&lt;","@"),"=","@"),")","@"),"(","@"),"^","@"),"/","@"),"+","@"),"*","@"),"-","@"),"@#","")))/2&gt;(LEN(SUBSTITUTE(SUBSTITUTE(SUBSTITUTE(SUBSTITUTE(SUBSTITUTE(SUBSTITUTE(SUBSTITUTE(SUBSTITUTE(SUBSTITUTE(SUBSTITUTE(SUBSTITUTE(SUBSTITUTE(SUBSTITUTE(SUBSTITUTE(SUBSTITUTE(SUBSTITUTE(SUBSTITUTE(SUBSTITUTE(SUBSTITUTE(SUBSTITUTE(SUBSTITUTE(SUBSTITUTE(SUBSTITUTE(IF(_xlfn.ISFORMULA('#_IC3 C'!J37),_xlfn.FORMULATEXT('#_IC3 C'!J37),'#_IC3 C'!J37),"9","#"),"8","#"),"7","#"),"6","#"),"5","#"),"4","#"),"3","#"),"2","#"),"1","#"),"0","#"),"$",""),"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C'!J37),_xlfn.FORMULATEXT('#_IC3 C'!J37),'#_IC3 C'!J37),"9","#"),"8","#"),"7","#"),"6","#"),"5","#"),"4","#"),"3","#"),"2","#"),"1","#"),"0","#"),"$","")," ",""),",","@"),"&gt;","@"),"&lt;","@"),"=","@"),")","@"),"(","@"),"^","@"),"/","@"),"+","@"),"*","@"),"-","@"),"@#","")))/2,TRUE,FALSE),"HardCodeMsg",IF(LEN(IF(_xlfn.ISFORMULA('IC3 C'!J37),_xlfn.FORMULATEXT('IC3 C'!J37),'IC3 C'!J37))-LEN(SUBSTITUTE(IF(_xlfn.ISFORMULA('IC3 C'!J37),_xlfn.FORMULATEXT('IC3 C'!J37),'IC3 C'!J37),"""",""))&gt;LEN(IF(_xlfn.ISFORMULA('#_IC3 C'!J37),_xlfn.FORMULATEXT('#_IC3 C'!J37),'#_IC3 C'!J37))-LEN(SUBSTITUTE(IF(_xlfn.ISFORMULA('#_IC3 C'!J37),_xlfn.FORMULATEXT('#_IC3 C'!J37),'#_IC3 C'!J37),"""","")),TRUE,FALSE),"HardQuoteMsg",IF(LEN(IF(_xlfn.ISFORMULA('IC3 C'!J37),_xlfn.FORMULATEXT('IC3 C'!J37),'IC3 C'!J37))-LEN(SUBSTITUTE(IF(_xlfn.ISFORMULA('IC3 C'!J37),_xlfn.FORMULATEXT('IC3 C'!J37),'IC3 C'!J37),"$",""))&lt;LEN(IF(_xlfn.ISFORMULA('#_IC3 C'!J37),_xlfn.FORMULATEXT('#_IC3 C'!J37),'#_IC3 C'!J37))-LEN(SUBSTITUTE(IF(_xlfn.ISFORMULA('#_IC3 C'!J37),_xlfn.FORMULATEXT('#_IC3 C'!J37),'#_IC3 C'!J37),"$","")),TRUE,FALSE),"MissingAbsMsg",_xlfn.IFS(ISTEXT('#_IC3 C'!J37),FALSE,ISLOGICAL('#_IC3 C'!J37),FALSE,SUBSTITUTE(CELL("format",'#_IC3 C'!J37),"-","")=SUBSTITUTE(CELL("format",'IC3 C'!J37),"-",""),FALSE,CELL("format",'#_IC3 C'!J37)="G",FALSE,AND(CELL("format",'#_IC3 C'!J37)="F0",CELL("format",'IC3 C'!J37)="G"),FALSE,TRUE,IFERROR(IF(MATCH(CELL("format",'#_IC3 C'!J37),FormatCodes_SFX!$A$4:$A$53,0)&gt;0,TRUE),FALSE),TRUE,TRUE),"FormatMsg",TRUE,"PerfectMsg")</f>
        <v/>
      </c>
      <c r="K37" s="110" t="str">
        <f ca="1">_xlfn.IFS(ISBLANK('IC3 C'!K37),"",IF(NOT(ISNA('#_IC3 C'!K37)),IF(ISNA('IC3 C'!K37),TRUE,FALSE),FALSE),"StuNAMsg",IF(AND(ISNA('#_IC3 C'!K37),ISNA('IC3 C'!K37)),TRUE,FALSE),"PerfectMsg",IF(NOT(ISERROR('#_IC3 C'!K37)),IF(ISERROR('IC3 C'!K37),TRUE,FALSE),FALSE),"StuErrorMsg",IF(TYPE('#_IC3 C'!K37)&lt;&gt;TYPE('IC3 C'!K37),TRUE,FALSE),"WrongTypeMsg",IF(_xlfn.ISFORMULA('#_IC3 C'!K37),IF(NOT(_xlfn.ISFORMULA('IC3 C'!K37)),TRUE),FALSE),"MissingFormulaMsg",IF(NOT(AND(ISNUMBER(FIND("[",_xlfn.FORMULATEXT('#_IC3 C'!K37))),ISNUMBER(FIND("!",_xlfn.FORMULATEXT('#_IC3 C'!K37))))),AND(ISNUMBER(FIND("[",_xlfn.FORMULATEXT('IC3 C'!K37))),ISNUMBER(FIND("!",_xlfn.FORMULATEXT('IC3 C'!K37)))),FALSE),"ExternalRefsMsg",IF(ISNUMBER('#_IC3 C'!K37),IF(ABS('#_IC3 C'!K37-'IC3 C'!K37)&gt;0.00001,TRUE,FALSE),IF('#_IC3 C'!K37&lt;&gt;'IC3 C'!K37,TRUE,FALSE)),IF(ISNUMBER('#_IC3 C'!K37),IF('#_IC3 C'!K37&gt;'IC3 C'!K37,"TooLow","TooHigh"),"WrongAnswer"),NOT(_xlfn.ISFORMULA('#_IC3 C'!K37)),IF(_xlfn.IFS(ISTEXT('#_IC3 C'!K37),FALSE,ISLOGICAL('#_IC3 C'!K37),FALSE,SUBSTITUTE(CELL("format",'#_IC3 C'!K37),"-","")=SUBSTITUTE(CELL("format",'IC3 C'!K37),"-",""),FALSE,CELL("format",'#_IC3 C'!K37)="G",FALSE,AND(CELL("format",'#_IC3 C'!K37)="F0",CELL("format",'IC3 C'!K37)="G"),FALSE,TRUE,IFERROR(IF(MATCH(CELL("format",'#_IC3 C'!K37),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C'!K37),_xlfn.FORMULATEXT('IC3 C'!K37),'IC3 C'!K37),"9","#"),"8","#"),"7","#"),"6","#"),"5","#"),"4","#"),"3","#"),"2","#"),"1","#"),"0","#"),"$",""),"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C'!K37),_xlfn.FORMULATEXT('IC3 C'!K37),'IC3 C'!K37),"9","#"),"8","#"),"7","#"),"6","#"),"5","#"),"4","#"),"3","#"),"2","#"),"1","#"),"0","#"),"$","")," ",""),",","@"),"&gt;","@"),"&lt;","@"),"=","@"),")","@"),"(","@"),"^","@"),"/","@"),"+","@"),"*","@"),"-","@"),"@#","")))/2&gt;(LEN(SUBSTITUTE(SUBSTITUTE(SUBSTITUTE(SUBSTITUTE(SUBSTITUTE(SUBSTITUTE(SUBSTITUTE(SUBSTITUTE(SUBSTITUTE(SUBSTITUTE(SUBSTITUTE(SUBSTITUTE(SUBSTITUTE(SUBSTITUTE(SUBSTITUTE(SUBSTITUTE(SUBSTITUTE(SUBSTITUTE(SUBSTITUTE(SUBSTITUTE(SUBSTITUTE(SUBSTITUTE(SUBSTITUTE(IF(_xlfn.ISFORMULA('#_IC3 C'!K37),_xlfn.FORMULATEXT('#_IC3 C'!K37),'#_IC3 C'!K37),"9","#"),"8","#"),"7","#"),"6","#"),"5","#"),"4","#"),"3","#"),"2","#"),"1","#"),"0","#"),"$",""),"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C'!K37),_xlfn.FORMULATEXT('#_IC3 C'!K37),'#_IC3 C'!K37),"9","#"),"8","#"),"7","#"),"6","#"),"5","#"),"4","#"),"3","#"),"2","#"),"1","#"),"0","#"),"$","")," ",""),",","@"),"&gt;","@"),"&lt;","@"),"=","@"),")","@"),"(","@"),"^","@"),"/","@"),"+","@"),"*","@"),"-","@"),"@#","")))/2,TRUE,FALSE),"HardCodeMsg",IF(LEN(IF(_xlfn.ISFORMULA('IC3 C'!K37),_xlfn.FORMULATEXT('IC3 C'!K37),'IC3 C'!K37))-LEN(SUBSTITUTE(IF(_xlfn.ISFORMULA('IC3 C'!K37),_xlfn.FORMULATEXT('IC3 C'!K37),'IC3 C'!K37),"""",""))&gt;LEN(IF(_xlfn.ISFORMULA('#_IC3 C'!K37),_xlfn.FORMULATEXT('#_IC3 C'!K37),'#_IC3 C'!K37))-LEN(SUBSTITUTE(IF(_xlfn.ISFORMULA('#_IC3 C'!K37),_xlfn.FORMULATEXT('#_IC3 C'!K37),'#_IC3 C'!K37),"""","")),TRUE,FALSE),"HardQuoteMsg",IF(LEN(IF(_xlfn.ISFORMULA('IC3 C'!K37),_xlfn.FORMULATEXT('IC3 C'!K37),'IC3 C'!K37))-LEN(SUBSTITUTE(IF(_xlfn.ISFORMULA('IC3 C'!K37),_xlfn.FORMULATEXT('IC3 C'!K37),'IC3 C'!K37),"$",""))&lt;LEN(IF(_xlfn.ISFORMULA('#_IC3 C'!K37),_xlfn.FORMULATEXT('#_IC3 C'!K37),'#_IC3 C'!K37))-LEN(SUBSTITUTE(IF(_xlfn.ISFORMULA('#_IC3 C'!K37),_xlfn.FORMULATEXT('#_IC3 C'!K37),'#_IC3 C'!K37),"$","")),TRUE,FALSE),"MissingAbsMsg",_xlfn.IFS(ISTEXT('#_IC3 C'!K37),FALSE,ISLOGICAL('#_IC3 C'!K37),FALSE,SUBSTITUTE(CELL("format",'#_IC3 C'!K37),"-","")=SUBSTITUTE(CELL("format",'IC3 C'!K37),"-",""),FALSE,CELL("format",'#_IC3 C'!K37)="G",FALSE,AND(CELL("format",'#_IC3 C'!K37)="F0",CELL("format",'IC3 C'!K37)="G"),FALSE,TRUE,IFERROR(IF(MATCH(CELL("format",'#_IC3 C'!K37),FormatCodes_SFX!$A$4:$A$53,0)&gt;0,TRUE),FALSE),TRUE,TRUE),"FormatMsg",TRUE,"PerfectMsg")</f>
        <v/>
      </c>
    </row>
    <row r="38" spans="1:11" x14ac:dyDescent="0.15">
      <c r="A38" s="80">
        <v>0</v>
      </c>
      <c r="B38" s="110">
        <v>0</v>
      </c>
      <c r="C38" s="80">
        <v>0</v>
      </c>
      <c r="F38" s="80">
        <v>0</v>
      </c>
      <c r="G38" s="80">
        <v>0</v>
      </c>
      <c r="H38" s="80">
        <v>0</v>
      </c>
      <c r="I38" s="80">
        <v>0</v>
      </c>
      <c r="J38" s="80" t="str">
        <f ca="1">_xlfn.IFS(ISBLANK('IC3 C'!J38),"",IF(NOT(ISNA('#_IC3 C'!J38)),IF(ISNA('IC3 C'!J38),TRUE,FALSE),FALSE),"StuNAMsg",IF(AND(ISNA('#_IC3 C'!J38),ISNA('IC3 C'!J38)),TRUE,FALSE),"PerfectMsg",IF(NOT(ISERROR('#_IC3 C'!J38)),IF(ISERROR('IC3 C'!J38),TRUE,FALSE),FALSE),"StuErrorMsg",IF(TYPE('#_IC3 C'!J38)&lt;&gt;TYPE('IC3 C'!J38),TRUE,FALSE),"WrongTypeMsg",IF(_xlfn.ISFORMULA('#_IC3 C'!J38),IF(NOT(_xlfn.ISFORMULA('IC3 C'!J38)),TRUE),FALSE),"MissingFormulaMsg",IF(NOT(AND(ISNUMBER(FIND("[",_xlfn.FORMULATEXT('#_IC3 C'!J38))),ISNUMBER(FIND("!",_xlfn.FORMULATEXT('#_IC3 C'!J38))))),AND(ISNUMBER(FIND("[",_xlfn.FORMULATEXT('IC3 C'!J38))),ISNUMBER(FIND("!",_xlfn.FORMULATEXT('IC3 C'!J38)))),FALSE),"ExternalRefsMsg",IF(ISNUMBER('#_IC3 C'!J38),IF(ABS('#_IC3 C'!J38-'IC3 C'!J38)&gt;0.00001,TRUE,FALSE),IF('#_IC3 C'!J38&lt;&gt;'IC3 C'!J38,TRUE,FALSE)),IF(ISNUMBER('#_IC3 C'!J38),IF('#_IC3 C'!J38&gt;'IC3 C'!J38,"TooLow","TooHigh"),"WrongAnswer"),NOT(_xlfn.ISFORMULA('#_IC3 C'!J38)),IF(_xlfn.IFS(ISTEXT('#_IC3 C'!J38),FALSE,ISLOGICAL('#_IC3 C'!J38),FALSE,SUBSTITUTE(CELL("format",'#_IC3 C'!J38),"-","")=SUBSTITUTE(CELL("format",'IC3 C'!J38),"-",""),FALSE,CELL("format",'#_IC3 C'!J38)="G",FALSE,AND(CELL("format",'#_IC3 C'!J38)="F0",CELL("format",'IC3 C'!J38)="G"),FALSE,TRUE,IFERROR(IF(MATCH(CELL("format",'#_IC3 C'!J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C'!J38),_xlfn.FORMULATEXT('IC3 C'!J38),'IC3 C'!J38),"9","#"),"8","#"),"7","#"),"6","#"),"5","#"),"4","#"),"3","#"),"2","#"),"1","#"),"0","#"),"$",""),"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C'!J38),_xlfn.FORMULATEXT('IC3 C'!J38),'IC3 C'!J38),"9","#"),"8","#"),"7","#"),"6","#"),"5","#"),"4","#"),"3","#"),"2","#"),"1","#"),"0","#"),"$","")," ",""),",","@"),"&gt;","@"),"&lt;","@"),"=","@"),")","@"),"(","@"),"^","@"),"/","@"),"+","@"),"*","@"),"-","@"),"@#","")))/2&gt;(LEN(SUBSTITUTE(SUBSTITUTE(SUBSTITUTE(SUBSTITUTE(SUBSTITUTE(SUBSTITUTE(SUBSTITUTE(SUBSTITUTE(SUBSTITUTE(SUBSTITUTE(SUBSTITUTE(SUBSTITUTE(SUBSTITUTE(SUBSTITUTE(SUBSTITUTE(SUBSTITUTE(SUBSTITUTE(SUBSTITUTE(SUBSTITUTE(SUBSTITUTE(SUBSTITUTE(SUBSTITUTE(SUBSTITUTE(IF(_xlfn.ISFORMULA('#_IC3 C'!J38),_xlfn.FORMULATEXT('#_IC3 C'!J38),'#_IC3 C'!J38),"9","#"),"8","#"),"7","#"),"6","#"),"5","#"),"4","#"),"3","#"),"2","#"),"1","#"),"0","#"),"$",""),"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C'!J38),_xlfn.FORMULATEXT('#_IC3 C'!J38),'#_IC3 C'!J38),"9","#"),"8","#"),"7","#"),"6","#"),"5","#"),"4","#"),"3","#"),"2","#"),"1","#"),"0","#"),"$","")," ",""),",","@"),"&gt;","@"),"&lt;","@"),"=","@"),")","@"),"(","@"),"^","@"),"/","@"),"+","@"),"*","@"),"-","@"),"@#","")))/2,TRUE,FALSE),"HardCodeMsg",IF(LEN(IF(_xlfn.ISFORMULA('IC3 C'!J38),_xlfn.FORMULATEXT('IC3 C'!J38),'IC3 C'!J38))-LEN(SUBSTITUTE(IF(_xlfn.ISFORMULA('IC3 C'!J38),_xlfn.FORMULATEXT('IC3 C'!J38),'IC3 C'!J38),"""",""))&gt;LEN(IF(_xlfn.ISFORMULA('#_IC3 C'!J38),_xlfn.FORMULATEXT('#_IC3 C'!J38),'#_IC3 C'!J38))-LEN(SUBSTITUTE(IF(_xlfn.ISFORMULA('#_IC3 C'!J38),_xlfn.FORMULATEXT('#_IC3 C'!J38),'#_IC3 C'!J38),"""","")),TRUE,FALSE),"HardQuoteMsg",IF(LEN(IF(_xlfn.ISFORMULA('IC3 C'!J38),_xlfn.FORMULATEXT('IC3 C'!J38),'IC3 C'!J38))-LEN(SUBSTITUTE(IF(_xlfn.ISFORMULA('IC3 C'!J38),_xlfn.FORMULATEXT('IC3 C'!J38),'IC3 C'!J38),"$",""))&lt;LEN(IF(_xlfn.ISFORMULA('#_IC3 C'!J38),_xlfn.FORMULATEXT('#_IC3 C'!J38),'#_IC3 C'!J38))-LEN(SUBSTITUTE(IF(_xlfn.ISFORMULA('#_IC3 C'!J38),_xlfn.FORMULATEXT('#_IC3 C'!J38),'#_IC3 C'!J38),"$","")),TRUE,FALSE),"MissingAbsMsg",_xlfn.IFS(ISTEXT('#_IC3 C'!J38),FALSE,ISLOGICAL('#_IC3 C'!J38),FALSE,SUBSTITUTE(CELL("format",'#_IC3 C'!J38),"-","")=SUBSTITUTE(CELL("format",'IC3 C'!J38),"-",""),FALSE,CELL("format",'#_IC3 C'!J38)="G",FALSE,AND(CELL("format",'#_IC3 C'!J38)="F0",CELL("format",'IC3 C'!J38)="G"),FALSE,TRUE,IFERROR(IF(MATCH(CELL("format",'#_IC3 C'!J38),FormatCodes_SFX!$A$4:$A$53,0)&gt;0,TRUE),FALSE),TRUE,TRUE),"FormatMsg",TRUE,"PerfectMsg")</f>
        <v/>
      </c>
      <c r="K38" s="110" t="str">
        <f ca="1">_xlfn.IFS(ISBLANK('IC3 C'!K38),"",IF(NOT(ISNA('#_IC3 C'!K38)),IF(ISNA('IC3 C'!K38),TRUE,FALSE),FALSE),"StuNAMsg",IF(AND(ISNA('#_IC3 C'!K38),ISNA('IC3 C'!K38)),TRUE,FALSE),"PerfectMsg",IF(NOT(ISERROR('#_IC3 C'!K38)),IF(ISERROR('IC3 C'!K38),TRUE,FALSE),FALSE),"StuErrorMsg",IF(TYPE('#_IC3 C'!K38)&lt;&gt;TYPE('IC3 C'!K38),TRUE,FALSE),"WrongTypeMsg",IF(_xlfn.ISFORMULA('#_IC3 C'!K38),IF(NOT(_xlfn.ISFORMULA('IC3 C'!K38)),TRUE),FALSE),"MissingFormulaMsg",IF(NOT(AND(ISNUMBER(FIND("[",_xlfn.FORMULATEXT('#_IC3 C'!K38))),ISNUMBER(FIND("!",_xlfn.FORMULATEXT('#_IC3 C'!K38))))),AND(ISNUMBER(FIND("[",_xlfn.FORMULATEXT('IC3 C'!K38))),ISNUMBER(FIND("!",_xlfn.FORMULATEXT('IC3 C'!K38)))),FALSE),"ExternalRefsMsg",IF(ISNUMBER('#_IC3 C'!K38),IF(ABS('#_IC3 C'!K38-'IC3 C'!K38)&gt;0.00001,TRUE,FALSE),IF('#_IC3 C'!K38&lt;&gt;'IC3 C'!K38,TRUE,FALSE)),IF(ISNUMBER('#_IC3 C'!K38),IF('#_IC3 C'!K38&gt;'IC3 C'!K38,"TooLow","TooHigh"),"WrongAnswer"),NOT(_xlfn.ISFORMULA('#_IC3 C'!K38)),IF(_xlfn.IFS(ISTEXT('#_IC3 C'!K38),FALSE,ISLOGICAL('#_IC3 C'!K38),FALSE,SUBSTITUTE(CELL("format",'#_IC3 C'!K38),"-","")=SUBSTITUTE(CELL("format",'IC3 C'!K38),"-",""),FALSE,CELL("format",'#_IC3 C'!K38)="G",FALSE,AND(CELL("format",'#_IC3 C'!K38)="F0",CELL("format",'IC3 C'!K38)="G"),FALSE,TRUE,IFERROR(IF(MATCH(CELL("format",'#_IC3 C'!K38),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C'!K38),_xlfn.FORMULATEXT('IC3 C'!K38),'IC3 C'!K38),"9","#"),"8","#"),"7","#"),"6","#"),"5","#"),"4","#"),"3","#"),"2","#"),"1","#"),"0","#"),"$",""),"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C'!K38),_xlfn.FORMULATEXT('IC3 C'!K38),'IC3 C'!K38),"9","#"),"8","#"),"7","#"),"6","#"),"5","#"),"4","#"),"3","#"),"2","#"),"1","#"),"0","#"),"$","")," ",""),",","@"),"&gt;","@"),"&lt;","@"),"=","@"),")","@"),"(","@"),"^","@"),"/","@"),"+","@"),"*","@"),"-","@"),"@#","")))/2&gt;(LEN(SUBSTITUTE(SUBSTITUTE(SUBSTITUTE(SUBSTITUTE(SUBSTITUTE(SUBSTITUTE(SUBSTITUTE(SUBSTITUTE(SUBSTITUTE(SUBSTITUTE(SUBSTITUTE(SUBSTITUTE(SUBSTITUTE(SUBSTITUTE(SUBSTITUTE(SUBSTITUTE(SUBSTITUTE(SUBSTITUTE(SUBSTITUTE(SUBSTITUTE(SUBSTITUTE(SUBSTITUTE(SUBSTITUTE(IF(_xlfn.ISFORMULA('#_IC3 C'!K38),_xlfn.FORMULATEXT('#_IC3 C'!K38),'#_IC3 C'!K38),"9","#"),"8","#"),"7","#"),"6","#"),"5","#"),"4","#"),"3","#"),"2","#"),"1","#"),"0","#"),"$",""),"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C'!K38),_xlfn.FORMULATEXT('#_IC3 C'!K38),'#_IC3 C'!K38),"9","#"),"8","#"),"7","#"),"6","#"),"5","#"),"4","#"),"3","#"),"2","#"),"1","#"),"0","#"),"$","")," ",""),",","@"),"&gt;","@"),"&lt;","@"),"=","@"),")","@"),"(","@"),"^","@"),"/","@"),"+","@"),"*","@"),"-","@"),"@#","")))/2,TRUE,FALSE),"HardCodeMsg",IF(LEN(IF(_xlfn.ISFORMULA('IC3 C'!K38),_xlfn.FORMULATEXT('IC3 C'!K38),'IC3 C'!K38))-LEN(SUBSTITUTE(IF(_xlfn.ISFORMULA('IC3 C'!K38),_xlfn.FORMULATEXT('IC3 C'!K38),'IC3 C'!K38),"""",""))&gt;LEN(IF(_xlfn.ISFORMULA('#_IC3 C'!K38),_xlfn.FORMULATEXT('#_IC3 C'!K38),'#_IC3 C'!K38))-LEN(SUBSTITUTE(IF(_xlfn.ISFORMULA('#_IC3 C'!K38),_xlfn.FORMULATEXT('#_IC3 C'!K38),'#_IC3 C'!K38),"""","")),TRUE,FALSE),"HardQuoteMsg",IF(LEN(IF(_xlfn.ISFORMULA('IC3 C'!K38),_xlfn.FORMULATEXT('IC3 C'!K38),'IC3 C'!K38))-LEN(SUBSTITUTE(IF(_xlfn.ISFORMULA('IC3 C'!K38),_xlfn.FORMULATEXT('IC3 C'!K38),'IC3 C'!K38),"$",""))&lt;LEN(IF(_xlfn.ISFORMULA('#_IC3 C'!K38),_xlfn.FORMULATEXT('#_IC3 C'!K38),'#_IC3 C'!K38))-LEN(SUBSTITUTE(IF(_xlfn.ISFORMULA('#_IC3 C'!K38),_xlfn.FORMULATEXT('#_IC3 C'!K38),'#_IC3 C'!K38),"$","")),TRUE,FALSE),"MissingAbsMsg",_xlfn.IFS(ISTEXT('#_IC3 C'!K38),FALSE,ISLOGICAL('#_IC3 C'!K38),FALSE,SUBSTITUTE(CELL("format",'#_IC3 C'!K38),"-","")=SUBSTITUTE(CELL("format",'IC3 C'!K38),"-",""),FALSE,CELL("format",'#_IC3 C'!K38)="G",FALSE,AND(CELL("format",'#_IC3 C'!K38)="F0",CELL("format",'IC3 C'!K38)="G"),FALSE,TRUE,IFERROR(IF(MATCH(CELL("format",'#_IC3 C'!K38),FormatCodes_SFX!$A$4:$A$53,0)&gt;0,TRUE),FALSE),TRUE,TRUE),"FormatMsg",TRUE,"PerfectMsg")</f>
        <v/>
      </c>
    </row>
    <row r="39" spans="1:11" x14ac:dyDescent="0.15">
      <c r="A39" s="80">
        <v>0</v>
      </c>
      <c r="B39" s="110">
        <v>0</v>
      </c>
      <c r="C39" s="80">
        <v>0</v>
      </c>
      <c r="F39" s="80">
        <v>0</v>
      </c>
      <c r="G39" s="80">
        <v>0</v>
      </c>
      <c r="H39" s="80">
        <v>0</v>
      </c>
      <c r="I39" s="80">
        <v>0</v>
      </c>
      <c r="J39" s="80" t="str">
        <f ca="1">_xlfn.IFS(ISBLANK('IC3 C'!J39),"",IF(NOT(ISNA('#_IC3 C'!J39)),IF(ISNA('IC3 C'!J39),TRUE,FALSE),FALSE),"StuNAMsg",IF(AND(ISNA('#_IC3 C'!J39),ISNA('IC3 C'!J39)),TRUE,FALSE),"PerfectMsg",IF(NOT(ISERROR('#_IC3 C'!J39)),IF(ISERROR('IC3 C'!J39),TRUE,FALSE),FALSE),"StuErrorMsg",IF(TYPE('#_IC3 C'!J39)&lt;&gt;TYPE('IC3 C'!J39),TRUE,FALSE),"WrongTypeMsg",IF(_xlfn.ISFORMULA('#_IC3 C'!J39),IF(NOT(_xlfn.ISFORMULA('IC3 C'!J39)),TRUE),FALSE),"MissingFormulaMsg",IF(NOT(AND(ISNUMBER(FIND("[",_xlfn.FORMULATEXT('#_IC3 C'!J39))),ISNUMBER(FIND("!",_xlfn.FORMULATEXT('#_IC3 C'!J39))))),AND(ISNUMBER(FIND("[",_xlfn.FORMULATEXT('IC3 C'!J39))),ISNUMBER(FIND("!",_xlfn.FORMULATEXT('IC3 C'!J39)))),FALSE),"ExternalRefsMsg",IF(ISNUMBER('#_IC3 C'!J39),IF(ABS('#_IC3 C'!J39-'IC3 C'!J39)&gt;0.00001,TRUE,FALSE),IF('#_IC3 C'!J39&lt;&gt;'IC3 C'!J39,TRUE,FALSE)),IF(ISNUMBER('#_IC3 C'!J39),IF('#_IC3 C'!J39&gt;'IC3 C'!J39,"TooLow","TooHigh"),"WrongAnswer"),NOT(_xlfn.ISFORMULA('#_IC3 C'!J39)),IF(_xlfn.IFS(ISTEXT('#_IC3 C'!J39),FALSE,ISLOGICAL('#_IC3 C'!J39),FALSE,SUBSTITUTE(CELL("format",'#_IC3 C'!J39),"-","")=SUBSTITUTE(CELL("format",'IC3 C'!J39),"-",""),FALSE,CELL("format",'#_IC3 C'!J39)="G",FALSE,AND(CELL("format",'#_IC3 C'!J39)="F0",CELL("format",'IC3 C'!J39)="G"),FALSE,TRUE,IFERROR(IF(MATCH(CELL("format",'#_IC3 C'!J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C'!J39),_xlfn.FORMULATEXT('IC3 C'!J39),'IC3 C'!J39),"9","#"),"8","#"),"7","#"),"6","#"),"5","#"),"4","#"),"3","#"),"2","#"),"1","#"),"0","#"),"$",""),"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C'!J39),_xlfn.FORMULATEXT('IC3 C'!J39),'IC3 C'!J39),"9","#"),"8","#"),"7","#"),"6","#"),"5","#"),"4","#"),"3","#"),"2","#"),"1","#"),"0","#"),"$","")," ",""),",","@"),"&gt;","@"),"&lt;","@"),"=","@"),")","@"),"(","@"),"^","@"),"/","@"),"+","@"),"*","@"),"-","@"),"@#","")))/2&gt;(LEN(SUBSTITUTE(SUBSTITUTE(SUBSTITUTE(SUBSTITUTE(SUBSTITUTE(SUBSTITUTE(SUBSTITUTE(SUBSTITUTE(SUBSTITUTE(SUBSTITUTE(SUBSTITUTE(SUBSTITUTE(SUBSTITUTE(SUBSTITUTE(SUBSTITUTE(SUBSTITUTE(SUBSTITUTE(SUBSTITUTE(SUBSTITUTE(SUBSTITUTE(SUBSTITUTE(SUBSTITUTE(SUBSTITUTE(IF(_xlfn.ISFORMULA('#_IC3 C'!J39),_xlfn.FORMULATEXT('#_IC3 C'!J39),'#_IC3 C'!J39),"9","#"),"8","#"),"7","#"),"6","#"),"5","#"),"4","#"),"3","#"),"2","#"),"1","#"),"0","#"),"$",""),"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C'!J39),_xlfn.FORMULATEXT('#_IC3 C'!J39),'#_IC3 C'!J39),"9","#"),"8","#"),"7","#"),"6","#"),"5","#"),"4","#"),"3","#"),"2","#"),"1","#"),"0","#"),"$","")," ",""),",","@"),"&gt;","@"),"&lt;","@"),"=","@"),")","@"),"(","@"),"^","@"),"/","@"),"+","@"),"*","@"),"-","@"),"@#","")))/2,TRUE,FALSE),"HardCodeMsg",IF(LEN(IF(_xlfn.ISFORMULA('IC3 C'!J39),_xlfn.FORMULATEXT('IC3 C'!J39),'IC3 C'!J39))-LEN(SUBSTITUTE(IF(_xlfn.ISFORMULA('IC3 C'!J39),_xlfn.FORMULATEXT('IC3 C'!J39),'IC3 C'!J39),"""",""))&gt;LEN(IF(_xlfn.ISFORMULA('#_IC3 C'!J39),_xlfn.FORMULATEXT('#_IC3 C'!J39),'#_IC3 C'!J39))-LEN(SUBSTITUTE(IF(_xlfn.ISFORMULA('#_IC3 C'!J39),_xlfn.FORMULATEXT('#_IC3 C'!J39),'#_IC3 C'!J39),"""","")),TRUE,FALSE),"HardQuoteMsg",IF(LEN(IF(_xlfn.ISFORMULA('IC3 C'!J39),_xlfn.FORMULATEXT('IC3 C'!J39),'IC3 C'!J39))-LEN(SUBSTITUTE(IF(_xlfn.ISFORMULA('IC3 C'!J39),_xlfn.FORMULATEXT('IC3 C'!J39),'IC3 C'!J39),"$",""))&lt;LEN(IF(_xlfn.ISFORMULA('#_IC3 C'!J39),_xlfn.FORMULATEXT('#_IC3 C'!J39),'#_IC3 C'!J39))-LEN(SUBSTITUTE(IF(_xlfn.ISFORMULA('#_IC3 C'!J39),_xlfn.FORMULATEXT('#_IC3 C'!J39),'#_IC3 C'!J39),"$","")),TRUE,FALSE),"MissingAbsMsg",_xlfn.IFS(ISTEXT('#_IC3 C'!J39),FALSE,ISLOGICAL('#_IC3 C'!J39),FALSE,SUBSTITUTE(CELL("format",'#_IC3 C'!J39),"-","")=SUBSTITUTE(CELL("format",'IC3 C'!J39),"-",""),FALSE,CELL("format",'#_IC3 C'!J39)="G",FALSE,AND(CELL("format",'#_IC3 C'!J39)="F0",CELL("format",'IC3 C'!J39)="G"),FALSE,TRUE,IFERROR(IF(MATCH(CELL("format",'#_IC3 C'!J39),FormatCodes_SFX!$A$4:$A$53,0)&gt;0,TRUE),FALSE),TRUE,TRUE),"FormatMsg",TRUE,"PerfectMsg")</f>
        <v/>
      </c>
      <c r="K39" s="110" t="str">
        <f ca="1">_xlfn.IFS(ISBLANK('IC3 C'!K39),"",IF(NOT(ISNA('#_IC3 C'!K39)),IF(ISNA('IC3 C'!K39),TRUE,FALSE),FALSE),"StuNAMsg",IF(AND(ISNA('#_IC3 C'!K39),ISNA('IC3 C'!K39)),TRUE,FALSE),"PerfectMsg",IF(NOT(ISERROR('#_IC3 C'!K39)),IF(ISERROR('IC3 C'!K39),TRUE,FALSE),FALSE),"StuErrorMsg",IF(TYPE('#_IC3 C'!K39)&lt;&gt;TYPE('IC3 C'!K39),TRUE,FALSE),"WrongTypeMsg",IF(_xlfn.ISFORMULA('#_IC3 C'!K39),IF(NOT(_xlfn.ISFORMULA('IC3 C'!K39)),TRUE),FALSE),"MissingFormulaMsg",IF(NOT(AND(ISNUMBER(FIND("[",_xlfn.FORMULATEXT('#_IC3 C'!K39))),ISNUMBER(FIND("!",_xlfn.FORMULATEXT('#_IC3 C'!K39))))),AND(ISNUMBER(FIND("[",_xlfn.FORMULATEXT('IC3 C'!K39))),ISNUMBER(FIND("!",_xlfn.FORMULATEXT('IC3 C'!K39)))),FALSE),"ExternalRefsMsg",IF(ISNUMBER('#_IC3 C'!K39),IF(ABS('#_IC3 C'!K39-'IC3 C'!K39)&gt;0.00001,TRUE,FALSE),IF('#_IC3 C'!K39&lt;&gt;'IC3 C'!K39,TRUE,FALSE)),IF(ISNUMBER('#_IC3 C'!K39),IF('#_IC3 C'!K39&gt;'IC3 C'!K39,"TooLow","TooHigh"),"WrongAnswer"),NOT(_xlfn.ISFORMULA('#_IC3 C'!K39)),IF(_xlfn.IFS(ISTEXT('#_IC3 C'!K39),FALSE,ISLOGICAL('#_IC3 C'!K39),FALSE,SUBSTITUTE(CELL("format",'#_IC3 C'!K39),"-","")=SUBSTITUTE(CELL("format",'IC3 C'!K39),"-",""),FALSE,CELL("format",'#_IC3 C'!K39)="G",FALSE,AND(CELL("format",'#_IC3 C'!K39)="F0",CELL("format",'IC3 C'!K39)="G"),FALSE,TRUE,IFERROR(IF(MATCH(CELL("format",'#_IC3 C'!K39),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C'!K39),_xlfn.FORMULATEXT('IC3 C'!K39),'IC3 C'!K39),"9","#"),"8","#"),"7","#"),"6","#"),"5","#"),"4","#"),"3","#"),"2","#"),"1","#"),"0","#"),"$",""),"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C'!K39),_xlfn.FORMULATEXT('IC3 C'!K39),'IC3 C'!K39),"9","#"),"8","#"),"7","#"),"6","#"),"5","#"),"4","#"),"3","#"),"2","#"),"1","#"),"0","#"),"$","")," ",""),",","@"),"&gt;","@"),"&lt;","@"),"=","@"),")","@"),"(","@"),"^","@"),"/","@"),"+","@"),"*","@"),"-","@"),"@#","")))/2&gt;(LEN(SUBSTITUTE(SUBSTITUTE(SUBSTITUTE(SUBSTITUTE(SUBSTITUTE(SUBSTITUTE(SUBSTITUTE(SUBSTITUTE(SUBSTITUTE(SUBSTITUTE(SUBSTITUTE(SUBSTITUTE(SUBSTITUTE(SUBSTITUTE(SUBSTITUTE(SUBSTITUTE(SUBSTITUTE(SUBSTITUTE(SUBSTITUTE(SUBSTITUTE(SUBSTITUTE(SUBSTITUTE(SUBSTITUTE(IF(_xlfn.ISFORMULA('#_IC3 C'!K39),_xlfn.FORMULATEXT('#_IC3 C'!K39),'#_IC3 C'!K39),"9","#"),"8","#"),"7","#"),"6","#"),"5","#"),"4","#"),"3","#"),"2","#"),"1","#"),"0","#"),"$",""),"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C'!K39),_xlfn.FORMULATEXT('#_IC3 C'!K39),'#_IC3 C'!K39),"9","#"),"8","#"),"7","#"),"6","#"),"5","#"),"4","#"),"3","#"),"2","#"),"1","#"),"0","#"),"$","")," ",""),",","@"),"&gt;","@"),"&lt;","@"),"=","@"),")","@"),"(","@"),"^","@"),"/","@"),"+","@"),"*","@"),"-","@"),"@#","")))/2,TRUE,FALSE),"HardCodeMsg",IF(LEN(IF(_xlfn.ISFORMULA('IC3 C'!K39),_xlfn.FORMULATEXT('IC3 C'!K39),'IC3 C'!K39))-LEN(SUBSTITUTE(IF(_xlfn.ISFORMULA('IC3 C'!K39),_xlfn.FORMULATEXT('IC3 C'!K39),'IC3 C'!K39),"""",""))&gt;LEN(IF(_xlfn.ISFORMULA('#_IC3 C'!K39),_xlfn.FORMULATEXT('#_IC3 C'!K39),'#_IC3 C'!K39))-LEN(SUBSTITUTE(IF(_xlfn.ISFORMULA('#_IC3 C'!K39),_xlfn.FORMULATEXT('#_IC3 C'!K39),'#_IC3 C'!K39),"""","")),TRUE,FALSE),"HardQuoteMsg",IF(LEN(IF(_xlfn.ISFORMULA('IC3 C'!K39),_xlfn.FORMULATEXT('IC3 C'!K39),'IC3 C'!K39))-LEN(SUBSTITUTE(IF(_xlfn.ISFORMULA('IC3 C'!K39),_xlfn.FORMULATEXT('IC3 C'!K39),'IC3 C'!K39),"$",""))&lt;LEN(IF(_xlfn.ISFORMULA('#_IC3 C'!K39),_xlfn.FORMULATEXT('#_IC3 C'!K39),'#_IC3 C'!K39))-LEN(SUBSTITUTE(IF(_xlfn.ISFORMULA('#_IC3 C'!K39),_xlfn.FORMULATEXT('#_IC3 C'!K39),'#_IC3 C'!K39),"$","")),TRUE,FALSE),"MissingAbsMsg",_xlfn.IFS(ISTEXT('#_IC3 C'!K39),FALSE,ISLOGICAL('#_IC3 C'!K39),FALSE,SUBSTITUTE(CELL("format",'#_IC3 C'!K39),"-","")=SUBSTITUTE(CELL("format",'IC3 C'!K39),"-",""),FALSE,CELL("format",'#_IC3 C'!K39)="G",FALSE,AND(CELL("format",'#_IC3 C'!K39)="F0",CELL("format",'IC3 C'!K39)="G"),FALSE,TRUE,IFERROR(IF(MATCH(CELL("format",'#_IC3 C'!K39),FormatCodes_SFX!$A$4:$A$53,0)&gt;0,TRUE),FALSE),TRUE,TRUE),"FormatMsg",TRUE,"PerfectMsg")</f>
        <v/>
      </c>
    </row>
    <row r="40" spans="1:11" x14ac:dyDescent="0.15">
      <c r="A40" s="80">
        <v>0</v>
      </c>
      <c r="B40" s="110">
        <v>0</v>
      </c>
      <c r="C40" s="80">
        <v>0</v>
      </c>
      <c r="F40" s="80">
        <v>0</v>
      </c>
      <c r="G40" s="80">
        <v>0</v>
      </c>
      <c r="H40" s="80">
        <v>0</v>
      </c>
      <c r="I40" s="80">
        <v>0</v>
      </c>
      <c r="J40" s="80" t="str">
        <f ca="1">_xlfn.IFS(ISBLANK('IC3 C'!J40),"",IF(NOT(ISNA('#_IC3 C'!J40)),IF(ISNA('IC3 C'!J40),TRUE,FALSE),FALSE),"StuNAMsg",IF(AND(ISNA('#_IC3 C'!J40),ISNA('IC3 C'!J40)),TRUE,FALSE),"PerfectMsg",IF(NOT(ISERROR('#_IC3 C'!J40)),IF(ISERROR('IC3 C'!J40),TRUE,FALSE),FALSE),"StuErrorMsg",IF(TYPE('#_IC3 C'!J40)&lt;&gt;TYPE('IC3 C'!J40),TRUE,FALSE),"WrongTypeMsg",IF(_xlfn.ISFORMULA('#_IC3 C'!J40),IF(NOT(_xlfn.ISFORMULA('IC3 C'!J40)),TRUE),FALSE),"MissingFormulaMsg",IF(NOT(AND(ISNUMBER(FIND("[",_xlfn.FORMULATEXT('#_IC3 C'!J40))),ISNUMBER(FIND("!",_xlfn.FORMULATEXT('#_IC3 C'!J40))))),AND(ISNUMBER(FIND("[",_xlfn.FORMULATEXT('IC3 C'!J40))),ISNUMBER(FIND("!",_xlfn.FORMULATEXT('IC3 C'!J40)))),FALSE),"ExternalRefsMsg",IF(ISNUMBER('#_IC3 C'!J40),IF(ABS('#_IC3 C'!J40-'IC3 C'!J40)&gt;0.00001,TRUE,FALSE),IF('#_IC3 C'!J40&lt;&gt;'IC3 C'!J40,TRUE,FALSE)),IF(ISNUMBER('#_IC3 C'!J40),IF('#_IC3 C'!J40&gt;'IC3 C'!J40,"TooLow","TooHigh"),"WrongAnswer"),NOT(_xlfn.ISFORMULA('#_IC3 C'!J40)),IF(_xlfn.IFS(ISTEXT('#_IC3 C'!J40),FALSE,ISLOGICAL('#_IC3 C'!J40),FALSE,SUBSTITUTE(CELL("format",'#_IC3 C'!J40),"-","")=SUBSTITUTE(CELL("format",'IC3 C'!J40),"-",""),FALSE,CELL("format",'#_IC3 C'!J40)="G",FALSE,AND(CELL("format",'#_IC3 C'!J40)="F0",CELL("format",'IC3 C'!J40)="G"),FALSE,TRUE,IFERROR(IF(MATCH(CELL("format",'#_IC3 C'!J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C'!J40),_xlfn.FORMULATEXT('IC3 C'!J40),'IC3 C'!J40),"9","#"),"8","#"),"7","#"),"6","#"),"5","#"),"4","#"),"3","#"),"2","#"),"1","#"),"0","#"),"$",""),"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C'!J40),_xlfn.FORMULATEXT('IC3 C'!J40),'IC3 C'!J40),"9","#"),"8","#"),"7","#"),"6","#"),"5","#"),"4","#"),"3","#"),"2","#"),"1","#"),"0","#"),"$","")," ",""),",","@"),"&gt;","@"),"&lt;","@"),"=","@"),")","@"),"(","@"),"^","@"),"/","@"),"+","@"),"*","@"),"-","@"),"@#","")))/2&gt;(LEN(SUBSTITUTE(SUBSTITUTE(SUBSTITUTE(SUBSTITUTE(SUBSTITUTE(SUBSTITUTE(SUBSTITUTE(SUBSTITUTE(SUBSTITUTE(SUBSTITUTE(SUBSTITUTE(SUBSTITUTE(SUBSTITUTE(SUBSTITUTE(SUBSTITUTE(SUBSTITUTE(SUBSTITUTE(SUBSTITUTE(SUBSTITUTE(SUBSTITUTE(SUBSTITUTE(SUBSTITUTE(SUBSTITUTE(IF(_xlfn.ISFORMULA('#_IC3 C'!J40),_xlfn.FORMULATEXT('#_IC3 C'!J40),'#_IC3 C'!J40),"9","#"),"8","#"),"7","#"),"6","#"),"5","#"),"4","#"),"3","#"),"2","#"),"1","#"),"0","#"),"$",""),"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C'!J40),_xlfn.FORMULATEXT('#_IC3 C'!J40),'#_IC3 C'!J40),"9","#"),"8","#"),"7","#"),"6","#"),"5","#"),"4","#"),"3","#"),"2","#"),"1","#"),"0","#"),"$","")," ",""),",","@"),"&gt;","@"),"&lt;","@"),"=","@"),")","@"),"(","@"),"^","@"),"/","@"),"+","@"),"*","@"),"-","@"),"@#","")))/2,TRUE,FALSE),"HardCodeMsg",IF(LEN(IF(_xlfn.ISFORMULA('IC3 C'!J40),_xlfn.FORMULATEXT('IC3 C'!J40),'IC3 C'!J40))-LEN(SUBSTITUTE(IF(_xlfn.ISFORMULA('IC3 C'!J40),_xlfn.FORMULATEXT('IC3 C'!J40),'IC3 C'!J40),"""",""))&gt;LEN(IF(_xlfn.ISFORMULA('#_IC3 C'!J40),_xlfn.FORMULATEXT('#_IC3 C'!J40),'#_IC3 C'!J40))-LEN(SUBSTITUTE(IF(_xlfn.ISFORMULA('#_IC3 C'!J40),_xlfn.FORMULATEXT('#_IC3 C'!J40),'#_IC3 C'!J40),"""","")),TRUE,FALSE),"HardQuoteMsg",IF(LEN(IF(_xlfn.ISFORMULA('IC3 C'!J40),_xlfn.FORMULATEXT('IC3 C'!J40),'IC3 C'!J40))-LEN(SUBSTITUTE(IF(_xlfn.ISFORMULA('IC3 C'!J40),_xlfn.FORMULATEXT('IC3 C'!J40),'IC3 C'!J40),"$",""))&lt;LEN(IF(_xlfn.ISFORMULA('#_IC3 C'!J40),_xlfn.FORMULATEXT('#_IC3 C'!J40),'#_IC3 C'!J40))-LEN(SUBSTITUTE(IF(_xlfn.ISFORMULA('#_IC3 C'!J40),_xlfn.FORMULATEXT('#_IC3 C'!J40),'#_IC3 C'!J40),"$","")),TRUE,FALSE),"MissingAbsMsg",_xlfn.IFS(ISTEXT('#_IC3 C'!J40),FALSE,ISLOGICAL('#_IC3 C'!J40),FALSE,SUBSTITUTE(CELL("format",'#_IC3 C'!J40),"-","")=SUBSTITUTE(CELL("format",'IC3 C'!J40),"-",""),FALSE,CELL("format",'#_IC3 C'!J40)="G",FALSE,AND(CELL("format",'#_IC3 C'!J40)="F0",CELL("format",'IC3 C'!J40)="G"),FALSE,TRUE,IFERROR(IF(MATCH(CELL("format",'#_IC3 C'!J40),FormatCodes_SFX!$A$4:$A$53,0)&gt;0,TRUE),FALSE),TRUE,TRUE),"FormatMsg",TRUE,"PerfectMsg")</f>
        <v/>
      </c>
      <c r="K40" s="110" t="str">
        <f ca="1">_xlfn.IFS(ISBLANK('IC3 C'!K40),"",IF(NOT(ISNA('#_IC3 C'!K40)),IF(ISNA('IC3 C'!K40),TRUE,FALSE),FALSE),"StuNAMsg",IF(AND(ISNA('#_IC3 C'!K40),ISNA('IC3 C'!K40)),TRUE,FALSE),"PerfectMsg",IF(NOT(ISERROR('#_IC3 C'!K40)),IF(ISERROR('IC3 C'!K40),TRUE,FALSE),FALSE),"StuErrorMsg",IF(TYPE('#_IC3 C'!K40)&lt;&gt;TYPE('IC3 C'!K40),TRUE,FALSE),"WrongTypeMsg",IF(_xlfn.ISFORMULA('#_IC3 C'!K40),IF(NOT(_xlfn.ISFORMULA('IC3 C'!K40)),TRUE),FALSE),"MissingFormulaMsg",IF(NOT(AND(ISNUMBER(FIND("[",_xlfn.FORMULATEXT('#_IC3 C'!K40))),ISNUMBER(FIND("!",_xlfn.FORMULATEXT('#_IC3 C'!K40))))),AND(ISNUMBER(FIND("[",_xlfn.FORMULATEXT('IC3 C'!K40))),ISNUMBER(FIND("!",_xlfn.FORMULATEXT('IC3 C'!K40)))),FALSE),"ExternalRefsMsg",IF(ISNUMBER('#_IC3 C'!K40),IF(ABS('#_IC3 C'!K40-'IC3 C'!K40)&gt;0.00001,TRUE,FALSE),IF('#_IC3 C'!K40&lt;&gt;'IC3 C'!K40,TRUE,FALSE)),IF(ISNUMBER('#_IC3 C'!K40),IF('#_IC3 C'!K40&gt;'IC3 C'!K40,"TooLow","TooHigh"),"WrongAnswer"),NOT(_xlfn.ISFORMULA('#_IC3 C'!K40)),IF(_xlfn.IFS(ISTEXT('#_IC3 C'!K40),FALSE,ISLOGICAL('#_IC3 C'!K40),FALSE,SUBSTITUTE(CELL("format",'#_IC3 C'!K40),"-","")=SUBSTITUTE(CELL("format",'IC3 C'!K40),"-",""),FALSE,CELL("format",'#_IC3 C'!K40)="G",FALSE,AND(CELL("format",'#_IC3 C'!K40)="F0",CELL("format",'IC3 C'!K40)="G"),FALSE,TRUE,IFERROR(IF(MATCH(CELL("format",'#_IC3 C'!K40),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C'!K40),_xlfn.FORMULATEXT('IC3 C'!K40),'IC3 C'!K40),"9","#"),"8","#"),"7","#"),"6","#"),"5","#"),"4","#"),"3","#"),"2","#"),"1","#"),"0","#"),"$",""),"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C'!K40),_xlfn.FORMULATEXT('IC3 C'!K40),'IC3 C'!K40),"9","#"),"8","#"),"7","#"),"6","#"),"5","#"),"4","#"),"3","#"),"2","#"),"1","#"),"0","#"),"$","")," ",""),",","@"),"&gt;","@"),"&lt;","@"),"=","@"),")","@"),"(","@"),"^","@"),"/","@"),"+","@"),"*","@"),"-","@"),"@#","")))/2&gt;(LEN(SUBSTITUTE(SUBSTITUTE(SUBSTITUTE(SUBSTITUTE(SUBSTITUTE(SUBSTITUTE(SUBSTITUTE(SUBSTITUTE(SUBSTITUTE(SUBSTITUTE(SUBSTITUTE(SUBSTITUTE(SUBSTITUTE(SUBSTITUTE(SUBSTITUTE(SUBSTITUTE(SUBSTITUTE(SUBSTITUTE(SUBSTITUTE(SUBSTITUTE(SUBSTITUTE(SUBSTITUTE(SUBSTITUTE(IF(_xlfn.ISFORMULA('#_IC3 C'!K40),_xlfn.FORMULATEXT('#_IC3 C'!K40),'#_IC3 C'!K40),"9","#"),"8","#"),"7","#"),"6","#"),"5","#"),"4","#"),"3","#"),"2","#"),"1","#"),"0","#"),"$",""),"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C'!K40),_xlfn.FORMULATEXT('#_IC3 C'!K40),'#_IC3 C'!K40),"9","#"),"8","#"),"7","#"),"6","#"),"5","#"),"4","#"),"3","#"),"2","#"),"1","#"),"0","#"),"$","")," ",""),",","@"),"&gt;","@"),"&lt;","@"),"=","@"),")","@"),"(","@"),"^","@"),"/","@"),"+","@"),"*","@"),"-","@"),"@#","")))/2,TRUE,FALSE),"HardCodeMsg",IF(LEN(IF(_xlfn.ISFORMULA('IC3 C'!K40),_xlfn.FORMULATEXT('IC3 C'!K40),'IC3 C'!K40))-LEN(SUBSTITUTE(IF(_xlfn.ISFORMULA('IC3 C'!K40),_xlfn.FORMULATEXT('IC3 C'!K40),'IC3 C'!K40),"""",""))&gt;LEN(IF(_xlfn.ISFORMULA('#_IC3 C'!K40),_xlfn.FORMULATEXT('#_IC3 C'!K40),'#_IC3 C'!K40))-LEN(SUBSTITUTE(IF(_xlfn.ISFORMULA('#_IC3 C'!K40),_xlfn.FORMULATEXT('#_IC3 C'!K40),'#_IC3 C'!K40),"""","")),TRUE,FALSE),"HardQuoteMsg",IF(LEN(IF(_xlfn.ISFORMULA('IC3 C'!K40),_xlfn.FORMULATEXT('IC3 C'!K40),'IC3 C'!K40))-LEN(SUBSTITUTE(IF(_xlfn.ISFORMULA('IC3 C'!K40),_xlfn.FORMULATEXT('IC3 C'!K40),'IC3 C'!K40),"$",""))&lt;LEN(IF(_xlfn.ISFORMULA('#_IC3 C'!K40),_xlfn.FORMULATEXT('#_IC3 C'!K40),'#_IC3 C'!K40))-LEN(SUBSTITUTE(IF(_xlfn.ISFORMULA('#_IC3 C'!K40),_xlfn.FORMULATEXT('#_IC3 C'!K40),'#_IC3 C'!K40),"$","")),TRUE,FALSE),"MissingAbsMsg",_xlfn.IFS(ISTEXT('#_IC3 C'!K40),FALSE,ISLOGICAL('#_IC3 C'!K40),FALSE,SUBSTITUTE(CELL("format",'#_IC3 C'!K40),"-","")=SUBSTITUTE(CELL("format",'IC3 C'!K40),"-",""),FALSE,CELL("format",'#_IC3 C'!K40)="G",FALSE,AND(CELL("format",'#_IC3 C'!K40)="F0",CELL("format",'IC3 C'!K40)="G"),FALSE,TRUE,IFERROR(IF(MATCH(CELL("format",'#_IC3 C'!K40),FormatCodes_SFX!$A$4:$A$53,0)&gt;0,TRUE),FALSE),TRUE,TRUE),"FormatMsg",TRUE,"PerfectMsg")</f>
        <v/>
      </c>
    </row>
    <row r="41" spans="1:11" x14ac:dyDescent="0.15">
      <c r="A41" s="80">
        <v>0</v>
      </c>
      <c r="B41" s="110">
        <v>0</v>
      </c>
      <c r="C41" s="80">
        <v>0</v>
      </c>
      <c r="F41" s="80">
        <v>0</v>
      </c>
      <c r="G41" s="80">
        <v>0</v>
      </c>
      <c r="H41" s="80">
        <v>0</v>
      </c>
      <c r="I41" s="80">
        <v>0</v>
      </c>
      <c r="J41" s="80" t="str">
        <f ca="1">_xlfn.IFS(ISBLANK('IC3 C'!J41),"",IF(NOT(ISNA('#_IC3 C'!J41)),IF(ISNA('IC3 C'!J41),TRUE,FALSE),FALSE),"StuNAMsg",IF(AND(ISNA('#_IC3 C'!J41),ISNA('IC3 C'!J41)),TRUE,FALSE),"PerfectMsg",IF(NOT(ISERROR('#_IC3 C'!J41)),IF(ISERROR('IC3 C'!J41),TRUE,FALSE),FALSE),"StuErrorMsg",IF(TYPE('#_IC3 C'!J41)&lt;&gt;TYPE('IC3 C'!J41),TRUE,FALSE),"WrongTypeMsg",IF(_xlfn.ISFORMULA('#_IC3 C'!J41),IF(NOT(_xlfn.ISFORMULA('IC3 C'!J41)),TRUE),FALSE),"MissingFormulaMsg",IF(NOT(AND(ISNUMBER(FIND("[",_xlfn.FORMULATEXT('#_IC3 C'!J41))),ISNUMBER(FIND("!",_xlfn.FORMULATEXT('#_IC3 C'!J41))))),AND(ISNUMBER(FIND("[",_xlfn.FORMULATEXT('IC3 C'!J41))),ISNUMBER(FIND("!",_xlfn.FORMULATEXT('IC3 C'!J41)))),FALSE),"ExternalRefsMsg",IF(ISNUMBER('#_IC3 C'!J41),IF(ABS('#_IC3 C'!J41-'IC3 C'!J41)&gt;0.00001,TRUE,FALSE),IF('#_IC3 C'!J41&lt;&gt;'IC3 C'!J41,TRUE,FALSE)),IF(ISNUMBER('#_IC3 C'!J41),IF('#_IC3 C'!J41&gt;'IC3 C'!J41,"TooLow","TooHigh"),"WrongAnswer"),NOT(_xlfn.ISFORMULA('#_IC3 C'!J41)),IF(_xlfn.IFS(ISTEXT('#_IC3 C'!J41),FALSE,ISLOGICAL('#_IC3 C'!J41),FALSE,SUBSTITUTE(CELL("format",'#_IC3 C'!J41),"-","")=SUBSTITUTE(CELL("format",'IC3 C'!J41),"-",""),FALSE,CELL("format",'#_IC3 C'!J41)="G",FALSE,AND(CELL("format",'#_IC3 C'!J41)="F0",CELL("format",'IC3 C'!J41)="G"),FALSE,TRUE,IFERROR(IF(MATCH(CELL("format",'#_IC3 C'!J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C'!J41),_xlfn.FORMULATEXT('IC3 C'!J41),'IC3 C'!J41),"9","#"),"8","#"),"7","#"),"6","#"),"5","#"),"4","#"),"3","#"),"2","#"),"1","#"),"0","#"),"$","")," ",""),",","@"),"&gt;","@"),"&lt;","@"),"=","@"),")","@"),"(","@"),"^","@"),"/","@"),"+","@"),"*","@"),"-","@"))-LEN(SUBSTITUTE(SUBSTITUTE(SUBSTITUTE(SUBSTITUTE(SUBSTITUTE(SUBSTITUTE(SUBSTITUTE(SUBSTITUTE(SUBSTITUTE(SUBSTITUTE(SUBSTITUTE(SUBSTITUTE(SUBSTITUTE(SUBSTITUTE(SUBSTITUTE(SUBSTITUTE(SUBSTITUTE(SUBSTITUTE(SUBSTITUTE(SUBSTITUTE(SUBSTITUTE(SUBSTITUTE(SUBSTITUTE(SUBSTITUTE(IF(_xlfn.ISFORMULA('IC3 C'!J41),_xlfn.FORMULATEXT('IC3 C'!J41),'IC3 C'!J41),"9","#"),"8","#"),"7","#"),"6","#"),"5","#"),"4","#"),"3","#"),"2","#"),"1","#"),"0","#"),"$","")," ",""),",","@"),"&gt;","@"),"&lt;","@"),"=","@"),")","@"),"(","@"),"^","@"),"/","@"),"+","@"),"*","@"),"-","@"),"@#","")))/2&gt;(LEN(SUBSTITUTE(SUBSTITUTE(SUBSTITUTE(SUBSTITUTE(SUBSTITUTE(SUBSTITUTE(SUBSTITUTE(SUBSTITUTE(SUBSTITUTE(SUBSTITUTE(SUBSTITUTE(SUBSTITUTE(SUBSTITUTE(SUBSTITUTE(SUBSTITUTE(SUBSTITUTE(SUBSTITUTE(SUBSTITUTE(SUBSTITUTE(SUBSTITUTE(SUBSTITUTE(SUBSTITUTE(SUBSTITUTE(IF(_xlfn.ISFORMULA('#_IC3 C'!J41),_xlfn.FORMULATEXT('#_IC3 C'!J41),'#_IC3 C'!J41),"9","#"),"8","#"),"7","#"),"6","#"),"5","#"),"4","#"),"3","#"),"2","#"),"1","#"),"0","#"),"$",""),"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C'!J41),_xlfn.FORMULATEXT('#_IC3 C'!J41),'#_IC3 C'!J41),"9","#"),"8","#"),"7","#"),"6","#"),"5","#"),"4","#"),"3","#"),"2","#"),"1","#"),"0","#"),"$","")," ",""),",","@"),"&gt;","@"),"&lt;","@"),"=","@"),")","@"),"(","@"),"^","@"),"/","@"),"+","@"),"*","@"),"-","@"),"@#","")))/2,TRUE,FALSE),"HardCodeMsg",IF(LEN(IF(_xlfn.ISFORMULA('IC3 C'!J41),_xlfn.FORMULATEXT('IC3 C'!J41),'IC3 C'!J41))-LEN(SUBSTITUTE(IF(_xlfn.ISFORMULA('IC3 C'!J41),_xlfn.FORMULATEXT('IC3 C'!J41),'IC3 C'!J41),"""",""))&gt;LEN(IF(_xlfn.ISFORMULA('#_IC3 C'!J41),_xlfn.FORMULATEXT('#_IC3 C'!J41),'#_IC3 C'!J41))-LEN(SUBSTITUTE(IF(_xlfn.ISFORMULA('#_IC3 C'!J41),_xlfn.FORMULATEXT('#_IC3 C'!J41),'#_IC3 C'!J41),"""","")),TRUE,FALSE),"HardQuoteMsg",IF(LEN(IF(_xlfn.ISFORMULA('IC3 C'!J41),_xlfn.FORMULATEXT('IC3 C'!J41),'IC3 C'!J41))-LEN(SUBSTITUTE(IF(_xlfn.ISFORMULA('IC3 C'!J41),_xlfn.FORMULATEXT('IC3 C'!J41),'IC3 C'!J41),"$",""))&lt;LEN(IF(_xlfn.ISFORMULA('#_IC3 C'!J41),_xlfn.FORMULATEXT('#_IC3 C'!J41),'#_IC3 C'!J41))-LEN(SUBSTITUTE(IF(_xlfn.ISFORMULA('#_IC3 C'!J41),_xlfn.FORMULATEXT('#_IC3 C'!J41),'#_IC3 C'!J41),"$","")),TRUE,FALSE),"MissingAbsMsg",_xlfn.IFS(ISTEXT('#_IC3 C'!J41),FALSE,ISLOGICAL('#_IC3 C'!J41),FALSE,SUBSTITUTE(CELL("format",'#_IC3 C'!J41),"-","")=SUBSTITUTE(CELL("format",'IC3 C'!J41),"-",""),FALSE,CELL("format",'#_IC3 C'!J41)="G",FALSE,AND(CELL("format",'#_IC3 C'!J41)="F0",CELL("format",'IC3 C'!J41)="G"),FALSE,TRUE,IFERROR(IF(MATCH(CELL("format",'#_IC3 C'!J41),FormatCodes_SFX!$A$4:$A$53,0)&gt;0,TRUE),FALSE),TRUE,TRUE),"FormatMsg",TRUE,"PerfectMsg")</f>
        <v/>
      </c>
      <c r="K41" s="110" t="str">
        <f ca="1">_xlfn.IFS(ISBLANK('IC3 C'!K41),"",IF(NOT(ISNA('#_IC3 C'!K41)),IF(ISNA('IC3 C'!K41),TRUE,FALSE),FALSE),"StuNAMsg",IF(AND(ISNA('#_IC3 C'!K41),ISNA('IC3 C'!K41)),TRUE,FALSE),"PerfectMsg",IF(NOT(ISERROR('#_IC3 C'!K41)),IF(ISERROR('IC3 C'!K41),TRUE,FALSE),FALSE),"StuErrorMsg",IF(TYPE('#_IC3 C'!K41)&lt;&gt;TYPE('IC3 C'!K41),TRUE,FALSE),"WrongTypeMsg",IF(_xlfn.ISFORMULA('#_IC3 C'!K41),IF(NOT(_xlfn.ISFORMULA('IC3 C'!K41)),TRUE),FALSE),"MissingFormulaMsg",IF(NOT(AND(ISNUMBER(FIND("[",_xlfn.FORMULATEXT('#_IC3 C'!K41))),ISNUMBER(FIND("!",_xlfn.FORMULATEXT('#_IC3 C'!K41))))),AND(ISNUMBER(FIND("[",_xlfn.FORMULATEXT('IC3 C'!K41))),ISNUMBER(FIND("!",_xlfn.FORMULATEXT('IC3 C'!K41)))),FALSE),"ExternalRefsMsg",IF(ISNUMBER('#_IC3 C'!K41),IF(ABS('#_IC3 C'!K41-'IC3 C'!K41)&gt;0.00001,TRUE,FALSE),IF('#_IC3 C'!K41&lt;&gt;'IC3 C'!K41,TRUE,FALSE)),IF(ISNUMBER('#_IC3 C'!K41),IF('#_IC3 C'!K41&gt;'IC3 C'!K41,"TooLow","TooHigh"),"WrongAnswer"),NOT(_xlfn.ISFORMULA('#_IC3 C'!K41)),IF(_xlfn.IFS(ISTEXT('#_IC3 C'!K41),FALSE,ISLOGICAL('#_IC3 C'!K41),FALSE,SUBSTITUTE(CELL("format",'#_IC3 C'!K41),"-","")=SUBSTITUTE(CELL("format",'IC3 C'!K41),"-",""),FALSE,CELL("format",'#_IC3 C'!K41)="G",FALSE,AND(CELL("format",'#_IC3 C'!K41)="F0",CELL("format",'IC3 C'!K41)="G"),FALSE,TRUE,IFERROR(IF(MATCH(CELL("format",'#_IC3 C'!K41)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IC3 C'!K41),_xlfn.FORMULATEXT('IC3 C'!K41),'IC3 C'!K41),"9","#"),"8","#"),"7","#"),"6","#"),"5","#"),"4","#"),"3","#"),"2","#"),"1","#"),"0","#"),"$","")," ",""),",","@"),"&gt;","@"),"&lt;","@"),"=","@"),")","@"),"(","@"),"^","@"),"/","@"),"+","@"),"*","@"),"-","@"))-LEN(SUBSTITUTE(SUBSTITUTE(SUBSTITUTE(SUBSTITUTE(SUBSTITUTE(SUBSTITUTE(SUBSTITUTE(SUBSTITUTE(SUBSTITUTE(SUBSTITUTE(SUBSTITUTE(SUBSTITUTE(SUBSTITUTE(SUBSTITUTE(SUBSTITUTE(SUBSTITUTE(SUBSTITUTE(SUBSTITUTE(SUBSTITUTE(SUBSTITUTE(SUBSTITUTE(SUBSTITUTE(SUBSTITUTE(SUBSTITUTE(IF(_xlfn.ISFORMULA('IC3 C'!K41),_xlfn.FORMULATEXT('IC3 C'!K41),'IC3 C'!K41),"9","#"),"8","#"),"7","#"),"6","#"),"5","#"),"4","#"),"3","#"),"2","#"),"1","#"),"0","#"),"$","")," ",""),",","@"),"&gt;","@"),"&lt;","@"),"=","@"),")","@"),"(","@"),"^","@"),"/","@"),"+","@"),"*","@"),"-","@"),"@#","")))/2&gt;(LEN(SUBSTITUTE(SUBSTITUTE(SUBSTITUTE(SUBSTITUTE(SUBSTITUTE(SUBSTITUTE(SUBSTITUTE(SUBSTITUTE(SUBSTITUTE(SUBSTITUTE(SUBSTITUTE(SUBSTITUTE(SUBSTITUTE(SUBSTITUTE(SUBSTITUTE(SUBSTITUTE(SUBSTITUTE(SUBSTITUTE(SUBSTITUTE(SUBSTITUTE(SUBSTITUTE(SUBSTITUTE(SUBSTITUTE(IF(_xlfn.ISFORMULA('#_IC3 C'!K41),_xlfn.FORMULATEXT('#_IC3 C'!K41),'#_IC3 C'!K41),"9","#"),"8","#"),"7","#"),"6","#"),"5","#"),"4","#"),"3","#"),"2","#"),"1","#"),"0","#"),"$","")," ",""),",","@"),"&gt;","@"),"&lt;","@"),"=","@"),")","@"),"(","@"),"^","@"),"/","@"),"+","@"),"*","@"),"-","@"))-LEN(SUBSTITUTE(SUBSTITUTE(SUBSTITUTE(SUBSTITUTE(SUBSTITUTE(SUBSTITUTE(SUBSTITUTE(SUBSTITUTE(SUBSTITUTE(SUBSTITUTE(SUBSTITUTE(SUBSTITUTE(SUBSTITUTE(SUBSTITUTE(SUBSTITUTE(SUBSTITUTE(SUBSTITUTE(SUBSTITUTE(SUBSTITUTE(SUBSTITUTE(SUBSTITUTE(SUBSTITUTE(SUBSTITUTE(SUBSTITUTE(IF(_xlfn.ISFORMULA('#_IC3 C'!K41),_xlfn.FORMULATEXT('#_IC3 C'!K41),'#_IC3 C'!K41),"9","#"),"8","#"),"7","#"),"6","#"),"5","#"),"4","#"),"3","#"),"2","#"),"1","#"),"0","#"),"$","")," ",""),",","@"),"&gt;","@"),"&lt;","@"),"=","@"),")","@"),"(","@"),"^","@"),"/","@"),"+","@"),"*","@"),"-","@"),"@#","")))/2,TRUE,FALSE),"HardCodeMsg",IF(LEN(IF(_xlfn.ISFORMULA('IC3 C'!K41),_xlfn.FORMULATEXT('IC3 C'!K41),'IC3 C'!K41))-LEN(SUBSTITUTE(IF(_xlfn.ISFORMULA('IC3 C'!K41),_xlfn.FORMULATEXT('IC3 C'!K41),'IC3 C'!K41),"""",""))&gt;LEN(IF(_xlfn.ISFORMULA('#_IC3 C'!K41),_xlfn.FORMULATEXT('#_IC3 C'!K41),'#_IC3 C'!K41))-LEN(SUBSTITUTE(IF(_xlfn.ISFORMULA('#_IC3 C'!K41),_xlfn.FORMULATEXT('#_IC3 C'!K41),'#_IC3 C'!K41),"""","")),TRUE,FALSE),"HardQuoteMsg",IF(LEN(IF(_xlfn.ISFORMULA('IC3 C'!K41),_xlfn.FORMULATEXT('IC3 C'!K41),'IC3 C'!K41))-LEN(SUBSTITUTE(IF(_xlfn.ISFORMULA('IC3 C'!K41),_xlfn.FORMULATEXT('IC3 C'!K41),'IC3 C'!K41),"$",""))&lt;LEN(IF(_xlfn.ISFORMULA('#_IC3 C'!K41),_xlfn.FORMULATEXT('#_IC3 C'!K41),'#_IC3 C'!K41))-LEN(SUBSTITUTE(IF(_xlfn.ISFORMULA('#_IC3 C'!K41),_xlfn.FORMULATEXT('#_IC3 C'!K41),'#_IC3 C'!K41),"$","")),TRUE,FALSE),"MissingAbsMsg",_xlfn.IFS(ISTEXT('#_IC3 C'!K41),FALSE,ISLOGICAL('#_IC3 C'!K41),FALSE,SUBSTITUTE(CELL("format",'#_IC3 C'!K41),"-","")=SUBSTITUTE(CELL("format",'IC3 C'!K41),"-",""),FALSE,CELL("format",'#_IC3 C'!K41)="G",FALSE,AND(CELL("format",'#_IC3 C'!K41)="F0",CELL("format",'IC3 C'!K41)="G"),FALSE,TRUE,IFERROR(IF(MATCH(CELL("format",'#_IC3 C'!K41),FormatCodes_SFX!$A$4:$A$53,0)&gt;0,TRUE),FALSE),TRUE,TRUE),"FormatMsg",TRUE,"PerfectMsg")</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5ED92-C9AB-416D-9517-216A5F730BE2}">
  <sheetPr>
    <tabColor theme="7" tint="0.39997558519241921"/>
  </sheetPr>
  <dimension ref="A1:AO41"/>
  <sheetViews>
    <sheetView showGridLines="0" zoomScaleNormal="100" workbookViewId="0">
      <pane ySplit="2" topLeftCell="A3" activePane="bottomLeft" state="frozen"/>
      <selection pane="bottomLeft" activeCell="A3" sqref="A3"/>
    </sheetView>
  </sheetViews>
  <sheetFormatPr defaultRowHeight="14.4" x14ac:dyDescent="0.3"/>
  <cols>
    <col min="1" max="1" width="26.21875" bestFit="1" customWidth="1"/>
    <col min="2" max="2" width="25.6640625" bestFit="1" customWidth="1"/>
    <col min="3" max="3" width="26" bestFit="1" customWidth="1"/>
    <col min="4" max="4" width="18.88671875" customWidth="1"/>
    <col min="6" max="6" width="26" bestFit="1" customWidth="1"/>
    <col min="7" max="7" width="25.44140625" bestFit="1" customWidth="1"/>
    <col min="8" max="8" width="22.33203125" bestFit="1" customWidth="1"/>
    <col min="9" max="9" width="30.33203125" bestFit="1" customWidth="1"/>
    <col min="10" max="10" width="26.21875" bestFit="1" customWidth="1"/>
    <col min="11" max="11" width="25.6640625" bestFit="1" customWidth="1"/>
    <col min="12" max="13" width="18.21875" customWidth="1"/>
    <col min="14" max="14" width="28.77734375" customWidth="1"/>
    <col min="16" max="16" width="10" bestFit="1" customWidth="1"/>
  </cols>
  <sheetData>
    <row r="1" spans="1:41" ht="22.05" customHeight="1" x14ac:dyDescent="0.3">
      <c r="A1" s="62" t="s">
        <v>713</v>
      </c>
      <c r="B1" s="62" t="s">
        <v>714</v>
      </c>
      <c r="C1" s="62" t="s">
        <v>715</v>
      </c>
      <c r="D1" s="63"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62"/>
      <c r="F1" s="62"/>
      <c r="G1" s="62"/>
      <c r="H1" s="62"/>
      <c r="I1" s="63" t="str" cm="1">
        <f t="array" ref="I1">_xlfn.IFS(ROW(A100)&lt;100,"Undo deleted row or quit without saving",COLUMN(AZ1)&lt;52,"Undo deleted column or quit without saving",ROW(A100)&gt;100,"Undo inserted row or quit without saving",COLUMN(AZ1)&gt;52,"Undo inserted column or quit without saving",Scoreboard!$F$24&lt;&gt;"","Security compromised: Undo last action or quit without saving",TRUE=TRUE,"Connor Guarino")</f>
        <v>Connor Guarino</v>
      </c>
      <c r="J1" s="63"/>
      <c r="K1" s="63"/>
      <c r="L1" s="63" t="s">
        <v>716</v>
      </c>
      <c r="M1" s="63"/>
      <c r="N1" s="63"/>
      <c r="O1" s="63"/>
      <c r="P1" s="64" t="s">
        <v>719</v>
      </c>
      <c r="Q1" s="63"/>
      <c r="R1" s="63"/>
      <c r="S1" s="89" t="s">
        <v>721</v>
      </c>
      <c r="T1" s="66"/>
      <c r="U1" s="65"/>
      <c r="V1" s="66"/>
      <c r="W1" s="65"/>
      <c r="X1" s="62" t="str">
        <f t="shared" ref="X1:AA2" si="0">A1</f>
        <v>earned</v>
      </c>
      <c r="Y1" s="62" t="str">
        <f t="shared" si="0"/>
        <v>possible</v>
      </c>
      <c r="Z1" s="62" t="str">
        <f t="shared" si="0"/>
        <v>cell</v>
      </c>
      <c r="AA1" s="63" t="str">
        <f t="shared" ca="1" si="0"/>
        <v>error</v>
      </c>
      <c r="AB1" s="62"/>
      <c r="AC1" s="62"/>
      <c r="AD1" s="67"/>
      <c r="AE1" s="67"/>
      <c r="AF1" s="63" t="str">
        <f>I1</f>
        <v>Connor Guarino</v>
      </c>
      <c r="AG1" s="63"/>
      <c r="AH1" s="67"/>
      <c r="AI1" s="67"/>
      <c r="AJ1" s="67"/>
      <c r="AK1" s="67"/>
      <c r="AL1" s="63" t="s">
        <v>716</v>
      </c>
      <c r="AM1" s="67"/>
      <c r="AN1" s="67"/>
      <c r="AO1" s="67"/>
    </row>
    <row r="2" spans="1:41" ht="22.95" customHeight="1" thickBot="1" x14ac:dyDescent="0.65">
      <c r="A2" s="68">
        <f ca="1">'IC3 CSC'!$A$2</f>
        <v>0</v>
      </c>
      <c r="B2" s="69">
        <f>'IC3 CSC'!$B$2</f>
        <v>16</v>
      </c>
      <c r="C2" s="68" t="str" cm="1">
        <f t="array" aca="1" ref="C2" ca="1">SUBSTITUTE(IF(LEN(CELL("address"))&lt;15,CELL("address"),""),"$","")</f>
        <v/>
      </c>
      <c r="D2" s="70" t="str">
        <f ca="1">IF(ISNUMBER(SEARCH("#REF!",_xlfn.FORMULATEXT(INDIRECT("'IC3 CSC'!"&amp;C2)))),"DRAGGING CELLS IS NOT PERMITTED. PLEASE UNDO LAST ACTION!!",IF($P$1&lt;&gt;"Feedback OFF",IFERROR(HLOOKUP(INDIRECT("'IC3 CSC'!"&amp;C2),Feedback_SFX!$B$2:$N$10,IF($P$1="Feedback ON", 2, Feedback_SFX!B1), FALSE), ""),""))</f>
        <v/>
      </c>
      <c r="E2" s="71"/>
      <c r="F2" s="71"/>
      <c r="G2" s="71"/>
      <c r="H2" s="71"/>
      <c r="I2" s="72"/>
      <c r="J2" s="71"/>
      <c r="K2" s="71"/>
      <c r="L2" s="71"/>
      <c r="M2" s="71"/>
      <c r="N2" s="71"/>
      <c r="O2" s="71"/>
      <c r="P2" s="77" t="str">
        <f ca="1">IF(Scoreboard!$E$4="Excel version: Invalid","****ERROR: Scoreboard requires Excel 365 or 2021 to run****", "")</f>
        <v/>
      </c>
      <c r="Q2" s="71"/>
      <c r="R2" s="71"/>
      <c r="S2" s="16"/>
      <c r="T2" s="73"/>
      <c r="U2" s="74"/>
      <c r="V2" s="73"/>
      <c r="W2" s="74"/>
      <c r="X2" s="75">
        <f t="shared" ca="1" si="0"/>
        <v>0</v>
      </c>
      <c r="Y2" s="75">
        <f t="shared" si="0"/>
        <v>16</v>
      </c>
      <c r="Z2" s="75" t="str">
        <f t="shared" ca="1" si="0"/>
        <v/>
      </c>
      <c r="AA2" s="70" t="str">
        <f t="shared" ca="1" si="0"/>
        <v/>
      </c>
      <c r="AB2" s="71"/>
      <c r="AC2" s="71"/>
      <c r="AD2" s="76"/>
      <c r="AE2" s="76"/>
      <c r="AF2" s="76"/>
      <c r="AG2" s="76"/>
      <c r="AH2" s="76"/>
      <c r="AI2" s="76"/>
      <c r="AJ2" s="76"/>
      <c r="AK2" s="76"/>
      <c r="AL2" s="76"/>
      <c r="AM2" s="76"/>
      <c r="AN2" s="76"/>
      <c r="AO2" s="76"/>
    </row>
    <row r="4" spans="1:41" ht="16.2" thickBot="1" x14ac:dyDescent="0.35">
      <c r="A4" s="45" t="s">
        <v>431</v>
      </c>
      <c r="B4" s="45" t="s">
        <v>432</v>
      </c>
      <c r="C4" s="45" t="s">
        <v>433</v>
      </c>
      <c r="F4" s="45" t="s">
        <v>433</v>
      </c>
      <c r="G4" s="45" t="s">
        <v>434</v>
      </c>
      <c r="H4" s="45" t="s">
        <v>435</v>
      </c>
      <c r="I4" s="45" t="s">
        <v>436</v>
      </c>
      <c r="J4" s="45" t="s">
        <v>431</v>
      </c>
      <c r="K4" s="45" t="s">
        <v>432</v>
      </c>
    </row>
    <row r="5" spans="1:41" ht="15.6" thickTop="1" thickBot="1" x14ac:dyDescent="0.35">
      <c r="A5" s="46">
        <v>11</v>
      </c>
      <c r="B5" s="47">
        <v>66167</v>
      </c>
      <c r="C5" s="46" t="s">
        <v>437</v>
      </c>
      <c r="F5" s="46" t="s">
        <v>438</v>
      </c>
      <c r="G5" s="46" t="s">
        <v>439</v>
      </c>
      <c r="H5" s="46" t="s">
        <v>440</v>
      </c>
      <c r="I5" s="46">
        <v>2</v>
      </c>
      <c r="J5" s="106"/>
      <c r="K5" s="107"/>
    </row>
    <row r="6" spans="1:41" ht="15.6" thickTop="1" thickBot="1" x14ac:dyDescent="0.35">
      <c r="A6" s="46">
        <v>35</v>
      </c>
      <c r="B6" s="47">
        <v>96312</v>
      </c>
      <c r="C6" s="46" t="s">
        <v>441</v>
      </c>
      <c r="F6" s="46" t="s">
        <v>442</v>
      </c>
      <c r="G6" s="46" t="s">
        <v>443</v>
      </c>
      <c r="H6" s="46" t="s">
        <v>443</v>
      </c>
      <c r="I6" s="46">
        <v>3</v>
      </c>
      <c r="J6" s="106"/>
      <c r="K6" s="107"/>
    </row>
    <row r="7" spans="1:41" ht="15.6" thickTop="1" thickBot="1" x14ac:dyDescent="0.35">
      <c r="A7" s="46">
        <v>20</v>
      </c>
      <c r="B7" s="47">
        <v>86812</v>
      </c>
      <c r="C7" s="46" t="s">
        <v>444</v>
      </c>
      <c r="F7" s="46" t="s">
        <v>445</v>
      </c>
      <c r="G7" s="46" t="s">
        <v>443</v>
      </c>
      <c r="H7" s="46" t="s">
        <v>443</v>
      </c>
      <c r="I7" s="46">
        <v>1</v>
      </c>
      <c r="J7" s="106"/>
      <c r="K7" s="107"/>
    </row>
    <row r="8" spans="1:41" ht="15" thickTop="1" x14ac:dyDescent="0.3">
      <c r="A8" s="46">
        <v>31</v>
      </c>
      <c r="B8" s="47">
        <v>105593</v>
      </c>
      <c r="C8" s="46" t="s">
        <v>446</v>
      </c>
      <c r="F8" s="46" t="s">
        <v>447</v>
      </c>
      <c r="G8" s="46" t="s">
        <v>443</v>
      </c>
      <c r="H8" s="46" t="s">
        <v>443</v>
      </c>
      <c r="I8" s="46">
        <v>4</v>
      </c>
      <c r="J8" s="108"/>
      <c r="K8" s="109"/>
    </row>
    <row r="9" spans="1:41" ht="16.5" customHeight="1" x14ac:dyDescent="0.3">
      <c r="A9" s="46">
        <v>30</v>
      </c>
      <c r="B9" s="47">
        <v>54735</v>
      </c>
      <c r="C9" s="46" t="s">
        <v>448</v>
      </c>
      <c r="F9" s="46" t="s">
        <v>437</v>
      </c>
      <c r="G9" s="46" t="s">
        <v>449</v>
      </c>
      <c r="H9" s="46" t="s">
        <v>440</v>
      </c>
      <c r="I9" s="46">
        <v>6</v>
      </c>
      <c r="J9" s="108"/>
      <c r="K9" s="109"/>
    </row>
    <row r="10" spans="1:41" x14ac:dyDescent="0.3">
      <c r="A10" s="46">
        <v>7</v>
      </c>
      <c r="B10" s="47">
        <v>81476</v>
      </c>
      <c r="C10" s="46" t="s">
        <v>450</v>
      </c>
      <c r="F10" s="46" t="s">
        <v>451</v>
      </c>
      <c r="G10" s="46" t="s">
        <v>443</v>
      </c>
      <c r="H10" s="46" t="s">
        <v>443</v>
      </c>
      <c r="I10" s="46">
        <v>3</v>
      </c>
      <c r="J10" s="108"/>
      <c r="K10" s="109"/>
    </row>
    <row r="11" spans="1:41" x14ac:dyDescent="0.3">
      <c r="A11" s="46">
        <v>29</v>
      </c>
      <c r="B11" s="47">
        <v>92555</v>
      </c>
      <c r="C11" s="46" t="s">
        <v>452</v>
      </c>
      <c r="F11" s="46" t="s">
        <v>441</v>
      </c>
      <c r="G11" s="46" t="s">
        <v>449</v>
      </c>
      <c r="H11" s="46" t="s">
        <v>443</v>
      </c>
      <c r="I11" s="46">
        <v>2</v>
      </c>
      <c r="J11" s="108"/>
      <c r="K11" s="109"/>
    </row>
    <row r="12" spans="1:41" x14ac:dyDescent="0.3">
      <c r="A12" s="46">
        <v>3</v>
      </c>
      <c r="B12" s="47">
        <v>119993</v>
      </c>
      <c r="C12" s="46" t="s">
        <v>453</v>
      </c>
      <c r="F12" s="46" t="s">
        <v>454</v>
      </c>
      <c r="G12" s="46" t="s">
        <v>455</v>
      </c>
      <c r="H12" s="46" t="s">
        <v>443</v>
      </c>
      <c r="I12" s="46">
        <v>1</v>
      </c>
      <c r="J12" s="108"/>
      <c r="K12" s="109"/>
    </row>
    <row r="13" spans="1:41" x14ac:dyDescent="0.3">
      <c r="A13" s="46">
        <v>23</v>
      </c>
      <c r="B13" s="47">
        <v>62178</v>
      </c>
      <c r="C13" s="46" t="s">
        <v>456</v>
      </c>
      <c r="F13" s="46" t="s">
        <v>457</v>
      </c>
      <c r="G13" s="46" t="s">
        <v>458</v>
      </c>
      <c r="H13" s="46" t="s">
        <v>440</v>
      </c>
      <c r="I13" s="46">
        <v>1</v>
      </c>
      <c r="J13" s="108"/>
      <c r="K13" s="109"/>
    </row>
    <row r="14" spans="1:41" x14ac:dyDescent="0.3">
      <c r="A14" s="46">
        <v>15</v>
      </c>
      <c r="B14" s="47">
        <v>69081</v>
      </c>
      <c r="C14" s="46" t="s">
        <v>438</v>
      </c>
      <c r="F14" s="46" t="s">
        <v>459</v>
      </c>
      <c r="G14" s="46" t="s">
        <v>443</v>
      </c>
      <c r="H14" s="46" t="s">
        <v>443</v>
      </c>
      <c r="I14" s="46">
        <v>2</v>
      </c>
      <c r="J14" s="108"/>
      <c r="K14" s="109"/>
    </row>
    <row r="15" spans="1:41" x14ac:dyDescent="0.3">
      <c r="A15" s="46">
        <v>3</v>
      </c>
      <c r="B15" s="47">
        <v>56952</v>
      </c>
      <c r="C15" s="46" t="s">
        <v>457</v>
      </c>
      <c r="F15" s="46" t="s">
        <v>460</v>
      </c>
      <c r="G15" s="46" t="s">
        <v>461</v>
      </c>
      <c r="H15" s="46" t="s">
        <v>443</v>
      </c>
      <c r="I15" s="46">
        <v>3</v>
      </c>
      <c r="J15" s="108"/>
      <c r="K15" s="109"/>
    </row>
    <row r="16" spans="1:41" x14ac:dyDescent="0.3">
      <c r="A16" s="46">
        <v>24</v>
      </c>
      <c r="B16" s="47">
        <v>116916</v>
      </c>
      <c r="C16" s="46" t="s">
        <v>462</v>
      </c>
      <c r="F16" s="46" t="s">
        <v>463</v>
      </c>
      <c r="G16" s="46" t="s">
        <v>439</v>
      </c>
      <c r="H16" s="46" t="s">
        <v>440</v>
      </c>
      <c r="I16" s="46">
        <v>5</v>
      </c>
      <c r="J16" s="108"/>
      <c r="K16" s="109"/>
    </row>
    <row r="17" spans="1:11" x14ac:dyDescent="0.3">
      <c r="A17" s="46">
        <v>14</v>
      </c>
      <c r="B17" s="47">
        <v>92150</v>
      </c>
      <c r="C17" s="46" t="s">
        <v>464</v>
      </c>
      <c r="F17" s="46" t="s">
        <v>465</v>
      </c>
      <c r="G17" s="46" t="s">
        <v>443</v>
      </c>
      <c r="H17" s="46" t="s">
        <v>443</v>
      </c>
      <c r="I17" s="46">
        <v>4</v>
      </c>
      <c r="J17" s="108"/>
      <c r="K17" s="109"/>
    </row>
    <row r="18" spans="1:11" x14ac:dyDescent="0.3">
      <c r="A18" s="46">
        <v>15</v>
      </c>
      <c r="B18" s="47">
        <v>63193</v>
      </c>
      <c r="C18" s="46" t="s">
        <v>466</v>
      </c>
      <c r="F18" s="46" t="s">
        <v>462</v>
      </c>
      <c r="G18" s="46" t="s">
        <v>458</v>
      </c>
      <c r="H18" s="46" t="s">
        <v>440</v>
      </c>
      <c r="I18" s="46">
        <v>2</v>
      </c>
      <c r="J18" s="108"/>
      <c r="K18" s="109"/>
    </row>
    <row r="19" spans="1:11" x14ac:dyDescent="0.3">
      <c r="A19" s="46">
        <v>6</v>
      </c>
      <c r="B19" s="47">
        <v>53021</v>
      </c>
      <c r="C19" s="46" t="s">
        <v>467</v>
      </c>
      <c r="F19" s="46" t="s">
        <v>464</v>
      </c>
      <c r="G19" s="46" t="s">
        <v>458</v>
      </c>
      <c r="H19" s="46" t="s">
        <v>443</v>
      </c>
      <c r="I19" s="46">
        <v>4</v>
      </c>
      <c r="J19" s="108"/>
      <c r="K19" s="109"/>
    </row>
    <row r="20" spans="1:11" x14ac:dyDescent="0.3">
      <c r="A20" s="46">
        <v>30</v>
      </c>
      <c r="B20" s="47">
        <v>97725</v>
      </c>
      <c r="C20" s="46" t="s">
        <v>468</v>
      </c>
      <c r="F20" s="46" t="s">
        <v>469</v>
      </c>
      <c r="G20" s="46" t="s">
        <v>443</v>
      </c>
      <c r="H20" s="46" t="s">
        <v>443</v>
      </c>
      <c r="I20" s="46">
        <v>5</v>
      </c>
      <c r="J20" s="108"/>
      <c r="K20" s="109"/>
    </row>
    <row r="21" spans="1:11" x14ac:dyDescent="0.3">
      <c r="A21" s="46">
        <v>18</v>
      </c>
      <c r="B21" s="47">
        <v>97366</v>
      </c>
      <c r="C21" s="46" t="s">
        <v>460</v>
      </c>
      <c r="F21" s="46" t="s">
        <v>452</v>
      </c>
      <c r="G21" s="46" t="s">
        <v>449</v>
      </c>
      <c r="H21" s="46" t="s">
        <v>440</v>
      </c>
      <c r="I21" s="46">
        <v>3</v>
      </c>
      <c r="J21" s="108"/>
      <c r="K21" s="109"/>
    </row>
    <row r="22" spans="1:11" x14ac:dyDescent="0.3">
      <c r="A22" s="46">
        <v>5</v>
      </c>
      <c r="B22" s="47">
        <v>60230</v>
      </c>
      <c r="C22" s="46" t="s">
        <v>470</v>
      </c>
      <c r="F22" s="46" t="s">
        <v>444</v>
      </c>
      <c r="G22" s="46" t="s">
        <v>449</v>
      </c>
      <c r="H22" s="46" t="s">
        <v>440</v>
      </c>
      <c r="I22" s="46">
        <v>1</v>
      </c>
      <c r="J22" s="108"/>
      <c r="K22" s="109"/>
    </row>
    <row r="23" spans="1:11" x14ac:dyDescent="0.3">
      <c r="A23" s="46">
        <v>20</v>
      </c>
      <c r="B23" s="47">
        <v>93810</v>
      </c>
      <c r="C23" s="46" t="s">
        <v>471</v>
      </c>
      <c r="F23" s="46" t="s">
        <v>453</v>
      </c>
      <c r="G23" s="46" t="s">
        <v>449</v>
      </c>
      <c r="H23" s="46" t="s">
        <v>440</v>
      </c>
      <c r="I23" s="46">
        <v>2</v>
      </c>
      <c r="J23" s="108"/>
      <c r="K23" s="109"/>
    </row>
    <row r="24" spans="1:11" x14ac:dyDescent="0.3">
      <c r="A24" s="46">
        <v>9</v>
      </c>
      <c r="B24" s="47">
        <v>51876</v>
      </c>
      <c r="C24" s="46" t="s">
        <v>472</v>
      </c>
      <c r="F24" s="46" t="s">
        <v>470</v>
      </c>
      <c r="G24" s="46" t="s">
        <v>461</v>
      </c>
      <c r="H24" s="46" t="s">
        <v>443</v>
      </c>
      <c r="I24" s="46">
        <v>2</v>
      </c>
      <c r="J24" s="108"/>
      <c r="K24" s="109"/>
    </row>
    <row r="25" spans="1:11" x14ac:dyDescent="0.3">
      <c r="A25" s="46">
        <v>14</v>
      </c>
      <c r="B25" s="47">
        <v>123163</v>
      </c>
      <c r="C25" s="46" t="s">
        <v>473</v>
      </c>
      <c r="F25" s="46" t="s">
        <v>474</v>
      </c>
      <c r="G25" s="46" t="s">
        <v>443</v>
      </c>
      <c r="H25" s="46" t="s">
        <v>443</v>
      </c>
      <c r="I25" s="46">
        <v>1</v>
      </c>
      <c r="J25" s="108"/>
      <c r="K25" s="109"/>
    </row>
    <row r="26" spans="1:11" x14ac:dyDescent="0.3">
      <c r="A26" s="46">
        <v>23</v>
      </c>
      <c r="B26" s="47">
        <v>102000</v>
      </c>
      <c r="C26" s="46" t="s">
        <v>475</v>
      </c>
      <c r="F26" s="46" t="s">
        <v>476</v>
      </c>
      <c r="G26" s="46" t="s">
        <v>455</v>
      </c>
      <c r="H26" s="46" t="s">
        <v>443</v>
      </c>
      <c r="I26" s="46">
        <v>4</v>
      </c>
      <c r="J26" s="108"/>
      <c r="K26" s="109"/>
    </row>
    <row r="27" spans="1:11" x14ac:dyDescent="0.3">
      <c r="A27" s="46">
        <v>19</v>
      </c>
      <c r="B27" s="47">
        <v>100637</v>
      </c>
      <c r="C27" s="46" t="s">
        <v>477</v>
      </c>
      <c r="F27" s="46" t="s">
        <v>478</v>
      </c>
      <c r="G27" s="46" t="s">
        <v>439</v>
      </c>
      <c r="H27" s="46" t="s">
        <v>443</v>
      </c>
      <c r="I27" s="46">
        <v>4</v>
      </c>
      <c r="J27" s="108"/>
      <c r="K27" s="109"/>
    </row>
    <row r="28" spans="1:11" x14ac:dyDescent="0.3">
      <c r="A28" s="46">
        <v>15</v>
      </c>
      <c r="B28" s="47">
        <v>60238</v>
      </c>
      <c r="C28" s="46" t="s">
        <v>451</v>
      </c>
      <c r="F28" s="46" t="s">
        <v>471</v>
      </c>
      <c r="G28" s="46" t="s">
        <v>461</v>
      </c>
      <c r="H28" s="46" t="s">
        <v>443</v>
      </c>
      <c r="I28" s="46">
        <v>1</v>
      </c>
      <c r="J28" s="108"/>
      <c r="K28" s="109"/>
    </row>
    <row r="29" spans="1:11" x14ac:dyDescent="0.3">
      <c r="A29" s="46">
        <v>27</v>
      </c>
      <c r="B29" s="47">
        <v>125906</v>
      </c>
      <c r="C29" s="46" t="s">
        <v>474</v>
      </c>
      <c r="F29" s="46" t="s">
        <v>472</v>
      </c>
      <c r="G29" s="46" t="s">
        <v>461</v>
      </c>
      <c r="H29" s="46" t="s">
        <v>443</v>
      </c>
      <c r="I29" s="46">
        <v>4</v>
      </c>
      <c r="J29" s="108"/>
      <c r="K29" s="109"/>
    </row>
    <row r="30" spans="1:11" x14ac:dyDescent="0.3">
      <c r="A30" s="46">
        <v>8</v>
      </c>
      <c r="B30" s="47">
        <v>55364</v>
      </c>
      <c r="C30" s="46" t="s">
        <v>479</v>
      </c>
      <c r="F30" s="46" t="s">
        <v>473</v>
      </c>
      <c r="G30" s="46" t="s">
        <v>461</v>
      </c>
      <c r="H30" s="46" t="s">
        <v>443</v>
      </c>
      <c r="I30" s="46">
        <v>2</v>
      </c>
      <c r="J30" s="108"/>
      <c r="K30" s="109"/>
    </row>
    <row r="31" spans="1:11" x14ac:dyDescent="0.3">
      <c r="A31" s="46">
        <v>28</v>
      </c>
      <c r="B31" s="47">
        <v>83918</v>
      </c>
      <c r="C31" s="46" t="s">
        <v>442</v>
      </c>
      <c r="F31" s="46" t="s">
        <v>475</v>
      </c>
      <c r="G31" s="46" t="s">
        <v>461</v>
      </c>
      <c r="H31" s="46" t="s">
        <v>443</v>
      </c>
      <c r="I31" s="46">
        <v>3</v>
      </c>
      <c r="J31" s="108"/>
      <c r="K31" s="109"/>
    </row>
    <row r="32" spans="1:11" x14ac:dyDescent="0.3">
      <c r="A32" s="46">
        <v>11</v>
      </c>
      <c r="B32" s="47">
        <v>99600</v>
      </c>
      <c r="C32" s="46" t="s">
        <v>459</v>
      </c>
      <c r="F32" s="46" t="s">
        <v>477</v>
      </c>
      <c r="G32" s="46" t="s">
        <v>443</v>
      </c>
      <c r="H32" s="46" t="s">
        <v>443</v>
      </c>
      <c r="I32" s="46">
        <v>2</v>
      </c>
      <c r="J32" s="108"/>
      <c r="K32" s="109"/>
    </row>
    <row r="33" spans="1:11" x14ac:dyDescent="0.3">
      <c r="A33" s="46">
        <v>7</v>
      </c>
      <c r="B33" s="47">
        <v>116831</v>
      </c>
      <c r="C33" s="46" t="s">
        <v>465</v>
      </c>
      <c r="F33" s="46" t="s">
        <v>446</v>
      </c>
      <c r="G33" s="46" t="s">
        <v>449</v>
      </c>
      <c r="H33" s="46" t="s">
        <v>443</v>
      </c>
      <c r="I33" s="46">
        <v>5</v>
      </c>
      <c r="J33" s="108"/>
      <c r="K33" s="109"/>
    </row>
    <row r="34" spans="1:11" x14ac:dyDescent="0.3">
      <c r="A34" s="46">
        <v>20</v>
      </c>
      <c r="B34" s="47">
        <v>113454</v>
      </c>
      <c r="C34" s="46" t="s">
        <v>469</v>
      </c>
      <c r="F34" s="46" t="s">
        <v>466</v>
      </c>
      <c r="G34" s="46" t="s">
        <v>458</v>
      </c>
      <c r="H34" s="46" t="s">
        <v>443</v>
      </c>
      <c r="I34" s="46">
        <v>5</v>
      </c>
      <c r="J34" s="108"/>
      <c r="K34" s="109"/>
    </row>
    <row r="35" spans="1:11" x14ac:dyDescent="0.3">
      <c r="A35" s="46">
        <v>26</v>
      </c>
      <c r="B35" s="47">
        <v>126459</v>
      </c>
      <c r="C35" s="46" t="s">
        <v>445</v>
      </c>
      <c r="F35" s="46" t="s">
        <v>479</v>
      </c>
      <c r="G35" s="46" t="s">
        <v>443</v>
      </c>
      <c r="H35" s="46" t="s">
        <v>443</v>
      </c>
      <c r="I35" s="46">
        <v>2</v>
      </c>
      <c r="J35" s="108"/>
      <c r="K35" s="109"/>
    </row>
    <row r="36" spans="1:11" x14ac:dyDescent="0.3">
      <c r="A36" s="46">
        <v>16</v>
      </c>
      <c r="B36" s="47">
        <v>68612</v>
      </c>
      <c r="C36" s="46" t="s">
        <v>447</v>
      </c>
      <c r="F36" s="46" t="s">
        <v>456</v>
      </c>
      <c r="G36" s="46" t="s">
        <v>449</v>
      </c>
      <c r="H36" s="46" t="s">
        <v>440</v>
      </c>
      <c r="I36" s="46">
        <v>5</v>
      </c>
      <c r="J36" s="108"/>
      <c r="K36" s="109"/>
    </row>
    <row r="37" spans="1:11" x14ac:dyDescent="0.3">
      <c r="A37" s="46">
        <v>29</v>
      </c>
      <c r="B37" s="47">
        <v>118207</v>
      </c>
      <c r="C37" s="46" t="s">
        <v>454</v>
      </c>
      <c r="F37" s="46" t="s">
        <v>448</v>
      </c>
      <c r="G37" s="46" t="s">
        <v>449</v>
      </c>
      <c r="H37" s="46" t="s">
        <v>440</v>
      </c>
      <c r="I37" s="46">
        <v>4</v>
      </c>
      <c r="J37" s="108"/>
      <c r="K37" s="109"/>
    </row>
    <row r="38" spans="1:11" x14ac:dyDescent="0.3">
      <c r="A38" s="46">
        <v>26</v>
      </c>
      <c r="B38" s="47">
        <v>64098</v>
      </c>
      <c r="C38" s="46" t="s">
        <v>480</v>
      </c>
      <c r="F38" s="46" t="s">
        <v>480</v>
      </c>
      <c r="G38" s="46" t="s">
        <v>455</v>
      </c>
      <c r="H38" s="46" t="s">
        <v>443</v>
      </c>
      <c r="I38" s="46">
        <v>2</v>
      </c>
      <c r="J38" s="108"/>
      <c r="K38" s="109"/>
    </row>
    <row r="39" spans="1:11" x14ac:dyDescent="0.3">
      <c r="A39" s="46">
        <v>13</v>
      </c>
      <c r="B39" s="47">
        <v>82993</v>
      </c>
      <c r="C39" s="46" t="s">
        <v>476</v>
      </c>
      <c r="F39" s="46" t="s">
        <v>450</v>
      </c>
      <c r="G39" s="46" t="s">
        <v>449</v>
      </c>
      <c r="H39" s="46" t="s">
        <v>440</v>
      </c>
      <c r="I39" s="46">
        <v>3</v>
      </c>
      <c r="J39" s="108"/>
      <c r="K39" s="109"/>
    </row>
    <row r="40" spans="1:11" x14ac:dyDescent="0.3">
      <c r="A40" s="46">
        <v>3</v>
      </c>
      <c r="B40" s="47">
        <v>52846</v>
      </c>
      <c r="C40" s="46" t="s">
        <v>463</v>
      </c>
      <c r="F40" s="46" t="s">
        <v>467</v>
      </c>
      <c r="G40" s="46" t="s">
        <v>458</v>
      </c>
      <c r="H40" s="46" t="s">
        <v>440</v>
      </c>
      <c r="I40" s="46">
        <v>3</v>
      </c>
      <c r="J40" s="108"/>
      <c r="K40" s="109"/>
    </row>
    <row r="41" spans="1:11" x14ac:dyDescent="0.3">
      <c r="A41" s="46">
        <v>2</v>
      </c>
      <c r="B41" s="47">
        <v>56615</v>
      </c>
      <c r="C41" s="46" t="s">
        <v>478</v>
      </c>
      <c r="F41" s="46" t="s">
        <v>468</v>
      </c>
      <c r="G41" s="46" t="s">
        <v>458</v>
      </c>
      <c r="H41" s="46" t="s">
        <v>443</v>
      </c>
      <c r="I41" s="46">
        <v>2</v>
      </c>
      <c r="J41" s="108"/>
      <c r="K41" s="109"/>
    </row>
  </sheetData>
  <conditionalFormatting sqref="A1:A2">
    <cfRule type="expression" dxfId="82" priority="12">
      <formula>$A$2/$B$2&gt;=0.076</formula>
    </cfRule>
  </conditionalFormatting>
  <conditionalFormatting sqref="B1:B2">
    <cfRule type="expression" dxfId="81" priority="13">
      <formula>$A$2/$B$2&gt;=0.153</formula>
    </cfRule>
  </conditionalFormatting>
  <conditionalFormatting sqref="C1:C2">
    <cfRule type="expression" dxfId="80" priority="14">
      <formula>$A$2/$B$2&gt;=0.23</formula>
    </cfRule>
  </conditionalFormatting>
  <conditionalFormatting sqref="D1:D2">
    <cfRule type="expression" dxfId="79" priority="15">
      <formula>$A$2/$B$2&gt;=0.307</formula>
    </cfRule>
  </conditionalFormatting>
  <conditionalFormatting sqref="E1:E2">
    <cfRule type="expression" dxfId="78" priority="16">
      <formula>$A$2/$B$2&gt;=0.384</formula>
    </cfRule>
  </conditionalFormatting>
  <conditionalFormatting sqref="F1:F2">
    <cfRule type="expression" dxfId="77" priority="17">
      <formula>$A$2/$B$2&gt;=0.461</formula>
    </cfRule>
  </conditionalFormatting>
  <conditionalFormatting sqref="G1:G2">
    <cfRule type="expression" dxfId="76" priority="18">
      <formula>$A$2/$B$2&gt;=0.538</formula>
    </cfRule>
  </conditionalFormatting>
  <conditionalFormatting sqref="H1:H2">
    <cfRule type="expression" dxfId="75" priority="19">
      <formula>$A$2/$B$2&gt;=0.615</formula>
    </cfRule>
  </conditionalFormatting>
  <conditionalFormatting sqref="I1:P2">
    <cfRule type="expression" dxfId="74" priority="20">
      <formula>$A$2/$B$2&gt;=0.692</formula>
    </cfRule>
  </conditionalFormatting>
  <conditionalFormatting sqref="X1:AF1 X2:AO2 AH1:AK1 AM1:AO1">
    <cfRule type="expression" dxfId="73" priority="21">
      <formula>$A$2/$B$2&gt;=1</formula>
    </cfRule>
  </conditionalFormatting>
  <conditionalFormatting sqref="O1">
    <cfRule type="expression" dxfId="72" priority="11">
      <formula>$A$2/$B$2&gt;=0.846</formula>
    </cfRule>
  </conditionalFormatting>
  <conditionalFormatting sqref="AG1">
    <cfRule type="expression" dxfId="71" priority="10">
      <formula>$A$2/$B$2&gt;=0.846</formula>
    </cfRule>
  </conditionalFormatting>
  <conditionalFormatting sqref="AL1">
    <cfRule type="expression" dxfId="70" priority="9">
      <formula>$A$2/$B$2&gt;=0.846</formula>
    </cfRule>
  </conditionalFormatting>
  <conditionalFormatting sqref="L1">
    <cfRule type="expression" dxfId="69" priority="8">
      <formula>$A$2/$B$2&gt;=0.846</formula>
    </cfRule>
  </conditionalFormatting>
  <conditionalFormatting sqref="Q1:R2">
    <cfRule type="expression" dxfId="68" priority="7">
      <formula>$A$2/$B$2&gt;=0.846</formula>
    </cfRule>
  </conditionalFormatting>
  <conditionalFormatting sqref="P1">
    <cfRule type="expression" dxfId="67" priority="6">
      <formula>$P$1&lt;&gt;""</formula>
    </cfRule>
  </conditionalFormatting>
  <conditionalFormatting sqref="A1:O2 X1:AO2 P2:R2 Q1:R1">
    <cfRule type="expression" dxfId="66" priority="5">
      <formula>$P$1="Feedback OFF"</formula>
    </cfRule>
  </conditionalFormatting>
  <conditionalFormatting sqref="A3:AA100">
    <cfRule type="expression" dxfId="60" priority="2" stopIfTrue="1">
      <formula>$D$2="DRAGGING CELLS IS NOT PERMITTED. PLEASE UNDO LAST ACTION!!"</formula>
    </cfRule>
  </conditionalFormatting>
  <dataValidations count="1">
    <dataValidation type="list" allowBlank="1" showInputMessage="1" showErrorMessage="1" sqref="P1" xr:uid="{39AA2CD2-1E18-4C8B-A619-1303F9E6B53D}">
      <formula1>"Feedback ON, Taunting ON, Feedback OFF"</formula1>
    </dataValidation>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22" stopIfTrue="1" id="{2D627FF0-8033-4343-BCBA-16105DB927EE}">
            <xm:f>AND($P$1&lt;&gt;"Feedback OFF",IF('IC3 CSC'!A3=Feedback_SFX!$C$2, TRUE, FALSE))</xm:f>
            <x14:dxf>
              <fill>
                <patternFill>
                  <bgColor rgb="FFCEEED0"/>
                </patternFill>
              </fill>
            </x14:dxf>
          </x14:cfRule>
          <xm:sqref>A3:AL41</xm:sqref>
        </x14:conditionalFormatting>
        <x14:conditionalFormatting xmlns:xm="http://schemas.microsoft.com/office/excel/2006/main">
          <x14:cfRule type="expression" priority="23" stopIfTrue="1" id="{60E116E0-68FB-442D-B61E-E8A2CF586C28}">
            <xm:f>AND($P$1&lt;&gt;"Feedback OFF",IF('IC3 CSC'!A3=Feedback_SFX!$K$2, TRUE, FALSE))</xm:f>
            <x14:dxf>
              <fill>
                <patternFill>
                  <bgColor rgb="FFFFFF64"/>
                </patternFill>
              </fill>
            </x14:dxf>
          </x14:cfRule>
          <xm:sqref>A3:AL41</xm:sqref>
        </x14:conditionalFormatting>
        <x14:conditionalFormatting xmlns:xm="http://schemas.microsoft.com/office/excel/2006/main">
          <x14:cfRule type="expression" priority="24" stopIfTrue="1" id="{50DC7CF7-80D7-46EA-8010-8C0C7669F59D}">
            <xm:f>AND($P$1&lt;&gt;"Feedback OFF",AND(IF('IC3 CSC'!A3&lt;&gt;Feedback_SFX!$C$2, TRUE, FALSE),'IC3 CSC'!A3&lt;&gt;"",_xlfn.ISFORMULA('IC3 CSC'!A3)))</xm:f>
            <x14:dxf>
              <fill>
                <patternFill>
                  <bgColor rgb="FFFF99CC"/>
                </patternFill>
              </fill>
            </x14:dxf>
          </x14:cfRule>
          <xm:sqref>A3:AL41</xm:sqref>
        </x14:conditionalFormatting>
        <x14:conditionalFormatting xmlns:xm="http://schemas.microsoft.com/office/excel/2006/main">
          <x14:cfRule type="expression" priority="4" stopIfTrue="1" id="{5FC8DFFB-1B04-4C18-B620-9C89666DAB51}">
            <xm:f>Scoreboard!$F$24&lt;&gt;""</xm:f>
            <x14:dxf>
              <font>
                <color rgb="FF9C0006"/>
              </font>
              <fill>
                <patternFill>
                  <fgColor indexed="64"/>
                  <bgColor rgb="FFFFC7CE"/>
                </patternFill>
              </fill>
            </x14:dxf>
          </x14:cfRule>
          <xm:sqref>I1:N1</xm:sqref>
        </x14:conditionalFormatting>
        <x14:conditionalFormatting xmlns:xm="http://schemas.microsoft.com/office/excel/2006/main">
          <x14:cfRule type="expression" priority="3" stopIfTrue="1" id="{3D61D124-DA0B-4C92-8C0A-BC5CBA344D85}">
            <xm:f>Scoreboard!$F$24&lt;&gt;""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1" stopIfTrue="1" id="{C85CD9D1-A8FC-4BBD-8BE9-096D2BC20D66}">
            <xm:f>Scoreboard!$E$4="Excel version: Invalid"</xm:f>
            <x14:dxf>
              <font>
                <color rgb="FF9C0006"/>
              </font>
              <fill>
                <patternFill>
                  <fgColor indexed="64"/>
                  <bgColor rgb="FFFFC7CE"/>
                </patternFill>
              </fill>
            </x14:dxf>
          </x14:cfRule>
          <xm:sqref>A3:AA100</xm:sqref>
        </x14:conditionalFormatting>
      </x14:conditionalFormatting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2B991-5CCD-49B5-A288-DFA310196508}">
  <sheetPr>
    <tabColor rgb="FF4FADEA"/>
  </sheetPr>
  <dimension ref="A1:AL41"/>
  <sheetViews>
    <sheetView zoomScale="43" workbookViewId="0">
      <pane ySplit="2" topLeftCell="A3" activePane="bottomLeft" state="frozen"/>
      <selection pane="bottomLeft" activeCell="A3" sqref="A3:XFD3"/>
    </sheetView>
  </sheetViews>
  <sheetFormatPr defaultRowHeight="6.6" x14ac:dyDescent="0.15"/>
  <cols>
    <col min="1" max="1" width="26.21875" style="78" bestFit="1" customWidth="1"/>
    <col min="2" max="2" width="25.6640625" style="78" bestFit="1" customWidth="1"/>
    <col min="3" max="3" width="26" style="78" bestFit="1" customWidth="1"/>
    <col min="4" max="4" width="18.88671875" style="78" customWidth="1"/>
    <col min="5" max="5" width="8.88671875" style="78"/>
    <col min="6" max="6" width="26" style="78" bestFit="1" customWidth="1"/>
    <col min="7" max="7" width="25.44140625" style="78" bestFit="1" customWidth="1"/>
    <col min="8" max="8" width="22.33203125" style="78" bestFit="1" customWidth="1"/>
    <col min="9" max="9" width="30.33203125" style="78" bestFit="1" customWidth="1"/>
    <col min="10" max="10" width="26.21875" style="78" bestFit="1" customWidth="1"/>
    <col min="11" max="11" width="25.6640625" style="78" bestFit="1" customWidth="1"/>
    <col min="12" max="13" width="18.21875" style="78" customWidth="1"/>
    <col min="14" max="14" width="28.77734375" style="78" customWidth="1"/>
    <col min="15" max="15" width="8.88671875" style="78"/>
    <col min="16" max="16" width="10" style="78" bestFit="1" customWidth="1"/>
    <col min="17" max="16384" width="8.88671875" style="78"/>
  </cols>
  <sheetData>
    <row r="1" spans="1:38" ht="22.05" customHeight="1" x14ac:dyDescent="0.15">
      <c r="A1" s="80" t="s">
        <v>713</v>
      </c>
      <c r="B1" s="80" t="s">
        <v>714</v>
      </c>
      <c r="C1" s="80" t="s">
        <v>715</v>
      </c>
      <c r="D1" s="81"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80"/>
      <c r="F1" s="80"/>
      <c r="G1" s="80"/>
      <c r="H1" s="80"/>
      <c r="I1" s="81" t="str">
        <f>'IC3 CSC'!$I$1</f>
        <v>Connor Guarino</v>
      </c>
      <c r="J1" s="81"/>
      <c r="K1" s="81"/>
      <c r="L1" s="81" t="s">
        <v>716</v>
      </c>
      <c r="M1" s="81"/>
      <c r="N1" s="81"/>
      <c r="O1" s="81"/>
      <c r="P1" s="81" t="s">
        <v>717</v>
      </c>
      <c r="Q1" s="81"/>
      <c r="R1" s="81"/>
      <c r="X1" s="80" t="str">
        <f t="shared" ref="X1:AA2" si="0">A1</f>
        <v>earned</v>
      </c>
      <c r="Y1" s="80" t="str">
        <f t="shared" si="0"/>
        <v>possible</v>
      </c>
      <c r="Z1" s="80" t="str">
        <f t="shared" si="0"/>
        <v>cell</v>
      </c>
      <c r="AA1" s="81" t="str">
        <f t="shared" ca="1" si="0"/>
        <v>error</v>
      </c>
      <c r="AB1" s="80"/>
      <c r="AC1" s="80"/>
      <c r="AF1" s="81" t="str">
        <f>I1</f>
        <v>Connor Guarino</v>
      </c>
      <c r="AG1" s="81"/>
      <c r="AL1" s="81" t="s">
        <v>716</v>
      </c>
    </row>
    <row r="2" spans="1:38" ht="22.95" customHeight="1" x14ac:dyDescent="0.15">
      <c r="A2" s="80">
        <f ca="1">'IC3 CSC'!$A$2</f>
        <v>0</v>
      </c>
      <c r="B2" s="82">
        <f>'IC3 CSC'!$B$2</f>
        <v>16</v>
      </c>
      <c r="C2" s="80" t="str" cm="1">
        <f t="array" aca="1" ref="C2" ca="1">SUBSTITUTE(IF(LEN(CELL("address"))&lt;15,CELL("address"),""),"$","")</f>
        <v/>
      </c>
      <c r="D2" s="81" t="str">
        <f ca="1">IF(ISNUMBER(SEARCH("#REF!",_xlfn.FORMULATEXT(INDIRECT("'IC3 CSC'!"&amp;C2)))),"DRAGGING CELLS IS NOT PERMITTED. PLEASE UNDO LAST ACTION!!",IF($P$1&lt;&gt;"Feedback OFF",IFERROR(HLOOKUP(INDIRECT("'IC3 CSC'!"&amp;C2),Feedback_SFX!$B$2:$N$10,IF($P$1="Feedback ON", 2, Feedback_SFX!B1), FALSE), ""),""))</f>
        <v/>
      </c>
      <c r="E2" s="80"/>
      <c r="F2" s="80"/>
      <c r="G2" s="80"/>
      <c r="H2" s="80"/>
      <c r="I2" s="83"/>
      <c r="J2" s="80"/>
      <c r="K2" s="80"/>
      <c r="L2" s="80"/>
      <c r="M2" s="80"/>
      <c r="N2" s="80"/>
      <c r="O2" s="80"/>
      <c r="P2" s="80"/>
      <c r="Q2" s="80"/>
      <c r="R2" s="80"/>
      <c r="X2" s="84">
        <f t="shared" ca="1" si="0"/>
        <v>0</v>
      </c>
      <c r="Y2" s="84">
        <f t="shared" si="0"/>
        <v>16</v>
      </c>
      <c r="Z2" s="84" t="str">
        <f t="shared" ca="1" si="0"/>
        <v/>
      </c>
      <c r="AA2" s="81" t="str">
        <f t="shared" ca="1" si="0"/>
        <v/>
      </c>
      <c r="AB2" s="80"/>
      <c r="AC2" s="80"/>
    </row>
    <row r="4" spans="1:38" x14ac:dyDescent="0.15">
      <c r="A4" s="83" t="s">
        <v>431</v>
      </c>
      <c r="B4" s="83" t="s">
        <v>432</v>
      </c>
      <c r="C4" s="83" t="s">
        <v>433</v>
      </c>
      <c r="F4" s="83" t="s">
        <v>433</v>
      </c>
      <c r="G4" s="83" t="s">
        <v>434</v>
      </c>
      <c r="H4" s="83" t="s">
        <v>435</v>
      </c>
      <c r="I4" s="83" t="s">
        <v>436</v>
      </c>
      <c r="J4" s="83" t="s">
        <v>431</v>
      </c>
      <c r="K4" s="83" t="s">
        <v>432</v>
      </c>
    </row>
    <row r="5" spans="1:38" x14ac:dyDescent="0.15">
      <c r="A5" s="80">
        <v>11</v>
      </c>
      <c r="B5" s="110">
        <v>66167</v>
      </c>
      <c r="C5" s="80" t="s">
        <v>437</v>
      </c>
      <c r="F5" s="80" t="s">
        <v>438</v>
      </c>
      <c r="G5" s="80" t="s">
        <v>439</v>
      </c>
      <c r="H5" s="80" t="s">
        <v>440</v>
      </c>
      <c r="I5" s="80">
        <v>2</v>
      </c>
      <c r="J5" s="80">
        <f t="shared" ref="J5:K24" si="1">INDEX($A$5:$B$41, MATCH($F5, $C$5:$C$41, 0), MATCH(J$4, $A$4:$B$4, 0))</f>
        <v>15</v>
      </c>
      <c r="K5" s="110">
        <f t="shared" si="1"/>
        <v>69081</v>
      </c>
    </row>
    <row r="6" spans="1:38" x14ac:dyDescent="0.15">
      <c r="A6" s="80">
        <v>35</v>
      </c>
      <c r="B6" s="110">
        <v>96312</v>
      </c>
      <c r="C6" s="80" t="s">
        <v>441</v>
      </c>
      <c r="F6" s="80" t="s">
        <v>442</v>
      </c>
      <c r="G6" s="80" t="s">
        <v>443</v>
      </c>
      <c r="H6" s="80" t="s">
        <v>443</v>
      </c>
      <c r="I6" s="80">
        <v>3</v>
      </c>
      <c r="J6" s="80">
        <f t="shared" si="1"/>
        <v>28</v>
      </c>
      <c r="K6" s="110">
        <f t="shared" si="1"/>
        <v>83918</v>
      </c>
    </row>
    <row r="7" spans="1:38" x14ac:dyDescent="0.15">
      <c r="A7" s="80">
        <v>20</v>
      </c>
      <c r="B7" s="110">
        <v>86812</v>
      </c>
      <c r="C7" s="80" t="s">
        <v>444</v>
      </c>
      <c r="F7" s="80" t="s">
        <v>445</v>
      </c>
      <c r="G7" s="80" t="s">
        <v>443</v>
      </c>
      <c r="H7" s="80" t="s">
        <v>443</v>
      </c>
      <c r="I7" s="80">
        <v>1</v>
      </c>
      <c r="J7" s="80">
        <f t="shared" si="1"/>
        <v>26</v>
      </c>
      <c r="K7" s="110">
        <f t="shared" si="1"/>
        <v>126459</v>
      </c>
    </row>
    <row r="8" spans="1:38" x14ac:dyDescent="0.15">
      <c r="A8" s="80">
        <v>31</v>
      </c>
      <c r="B8" s="110">
        <v>105593</v>
      </c>
      <c r="C8" s="80" t="s">
        <v>446</v>
      </c>
      <c r="F8" s="80" t="s">
        <v>447</v>
      </c>
      <c r="G8" s="80" t="s">
        <v>443</v>
      </c>
      <c r="H8" s="80" t="s">
        <v>443</v>
      </c>
      <c r="I8" s="80">
        <v>4</v>
      </c>
      <c r="J8" s="80">
        <f>INDEX($A$5:$B$41, MATCH($F8, $C$5:$C$41, 0), MATCH(J$4, $A$4:$B$4, 0))</f>
        <v>16</v>
      </c>
      <c r="K8" s="110">
        <f t="shared" si="1"/>
        <v>68612</v>
      </c>
    </row>
    <row r="9" spans="1:38" ht="16.5" customHeight="1" x14ac:dyDescent="0.15">
      <c r="A9" s="80">
        <v>30</v>
      </c>
      <c r="B9" s="110">
        <v>54735</v>
      </c>
      <c r="C9" s="80" t="s">
        <v>448</v>
      </c>
      <c r="F9" s="80" t="s">
        <v>437</v>
      </c>
      <c r="G9" s="80" t="s">
        <v>449</v>
      </c>
      <c r="H9" s="80" t="s">
        <v>440</v>
      </c>
      <c r="I9" s="80">
        <v>6</v>
      </c>
      <c r="J9" s="80">
        <f t="shared" si="1"/>
        <v>11</v>
      </c>
      <c r="K9" s="110">
        <f t="shared" si="1"/>
        <v>66167</v>
      </c>
    </row>
    <row r="10" spans="1:38" x14ac:dyDescent="0.15">
      <c r="A10" s="80">
        <v>7</v>
      </c>
      <c r="B10" s="110">
        <v>81476</v>
      </c>
      <c r="C10" s="80" t="s">
        <v>450</v>
      </c>
      <c r="F10" s="80" t="s">
        <v>451</v>
      </c>
      <c r="G10" s="80" t="s">
        <v>443</v>
      </c>
      <c r="H10" s="80" t="s">
        <v>443</v>
      </c>
      <c r="I10" s="80">
        <v>3</v>
      </c>
      <c r="J10" s="80">
        <f t="shared" si="1"/>
        <v>15</v>
      </c>
      <c r="K10" s="110">
        <f t="shared" si="1"/>
        <v>60238</v>
      </c>
    </row>
    <row r="11" spans="1:38" x14ac:dyDescent="0.15">
      <c r="A11" s="80">
        <v>29</v>
      </c>
      <c r="B11" s="110">
        <v>92555</v>
      </c>
      <c r="C11" s="80" t="s">
        <v>452</v>
      </c>
      <c r="F11" s="80" t="s">
        <v>441</v>
      </c>
      <c r="G11" s="80" t="s">
        <v>449</v>
      </c>
      <c r="H11" s="80" t="s">
        <v>443</v>
      </c>
      <c r="I11" s="80">
        <v>2</v>
      </c>
      <c r="J11" s="80">
        <f t="shared" si="1"/>
        <v>35</v>
      </c>
      <c r="K11" s="110">
        <f t="shared" si="1"/>
        <v>96312</v>
      </c>
    </row>
    <row r="12" spans="1:38" x14ac:dyDescent="0.15">
      <c r="A12" s="80">
        <v>3</v>
      </c>
      <c r="B12" s="110">
        <v>119993</v>
      </c>
      <c r="C12" s="80" t="s">
        <v>453</v>
      </c>
      <c r="F12" s="80" t="s">
        <v>454</v>
      </c>
      <c r="G12" s="80" t="s">
        <v>455</v>
      </c>
      <c r="H12" s="80" t="s">
        <v>443</v>
      </c>
      <c r="I12" s="80">
        <v>1</v>
      </c>
      <c r="J12" s="80">
        <f t="shared" si="1"/>
        <v>29</v>
      </c>
      <c r="K12" s="110">
        <f t="shared" si="1"/>
        <v>118207</v>
      </c>
    </row>
    <row r="13" spans="1:38" x14ac:dyDescent="0.15">
      <c r="A13" s="80">
        <v>23</v>
      </c>
      <c r="B13" s="110">
        <v>62178</v>
      </c>
      <c r="C13" s="80" t="s">
        <v>456</v>
      </c>
      <c r="F13" s="80" t="s">
        <v>457</v>
      </c>
      <c r="G13" s="80" t="s">
        <v>458</v>
      </c>
      <c r="H13" s="80" t="s">
        <v>440</v>
      </c>
      <c r="I13" s="80">
        <v>1</v>
      </c>
      <c r="J13" s="80">
        <f t="shared" si="1"/>
        <v>3</v>
      </c>
      <c r="K13" s="110">
        <f t="shared" si="1"/>
        <v>56952</v>
      </c>
    </row>
    <row r="14" spans="1:38" x14ac:dyDescent="0.15">
      <c r="A14" s="80">
        <v>15</v>
      </c>
      <c r="B14" s="110">
        <v>69081</v>
      </c>
      <c r="C14" s="80" t="s">
        <v>438</v>
      </c>
      <c r="F14" s="80" t="s">
        <v>459</v>
      </c>
      <c r="G14" s="80" t="s">
        <v>443</v>
      </c>
      <c r="H14" s="80" t="s">
        <v>443</v>
      </c>
      <c r="I14" s="80">
        <v>2</v>
      </c>
      <c r="J14" s="80">
        <f t="shared" si="1"/>
        <v>11</v>
      </c>
      <c r="K14" s="110">
        <f t="shared" si="1"/>
        <v>99600</v>
      </c>
    </row>
    <row r="15" spans="1:38" x14ac:dyDescent="0.15">
      <c r="A15" s="80">
        <v>3</v>
      </c>
      <c r="B15" s="110">
        <v>56952</v>
      </c>
      <c r="C15" s="80" t="s">
        <v>457</v>
      </c>
      <c r="F15" s="80" t="s">
        <v>460</v>
      </c>
      <c r="G15" s="80" t="s">
        <v>461</v>
      </c>
      <c r="H15" s="80" t="s">
        <v>443</v>
      </c>
      <c r="I15" s="80">
        <v>3</v>
      </c>
      <c r="J15" s="80">
        <f t="shared" si="1"/>
        <v>18</v>
      </c>
      <c r="K15" s="110">
        <f t="shared" si="1"/>
        <v>97366</v>
      </c>
    </row>
    <row r="16" spans="1:38" x14ac:dyDescent="0.15">
      <c r="A16" s="80">
        <v>24</v>
      </c>
      <c r="B16" s="110">
        <v>116916</v>
      </c>
      <c r="C16" s="80" t="s">
        <v>462</v>
      </c>
      <c r="F16" s="80" t="s">
        <v>463</v>
      </c>
      <c r="G16" s="80" t="s">
        <v>439</v>
      </c>
      <c r="H16" s="80" t="s">
        <v>440</v>
      </c>
      <c r="I16" s="80">
        <v>5</v>
      </c>
      <c r="J16" s="80">
        <f t="shared" si="1"/>
        <v>3</v>
      </c>
      <c r="K16" s="110">
        <f t="shared" si="1"/>
        <v>52846</v>
      </c>
    </row>
    <row r="17" spans="1:11" x14ac:dyDescent="0.15">
      <c r="A17" s="80">
        <v>14</v>
      </c>
      <c r="B17" s="110">
        <v>92150</v>
      </c>
      <c r="C17" s="80" t="s">
        <v>464</v>
      </c>
      <c r="F17" s="80" t="s">
        <v>465</v>
      </c>
      <c r="G17" s="80" t="s">
        <v>443</v>
      </c>
      <c r="H17" s="80" t="s">
        <v>443</v>
      </c>
      <c r="I17" s="80">
        <v>4</v>
      </c>
      <c r="J17" s="80">
        <f t="shared" si="1"/>
        <v>7</v>
      </c>
      <c r="K17" s="110">
        <f t="shared" si="1"/>
        <v>116831</v>
      </c>
    </row>
    <row r="18" spans="1:11" x14ac:dyDescent="0.15">
      <c r="A18" s="80">
        <v>15</v>
      </c>
      <c r="B18" s="110">
        <v>63193</v>
      </c>
      <c r="C18" s="80" t="s">
        <v>466</v>
      </c>
      <c r="F18" s="80" t="s">
        <v>462</v>
      </c>
      <c r="G18" s="80" t="s">
        <v>458</v>
      </c>
      <c r="H18" s="80" t="s">
        <v>440</v>
      </c>
      <c r="I18" s="80">
        <v>2</v>
      </c>
      <c r="J18" s="80">
        <f t="shared" si="1"/>
        <v>24</v>
      </c>
      <c r="K18" s="110">
        <f t="shared" si="1"/>
        <v>116916</v>
      </c>
    </row>
    <row r="19" spans="1:11" x14ac:dyDescent="0.15">
      <c r="A19" s="80">
        <v>6</v>
      </c>
      <c r="B19" s="110">
        <v>53021</v>
      </c>
      <c r="C19" s="80" t="s">
        <v>467</v>
      </c>
      <c r="F19" s="80" t="s">
        <v>464</v>
      </c>
      <c r="G19" s="80" t="s">
        <v>458</v>
      </c>
      <c r="H19" s="80" t="s">
        <v>443</v>
      </c>
      <c r="I19" s="80">
        <v>4</v>
      </c>
      <c r="J19" s="80">
        <f t="shared" si="1"/>
        <v>14</v>
      </c>
      <c r="K19" s="110">
        <f t="shared" si="1"/>
        <v>92150</v>
      </c>
    </row>
    <row r="20" spans="1:11" x14ac:dyDescent="0.15">
      <c r="A20" s="80">
        <v>30</v>
      </c>
      <c r="B20" s="110">
        <v>97725</v>
      </c>
      <c r="C20" s="80" t="s">
        <v>468</v>
      </c>
      <c r="F20" s="80" t="s">
        <v>469</v>
      </c>
      <c r="G20" s="80" t="s">
        <v>443</v>
      </c>
      <c r="H20" s="80" t="s">
        <v>443</v>
      </c>
      <c r="I20" s="80">
        <v>5</v>
      </c>
      <c r="J20" s="80">
        <f t="shared" si="1"/>
        <v>20</v>
      </c>
      <c r="K20" s="110">
        <f t="shared" si="1"/>
        <v>113454</v>
      </c>
    </row>
    <row r="21" spans="1:11" x14ac:dyDescent="0.15">
      <c r="A21" s="80">
        <v>18</v>
      </c>
      <c r="B21" s="110">
        <v>97366</v>
      </c>
      <c r="C21" s="80" t="s">
        <v>460</v>
      </c>
      <c r="F21" s="80" t="s">
        <v>452</v>
      </c>
      <c r="G21" s="80" t="s">
        <v>449</v>
      </c>
      <c r="H21" s="80" t="s">
        <v>440</v>
      </c>
      <c r="I21" s="80">
        <v>3</v>
      </c>
      <c r="J21" s="80">
        <f t="shared" si="1"/>
        <v>29</v>
      </c>
      <c r="K21" s="110">
        <f t="shared" si="1"/>
        <v>92555</v>
      </c>
    </row>
    <row r="22" spans="1:11" x14ac:dyDescent="0.15">
      <c r="A22" s="80">
        <v>5</v>
      </c>
      <c r="B22" s="110">
        <v>60230</v>
      </c>
      <c r="C22" s="80" t="s">
        <v>470</v>
      </c>
      <c r="F22" s="80" t="s">
        <v>444</v>
      </c>
      <c r="G22" s="80" t="s">
        <v>449</v>
      </c>
      <c r="H22" s="80" t="s">
        <v>440</v>
      </c>
      <c r="I22" s="80">
        <v>1</v>
      </c>
      <c r="J22" s="80">
        <f t="shared" si="1"/>
        <v>20</v>
      </c>
      <c r="K22" s="110">
        <f t="shared" si="1"/>
        <v>86812</v>
      </c>
    </row>
    <row r="23" spans="1:11" x14ac:dyDescent="0.15">
      <c r="A23" s="80">
        <v>20</v>
      </c>
      <c r="B23" s="110">
        <v>93810</v>
      </c>
      <c r="C23" s="80" t="s">
        <v>471</v>
      </c>
      <c r="F23" s="80" t="s">
        <v>453</v>
      </c>
      <c r="G23" s="80" t="s">
        <v>449</v>
      </c>
      <c r="H23" s="80" t="s">
        <v>440</v>
      </c>
      <c r="I23" s="80">
        <v>2</v>
      </c>
      <c r="J23" s="80">
        <f t="shared" si="1"/>
        <v>3</v>
      </c>
      <c r="K23" s="110">
        <f t="shared" si="1"/>
        <v>119993</v>
      </c>
    </row>
    <row r="24" spans="1:11" x14ac:dyDescent="0.15">
      <c r="A24" s="80">
        <v>9</v>
      </c>
      <c r="B24" s="110">
        <v>51876</v>
      </c>
      <c r="C24" s="80" t="s">
        <v>472</v>
      </c>
      <c r="F24" s="80" t="s">
        <v>470</v>
      </c>
      <c r="G24" s="80" t="s">
        <v>461</v>
      </c>
      <c r="H24" s="80" t="s">
        <v>443</v>
      </c>
      <c r="I24" s="80">
        <v>2</v>
      </c>
      <c r="J24" s="80">
        <f t="shared" si="1"/>
        <v>5</v>
      </c>
      <c r="K24" s="110">
        <f t="shared" si="1"/>
        <v>60230</v>
      </c>
    </row>
    <row r="25" spans="1:11" x14ac:dyDescent="0.15">
      <c r="A25" s="80">
        <v>14</v>
      </c>
      <c r="B25" s="110">
        <v>123163</v>
      </c>
      <c r="C25" s="80" t="s">
        <v>473</v>
      </c>
      <c r="F25" s="80" t="s">
        <v>474</v>
      </c>
      <c r="G25" s="80" t="s">
        <v>443</v>
      </c>
      <c r="H25" s="80" t="s">
        <v>443</v>
      </c>
      <c r="I25" s="80">
        <v>1</v>
      </c>
      <c r="J25" s="80">
        <f t="shared" ref="J25:K41" si="2">INDEX($A$5:$B$41, MATCH($F25, $C$5:$C$41, 0), MATCH(J$4, $A$4:$B$4, 0))</f>
        <v>27</v>
      </c>
      <c r="K25" s="110">
        <f t="shared" si="2"/>
        <v>125906</v>
      </c>
    </row>
    <row r="26" spans="1:11" x14ac:dyDescent="0.15">
      <c r="A26" s="80">
        <v>23</v>
      </c>
      <c r="B26" s="110">
        <v>102000</v>
      </c>
      <c r="C26" s="80" t="s">
        <v>475</v>
      </c>
      <c r="F26" s="80" t="s">
        <v>476</v>
      </c>
      <c r="G26" s="80" t="s">
        <v>455</v>
      </c>
      <c r="H26" s="80" t="s">
        <v>443</v>
      </c>
      <c r="I26" s="80">
        <v>4</v>
      </c>
      <c r="J26" s="80">
        <f t="shared" si="2"/>
        <v>13</v>
      </c>
      <c r="K26" s="110">
        <f t="shared" si="2"/>
        <v>82993</v>
      </c>
    </row>
    <row r="27" spans="1:11" x14ac:dyDescent="0.15">
      <c r="A27" s="80">
        <v>19</v>
      </c>
      <c r="B27" s="110">
        <v>100637</v>
      </c>
      <c r="C27" s="80" t="s">
        <v>477</v>
      </c>
      <c r="F27" s="80" t="s">
        <v>478</v>
      </c>
      <c r="G27" s="80" t="s">
        <v>439</v>
      </c>
      <c r="H27" s="80" t="s">
        <v>443</v>
      </c>
      <c r="I27" s="80">
        <v>4</v>
      </c>
      <c r="J27" s="80">
        <f t="shared" si="2"/>
        <v>2</v>
      </c>
      <c r="K27" s="110">
        <f t="shared" si="2"/>
        <v>56615</v>
      </c>
    </row>
    <row r="28" spans="1:11" x14ac:dyDescent="0.15">
      <c r="A28" s="80">
        <v>15</v>
      </c>
      <c r="B28" s="110">
        <v>60238</v>
      </c>
      <c r="C28" s="80" t="s">
        <v>451</v>
      </c>
      <c r="F28" s="80" t="s">
        <v>471</v>
      </c>
      <c r="G28" s="80" t="s">
        <v>461</v>
      </c>
      <c r="H28" s="80" t="s">
        <v>443</v>
      </c>
      <c r="I28" s="80">
        <v>1</v>
      </c>
      <c r="J28" s="80">
        <f t="shared" si="2"/>
        <v>20</v>
      </c>
      <c r="K28" s="110">
        <f t="shared" si="2"/>
        <v>93810</v>
      </c>
    </row>
    <row r="29" spans="1:11" x14ac:dyDescent="0.15">
      <c r="A29" s="80">
        <v>27</v>
      </c>
      <c r="B29" s="110">
        <v>125906</v>
      </c>
      <c r="C29" s="80" t="s">
        <v>474</v>
      </c>
      <c r="F29" s="80" t="s">
        <v>472</v>
      </c>
      <c r="G29" s="80" t="s">
        <v>461</v>
      </c>
      <c r="H29" s="80" t="s">
        <v>443</v>
      </c>
      <c r="I29" s="80">
        <v>4</v>
      </c>
      <c r="J29" s="80">
        <f t="shared" si="2"/>
        <v>9</v>
      </c>
      <c r="K29" s="110">
        <f t="shared" si="2"/>
        <v>51876</v>
      </c>
    </row>
    <row r="30" spans="1:11" x14ac:dyDescent="0.15">
      <c r="A30" s="80">
        <v>8</v>
      </c>
      <c r="B30" s="110">
        <v>55364</v>
      </c>
      <c r="C30" s="80" t="s">
        <v>479</v>
      </c>
      <c r="F30" s="80" t="s">
        <v>473</v>
      </c>
      <c r="G30" s="80" t="s">
        <v>461</v>
      </c>
      <c r="H30" s="80" t="s">
        <v>443</v>
      </c>
      <c r="I30" s="80">
        <v>2</v>
      </c>
      <c r="J30" s="80">
        <f t="shared" si="2"/>
        <v>14</v>
      </c>
      <c r="K30" s="110">
        <f t="shared" si="2"/>
        <v>123163</v>
      </c>
    </row>
    <row r="31" spans="1:11" x14ac:dyDescent="0.15">
      <c r="A31" s="80">
        <v>28</v>
      </c>
      <c r="B31" s="110">
        <v>83918</v>
      </c>
      <c r="C31" s="80" t="s">
        <v>442</v>
      </c>
      <c r="F31" s="80" t="s">
        <v>475</v>
      </c>
      <c r="G31" s="80" t="s">
        <v>461</v>
      </c>
      <c r="H31" s="80" t="s">
        <v>443</v>
      </c>
      <c r="I31" s="80">
        <v>3</v>
      </c>
      <c r="J31" s="80">
        <f t="shared" si="2"/>
        <v>23</v>
      </c>
      <c r="K31" s="110">
        <f t="shared" si="2"/>
        <v>102000</v>
      </c>
    </row>
    <row r="32" spans="1:11" x14ac:dyDescent="0.15">
      <c r="A32" s="80">
        <v>11</v>
      </c>
      <c r="B32" s="110">
        <v>99600</v>
      </c>
      <c r="C32" s="80" t="s">
        <v>459</v>
      </c>
      <c r="F32" s="80" t="s">
        <v>477</v>
      </c>
      <c r="G32" s="80" t="s">
        <v>443</v>
      </c>
      <c r="H32" s="80" t="s">
        <v>443</v>
      </c>
      <c r="I32" s="80">
        <v>2</v>
      </c>
      <c r="J32" s="80">
        <f t="shared" si="2"/>
        <v>19</v>
      </c>
      <c r="K32" s="110">
        <f t="shared" si="2"/>
        <v>100637</v>
      </c>
    </row>
    <row r="33" spans="1:11" x14ac:dyDescent="0.15">
      <c r="A33" s="80">
        <v>7</v>
      </c>
      <c r="B33" s="110">
        <v>116831</v>
      </c>
      <c r="C33" s="80" t="s">
        <v>465</v>
      </c>
      <c r="F33" s="80" t="s">
        <v>446</v>
      </c>
      <c r="G33" s="80" t="s">
        <v>449</v>
      </c>
      <c r="H33" s="80" t="s">
        <v>443</v>
      </c>
      <c r="I33" s="80">
        <v>5</v>
      </c>
      <c r="J33" s="80">
        <f t="shared" si="2"/>
        <v>31</v>
      </c>
      <c r="K33" s="110">
        <f t="shared" si="2"/>
        <v>105593</v>
      </c>
    </row>
    <row r="34" spans="1:11" x14ac:dyDescent="0.15">
      <c r="A34" s="80">
        <v>20</v>
      </c>
      <c r="B34" s="110">
        <v>113454</v>
      </c>
      <c r="C34" s="80" t="s">
        <v>469</v>
      </c>
      <c r="F34" s="80" t="s">
        <v>466</v>
      </c>
      <c r="G34" s="80" t="s">
        <v>458</v>
      </c>
      <c r="H34" s="80" t="s">
        <v>443</v>
      </c>
      <c r="I34" s="80">
        <v>5</v>
      </c>
      <c r="J34" s="80">
        <f t="shared" si="2"/>
        <v>15</v>
      </c>
      <c r="K34" s="110">
        <f t="shared" si="2"/>
        <v>63193</v>
      </c>
    </row>
    <row r="35" spans="1:11" x14ac:dyDescent="0.15">
      <c r="A35" s="80">
        <v>26</v>
      </c>
      <c r="B35" s="110">
        <v>126459</v>
      </c>
      <c r="C35" s="80" t="s">
        <v>445</v>
      </c>
      <c r="F35" s="80" t="s">
        <v>479</v>
      </c>
      <c r="G35" s="80" t="s">
        <v>443</v>
      </c>
      <c r="H35" s="80" t="s">
        <v>443</v>
      </c>
      <c r="I35" s="80">
        <v>2</v>
      </c>
      <c r="J35" s="80">
        <f t="shared" si="2"/>
        <v>8</v>
      </c>
      <c r="K35" s="110">
        <f t="shared" si="2"/>
        <v>55364</v>
      </c>
    </row>
    <row r="36" spans="1:11" x14ac:dyDescent="0.15">
      <c r="A36" s="80">
        <v>16</v>
      </c>
      <c r="B36" s="110">
        <v>68612</v>
      </c>
      <c r="C36" s="80" t="s">
        <v>447</v>
      </c>
      <c r="F36" s="80" t="s">
        <v>456</v>
      </c>
      <c r="G36" s="80" t="s">
        <v>449</v>
      </c>
      <c r="H36" s="80" t="s">
        <v>440</v>
      </c>
      <c r="I36" s="80">
        <v>5</v>
      </c>
      <c r="J36" s="80">
        <f t="shared" si="2"/>
        <v>23</v>
      </c>
      <c r="K36" s="110">
        <f t="shared" si="2"/>
        <v>62178</v>
      </c>
    </row>
    <row r="37" spans="1:11" x14ac:dyDescent="0.15">
      <c r="A37" s="80">
        <v>29</v>
      </c>
      <c r="B37" s="110">
        <v>118207</v>
      </c>
      <c r="C37" s="80" t="s">
        <v>454</v>
      </c>
      <c r="F37" s="80" t="s">
        <v>448</v>
      </c>
      <c r="G37" s="80" t="s">
        <v>449</v>
      </c>
      <c r="H37" s="80" t="s">
        <v>440</v>
      </c>
      <c r="I37" s="80">
        <v>4</v>
      </c>
      <c r="J37" s="80">
        <f t="shared" si="2"/>
        <v>30</v>
      </c>
      <c r="K37" s="110">
        <f t="shared" si="2"/>
        <v>54735</v>
      </c>
    </row>
    <row r="38" spans="1:11" x14ac:dyDescent="0.15">
      <c r="A38" s="80">
        <v>26</v>
      </c>
      <c r="B38" s="110">
        <v>64098</v>
      </c>
      <c r="C38" s="80" t="s">
        <v>480</v>
      </c>
      <c r="F38" s="80" t="s">
        <v>480</v>
      </c>
      <c r="G38" s="80" t="s">
        <v>455</v>
      </c>
      <c r="H38" s="80" t="s">
        <v>443</v>
      </c>
      <c r="I38" s="80">
        <v>2</v>
      </c>
      <c r="J38" s="80">
        <f t="shared" si="2"/>
        <v>26</v>
      </c>
      <c r="K38" s="110">
        <f t="shared" si="2"/>
        <v>64098</v>
      </c>
    </row>
    <row r="39" spans="1:11" x14ac:dyDescent="0.15">
      <c r="A39" s="80">
        <v>13</v>
      </c>
      <c r="B39" s="110">
        <v>82993</v>
      </c>
      <c r="C39" s="80" t="s">
        <v>476</v>
      </c>
      <c r="F39" s="80" t="s">
        <v>450</v>
      </c>
      <c r="G39" s="80" t="s">
        <v>449</v>
      </c>
      <c r="H39" s="80" t="s">
        <v>440</v>
      </c>
      <c r="I39" s="80">
        <v>3</v>
      </c>
      <c r="J39" s="80">
        <f t="shared" si="2"/>
        <v>7</v>
      </c>
      <c r="K39" s="110">
        <f t="shared" si="2"/>
        <v>81476</v>
      </c>
    </row>
    <row r="40" spans="1:11" x14ac:dyDescent="0.15">
      <c r="A40" s="80">
        <v>3</v>
      </c>
      <c r="B40" s="110">
        <v>52846</v>
      </c>
      <c r="C40" s="80" t="s">
        <v>463</v>
      </c>
      <c r="F40" s="80" t="s">
        <v>467</v>
      </c>
      <c r="G40" s="80" t="s">
        <v>458</v>
      </c>
      <c r="H40" s="80" t="s">
        <v>440</v>
      </c>
      <c r="I40" s="80">
        <v>3</v>
      </c>
      <c r="J40" s="80">
        <f t="shared" si="2"/>
        <v>6</v>
      </c>
      <c r="K40" s="110">
        <f t="shared" si="2"/>
        <v>53021</v>
      </c>
    </row>
    <row r="41" spans="1:11" x14ac:dyDescent="0.15">
      <c r="A41" s="80">
        <v>2</v>
      </c>
      <c r="B41" s="110">
        <v>56615</v>
      </c>
      <c r="C41" s="80" t="s">
        <v>478</v>
      </c>
      <c r="F41" s="80" t="s">
        <v>468</v>
      </c>
      <c r="G41" s="80" t="s">
        <v>458</v>
      </c>
      <c r="H41" s="80" t="s">
        <v>443</v>
      </c>
      <c r="I41" s="80">
        <v>2</v>
      </c>
      <c r="J41" s="80">
        <f t="shared" si="2"/>
        <v>30</v>
      </c>
      <c r="K41" s="110">
        <f t="shared" si="2"/>
        <v>97725</v>
      </c>
    </row>
  </sheetData>
  <conditionalFormatting sqref="A1:A2">
    <cfRule type="expression" dxfId="58" priority="8">
      <formula>$A$2/$B$2&gt;=0.076</formula>
    </cfRule>
  </conditionalFormatting>
  <conditionalFormatting sqref="B1:B2">
    <cfRule type="expression" dxfId="57" priority="9">
      <formula>$A$2/$B$2&gt;=0.153</formula>
    </cfRule>
  </conditionalFormatting>
  <conditionalFormatting sqref="C1:C2">
    <cfRule type="expression" dxfId="56" priority="10">
      <formula>$A$2/$B$2&gt;=0.23</formula>
    </cfRule>
  </conditionalFormatting>
  <conditionalFormatting sqref="D1:D2">
    <cfRule type="expression" dxfId="55" priority="11">
      <formula>$A$2/$B$2&gt;=0.307</formula>
    </cfRule>
  </conditionalFormatting>
  <conditionalFormatting sqref="E1:E2">
    <cfRule type="expression" dxfId="54" priority="12">
      <formula>$A$2/$B$2&gt;=0.384</formula>
    </cfRule>
  </conditionalFormatting>
  <conditionalFormatting sqref="F1:F2">
    <cfRule type="expression" dxfId="53" priority="13">
      <formula>$A$2/$B$2&gt;=0.461</formula>
    </cfRule>
  </conditionalFormatting>
  <conditionalFormatting sqref="G1:G2">
    <cfRule type="expression" dxfId="52" priority="14">
      <formula>$A$2/$B$2&gt;=0.538</formula>
    </cfRule>
  </conditionalFormatting>
  <conditionalFormatting sqref="H1:H2">
    <cfRule type="expression" dxfId="51" priority="15">
      <formula>$A$2/$B$2&gt;=0.615</formula>
    </cfRule>
  </conditionalFormatting>
  <conditionalFormatting sqref="I1:P2">
    <cfRule type="expression" dxfId="50" priority="16">
      <formula>$A$2/$B$2&gt;=0.692</formula>
    </cfRule>
  </conditionalFormatting>
  <conditionalFormatting sqref="X1:AF1 X2:AO2 AH1:AK1 AM1:AO1">
    <cfRule type="expression" dxfId="49" priority="17">
      <formula>$A$2/$B$2&gt;=1</formula>
    </cfRule>
  </conditionalFormatting>
  <conditionalFormatting sqref="O1">
    <cfRule type="expression" dxfId="48" priority="7">
      <formula>$A$2/$B$2&gt;=0.846</formula>
    </cfRule>
  </conditionalFormatting>
  <conditionalFormatting sqref="AG1">
    <cfRule type="expression" dxfId="47" priority="6">
      <formula>$A$2/$B$2&gt;=0.846</formula>
    </cfRule>
  </conditionalFormatting>
  <conditionalFormatting sqref="AL1">
    <cfRule type="expression" dxfId="46" priority="5">
      <formula>$A$2/$B$2&gt;=0.846</formula>
    </cfRule>
  </conditionalFormatting>
  <conditionalFormatting sqref="L1">
    <cfRule type="expression" dxfId="45" priority="4">
      <formula>$A$2/$B$2&gt;=0.846</formula>
    </cfRule>
  </conditionalFormatting>
  <conditionalFormatting sqref="Q1:R2">
    <cfRule type="expression" dxfId="44" priority="3">
      <formula>$A$2/$B$2&gt;=0.846</formula>
    </cfRule>
  </conditionalFormatting>
  <conditionalFormatting sqref="P1">
    <cfRule type="expression" dxfId="43" priority="2">
      <formula>$P$1&lt;&gt;""</formula>
    </cfRule>
  </conditionalFormatting>
  <conditionalFormatting sqref="A1:O2 X1:AO2 P2:R2 Q1:R1">
    <cfRule type="expression" dxfId="42" priority="1">
      <formula>$P$1="Feedback OFF"</formula>
    </cfRule>
  </conditionalFormatting>
  <dataValidations count="1">
    <dataValidation type="list" allowBlank="1" showInputMessage="1" showErrorMessage="1" sqref="P1" xr:uid="{64CB216C-EA00-4FEE-BA85-5B158DE2BDF4}">
      <formula1>"Feedback ON, Taunting ON, Feedback OFF"</formula1>
    </dataValidation>
  </dataValidation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B69E9-552A-4059-A8A0-E24C92CC3956}">
  <sheetPr>
    <tabColor rgb="FF4FADEA"/>
  </sheetPr>
  <dimension ref="A3:C11"/>
  <sheetViews>
    <sheetView topLeftCell="A4" workbookViewId="0">
      <selection activeCell="A4" sqref="A4"/>
    </sheetView>
  </sheetViews>
  <sheetFormatPr defaultColWidth="8.77734375" defaultRowHeight="6.6" x14ac:dyDescent="0.15"/>
  <cols>
    <col min="1" max="1" width="97.77734375" style="78" customWidth="1"/>
    <col min="2" max="2" width="21.5546875" style="78" bestFit="1" customWidth="1"/>
    <col min="3" max="3" width="9" style="78" bestFit="1" customWidth="1"/>
    <col min="4" max="16384" width="8.77734375" style="78"/>
  </cols>
  <sheetData>
    <row r="3" spans="1:3" x14ac:dyDescent="0.15">
      <c r="A3" s="99">
        <v>0</v>
      </c>
      <c r="B3" s="99">
        <v>0</v>
      </c>
    </row>
    <row r="4" spans="1:3" ht="103.05" customHeight="1" x14ac:dyDescent="0.15">
      <c r="A4" s="113">
        <v>0</v>
      </c>
      <c r="B4" s="99">
        <v>0</v>
      </c>
    </row>
    <row r="5" spans="1:3" ht="103.05" customHeight="1" x14ac:dyDescent="0.15">
      <c r="A5" s="113">
        <v>0</v>
      </c>
      <c r="B5" s="99">
        <v>0</v>
      </c>
    </row>
    <row r="6" spans="1:3" ht="103.05" customHeight="1" x14ac:dyDescent="0.15">
      <c r="A6" s="113">
        <v>0</v>
      </c>
      <c r="B6" s="99">
        <v>0</v>
      </c>
    </row>
    <row r="7" spans="1:3" ht="103.05" customHeight="1" x14ac:dyDescent="0.15">
      <c r="A7" s="113">
        <v>0</v>
      </c>
      <c r="B7" s="99">
        <v>0</v>
      </c>
    </row>
    <row r="8" spans="1:3" ht="103.05" customHeight="1" x14ac:dyDescent="0.15">
      <c r="A8" s="113">
        <v>0</v>
      </c>
      <c r="B8" s="99">
        <v>0</v>
      </c>
    </row>
    <row r="9" spans="1:3" ht="103.05" customHeight="1" x14ac:dyDescent="0.15">
      <c r="A9" s="113">
        <v>0</v>
      </c>
      <c r="B9" s="99">
        <v>0</v>
      </c>
    </row>
    <row r="10" spans="1:3" ht="103.05" customHeight="1" x14ac:dyDescent="0.15">
      <c r="A10" s="113">
        <v>0</v>
      </c>
      <c r="B10" s="99">
        <v>0</v>
      </c>
    </row>
    <row r="11" spans="1:3" x14ac:dyDescent="0.15">
      <c r="B11" s="87">
        <v>5</v>
      </c>
      <c r="C11" s="78">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3BBB-BA9E-4FC7-9A8B-F5B798A1BC2C}">
  <sheetPr>
    <tabColor rgb="FF4FADEA"/>
  </sheetPr>
  <dimension ref="A1:I11"/>
  <sheetViews>
    <sheetView topLeftCell="A4" workbookViewId="0">
      <selection activeCell="B11" sqref="B11"/>
    </sheetView>
  </sheetViews>
  <sheetFormatPr defaultColWidth="8.77734375" defaultRowHeight="6.6" x14ac:dyDescent="0.15"/>
  <cols>
    <col min="1" max="1" width="97.77734375" style="78" customWidth="1"/>
    <col min="2" max="16384" width="8.77734375" style="78"/>
  </cols>
  <sheetData>
    <row r="1" spans="1:9" x14ac:dyDescent="0.15">
      <c r="I1" s="78" t="s">
        <v>718</v>
      </c>
    </row>
    <row r="2" spans="1:9" x14ac:dyDescent="0.15">
      <c r="A2" s="88">
        <f ca="1">IF(Questions!$D$2="DRAGGING CELLS IS NOT PERMITTED. PLEASE UNDO LAST ACTION!!",0,IF(Questions!$P$1&lt;&gt;"Feedback OFF",IF(Scoreboard!$F$25="",SUMIFS(QuestionsPT!A3:$AL$11, QuestionsPT!A3:$AL$11, "&gt;0", QuestionsSC!A3:$AL$11, "PerfectMsg")+ABS(SUMIFS(QuestionsPT!A3:$AL$11, QuestionsPT!A3:$AL$11, "&lt;0", QuestionsSC!A3:$AL$11, "PerfectMsg")),0),0))</f>
        <v>0</v>
      </c>
      <c r="B2" s="88">
        <f>SUMIF(QuestionsPT!A3:$AL$11,"&gt;0")</f>
        <v>5</v>
      </c>
    </row>
    <row r="3" spans="1:9" x14ac:dyDescent="0.15">
      <c r="A3" s="99">
        <v>0</v>
      </c>
      <c r="B3" s="99">
        <v>0</v>
      </c>
    </row>
    <row r="4" spans="1:9" ht="103.05" customHeight="1" x14ac:dyDescent="0.15">
      <c r="A4" s="113">
        <v>0</v>
      </c>
      <c r="B4" s="99"/>
    </row>
    <row r="5" spans="1:9" ht="103.05" customHeight="1" x14ac:dyDescent="0.15">
      <c r="A5" s="113">
        <v>0</v>
      </c>
      <c r="B5" s="99"/>
    </row>
    <row r="6" spans="1:9" ht="103.05" customHeight="1" x14ac:dyDescent="0.15">
      <c r="A6" s="113">
        <v>0</v>
      </c>
      <c r="B6" s="99"/>
    </row>
    <row r="7" spans="1:9" ht="103.05" customHeight="1" x14ac:dyDescent="0.15">
      <c r="A7" s="113">
        <v>0</v>
      </c>
      <c r="B7" s="99"/>
    </row>
    <row r="8" spans="1:9" ht="103.05" customHeight="1" x14ac:dyDescent="0.15">
      <c r="A8" s="113">
        <v>0</v>
      </c>
      <c r="B8" s="99"/>
    </row>
    <row r="9" spans="1:9" ht="103.05" customHeight="1" x14ac:dyDescent="0.15">
      <c r="A9" s="113">
        <v>0</v>
      </c>
      <c r="B9" s="99"/>
    </row>
    <row r="10" spans="1:9" ht="103.05" customHeight="1" x14ac:dyDescent="0.15">
      <c r="A10" s="113">
        <v>0</v>
      </c>
      <c r="B10" s="99"/>
    </row>
    <row r="11" spans="1:9" x14ac:dyDescent="0.15">
      <c r="B11" s="87" t="str">
        <f ca="1">_xlfn.IFS(ISBLANK(Questions!B11),"",IF(NOT(ISNA('#_Questions'!B11)),IF(ISNA(Questions!B11),TRUE,FALSE),FALSE),"StuNAMsg",IF(AND(ISNA('#_Questions'!B11),ISNA(Questions!B11)),TRUE,FALSE),"PerfectMsg",IF(NOT(ISERROR('#_Questions'!B11)),IF(ISERROR(Questions!B11),TRUE,FALSE),FALSE),"StuErrorMsg",IF(TYPE('#_Questions'!B11)&lt;&gt;TYPE(Questions!B11),TRUE,FALSE),"WrongTypeMsg",IF(_xlfn.ISFORMULA('#_Questions'!B11),IF(NOT(_xlfn.ISFORMULA(Questions!B11)),TRUE),FALSE),"MissingFormulaMsg",IF(NOT(AND(ISNUMBER(FIND("[",_xlfn.FORMULATEXT('#_Questions'!B11))),ISNUMBER(FIND("!",_xlfn.FORMULATEXT('#_Questions'!B11))))),AND(ISNUMBER(FIND("[",_xlfn.FORMULATEXT(Questions!B11))),ISNUMBER(FIND("!",_xlfn.FORMULATEXT(Questions!B11)))),FALSE),"ExternalRefsMsg",IF(ISNUMBER('#_Questions'!B11),IF(ABS('#_Questions'!B11-Questions!B11)&gt;0.00001,TRUE,FALSE),IF('#_Questions'!B11&lt;&gt;Questions!B11,TRUE,FALSE)),IF(ISNUMBER('#_Questions'!B11),IF('#_Questions'!B11&gt;Questions!B11,"TooLow","TooHigh"),"WrongAnswer"),NOT(_xlfn.ISFORMULA('#_Questions'!B11)),IF(_xlfn.IFS(ISTEXT('#_Questions'!B11),FALSE,ISLOGICAL('#_Questions'!B11),FALSE,SUBSTITUTE(CELL("format",'#_Questions'!B11),"-","")=SUBSTITUTE(CELL("format",Questions!B11),"-",""),FALSE,CELL("format",'#_Questions'!B11)="G",FALSE,AND(CELL("format",'#_Questions'!B11)="F0",CELL("format",Questions!B11)="G"),FALSE,TRUE,IFERROR(IF(MATCH(CELL("format",'#_Questions'!B11),FormatCodes_SFX!$A$4:$A$53,0)&gt;0,TRUE),FALSE),TRUE,TRUE),"FormatMsg","PerfectMsg"),IF((LEN(SUBSTITUTE(SUBSTITUTE(SUBSTITUTE(SUBSTITUTE(SUBSTITUTE(SUBSTITUTE(SUBSTITUTE(SUBSTITUTE(SUBSTITUTE(SUBSTITUTE(SUBSTITUTE(SUBSTITUTE(SUBSTITUTE(SUBSTITUTE(SUBSTITUTE(SUBSTITUTE(SUBSTITUTE(SUBSTITUTE(SUBSTITUTE(SUBSTITUTE(SUBSTITUTE(SUBSTITUTE(SUBSTITUTE(IF(_xlfn.ISFORMULA(Questions!B11),_xlfn.FORMULATEXT(Questions!B11),Questions!B11),"9","#"),"8","#"),"7","#"),"6","#"),"5","#"),"4","#"),"3","#"),"2","#"),"1","#"),"0","#"),"$","")," ",""),",","@"),"&gt;","@"),"&lt;","@"),"=","@"),")","@"),"(","@"),"^","@"),"/","@"),"+","@"),"*","@"),"-","@"))-LEN(SUBSTITUTE(SUBSTITUTE(SUBSTITUTE(SUBSTITUTE(SUBSTITUTE(SUBSTITUTE(SUBSTITUTE(SUBSTITUTE(SUBSTITUTE(SUBSTITUTE(SUBSTITUTE(SUBSTITUTE(SUBSTITUTE(SUBSTITUTE(SUBSTITUTE(SUBSTITUTE(SUBSTITUTE(SUBSTITUTE(SUBSTITUTE(SUBSTITUTE(SUBSTITUTE(SUBSTITUTE(SUBSTITUTE(SUBSTITUTE(IF(_xlfn.ISFORMULA(Questions!B11),_xlfn.FORMULATEXT(Questions!B11),Questions!B11),"9","#"),"8","#"),"7","#"),"6","#"),"5","#"),"4","#"),"3","#"),"2","#"),"1","#"),"0","#"),"$","")," ",""),",","@"),"&gt;","@"),"&lt;","@"),"=","@"),")","@"),"(","@"),"^","@"),"/","@"),"+","@"),"*","@"),"-","@"),"@#","")))/2&gt;(LEN(SUBSTITUTE(SUBSTITUTE(SUBSTITUTE(SUBSTITUTE(SUBSTITUTE(SUBSTITUTE(SUBSTITUTE(SUBSTITUTE(SUBSTITUTE(SUBSTITUTE(SUBSTITUTE(SUBSTITUTE(SUBSTITUTE(SUBSTITUTE(SUBSTITUTE(SUBSTITUTE(SUBSTITUTE(SUBSTITUTE(SUBSTITUTE(SUBSTITUTE(SUBSTITUTE(SUBSTITUTE(SUBSTITUTE(IF(_xlfn.ISFORMULA('#_Questions'!B11),_xlfn.FORMULATEXT('#_Questions'!B11),'#_Questions'!B11),"9","#"),"8","#"),"7","#"),"6","#"),"5","#"),"4","#"),"3","#"),"2","#"),"1","#"),"0","#"),"$","")," ",""),",","@"),"&gt;","@"),"&lt;","@"),"=","@"),")","@"),"(","@"),"^","@"),"/","@"),"+","@"),"*","@"),"-","@"))-LEN(SUBSTITUTE(SUBSTITUTE(SUBSTITUTE(SUBSTITUTE(SUBSTITUTE(SUBSTITUTE(SUBSTITUTE(SUBSTITUTE(SUBSTITUTE(SUBSTITUTE(SUBSTITUTE(SUBSTITUTE(SUBSTITUTE(SUBSTITUTE(SUBSTITUTE(SUBSTITUTE(SUBSTITUTE(SUBSTITUTE(SUBSTITUTE(SUBSTITUTE(SUBSTITUTE(SUBSTITUTE(SUBSTITUTE(SUBSTITUTE(IF(_xlfn.ISFORMULA('#_Questions'!B11),_xlfn.FORMULATEXT('#_Questions'!B11),'#_Questions'!B11),"9","#"),"8","#"),"7","#"),"6","#"),"5","#"),"4","#"),"3","#"),"2","#"),"1","#"),"0","#"),"$","")," ",""),",","@"),"&gt;","@"),"&lt;","@"),"=","@"),")","@"),"(","@"),"^","@"),"/","@"),"+","@"),"*","@"),"-","@"),"@#","")))/2,TRUE,FALSE),"HardCodeMsg",IF(LEN(IF(_xlfn.ISFORMULA(Questions!B11),_xlfn.FORMULATEXT(Questions!B11),Questions!B11))-LEN(SUBSTITUTE(IF(_xlfn.ISFORMULA(Questions!B11),_xlfn.FORMULATEXT(Questions!B11),Questions!B11),"""",""))&gt;LEN(IF(_xlfn.ISFORMULA('#_Questions'!B11),_xlfn.FORMULATEXT('#_Questions'!B11),'#_Questions'!B11))-LEN(SUBSTITUTE(IF(_xlfn.ISFORMULA('#_Questions'!B11),_xlfn.FORMULATEXT('#_Questions'!B11),'#_Questions'!B11),"""","")),TRUE,FALSE),"HardQuoteMsg",IF(LEN(IF(_xlfn.ISFORMULA(Questions!B11),_xlfn.FORMULATEXT(Questions!B11),Questions!B11))-LEN(SUBSTITUTE(IF(_xlfn.ISFORMULA(Questions!B11),_xlfn.FORMULATEXT(Questions!B11),Questions!B11),"$",""))&lt;LEN(IF(_xlfn.ISFORMULA('#_Questions'!B11),_xlfn.FORMULATEXT('#_Questions'!B11),'#_Questions'!B11))-LEN(SUBSTITUTE(IF(_xlfn.ISFORMULA('#_Questions'!B11),_xlfn.FORMULATEXT('#_Questions'!B11),'#_Questions'!B11),"$","")),TRUE,FALSE),"MissingAbsMsg",_xlfn.IFS(ISTEXT('#_Questions'!B11),FALSE,ISLOGICAL('#_Questions'!B11),FALSE,SUBSTITUTE(CELL("format",'#_Questions'!B11),"-","")=SUBSTITUTE(CELL("format",Questions!B11),"-",""),FALSE,CELL("format",'#_Questions'!B11)="G",FALSE,AND(CELL("format",'#_Questions'!B11)="F0",CELL("format",Questions!B11)="G"),FALSE,TRUE,IFERROR(IF(MATCH(CELL("format",'#_Questions'!B11),FormatCodes_SFX!$A$4:$A$53,0)&gt;0,TRUE),FALSE),TRUE,TRUE),"FormatMsg",TRUE,"PerfectMsg")</f>
        <v>WrongAnswer</v>
      </c>
      <c r="C11" s="7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A0F9A-2955-4E23-AEBA-C219229D4F41}">
  <sheetPr>
    <tabColor theme="3" tint="0.79998168889431442"/>
  </sheetPr>
  <dimension ref="A1:AO11"/>
  <sheetViews>
    <sheetView showGridLines="0" zoomScaleNormal="100" workbookViewId="0">
      <pane ySplit="2" topLeftCell="A3" activePane="bottomLeft" state="frozen"/>
      <selection pane="bottomLeft" activeCell="A3" sqref="A3"/>
    </sheetView>
  </sheetViews>
  <sheetFormatPr defaultColWidth="8.77734375" defaultRowHeight="14.4" x14ac:dyDescent="0.3"/>
  <cols>
    <col min="1" max="1" width="97.77734375" customWidth="1"/>
  </cols>
  <sheetData>
    <row r="1" spans="1:41" ht="22.05" customHeight="1" x14ac:dyDescent="0.3">
      <c r="A1" s="62" t="s">
        <v>713</v>
      </c>
      <c r="B1" s="62" t="s">
        <v>714</v>
      </c>
      <c r="C1" s="62" t="s">
        <v>715</v>
      </c>
      <c r="D1" s="63"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62"/>
      <c r="F1" s="62"/>
      <c r="G1" s="62"/>
      <c r="H1" s="62"/>
      <c r="I1" s="63" t="str" cm="1">
        <f t="array" ref="I1">_xlfn.IFS(ROW(A100)&lt;100,"Undo deleted row or quit without saving",COLUMN(AZ1)&lt;52,"Undo deleted column or quit without saving",ROW(A100)&gt;100,"Undo inserted row or quit without saving",COLUMN(AZ1)&gt;52,"Undo inserted column or quit without saving",Scoreboard!$F$25&lt;&gt;"","Security compromised: Undo last action or quit without saving",TRUE=TRUE,"Connor Guarino")</f>
        <v>Connor Guarino</v>
      </c>
      <c r="J1" s="63"/>
      <c r="K1" s="63"/>
      <c r="L1" s="63" t="s">
        <v>716</v>
      </c>
      <c r="M1" s="63"/>
      <c r="N1" s="63"/>
      <c r="O1" s="63"/>
      <c r="P1" s="64" t="s">
        <v>719</v>
      </c>
      <c r="Q1" s="63"/>
      <c r="R1" s="63"/>
      <c r="S1" s="89" t="s">
        <v>721</v>
      </c>
      <c r="T1" s="66"/>
      <c r="U1" s="65"/>
      <c r="V1" s="66"/>
      <c r="W1" s="65"/>
      <c r="X1" s="62" t="str">
        <f t="shared" ref="X1:AA2" si="0">A1</f>
        <v>earned</v>
      </c>
      <c r="Y1" s="62" t="str">
        <f t="shared" si="0"/>
        <v>possible</v>
      </c>
      <c r="Z1" s="62" t="str">
        <f t="shared" si="0"/>
        <v>cell</v>
      </c>
      <c r="AA1" s="63" t="str">
        <f t="shared" ca="1" si="0"/>
        <v>error</v>
      </c>
      <c r="AB1" s="62"/>
      <c r="AC1" s="62"/>
      <c r="AD1" s="67"/>
      <c r="AE1" s="67"/>
      <c r="AF1" s="63" t="str">
        <f>I1</f>
        <v>Connor Guarino</v>
      </c>
      <c r="AG1" s="63"/>
      <c r="AH1" s="67"/>
      <c r="AI1" s="67"/>
      <c r="AJ1" s="67"/>
      <c r="AK1" s="67"/>
      <c r="AL1" s="63" t="s">
        <v>716</v>
      </c>
      <c r="AM1" s="67"/>
      <c r="AN1" s="67"/>
      <c r="AO1" s="67"/>
    </row>
    <row r="2" spans="1:41" ht="22.95" customHeight="1" thickBot="1" x14ac:dyDescent="0.65">
      <c r="A2" s="68">
        <f ca="1">QuestionsSC!$A$2</f>
        <v>0</v>
      </c>
      <c r="B2" s="69">
        <f>QuestionsSC!$B$2</f>
        <v>5</v>
      </c>
      <c r="C2" s="68" t="str" cm="1">
        <f t="array" aca="1" ref="C2" ca="1">SUBSTITUTE(IF(LEN(CELL("address"))&lt;15,CELL("address"),""),"$","")</f>
        <v/>
      </c>
      <c r="D2" s="70" t="str">
        <f ca="1">IF(ISNUMBER(SEARCH("#REF!",_xlfn.FORMULATEXT(INDIRECT("'QuestionsSC'!"&amp;C2)))),"DRAGGING CELLS IS NOT PERMITTED. PLEASE UNDO LAST ACTION!!",IF($P$1&lt;&gt;"Feedback OFF",IFERROR(HLOOKUP(INDIRECT("'QuestionsSC'!"&amp;C2),Feedback_SFX!$B$2:$N$10,IF($P$1="Feedback ON", 2, Feedback_SFX!B1), FALSE), ""),""))</f>
        <v/>
      </c>
      <c r="E2" s="71"/>
      <c r="F2" s="71"/>
      <c r="G2" s="71"/>
      <c r="H2" s="71"/>
      <c r="I2" s="72"/>
      <c r="J2" s="71"/>
      <c r="K2" s="71"/>
      <c r="L2" s="71"/>
      <c r="M2" s="71"/>
      <c r="N2" s="71"/>
      <c r="O2" s="71"/>
      <c r="P2" s="77" t="str">
        <f ca="1">IF(Scoreboard!$E$4="Excel version: Invalid","****ERROR: Scoreboard requires Excel 365 or 2021 to run****", "")</f>
        <v/>
      </c>
      <c r="Q2" s="71"/>
      <c r="R2" s="71"/>
      <c r="S2" s="16"/>
      <c r="T2" s="73"/>
      <c r="U2" s="74"/>
      <c r="V2" s="73"/>
      <c r="W2" s="74"/>
      <c r="X2" s="75">
        <f t="shared" ca="1" si="0"/>
        <v>0</v>
      </c>
      <c r="Y2" s="75">
        <f t="shared" si="0"/>
        <v>5</v>
      </c>
      <c r="Z2" s="75" t="str">
        <f t="shared" ca="1" si="0"/>
        <v/>
      </c>
      <c r="AA2" s="70" t="str">
        <f t="shared" ca="1" si="0"/>
        <v/>
      </c>
      <c r="AB2" s="71"/>
      <c r="AC2" s="71"/>
      <c r="AD2" s="76"/>
      <c r="AE2" s="76"/>
      <c r="AF2" s="76"/>
      <c r="AG2" s="76"/>
      <c r="AH2" s="76"/>
      <c r="AI2" s="76"/>
      <c r="AJ2" s="76"/>
      <c r="AK2" s="76"/>
      <c r="AL2" s="76"/>
      <c r="AM2" s="76"/>
      <c r="AN2" s="76"/>
      <c r="AO2" s="76"/>
    </row>
    <row r="3" spans="1:41" x14ac:dyDescent="0.3">
      <c r="A3" s="48" t="s">
        <v>481</v>
      </c>
      <c r="B3" s="48" t="s">
        <v>482</v>
      </c>
    </row>
    <row r="4" spans="1:41" ht="103.05" customHeight="1" x14ac:dyDescent="0.3">
      <c r="A4" s="111" t="s">
        <v>725</v>
      </c>
      <c r="B4" s="112"/>
    </row>
    <row r="5" spans="1:41" ht="103.05" customHeight="1" x14ac:dyDescent="0.3">
      <c r="A5" s="111" t="s">
        <v>726</v>
      </c>
      <c r="B5" s="112"/>
    </row>
    <row r="6" spans="1:41" ht="103.05" customHeight="1" x14ac:dyDescent="0.3">
      <c r="A6" s="111" t="s">
        <v>727</v>
      </c>
      <c r="B6" s="112"/>
    </row>
    <row r="7" spans="1:41" ht="103.05" customHeight="1" x14ac:dyDescent="0.3">
      <c r="A7" s="111" t="s">
        <v>728</v>
      </c>
      <c r="B7" s="112"/>
    </row>
    <row r="8" spans="1:41" ht="103.05" customHeight="1" x14ac:dyDescent="0.3">
      <c r="A8" s="111" t="s">
        <v>729</v>
      </c>
      <c r="B8" s="112"/>
    </row>
    <row r="9" spans="1:41" ht="103.05" customHeight="1" x14ac:dyDescent="0.3">
      <c r="A9" s="111" t="s">
        <v>730</v>
      </c>
      <c r="B9" s="112"/>
    </row>
    <row r="10" spans="1:41" ht="103.05" customHeight="1" x14ac:dyDescent="0.3">
      <c r="A10" s="111" t="s">
        <v>731</v>
      </c>
      <c r="B10" s="112"/>
    </row>
    <row r="11" spans="1:41" x14ac:dyDescent="0.3">
      <c r="B11" s="61" t="str">
        <f>_xlfn.CONCAT(B4:B10)</f>
        <v/>
      </c>
      <c r="C11" t="s">
        <v>26</v>
      </c>
    </row>
  </sheetData>
  <conditionalFormatting sqref="A1:A2">
    <cfRule type="expression" dxfId="24" priority="12">
      <formula>$A$2/$B$2&gt;=0.076</formula>
    </cfRule>
  </conditionalFormatting>
  <conditionalFormatting sqref="B1:B2">
    <cfRule type="expression" dxfId="23" priority="13">
      <formula>$A$2/$B$2&gt;=0.153</formula>
    </cfRule>
  </conditionalFormatting>
  <conditionalFormatting sqref="C1:C2">
    <cfRule type="expression" dxfId="22" priority="14">
      <formula>$A$2/$B$2&gt;=0.23</formula>
    </cfRule>
  </conditionalFormatting>
  <conditionalFormatting sqref="D1:D2">
    <cfRule type="expression" dxfId="21" priority="15">
      <formula>$A$2/$B$2&gt;=0.307</formula>
    </cfRule>
  </conditionalFormatting>
  <conditionalFormatting sqref="E1:E2">
    <cfRule type="expression" dxfId="20" priority="16">
      <formula>$A$2/$B$2&gt;=0.384</formula>
    </cfRule>
  </conditionalFormatting>
  <conditionalFormatting sqref="F1:F2">
    <cfRule type="expression" dxfId="19" priority="17">
      <formula>$A$2/$B$2&gt;=0.461</formula>
    </cfRule>
  </conditionalFormatting>
  <conditionalFormatting sqref="G1:G2">
    <cfRule type="expression" dxfId="18" priority="18">
      <formula>$A$2/$B$2&gt;=0.538</formula>
    </cfRule>
  </conditionalFormatting>
  <conditionalFormatting sqref="H1:H2">
    <cfRule type="expression" dxfId="17" priority="19">
      <formula>$A$2/$B$2&gt;=0.615</formula>
    </cfRule>
  </conditionalFormatting>
  <conditionalFormatting sqref="I1:P2">
    <cfRule type="expression" dxfId="16" priority="20">
      <formula>$A$2/$B$2&gt;=0.692</formula>
    </cfRule>
  </conditionalFormatting>
  <conditionalFormatting sqref="X1:AF1 X2:AO2 AH1:AK1 AM1:AO1">
    <cfRule type="expression" dxfId="15" priority="21">
      <formula>$A$2/$B$2&gt;=1</formula>
    </cfRule>
  </conditionalFormatting>
  <conditionalFormatting sqref="O1">
    <cfRule type="expression" dxfId="14" priority="11">
      <formula>$A$2/$B$2&gt;=0.846</formula>
    </cfRule>
  </conditionalFormatting>
  <conditionalFormatting sqref="AG1">
    <cfRule type="expression" dxfId="13" priority="10">
      <formula>$A$2/$B$2&gt;=0.846</formula>
    </cfRule>
  </conditionalFormatting>
  <conditionalFormatting sqref="AL1">
    <cfRule type="expression" dxfId="12" priority="9">
      <formula>$A$2/$B$2&gt;=0.846</formula>
    </cfRule>
  </conditionalFormatting>
  <conditionalFormatting sqref="L1">
    <cfRule type="expression" dxfId="11" priority="8">
      <formula>$A$2/$B$2&gt;=0.846</formula>
    </cfRule>
  </conditionalFormatting>
  <conditionalFormatting sqref="Q1:R2">
    <cfRule type="expression" dxfId="10" priority="7">
      <formula>$A$2/$B$2&gt;=0.846</formula>
    </cfRule>
  </conditionalFormatting>
  <conditionalFormatting sqref="P1">
    <cfRule type="expression" dxfId="9" priority="6">
      <formula>$P$1&lt;&gt;""</formula>
    </cfRule>
  </conditionalFormatting>
  <conditionalFormatting sqref="A1:O2 X1:AO2 P2:R2 Q1:R1">
    <cfRule type="expression" dxfId="8" priority="5">
      <formula>$P$1="Feedback OFF"</formula>
    </cfRule>
  </conditionalFormatting>
  <conditionalFormatting sqref="A3:AA100">
    <cfRule type="expression" dxfId="1" priority="2" stopIfTrue="1">
      <formula>$D$2="DRAGGING CELLS IS NOT PERMITTED. PLEASE UNDO LAST ACTION!!"</formula>
    </cfRule>
  </conditionalFormatting>
  <dataValidations count="2">
    <dataValidation type="list" allowBlank="1" showInputMessage="1" showErrorMessage="1" sqref="B4:B10" xr:uid="{7802D3E4-44C4-417C-839B-34AFDC8934FB}">
      <formula1>"A,B,C,D"</formula1>
    </dataValidation>
    <dataValidation type="list" allowBlank="1" showInputMessage="1" showErrorMessage="1" sqref="P1" xr:uid="{66B791FC-78AB-4F79-B11F-1B29DC054B7A}">
      <formula1>"Feedback ON, Taunting ON, Feedback OFF"</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22" stopIfTrue="1" id="{00FDD6D4-9FAA-4F2C-9AC0-F4875AD7819B}">
            <xm:f>AND($P$1&lt;&gt;"Feedback OFF",IF(QuestionsSC!A3=Feedback_SFX!$C$2, TRUE, FALSE))</xm:f>
            <x14:dxf>
              <fill>
                <patternFill>
                  <bgColor rgb="FFCEEED0"/>
                </patternFill>
              </fill>
            </x14:dxf>
          </x14:cfRule>
          <xm:sqref>A3:AL11</xm:sqref>
        </x14:conditionalFormatting>
        <x14:conditionalFormatting xmlns:xm="http://schemas.microsoft.com/office/excel/2006/main">
          <x14:cfRule type="expression" priority="23" stopIfTrue="1" id="{58520604-30D9-4081-8A5C-31B2F6C25DD5}">
            <xm:f>AND($P$1&lt;&gt;"Feedback OFF",IF(QuestionsSC!A3=Feedback_SFX!$K$2, TRUE, FALSE))</xm:f>
            <x14:dxf>
              <fill>
                <patternFill>
                  <bgColor rgb="FFFFFF64"/>
                </patternFill>
              </fill>
            </x14:dxf>
          </x14:cfRule>
          <xm:sqref>A3:AL11</xm:sqref>
        </x14:conditionalFormatting>
        <x14:conditionalFormatting xmlns:xm="http://schemas.microsoft.com/office/excel/2006/main">
          <x14:cfRule type="expression" priority="24" stopIfTrue="1" id="{13FEC210-16F2-4962-A4DC-D94D03F4B89F}">
            <xm:f>AND($P$1&lt;&gt;"Feedback OFF",AND(IF(QuestionsSC!A3&lt;&gt;Feedback_SFX!$C$2, TRUE, FALSE),QuestionsSC!A3&lt;&gt;"",_xlfn.ISFORMULA(QuestionsSC!A3)))</xm:f>
            <x14:dxf>
              <fill>
                <patternFill>
                  <bgColor rgb="FFFF99CC"/>
                </patternFill>
              </fill>
            </x14:dxf>
          </x14:cfRule>
          <xm:sqref>A3:AL11</xm:sqref>
        </x14:conditionalFormatting>
        <x14:conditionalFormatting xmlns:xm="http://schemas.microsoft.com/office/excel/2006/main">
          <x14:cfRule type="expression" priority="4" stopIfTrue="1" id="{7B69BEE7-D40A-433E-A70B-941E55974A76}">
            <xm:f>Scoreboard!$F$25&lt;&gt;""</xm:f>
            <x14:dxf>
              <font>
                <color rgb="FF9C0006"/>
              </font>
              <fill>
                <patternFill>
                  <fgColor indexed="64"/>
                  <bgColor rgb="FFFFC7CE"/>
                </patternFill>
              </fill>
            </x14:dxf>
          </x14:cfRule>
          <xm:sqref>I1:N1</xm:sqref>
        </x14:conditionalFormatting>
        <x14:conditionalFormatting xmlns:xm="http://schemas.microsoft.com/office/excel/2006/main">
          <x14:cfRule type="expression" priority="3" stopIfTrue="1" id="{3BAD7EE3-6D75-4DC7-9B11-F0C470E4A6F3}">
            <xm:f>Scoreboard!$F$25&lt;&gt;""</xm:f>
            <x14:dxf>
              <font>
                <color rgb="FF9C0006"/>
              </font>
              <fill>
                <patternFill>
                  <fgColor indexed="64"/>
                  <bgColor rgb="FFFFC7CE"/>
                </patternFill>
              </fill>
            </x14:dxf>
          </x14:cfRule>
          <xm:sqref>A3:AA100</xm:sqref>
        </x14:conditionalFormatting>
        <x14:conditionalFormatting xmlns:xm="http://schemas.microsoft.com/office/excel/2006/main">
          <x14:cfRule type="expression" priority="1" stopIfTrue="1" id="{40C826D4-89FD-4525-81F0-3FEA9E7133DD}">
            <xm:f>Scoreboard!$E$4="Excel version: Invalid"</xm:f>
            <x14:dxf>
              <font>
                <color rgb="FF9C0006"/>
              </font>
              <fill>
                <patternFill>
                  <fgColor indexed="64"/>
                  <bgColor rgb="FFFFC7CE"/>
                </patternFill>
              </fill>
            </x14:dxf>
          </x14:cfRule>
          <xm:sqref>A3:AA100</xm:sqref>
        </x14:conditionalFormatting>
      </x14:conditionalFormatting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0D5C7-8887-47C5-B5F1-A8662317ECEE}">
  <sheetPr>
    <tabColor rgb="FF4FADEA"/>
  </sheetPr>
  <dimension ref="A1:AL11"/>
  <sheetViews>
    <sheetView workbookViewId="0">
      <pane ySplit="2" topLeftCell="A3" activePane="bottomLeft" state="frozen"/>
      <selection pane="bottomLeft" activeCell="A3" sqref="A3:XFD3"/>
    </sheetView>
  </sheetViews>
  <sheetFormatPr defaultColWidth="8.77734375" defaultRowHeight="6.6" x14ac:dyDescent="0.15"/>
  <cols>
    <col min="1" max="1" width="97.77734375" style="78" customWidth="1"/>
    <col min="2" max="16384" width="8.77734375" style="78"/>
  </cols>
  <sheetData>
    <row r="1" spans="1:38" ht="22.05" customHeight="1" x14ac:dyDescent="0.15">
      <c r="A1" s="80" t="s">
        <v>713</v>
      </c>
      <c r="B1" s="80" t="s">
        <v>714</v>
      </c>
      <c r="C1" s="80" t="s">
        <v>715</v>
      </c>
      <c r="D1" s="81" t="str" cm="1">
        <f t="array" aca="1" ref="D1" ca="1">IFERROR(
    _xlfn.LET(
        _xlpm.FileName, MID(CELL("filename", A1), FIND("]", CELL("filename", A1)) + 1, 255),
        _xlpm.DynamicRef, INDIRECT("'#_" &amp; _xlpm.FileName &amp; "'!" &amp; C2),
        IF(
            TYPE(_xlpm.DynamicRef) = 1,
            VLOOKUP(
                CELL("format", _xlpm.DynamicRef),
                FormatCodes_SFX!$A$4:$B$53,
                2,
                FALSE
            ),
            _xlfn.SWITCH(
                TYPE(_xlpm.DynamicRef),
                2, "short text",
                4, "logical",
                16, "error",
                64, "long text",
                "Other"
            )
        )
    ),
    "Error in formula"
)</f>
        <v>error</v>
      </c>
      <c r="E1" s="80"/>
      <c r="F1" s="80"/>
      <c r="G1" s="80"/>
      <c r="H1" s="80"/>
      <c r="I1" s="81" t="str">
        <f>QuestionsSC!$I$1</f>
        <v>Connor Guarino</v>
      </c>
      <c r="J1" s="81"/>
      <c r="K1" s="81"/>
      <c r="L1" s="81" t="s">
        <v>716</v>
      </c>
      <c r="M1" s="81"/>
      <c r="N1" s="81"/>
      <c r="O1" s="81"/>
      <c r="P1" s="81" t="s">
        <v>717</v>
      </c>
      <c r="Q1" s="81"/>
      <c r="R1" s="81"/>
      <c r="X1" s="80" t="str">
        <f t="shared" ref="X1:AA2" si="0">A1</f>
        <v>earned</v>
      </c>
      <c r="Y1" s="80" t="str">
        <f t="shared" si="0"/>
        <v>possible</v>
      </c>
      <c r="Z1" s="80" t="str">
        <f t="shared" si="0"/>
        <v>cell</v>
      </c>
      <c r="AA1" s="81" t="str">
        <f t="shared" ca="1" si="0"/>
        <v>error</v>
      </c>
      <c r="AB1" s="80"/>
      <c r="AC1" s="80"/>
      <c r="AF1" s="81" t="str">
        <f>I1</f>
        <v>Connor Guarino</v>
      </c>
      <c r="AG1" s="81"/>
      <c r="AL1" s="81" t="s">
        <v>716</v>
      </c>
    </row>
    <row r="2" spans="1:38" ht="22.95" customHeight="1" x14ac:dyDescent="0.15">
      <c r="A2" s="80">
        <f ca="1">QuestionsSC!$A$2</f>
        <v>0</v>
      </c>
      <c r="B2" s="82">
        <f>QuestionsSC!$B$2</f>
        <v>5</v>
      </c>
      <c r="C2" s="80" t="str" cm="1">
        <f t="array" aca="1" ref="C2" ca="1">SUBSTITUTE(IF(LEN(CELL("address"))&lt;15,CELL("address"),""),"$","")</f>
        <v/>
      </c>
      <c r="D2" s="81" t="str">
        <f ca="1">IF(ISNUMBER(SEARCH("#REF!",_xlfn.FORMULATEXT(INDIRECT("'QuestionsSC'!"&amp;C2)))),"DRAGGING CELLS IS NOT PERMITTED. PLEASE UNDO LAST ACTION!!",IF($P$1&lt;&gt;"Feedback OFF",IFERROR(HLOOKUP(INDIRECT("'QuestionsSC'!"&amp;C2),Feedback_SFX!$B$2:$N$10,IF($P$1="Feedback ON", 2, Feedback_SFX!B1), FALSE), ""),""))</f>
        <v/>
      </c>
      <c r="E2" s="80"/>
      <c r="F2" s="80"/>
      <c r="G2" s="80"/>
      <c r="H2" s="80"/>
      <c r="I2" s="83"/>
      <c r="J2" s="80"/>
      <c r="K2" s="80"/>
      <c r="L2" s="80"/>
      <c r="M2" s="80"/>
      <c r="N2" s="80"/>
      <c r="O2" s="80"/>
      <c r="P2" s="80"/>
      <c r="Q2" s="80"/>
      <c r="R2" s="80"/>
      <c r="X2" s="84">
        <f t="shared" ca="1" si="0"/>
        <v>0</v>
      </c>
      <c r="Y2" s="84">
        <f t="shared" si="0"/>
        <v>5</v>
      </c>
      <c r="Z2" s="84" t="str">
        <f t="shared" ca="1" si="0"/>
        <v/>
      </c>
      <c r="AA2" s="81" t="str">
        <f t="shared" ca="1" si="0"/>
        <v/>
      </c>
      <c r="AB2" s="80"/>
      <c r="AC2" s="80"/>
    </row>
    <row r="3" spans="1:38" x14ac:dyDescent="0.15">
      <c r="A3" s="99" t="s">
        <v>481</v>
      </c>
      <c r="B3" s="99" t="s">
        <v>482</v>
      </c>
    </row>
    <row r="4" spans="1:38" ht="103.05" customHeight="1" x14ac:dyDescent="0.15">
      <c r="A4" s="113" t="s">
        <v>725</v>
      </c>
      <c r="B4" s="99" t="s">
        <v>9</v>
      </c>
    </row>
    <row r="5" spans="1:38" ht="103.05" customHeight="1" x14ac:dyDescent="0.15">
      <c r="A5" s="113" t="s">
        <v>726</v>
      </c>
      <c r="B5" s="99" t="s">
        <v>15</v>
      </c>
    </row>
    <row r="6" spans="1:38" ht="103.05" customHeight="1" x14ac:dyDescent="0.15">
      <c r="A6" s="113" t="s">
        <v>727</v>
      </c>
      <c r="B6" s="99" t="s">
        <v>3</v>
      </c>
    </row>
    <row r="7" spans="1:38" ht="103.05" customHeight="1" x14ac:dyDescent="0.15">
      <c r="A7" s="113" t="s">
        <v>728</v>
      </c>
      <c r="B7" s="99" t="s">
        <v>15</v>
      </c>
    </row>
    <row r="8" spans="1:38" ht="103.05" customHeight="1" x14ac:dyDescent="0.15">
      <c r="A8" s="113" t="s">
        <v>729</v>
      </c>
      <c r="B8" s="99" t="s">
        <v>21</v>
      </c>
    </row>
    <row r="9" spans="1:38" ht="103.05" customHeight="1" x14ac:dyDescent="0.15">
      <c r="A9" s="113" t="s">
        <v>730</v>
      </c>
      <c r="B9" s="99" t="s">
        <v>3</v>
      </c>
    </row>
    <row r="10" spans="1:38" ht="103.05" customHeight="1" x14ac:dyDescent="0.15">
      <c r="A10" s="113" t="s">
        <v>731</v>
      </c>
      <c r="B10" s="99" t="s">
        <v>9</v>
      </c>
    </row>
    <row r="11" spans="1:38" x14ac:dyDescent="0.15">
      <c r="B11" s="87" t="str">
        <f>_xlfn.CONCAT(B4:B10)</f>
        <v>BACADCB</v>
      </c>
      <c r="C11" s="78" t="s">
        <v>26</v>
      </c>
    </row>
  </sheetData>
  <conditionalFormatting sqref="A1:A2">
    <cfRule type="expression" dxfId="41" priority="8">
      <formula>$A$2/$B$2&gt;=0.076</formula>
    </cfRule>
  </conditionalFormatting>
  <conditionalFormatting sqref="B1:B2">
    <cfRule type="expression" dxfId="40" priority="9">
      <formula>$A$2/$B$2&gt;=0.153</formula>
    </cfRule>
  </conditionalFormatting>
  <conditionalFormatting sqref="C1:C2">
    <cfRule type="expression" dxfId="39" priority="10">
      <formula>$A$2/$B$2&gt;=0.23</formula>
    </cfRule>
  </conditionalFormatting>
  <conditionalFormatting sqref="D1:D2">
    <cfRule type="expression" dxfId="38" priority="11">
      <formula>$A$2/$B$2&gt;=0.307</formula>
    </cfRule>
  </conditionalFormatting>
  <conditionalFormatting sqref="E1:E2">
    <cfRule type="expression" dxfId="37" priority="12">
      <formula>$A$2/$B$2&gt;=0.384</formula>
    </cfRule>
  </conditionalFormatting>
  <conditionalFormatting sqref="F1:F2">
    <cfRule type="expression" dxfId="36" priority="13">
      <formula>$A$2/$B$2&gt;=0.461</formula>
    </cfRule>
  </conditionalFormatting>
  <conditionalFormatting sqref="G1:G2">
    <cfRule type="expression" dxfId="35" priority="14">
      <formula>$A$2/$B$2&gt;=0.538</formula>
    </cfRule>
  </conditionalFormatting>
  <conditionalFormatting sqref="H1:H2">
    <cfRule type="expression" dxfId="34" priority="15">
      <formula>$A$2/$B$2&gt;=0.615</formula>
    </cfRule>
  </conditionalFormatting>
  <conditionalFormatting sqref="I1:P2">
    <cfRule type="expression" dxfId="33" priority="16">
      <formula>$A$2/$B$2&gt;=0.692</formula>
    </cfRule>
  </conditionalFormatting>
  <conditionalFormatting sqref="X1:AF1 X2:AO2 AH1:AK1 AM1:AO1">
    <cfRule type="expression" dxfId="32" priority="17">
      <formula>$A$2/$B$2&gt;=1</formula>
    </cfRule>
  </conditionalFormatting>
  <conditionalFormatting sqref="O1">
    <cfRule type="expression" dxfId="31" priority="7">
      <formula>$A$2/$B$2&gt;=0.846</formula>
    </cfRule>
  </conditionalFormatting>
  <conditionalFormatting sqref="AG1">
    <cfRule type="expression" dxfId="30" priority="6">
      <formula>$A$2/$B$2&gt;=0.846</formula>
    </cfRule>
  </conditionalFormatting>
  <conditionalFormatting sqref="AL1">
    <cfRule type="expression" dxfId="29" priority="5">
      <formula>$A$2/$B$2&gt;=0.846</formula>
    </cfRule>
  </conditionalFormatting>
  <conditionalFormatting sqref="L1">
    <cfRule type="expression" dxfId="28" priority="4">
      <formula>$A$2/$B$2&gt;=0.846</formula>
    </cfRule>
  </conditionalFormatting>
  <conditionalFormatting sqref="Q1:R2">
    <cfRule type="expression" dxfId="27" priority="3">
      <formula>$A$2/$B$2&gt;=0.846</formula>
    </cfRule>
  </conditionalFormatting>
  <conditionalFormatting sqref="P1">
    <cfRule type="expression" dxfId="26" priority="2">
      <formula>$P$1&lt;&gt;""</formula>
    </cfRule>
  </conditionalFormatting>
  <conditionalFormatting sqref="A1:O2 X1:AO2 P2:R2 Q1:R1">
    <cfRule type="expression" dxfId="25" priority="1">
      <formula>$P$1="Feedback OFF"</formula>
    </cfRule>
  </conditionalFormatting>
  <dataValidations count="2">
    <dataValidation type="list" allowBlank="1" showInputMessage="1" showErrorMessage="1" sqref="B4:B10" xr:uid="{FC3E8CCF-A8B9-4E65-A14D-BFD77F4A61A9}">
      <formula1>"A,B,C,D"</formula1>
    </dataValidation>
    <dataValidation type="list" allowBlank="1" showInputMessage="1" showErrorMessage="1" sqref="P1" xr:uid="{6A3B8509-E18A-4A47-A264-6BA734A8C028}">
      <formula1>"Feedback ON, Taunting ON, Feedback OFF"</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Feedback_SFX</vt:lpstr>
      <vt:lpstr>Scoreboard</vt:lpstr>
      <vt:lpstr>Demo</vt:lpstr>
      <vt:lpstr>IC3 A</vt:lpstr>
      <vt:lpstr>IC3 B</vt:lpstr>
      <vt:lpstr>IC3 C</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Gordon, Ellen</dc:creator>
  <cp:lastModifiedBy>Gordon, Ellen</cp:lastModifiedBy>
  <dcterms:created xsi:type="dcterms:W3CDTF">2024-05-21T11:30:16Z</dcterms:created>
  <dcterms:modified xsi:type="dcterms:W3CDTF">2024-05-21T11:30:18Z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rade formulas">
    <vt:lpwstr>selected</vt:lpwstr>
  </property>
  <property fmtid="{D5CDD505-2E9C-101B-9397-08002B2CF9AE}" pid="3" name="Feedback OFF - Student controlled">
    <vt:lpwstr>selected</vt:lpwstr>
  </property>
  <property fmtid="{D5CDD505-2E9C-101B-9397-08002B2CF9AE}" pid="4" name="Create model charts">
    <vt:lpwstr>selected</vt:lpwstr>
  </property>
  <property fmtid="{D5CDD505-2E9C-101B-9397-08002B2CF9AE}" pid="5" name="Grade cell references">
    <vt:lpwstr>selected</vt:lpwstr>
  </property>
  <property fmtid="{D5CDD505-2E9C-101B-9397-08002B2CF9AE}" pid="6" name="Clear number formatting">
    <vt:lpwstr>selected</vt:lpwstr>
  </property>
  <property fmtid="{D5CDD505-2E9C-101B-9397-08002B2CF9AE}" pid="7" name="Create model pivot tables">
    <vt:lpwstr>selected</vt:lpwstr>
  </property>
  <property fmtid="{D5CDD505-2E9C-101B-9397-08002B2CF9AE}" pid="8" name="Grade absolute references">
    <vt:lpwstr>selected</vt:lpwstr>
  </property>
  <property fmtid="{D5CDD505-2E9C-101B-9397-08002B2CF9AE}" pid="9" name="Keep original assumptions">
    <vt:lpwstr>selected</vt:lpwstr>
  </property>
  <property fmtid="{D5CDD505-2E9C-101B-9397-08002B2CF9AE}" pid="10" name="Create pivot table prompts">
    <vt:lpwstr>selected</vt:lpwstr>
  </property>
  <property fmtid="{D5CDD505-2E9C-101B-9397-08002B2CF9AE}" pid="11" name="Grade number formatting">
    <vt:lpwstr>selected</vt:lpwstr>
  </property>
  <property fmtid="{D5CDD505-2E9C-101B-9397-08002B2CF9AE}" pid="12" name="Keep original borders/shading">
    <vt:lpwstr>selected</vt:lpwstr>
  </property>
  <property fmtid="{D5CDD505-2E9C-101B-9397-08002B2CF9AE}" pid="13" name="Create table sort &amp; filter prompts">
    <vt:lpwstr>selected</vt:lpwstr>
  </property>
  <property fmtid="{D5CDD505-2E9C-101B-9397-08002B2CF9AE}" pid="14" name="Clear answers">
    <vt:lpwstr>selected</vt:lpwstr>
  </property>
  <property fmtid="{D5CDD505-2E9C-101B-9397-08002B2CF9AE}" pid="15" name="Hide CODED file">
    <vt:lpwstr>selected</vt:lpwstr>
  </property>
  <property fmtid="{D5CDD505-2E9C-101B-9397-08002B2CF9AE}" pid="16" name="5">
    <vt:lpwstr>selected</vt:lpwstr>
  </property>
  <property fmtid="{D5CDD505-2E9C-101B-9397-08002B2CF9AE}" pid="17" name="0.00001">
    <vt:lpwstr>selected</vt:lpwstr>
  </property>
  <property fmtid="{D5CDD505-2E9C-101B-9397-08002B2CF9AE}" pid="18" name="200">
    <vt:lpwstr>selected</vt:lpwstr>
  </property>
  <property fmtid="{D5CDD505-2E9C-101B-9397-08002B2CF9AE}" pid="19" name="Named files for each student">
    <vt:lpwstr>selected</vt:lpwstr>
  </property>
  <property fmtid="{D5CDD505-2E9C-101B-9397-08002B2CF9AE}" pid="20" name="Keep original formulas">
    <vt:lpwstr>selected</vt:lpwstr>
  </property>
  <property fmtid="{D5CDD505-2E9C-101B-9397-08002B2CF9AE}" pid="21" name="Keep original values">
    <vt:lpwstr>selected</vt:lpwstr>
  </property>
  <property fmtid="{D5CDD505-2E9C-101B-9397-08002B2CF9AE}" pid="22" name="Full assignment">
    <vt:lpwstr>selected</vt:lpwstr>
  </property>
  <property fmtid="{D5CDD505-2E9C-101B-9397-08002B2CF9AE}" pid="23" name="Keep original tab order">
    <vt:lpwstr>selected</vt:lpwstr>
  </property>
  <property fmtid="{D5CDD505-2E9C-101B-9397-08002B2CF9AE}" pid="24" name="Keep original tab names">
    <vt:lpwstr>selected</vt:lpwstr>
  </property>
  <property fmtid="{D5CDD505-2E9C-101B-9397-08002B2CF9AE}" pid="25" name="Prohibit external references">
    <vt:lpwstr>selected</vt:lpwstr>
  </property>
  <property fmtid="{D5CDD505-2E9C-101B-9397-08002B2CF9AE}" pid="26" name="Low value">
    <vt:i4>1</vt:i4>
  </property>
  <property fmtid="{D5CDD505-2E9C-101B-9397-08002B2CF9AE}" pid="27" name="High value">
    <vt:i4>2</vt:i4>
  </property>
  <property fmtid="{D5CDD505-2E9C-101B-9397-08002B2CF9AE}" pid="28" name="Formulas">
    <vt:i4>1</vt:i4>
  </property>
  <property fmtid="{D5CDD505-2E9C-101B-9397-08002B2CF9AE}" pid="29" name="Answer blocks">
    <vt:i4>5</vt:i4>
  </property>
  <property fmtid="{D5CDD505-2E9C-101B-9397-08002B2CF9AE}" pid="30" name="Pivot tables">
    <vt:i4>1</vt:i4>
  </property>
</Properties>
</file>