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37780" windowHeight="18020"/>
  </bookViews>
  <sheets>
    <sheet name="Sheet1" sheetId="1" r:id="rId1"/>
    <sheet name="Sheet2" sheetId="2" r:id="rId2"/>
    <sheet name="Sheet3" sheetId="3" r:id="rId3"/>
  </sheets>
  <definedNames>
    <definedName name="current.deviceName">Sheet1!$D$2</definedName>
    <definedName name="current.name">Sheet1!$C$2</definedName>
    <definedName name="current.xid">Sheet1!$B$2</definedName>
    <definedName name="last_month_current">Sheet1!$C$11:$C$30</definedName>
    <definedName name="last_month_current.average">Sheet1!$C$5</definedName>
    <definedName name="last_month_current.count">Sheet1!$C$9</definedName>
    <definedName name="last_month_current.integral">Sheet1!$C$8</definedName>
    <definedName name="last_month_current.maximumValue">Sheet1!$C$6</definedName>
    <definedName name="last_month_current.minimumValue">Sheet1!$C$7</definedName>
    <definedName name="last_month_power">Sheet1!$D$11:$D$30</definedName>
    <definedName name="last_month_time">Sheet1!$A$11:$A$30</definedName>
    <definedName name="last_month_voltage">Sheet1!$B$11:$B$30</definedName>
    <definedName name="last_month_voltage.average">Sheet1!$B$5</definedName>
    <definedName name="last_month_voltage.count">Sheet1!$B$9</definedName>
    <definedName name="last_month_voltage.integral">Sheet1!$B$8</definedName>
    <definedName name="last_month_voltage.maximumValue">Sheet1!$B$6</definedName>
    <definedName name="last_month_voltage.minimumValue">Sheet1!$B$7</definedName>
    <definedName name="this_month_current">Sheet1!$G$11:$G$30</definedName>
    <definedName name="this_month_current.average">Sheet1!$G$5</definedName>
    <definedName name="this_month_current.count">Sheet1!$G$9</definedName>
    <definedName name="this_month_current.integral">Sheet1!$G$8</definedName>
    <definedName name="this_month_current.maximumValue">Sheet1!$G$6</definedName>
    <definedName name="this_month_current.minimumValue">Sheet1!$G$7</definedName>
    <definedName name="this_month_power">Sheet1!$H$11:$H$30</definedName>
    <definedName name="this_month_time">Sheet1!$E$11:$E$30</definedName>
    <definedName name="this_month_voltage">Sheet1!$F$11:$F$30</definedName>
    <definedName name="this_month_voltage.average">Sheet1!$F$5</definedName>
    <definedName name="this_month_voltage.count">Sheet1!$F$9</definedName>
    <definedName name="this_month_voltage.integral">Sheet1!$F$8</definedName>
    <definedName name="this_month_voltage.maximumValue">Sheet1!$F$6</definedName>
    <definedName name="this_month_voltage.minimumValue">Sheet1!$F$7</definedName>
    <definedName name="voltage.deviceName">Sheet1!$D$3</definedName>
    <definedName name="voltage.name">Sheet1!$C$3</definedName>
    <definedName name="voltage.xid">Sheet1!$B$3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1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D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H11"/>
  <c r="H9"/>
  <c r="H7"/>
  <c r="H6"/>
  <c r="H5"/>
  <c r="D9"/>
  <c r="D7"/>
  <c r="D6"/>
  <c r="D5"/>
</calcChain>
</file>

<file path=xl/sharedStrings.xml><?xml version="1.0" encoding="utf-8"?>
<sst xmlns="http://schemas.openxmlformats.org/spreadsheetml/2006/main" count="23" uniqueCount="18">
  <si>
    <t>Last Month Time</t>
  </si>
  <si>
    <t>Last Month Voltage</t>
  </si>
  <si>
    <t>Last Month Current</t>
  </si>
  <si>
    <t>Last Month Power</t>
  </si>
  <si>
    <t>This Month Time</t>
  </si>
  <si>
    <t>This Month Voltage</t>
  </si>
  <si>
    <t>This Month Current</t>
  </si>
  <si>
    <t>This Month Power</t>
  </si>
  <si>
    <t>XID</t>
    <phoneticPr fontId="1" type="noConversion"/>
  </si>
  <si>
    <t>Current:</t>
    <phoneticPr fontId="1" type="noConversion"/>
  </si>
  <si>
    <t>Voltage:</t>
    <phoneticPr fontId="1" type="noConversion"/>
  </si>
  <si>
    <t>Name</t>
    <phoneticPr fontId="1" type="noConversion"/>
  </si>
  <si>
    <t>Device Name</t>
    <phoneticPr fontId="1" type="noConversion"/>
  </si>
  <si>
    <t>Average</t>
    <phoneticPr fontId="1" type="noConversion"/>
  </si>
  <si>
    <t>Maximum</t>
    <phoneticPr fontId="1" type="noConversion"/>
  </si>
  <si>
    <t>Minimum</t>
    <phoneticPr fontId="1" type="noConversion"/>
  </si>
  <si>
    <t>Count</t>
    <phoneticPr fontId="1" type="noConversion"/>
  </si>
  <si>
    <t>Integral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</si>
</sst>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"/>
    <numFmt numFmtId="165" formatCode="yyyy\-mm\-dd\ hh:mm:ss"/>
  </numFmts>
  <fonts count="3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/>
    <xf numFmtId="164" fontId="2" fillId="3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0" xfId="0" applyNumberFormat="1"/>
    <xf numFmtId="4" fontId="0" fillId="0" borderId="4" xfId="0" applyNumberForma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3"/>
          <c:order val="1"/>
          <c:tx>
            <c:strRef>
              <c:f>Sheet1!$H$10</c:f>
              <c:strCache>
                <c:ptCount val="1"/>
                <c:pt idx="0">
                  <c:v>This Month Power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[0]!this_month_power</c:f>
              <c:numCache>
                <c:formatCode>#,##0.00</c:formatCode>
                <c:ptCount val="20"/>
                <c:pt idx="0">
                  <c:v>2300.0</c:v>
                </c:pt>
                <c:pt idx="1">
                  <c:v>2300.0</c:v>
                </c:pt>
                <c:pt idx="2">
                  <c:v>3003.0</c:v>
                </c:pt>
                <c:pt idx="3">
                  <c:v>2784.0</c:v>
                </c:pt>
                <c:pt idx="4">
                  <c:v>2541.0</c:v>
                </c:pt>
                <c:pt idx="5">
                  <c:v>2310.0</c:v>
                </c:pt>
                <c:pt idx="6">
                  <c:v>2541.0</c:v>
                </c:pt>
                <c:pt idx="7">
                  <c:v>3220.0</c:v>
                </c:pt>
                <c:pt idx="8">
                  <c:v>2519.0</c:v>
                </c:pt>
                <c:pt idx="9">
                  <c:v>2748.0</c:v>
                </c:pt>
                <c:pt idx="10">
                  <c:v>3220.0</c:v>
                </c:pt>
                <c:pt idx="11">
                  <c:v>3450.0</c:v>
                </c:pt>
                <c:pt idx="12">
                  <c:v>3234.0</c:v>
                </c:pt>
                <c:pt idx="13">
                  <c:v>3248.0</c:v>
                </c:pt>
                <c:pt idx="14">
                  <c:v>2563.0</c:v>
                </c:pt>
                <c:pt idx="15">
                  <c:v>2088.0</c:v>
                </c:pt>
                <c:pt idx="16">
                  <c:v>2541.0</c:v>
                </c:pt>
                <c:pt idx="17">
                  <c:v>2300.0</c:v>
                </c:pt>
                <c:pt idx="18">
                  <c:v>1603.0</c:v>
                </c:pt>
                <c:pt idx="19">
                  <c:v>1596.0</c:v>
                </c:pt>
              </c:numCache>
            </c:numRef>
          </c:val>
        </c:ser>
        <c:marker val="1"/>
        <c:axId val="297618440"/>
        <c:axId val="544146488"/>
      </c:lineChart>
      <c:lineChart>
        <c:grouping val="standard"/>
        <c:ser>
          <c:idx val="0"/>
          <c:order val="0"/>
          <c:tx>
            <c:strRef>
              <c:f>Sheet1!$F$10</c:f>
              <c:strCache>
                <c:ptCount val="1"/>
                <c:pt idx="0">
                  <c:v>This Month Voltage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[0]!this_month_voltage</c:f>
              <c:numCache>
                <c:formatCode>#,##0.00</c:formatCode>
                <c:ptCount val="20"/>
                <c:pt idx="0">
                  <c:v>230.0</c:v>
                </c:pt>
                <c:pt idx="1">
                  <c:v>230.0</c:v>
                </c:pt>
                <c:pt idx="2">
                  <c:v>231.0</c:v>
                </c:pt>
                <c:pt idx="3">
                  <c:v>232.0</c:v>
                </c:pt>
                <c:pt idx="4">
                  <c:v>231.0</c:v>
                </c:pt>
                <c:pt idx="5">
                  <c:v>231.0</c:v>
                </c:pt>
                <c:pt idx="6">
                  <c:v>231.0</c:v>
                </c:pt>
                <c:pt idx="7">
                  <c:v>230.0</c:v>
                </c:pt>
                <c:pt idx="8">
                  <c:v>229.0</c:v>
                </c:pt>
                <c:pt idx="9">
                  <c:v>229.0</c:v>
                </c:pt>
                <c:pt idx="10">
                  <c:v>230.0</c:v>
                </c:pt>
                <c:pt idx="11">
                  <c:v>230.0</c:v>
                </c:pt>
                <c:pt idx="12">
                  <c:v>231.0</c:v>
                </c:pt>
                <c:pt idx="13">
                  <c:v>232.0</c:v>
                </c:pt>
                <c:pt idx="14">
                  <c:v>233.0</c:v>
                </c:pt>
                <c:pt idx="15">
                  <c:v>232.0</c:v>
                </c:pt>
                <c:pt idx="16">
                  <c:v>231.0</c:v>
                </c:pt>
                <c:pt idx="17">
                  <c:v>230.0</c:v>
                </c:pt>
                <c:pt idx="18">
                  <c:v>229.0</c:v>
                </c:pt>
                <c:pt idx="19">
                  <c:v>228.0</c:v>
                </c:pt>
              </c:numCache>
            </c:numRef>
          </c:val>
        </c:ser>
        <c:marker val="1"/>
        <c:axId val="544019256"/>
        <c:axId val="341353048"/>
      </c:lineChart>
      <c:catAx>
        <c:axId val="297618440"/>
        <c:scaling>
          <c:orientation val="minMax"/>
        </c:scaling>
        <c:axPos val="b"/>
        <c:numFmt formatCode="yyyy\-mm\-dd\ hh:mm:ss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4146488"/>
        <c:crosses val="autoZero"/>
        <c:lblAlgn val="ctr"/>
        <c:lblOffset val="100"/>
      </c:catAx>
      <c:valAx>
        <c:axId val="544146488"/>
        <c:scaling>
          <c:orientation val="minMax"/>
        </c:scaling>
        <c:axPos val="l"/>
        <c:majorGridlines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297618440"/>
        <c:crosses val="autoZero"/>
        <c:crossBetween val="between"/>
      </c:valAx>
      <c:valAx>
        <c:axId val="341353048"/>
        <c:scaling>
          <c:orientation val="minMax"/>
        </c:scaling>
        <c:axPos val="r"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4019256"/>
        <c:crosses val="max"/>
        <c:crossBetween val="between"/>
      </c:valAx>
      <c:dateAx>
        <c:axId val="544019256"/>
        <c:scaling>
          <c:orientation val="minMax"/>
        </c:scaling>
        <c:delete val="1"/>
        <c:axPos val="b"/>
        <c:numFmt formatCode="yyyy\-mm\-dd\ hh:mm:ss" sourceLinked="1"/>
        <c:tickLblPos val="nextTo"/>
        <c:crossAx val="341353048"/>
        <c:crosses val="autoZero"/>
        <c:auto val="1"/>
        <c:lblOffset val="100"/>
        <c:baseTimeUnit val="days"/>
      </c:date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1"/>
          <c:order val="1"/>
          <c:tx>
            <c:strRef>
              <c:f>Sheet1!$D$10</c:f>
              <c:strCache>
                <c:ptCount val="1"/>
                <c:pt idx="0">
                  <c:v>Last Month Power</c:v>
                </c:pt>
              </c:strCache>
            </c:strRef>
          </c:tx>
          <c:marker>
            <c:symbol val="none"/>
          </c:marker>
          <c:cat>
            <c:numRef>
              <c:f>[0]!last_month_time</c:f>
              <c:numCache>
                <c:formatCode>yyyy\-mm\-dd\ hh:mm:ss</c:formatCode>
                <c:ptCount val="20"/>
                <c:pt idx="0">
                  <c:v>42188.63217592592</c:v>
                </c:pt>
                <c:pt idx="1">
                  <c:v>42189.63217586806</c:v>
                </c:pt>
                <c:pt idx="2">
                  <c:v>42190.63217586806</c:v>
                </c:pt>
                <c:pt idx="3">
                  <c:v>42191.63217586806</c:v>
                </c:pt>
                <c:pt idx="4">
                  <c:v>42192.63217586806</c:v>
                </c:pt>
                <c:pt idx="5">
                  <c:v>42193.63217586806</c:v>
                </c:pt>
                <c:pt idx="6">
                  <c:v>42194.63217586806</c:v>
                </c:pt>
                <c:pt idx="7">
                  <c:v>42195.63217586806</c:v>
                </c:pt>
                <c:pt idx="8">
                  <c:v>42196.63217586806</c:v>
                </c:pt>
                <c:pt idx="9">
                  <c:v>42197.63217586806</c:v>
                </c:pt>
                <c:pt idx="10">
                  <c:v>42198.63217586806</c:v>
                </c:pt>
                <c:pt idx="11">
                  <c:v>42199.63217586806</c:v>
                </c:pt>
                <c:pt idx="12">
                  <c:v>42200.63217586806</c:v>
                </c:pt>
                <c:pt idx="13">
                  <c:v>42201.63217586806</c:v>
                </c:pt>
                <c:pt idx="14">
                  <c:v>42202.63217586806</c:v>
                </c:pt>
                <c:pt idx="15">
                  <c:v>42203.63217586806</c:v>
                </c:pt>
                <c:pt idx="16">
                  <c:v>42204.63217586806</c:v>
                </c:pt>
                <c:pt idx="17">
                  <c:v>42205.63217586806</c:v>
                </c:pt>
                <c:pt idx="18">
                  <c:v>42206.63217586806</c:v>
                </c:pt>
                <c:pt idx="19">
                  <c:v>42207.63217586806</c:v>
                </c:pt>
              </c:numCache>
            </c:numRef>
          </c:cat>
          <c:val>
            <c:numRef>
              <c:f>[0]!last_month_power</c:f>
              <c:numCache>
                <c:formatCode>#,##0.00</c:formatCode>
                <c:ptCount val="20"/>
                <c:pt idx="0">
                  <c:v>2300.0</c:v>
                </c:pt>
                <c:pt idx="1">
                  <c:v>3003.0</c:v>
                </c:pt>
                <c:pt idx="2">
                  <c:v>2552.0</c:v>
                </c:pt>
                <c:pt idx="3">
                  <c:v>1856.0</c:v>
                </c:pt>
                <c:pt idx="4">
                  <c:v>2320.0</c:v>
                </c:pt>
                <c:pt idx="5">
                  <c:v>1617.0</c:v>
                </c:pt>
                <c:pt idx="6">
                  <c:v>2310.0</c:v>
                </c:pt>
                <c:pt idx="7">
                  <c:v>2070.0</c:v>
                </c:pt>
                <c:pt idx="8">
                  <c:v>2760.0</c:v>
                </c:pt>
                <c:pt idx="9">
                  <c:v>3234.0</c:v>
                </c:pt>
                <c:pt idx="10">
                  <c:v>3944.0</c:v>
                </c:pt>
                <c:pt idx="11">
                  <c:v>3728.0</c:v>
                </c:pt>
                <c:pt idx="12">
                  <c:v>3042.0</c:v>
                </c:pt>
                <c:pt idx="13">
                  <c:v>3760.0</c:v>
                </c:pt>
                <c:pt idx="14">
                  <c:v>3510.0</c:v>
                </c:pt>
                <c:pt idx="15">
                  <c:v>3510.0</c:v>
                </c:pt>
                <c:pt idx="16">
                  <c:v>3995.0</c:v>
                </c:pt>
                <c:pt idx="17">
                  <c:v>3540.0</c:v>
                </c:pt>
                <c:pt idx="18">
                  <c:v>4248.0</c:v>
                </c:pt>
                <c:pt idx="19">
                  <c:v>4720.0</c:v>
                </c:pt>
              </c:numCache>
            </c:numRef>
          </c:val>
        </c:ser>
        <c:marker val="1"/>
        <c:axId val="543802776"/>
        <c:axId val="296943848"/>
      </c:lineChart>
      <c:lineChart>
        <c:grouping val="standard"/>
        <c:ser>
          <c:idx val="2"/>
          <c:order val="0"/>
          <c:tx>
            <c:strRef>
              <c:f>Sheet1!$B$10</c:f>
              <c:strCache>
                <c:ptCount val="1"/>
                <c:pt idx="0">
                  <c:v>Last Month Voltage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[0]!last_month_voltage</c:f>
              <c:numCache>
                <c:formatCode>#,##0.00</c:formatCode>
                <c:ptCount val="20"/>
                <c:pt idx="0">
                  <c:v>230.0</c:v>
                </c:pt>
                <c:pt idx="1">
                  <c:v>231.0</c:v>
                </c:pt>
                <c:pt idx="2">
                  <c:v>232.0</c:v>
                </c:pt>
                <c:pt idx="3">
                  <c:v>232.0</c:v>
                </c:pt>
                <c:pt idx="4">
                  <c:v>232.0</c:v>
                </c:pt>
                <c:pt idx="5">
                  <c:v>231.0</c:v>
                </c:pt>
                <c:pt idx="6">
                  <c:v>231.0</c:v>
                </c:pt>
                <c:pt idx="7">
                  <c:v>230.0</c:v>
                </c:pt>
                <c:pt idx="8">
                  <c:v>230.0</c:v>
                </c:pt>
                <c:pt idx="9">
                  <c:v>231.0</c:v>
                </c:pt>
                <c:pt idx="10">
                  <c:v>232.0</c:v>
                </c:pt>
                <c:pt idx="11">
                  <c:v>233.0</c:v>
                </c:pt>
                <c:pt idx="12">
                  <c:v>234.0</c:v>
                </c:pt>
                <c:pt idx="13">
                  <c:v>235.0</c:v>
                </c:pt>
                <c:pt idx="14">
                  <c:v>234.0</c:v>
                </c:pt>
                <c:pt idx="15">
                  <c:v>234.0</c:v>
                </c:pt>
                <c:pt idx="16">
                  <c:v>235.0</c:v>
                </c:pt>
                <c:pt idx="17">
                  <c:v>236.0</c:v>
                </c:pt>
                <c:pt idx="18">
                  <c:v>236.0</c:v>
                </c:pt>
                <c:pt idx="19">
                  <c:v>236.0</c:v>
                </c:pt>
              </c:numCache>
            </c:numRef>
          </c:val>
        </c:ser>
        <c:marker val="1"/>
        <c:axId val="543563832"/>
        <c:axId val="544110264"/>
      </c:lineChart>
      <c:catAx>
        <c:axId val="543802776"/>
        <c:scaling>
          <c:orientation val="minMax"/>
        </c:scaling>
        <c:axPos val="b"/>
        <c:numFmt formatCode="yyyy\-mm\-dd\ hh:mm:ss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296943848"/>
        <c:crosses val="autoZero"/>
        <c:lblAlgn val="ctr"/>
        <c:lblOffset val="100"/>
      </c:catAx>
      <c:valAx>
        <c:axId val="296943848"/>
        <c:scaling>
          <c:orientation val="minMax"/>
        </c:scaling>
        <c:axPos val="l"/>
        <c:majorGridlines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3802776"/>
        <c:crosses val="autoZero"/>
        <c:crossBetween val="between"/>
      </c:valAx>
      <c:valAx>
        <c:axId val="544110264"/>
        <c:scaling>
          <c:orientation val="minMax"/>
        </c:scaling>
        <c:axPos val="r"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3563832"/>
        <c:crosses val="max"/>
        <c:crossBetween val="between"/>
      </c:valAx>
      <c:dateAx>
        <c:axId val="543563832"/>
        <c:scaling>
          <c:orientation val="minMax"/>
        </c:scaling>
        <c:delete val="1"/>
        <c:axPos val="b"/>
        <c:numFmt formatCode="yyyy\-mm\-dd\ hh:mm:ss" sourceLinked="1"/>
        <c:tickLblPos val="nextTo"/>
        <c:crossAx val="544110264"/>
        <c:crosses val="autoZero"/>
        <c:auto val="1"/>
        <c:lblOffset val="100"/>
        <c:baseTimeUnit val="days"/>
      </c:date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325436</xdr:colOff>
      <xdr:row>1</xdr:row>
      <xdr:rowOff>15874</xdr:rowOff>
    </xdr:from>
    <xdr:to>
      <xdr:col>18</xdr:col>
      <xdr:colOff>609599</xdr:colOff>
      <xdr:row>28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292101</xdr:colOff>
      <xdr:row>29</xdr:row>
      <xdr:rowOff>146050</xdr:rowOff>
    </xdr:from>
    <xdr:to>
      <xdr:col>18</xdr:col>
      <xdr:colOff>558800</xdr:colOff>
      <xdr:row>57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0"/>
  <sheetViews>
    <sheetView tabSelected="1" view="pageLayout" workbookViewId="0">
      <selection activeCell="C32" sqref="C32"/>
    </sheetView>
  </sheetViews>
  <sheetFormatPr baseColWidth="10" defaultColWidth="8.625" defaultRowHeight="15"/>
  <cols>
    <col min="1" max="1" width="27.25" style="1" customWidth="1"/>
    <col min="2" max="2" width="23.5" customWidth="1"/>
    <col min="3" max="3" width="26" customWidth="1"/>
    <col min="4" max="4" width="29.75" customWidth="1"/>
    <col min="5" max="5" width="38.75" customWidth="1"/>
    <col min="6" max="6" width="23.75" customWidth="1"/>
    <col min="7" max="7" width="24.25" customWidth="1"/>
    <col min="8" max="8" width="27" customWidth="1"/>
    <col min="16" max="16" width="29.375" customWidth="1"/>
    <col min="17" max="17" width="10.125" customWidth="1"/>
  </cols>
  <sheetData>
    <row r="1" spans="1:8">
      <c r="A1" s="2"/>
      <c r="B1" s="3" t="s">
        <v>8</v>
      </c>
      <c r="C1" s="3" t="s">
        <v>11</v>
      </c>
      <c r="D1" s="3" t="s">
        <v>12</v>
      </c>
    </row>
    <row r="2" spans="1:8">
      <c r="A2" s="5" t="s">
        <v>9</v>
      </c>
    </row>
    <row r="3" spans="1:8">
      <c r="A3" s="5" t="s">
        <v>10</v>
      </c>
    </row>
    <row r="4" spans="1:8">
      <c r="A4" s="6"/>
      <c r="B4" s="4"/>
      <c r="C4" s="4"/>
      <c r="D4" s="4"/>
      <c r="E4" s="4"/>
      <c r="F4" s="4"/>
      <c r="G4" s="4"/>
      <c r="H4" s="4"/>
    </row>
    <row r="5" spans="1:8">
      <c r="A5" s="5" t="s">
        <v>13</v>
      </c>
      <c r="B5" s="11"/>
      <c r="C5" s="11"/>
      <c r="D5" s="11">
        <f ca="1">AVERAGE(last_month_power)</f>
        <v>3100.95</v>
      </c>
      <c r="E5" s="5" t="s">
        <v>13</v>
      </c>
      <c r="F5" s="11"/>
      <c r="G5" s="11"/>
      <c r="H5" s="11">
        <f ca="1">AVERAGE(this_month_power)</f>
        <v>2605.4499999999998</v>
      </c>
    </row>
    <row r="6" spans="1:8">
      <c r="A6" s="5" t="s">
        <v>14</v>
      </c>
      <c r="B6" s="11"/>
      <c r="C6" s="11"/>
      <c r="D6" s="11">
        <f ca="1">MAX(last_month_power)</f>
        <v>4720</v>
      </c>
      <c r="E6" s="5" t="s">
        <v>14</v>
      </c>
      <c r="F6" s="11"/>
      <c r="G6" s="11"/>
      <c r="H6" s="11">
        <f ca="1">MAX(this_month_power)</f>
        <v>3450</v>
      </c>
    </row>
    <row r="7" spans="1:8">
      <c r="A7" s="5" t="s">
        <v>15</v>
      </c>
      <c r="B7" s="11"/>
      <c r="C7" s="11"/>
      <c r="D7" s="11">
        <f ca="1">MIN(last_month_power)</f>
        <v>1617</v>
      </c>
      <c r="E7" s="5" t="s">
        <v>15</v>
      </c>
      <c r="F7" s="11"/>
      <c r="G7" s="11"/>
      <c r="H7" s="11">
        <f ca="1">MIN(this_month_power)</f>
        <v>1596</v>
      </c>
    </row>
    <row r="8" spans="1:8">
      <c r="A8" s="5" t="s">
        <v>17</v>
      </c>
      <c r="B8" s="11"/>
      <c r="C8" s="11"/>
      <c r="D8" s="11"/>
      <c r="E8" s="5" t="s">
        <v>17</v>
      </c>
      <c r="F8" s="11"/>
      <c r="G8" s="11"/>
      <c r="H8" s="11"/>
    </row>
    <row r="9" spans="1:8">
      <c r="A9" s="5" t="s">
        <v>16</v>
      </c>
      <c r="B9" s="11"/>
      <c r="C9" s="11"/>
      <c r="D9" s="11">
        <f ca="1">COUNT(last_month_power)</f>
        <v>20</v>
      </c>
      <c r="E9" s="5" t="s">
        <v>16</v>
      </c>
      <c r="F9" s="11"/>
      <c r="G9" s="11"/>
      <c r="H9" s="11">
        <f ca="1">COUNT(this_month_power)</f>
        <v>20</v>
      </c>
    </row>
    <row r="10" spans="1:8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8">
      <c r="A11" s="10">
        <v>42188.632175925923</v>
      </c>
      <c r="B11" s="12">
        <v>230</v>
      </c>
      <c r="C11" s="12">
        <v>10</v>
      </c>
      <c r="D11" s="12">
        <f>last_month_voltage*last_month_current</f>
        <v>2300</v>
      </c>
      <c r="E11" s="10">
        <v>42188.625</v>
      </c>
      <c r="F11" s="12">
        <v>230</v>
      </c>
      <c r="G11" s="12">
        <v>10</v>
      </c>
      <c r="H11" s="12">
        <f>this_month_voltage*this_month_current</f>
        <v>2300</v>
      </c>
    </row>
    <row r="12" spans="1:8">
      <c r="A12" s="10">
        <v>42189.632175868057</v>
      </c>
      <c r="B12" s="12">
        <f ca="1">B11+RANDBETWEEN(-1,1)</f>
        <v>231</v>
      </c>
      <c r="C12" s="12">
        <f ca="1">ABS(C11+RANDBETWEEN(-3,3))</f>
        <v>13</v>
      </c>
      <c r="D12" s="12">
        <f t="shared" ref="D12:D30" ca="1" si="0">last_month_voltage*last_month_current</f>
        <v>3003</v>
      </c>
      <c r="E12" s="10">
        <v>42189.625</v>
      </c>
      <c r="F12" s="12">
        <f ca="1">F11+RANDBETWEEN(-1,1)</f>
        <v>230</v>
      </c>
      <c r="G12" s="12">
        <f ca="1">ABS(G11+RANDBETWEEN(-3,3))</f>
        <v>10</v>
      </c>
      <c r="H12" s="12">
        <f t="shared" ref="H12:H30" ca="1" si="1">this_month_voltage*this_month_current</f>
        <v>2300</v>
      </c>
    </row>
    <row r="13" spans="1:8">
      <c r="A13" s="10">
        <v>42190.632175868057</v>
      </c>
      <c r="B13" s="12">
        <f t="shared" ref="B13:B30" ca="1" si="2">B12+RANDBETWEEN(-1,1)</f>
        <v>232</v>
      </c>
      <c r="C13" s="12">
        <f t="shared" ref="C13:C30" ca="1" si="3">ABS(C12+RANDBETWEEN(-3,3))</f>
        <v>11</v>
      </c>
      <c r="D13" s="12">
        <f t="shared" ca="1" si="0"/>
        <v>2552</v>
      </c>
      <c r="E13" s="10">
        <v>42190.625</v>
      </c>
      <c r="F13" s="12">
        <f t="shared" ref="F13:F30" ca="1" si="4">F12+RANDBETWEEN(-1,1)</f>
        <v>231</v>
      </c>
      <c r="G13" s="12">
        <f t="shared" ref="G13:G30" ca="1" si="5">ABS(G12+RANDBETWEEN(-3,3))</f>
        <v>13</v>
      </c>
      <c r="H13" s="12">
        <f t="shared" ca="1" si="1"/>
        <v>3003</v>
      </c>
    </row>
    <row r="14" spans="1:8">
      <c r="A14" s="10">
        <v>42191.632175868057</v>
      </c>
      <c r="B14" s="12">
        <f t="shared" ca="1" si="2"/>
        <v>232</v>
      </c>
      <c r="C14" s="12">
        <f t="shared" ca="1" si="3"/>
        <v>8</v>
      </c>
      <c r="D14" s="12">
        <f t="shared" ca="1" si="0"/>
        <v>1856</v>
      </c>
      <c r="E14" s="10">
        <v>42191.625</v>
      </c>
      <c r="F14" s="12">
        <f t="shared" ca="1" si="4"/>
        <v>232</v>
      </c>
      <c r="G14" s="12">
        <f t="shared" ca="1" si="5"/>
        <v>12</v>
      </c>
      <c r="H14" s="12">
        <f t="shared" ca="1" si="1"/>
        <v>2784</v>
      </c>
    </row>
    <row r="15" spans="1:8">
      <c r="A15" s="10">
        <v>42192.632175868057</v>
      </c>
      <c r="B15" s="12">
        <f t="shared" ca="1" si="2"/>
        <v>232</v>
      </c>
      <c r="C15" s="12">
        <f t="shared" ca="1" si="3"/>
        <v>10</v>
      </c>
      <c r="D15" s="12">
        <f t="shared" ca="1" si="0"/>
        <v>2320</v>
      </c>
      <c r="E15" s="10">
        <v>42192.625</v>
      </c>
      <c r="F15" s="12">
        <f t="shared" ca="1" si="4"/>
        <v>231</v>
      </c>
      <c r="G15" s="12">
        <f t="shared" ca="1" si="5"/>
        <v>11</v>
      </c>
      <c r="H15" s="12">
        <f t="shared" ca="1" si="1"/>
        <v>2541</v>
      </c>
    </row>
    <row r="16" spans="1:8">
      <c r="A16" s="10">
        <v>42193.632175868057</v>
      </c>
      <c r="B16" s="12">
        <f t="shared" ca="1" si="2"/>
        <v>231</v>
      </c>
      <c r="C16" s="12">
        <f t="shared" ca="1" si="3"/>
        <v>7</v>
      </c>
      <c r="D16" s="12">
        <f t="shared" ca="1" si="0"/>
        <v>1617</v>
      </c>
      <c r="E16" s="10">
        <v>42193.625</v>
      </c>
      <c r="F16" s="12">
        <f t="shared" ca="1" si="4"/>
        <v>231</v>
      </c>
      <c r="G16" s="12">
        <f t="shared" ca="1" si="5"/>
        <v>10</v>
      </c>
      <c r="H16" s="12">
        <f t="shared" ca="1" si="1"/>
        <v>2310</v>
      </c>
    </row>
    <row r="17" spans="1:8">
      <c r="A17" s="10">
        <v>42194.632175868057</v>
      </c>
      <c r="B17" s="12">
        <f t="shared" ca="1" si="2"/>
        <v>231</v>
      </c>
      <c r="C17" s="12">
        <f t="shared" ca="1" si="3"/>
        <v>10</v>
      </c>
      <c r="D17" s="12">
        <f t="shared" ca="1" si="0"/>
        <v>2310</v>
      </c>
      <c r="E17" s="10">
        <v>42194.625</v>
      </c>
      <c r="F17" s="12">
        <f t="shared" ca="1" si="4"/>
        <v>231</v>
      </c>
      <c r="G17" s="12">
        <f t="shared" ca="1" si="5"/>
        <v>11</v>
      </c>
      <c r="H17" s="12">
        <f t="shared" ca="1" si="1"/>
        <v>2541</v>
      </c>
    </row>
    <row r="18" spans="1:8">
      <c r="A18" s="10">
        <v>42195.632175868057</v>
      </c>
      <c r="B18" s="12">
        <f t="shared" ca="1" si="2"/>
        <v>230</v>
      </c>
      <c r="C18" s="12">
        <f t="shared" ca="1" si="3"/>
        <v>9</v>
      </c>
      <c r="D18" s="12">
        <f t="shared" ca="1" si="0"/>
        <v>2070</v>
      </c>
      <c r="E18" s="10">
        <v>42195.625</v>
      </c>
      <c r="F18" s="12">
        <f t="shared" ca="1" si="4"/>
        <v>230</v>
      </c>
      <c r="G18" s="12">
        <f t="shared" ca="1" si="5"/>
        <v>14</v>
      </c>
      <c r="H18" s="12">
        <f t="shared" ca="1" si="1"/>
        <v>3220</v>
      </c>
    </row>
    <row r="19" spans="1:8">
      <c r="A19" s="10">
        <v>42196.632175868057</v>
      </c>
      <c r="B19" s="12">
        <f t="shared" ca="1" si="2"/>
        <v>230</v>
      </c>
      <c r="C19" s="12">
        <f t="shared" ca="1" si="3"/>
        <v>12</v>
      </c>
      <c r="D19" s="12">
        <f t="shared" ca="1" si="0"/>
        <v>2760</v>
      </c>
      <c r="E19" s="10">
        <v>42196.625</v>
      </c>
      <c r="F19" s="12">
        <f t="shared" ca="1" si="4"/>
        <v>229</v>
      </c>
      <c r="G19" s="12">
        <f t="shared" ca="1" si="5"/>
        <v>11</v>
      </c>
      <c r="H19" s="12">
        <f t="shared" ca="1" si="1"/>
        <v>2519</v>
      </c>
    </row>
    <row r="20" spans="1:8">
      <c r="A20" s="10">
        <v>42197.632175868057</v>
      </c>
      <c r="B20" s="12">
        <f t="shared" ca="1" si="2"/>
        <v>231</v>
      </c>
      <c r="C20" s="12">
        <f t="shared" ca="1" si="3"/>
        <v>14</v>
      </c>
      <c r="D20" s="12">
        <f t="shared" ca="1" si="0"/>
        <v>3234</v>
      </c>
      <c r="E20" s="10">
        <v>42197.625</v>
      </c>
      <c r="F20" s="12">
        <f t="shared" ca="1" si="4"/>
        <v>229</v>
      </c>
      <c r="G20" s="12">
        <f t="shared" ca="1" si="5"/>
        <v>12</v>
      </c>
      <c r="H20" s="12">
        <f t="shared" ca="1" si="1"/>
        <v>2748</v>
      </c>
    </row>
    <row r="21" spans="1:8">
      <c r="A21" s="10">
        <v>42198.632175868057</v>
      </c>
      <c r="B21" s="12">
        <f t="shared" ca="1" si="2"/>
        <v>232</v>
      </c>
      <c r="C21" s="12">
        <f t="shared" ca="1" si="3"/>
        <v>17</v>
      </c>
      <c r="D21" s="12">
        <f t="shared" ca="1" si="0"/>
        <v>3944</v>
      </c>
      <c r="E21" s="10">
        <v>42198.625</v>
      </c>
      <c r="F21" s="12">
        <f t="shared" ca="1" si="4"/>
        <v>230</v>
      </c>
      <c r="G21" s="12">
        <f t="shared" ca="1" si="5"/>
        <v>14</v>
      </c>
      <c r="H21" s="12">
        <f t="shared" ca="1" si="1"/>
        <v>3220</v>
      </c>
    </row>
    <row r="22" spans="1:8">
      <c r="A22" s="10">
        <v>42199.632175868057</v>
      </c>
      <c r="B22" s="12">
        <f t="shared" ca="1" si="2"/>
        <v>233</v>
      </c>
      <c r="C22" s="12">
        <f t="shared" ca="1" si="3"/>
        <v>16</v>
      </c>
      <c r="D22" s="12">
        <f t="shared" ca="1" si="0"/>
        <v>3728</v>
      </c>
      <c r="E22" s="10">
        <v>42199.625</v>
      </c>
      <c r="F22" s="12">
        <f t="shared" ca="1" si="4"/>
        <v>230</v>
      </c>
      <c r="G22" s="12">
        <f t="shared" ca="1" si="5"/>
        <v>15</v>
      </c>
      <c r="H22" s="12">
        <f t="shared" ca="1" si="1"/>
        <v>3450</v>
      </c>
    </row>
    <row r="23" spans="1:8">
      <c r="A23" s="10">
        <v>42200.632175868057</v>
      </c>
      <c r="B23" s="12">
        <f t="shared" ca="1" si="2"/>
        <v>234</v>
      </c>
      <c r="C23" s="12">
        <f t="shared" ca="1" si="3"/>
        <v>13</v>
      </c>
      <c r="D23" s="12">
        <f t="shared" ca="1" si="0"/>
        <v>3042</v>
      </c>
      <c r="E23" s="10">
        <v>42200.625</v>
      </c>
      <c r="F23" s="12">
        <f t="shared" ca="1" si="4"/>
        <v>231</v>
      </c>
      <c r="G23" s="12">
        <f t="shared" ca="1" si="5"/>
        <v>14</v>
      </c>
      <c r="H23" s="12">
        <f t="shared" ca="1" si="1"/>
        <v>3234</v>
      </c>
    </row>
    <row r="24" spans="1:8">
      <c r="A24" s="10">
        <v>42201.632175868057</v>
      </c>
      <c r="B24" s="12">
        <f t="shared" ca="1" si="2"/>
        <v>235</v>
      </c>
      <c r="C24" s="12">
        <f t="shared" ca="1" si="3"/>
        <v>16</v>
      </c>
      <c r="D24" s="12">
        <f t="shared" ca="1" si="0"/>
        <v>3760</v>
      </c>
      <c r="E24" s="10">
        <v>42201.625</v>
      </c>
      <c r="F24" s="12">
        <f t="shared" ca="1" si="4"/>
        <v>232</v>
      </c>
      <c r="G24" s="12">
        <f t="shared" ca="1" si="5"/>
        <v>14</v>
      </c>
      <c r="H24" s="12">
        <f t="shared" ca="1" si="1"/>
        <v>3248</v>
      </c>
    </row>
    <row r="25" spans="1:8">
      <c r="A25" s="10">
        <v>42202.632175868057</v>
      </c>
      <c r="B25" s="12">
        <f t="shared" ca="1" si="2"/>
        <v>234</v>
      </c>
      <c r="C25" s="12">
        <f t="shared" ca="1" si="3"/>
        <v>15</v>
      </c>
      <c r="D25" s="12">
        <f t="shared" ca="1" si="0"/>
        <v>3510</v>
      </c>
      <c r="E25" s="10">
        <v>42202.625</v>
      </c>
      <c r="F25" s="12">
        <f t="shared" ca="1" si="4"/>
        <v>233</v>
      </c>
      <c r="G25" s="12">
        <f t="shared" ca="1" si="5"/>
        <v>11</v>
      </c>
      <c r="H25" s="12">
        <f t="shared" ca="1" si="1"/>
        <v>2563</v>
      </c>
    </row>
    <row r="26" spans="1:8">
      <c r="A26" s="10">
        <v>42203.632175868057</v>
      </c>
      <c r="B26" s="12">
        <f t="shared" ca="1" si="2"/>
        <v>234</v>
      </c>
      <c r="C26" s="12">
        <f t="shared" ca="1" si="3"/>
        <v>15</v>
      </c>
      <c r="D26" s="12">
        <f t="shared" ca="1" si="0"/>
        <v>3510</v>
      </c>
      <c r="E26" s="10">
        <v>42203.625</v>
      </c>
      <c r="F26" s="12">
        <f t="shared" ca="1" si="4"/>
        <v>232</v>
      </c>
      <c r="G26" s="12">
        <f t="shared" ca="1" si="5"/>
        <v>9</v>
      </c>
      <c r="H26" s="12">
        <f t="shared" ca="1" si="1"/>
        <v>2088</v>
      </c>
    </row>
    <row r="27" spans="1:8">
      <c r="A27" s="10">
        <v>42204.632175868057</v>
      </c>
      <c r="B27" s="12">
        <f t="shared" ca="1" si="2"/>
        <v>235</v>
      </c>
      <c r="C27" s="12">
        <f t="shared" ca="1" si="3"/>
        <v>17</v>
      </c>
      <c r="D27" s="12">
        <f t="shared" ca="1" si="0"/>
        <v>3995</v>
      </c>
      <c r="E27" s="10">
        <v>42204.625</v>
      </c>
      <c r="F27" s="12">
        <f t="shared" ca="1" si="4"/>
        <v>231</v>
      </c>
      <c r="G27" s="12">
        <f t="shared" ca="1" si="5"/>
        <v>11</v>
      </c>
      <c r="H27" s="12">
        <f t="shared" ca="1" si="1"/>
        <v>2541</v>
      </c>
    </row>
    <row r="28" spans="1:8">
      <c r="A28" s="10">
        <v>42205.632175868057</v>
      </c>
      <c r="B28" s="12">
        <f t="shared" ca="1" si="2"/>
        <v>236</v>
      </c>
      <c r="C28" s="12">
        <f t="shared" ca="1" si="3"/>
        <v>15</v>
      </c>
      <c r="D28" s="12">
        <f t="shared" ca="1" si="0"/>
        <v>3540</v>
      </c>
      <c r="E28" s="10">
        <v>42205.625</v>
      </c>
      <c r="F28" s="12">
        <f t="shared" ca="1" si="4"/>
        <v>230</v>
      </c>
      <c r="G28" s="12">
        <f t="shared" ca="1" si="5"/>
        <v>10</v>
      </c>
      <c r="H28" s="12">
        <f t="shared" ca="1" si="1"/>
        <v>2300</v>
      </c>
    </row>
    <row r="29" spans="1:8">
      <c r="A29" s="10">
        <v>42206.632175868057</v>
      </c>
      <c r="B29" s="12">
        <f t="shared" ca="1" si="2"/>
        <v>236</v>
      </c>
      <c r="C29" s="12">
        <f t="shared" ca="1" si="3"/>
        <v>18</v>
      </c>
      <c r="D29" s="12">
        <f t="shared" ca="1" si="0"/>
        <v>4248</v>
      </c>
      <c r="E29" s="10">
        <v>42206.625</v>
      </c>
      <c r="F29" s="12">
        <f t="shared" ca="1" si="4"/>
        <v>229</v>
      </c>
      <c r="G29" s="12">
        <f t="shared" ca="1" si="5"/>
        <v>7</v>
      </c>
      <c r="H29" s="12">
        <f t="shared" ca="1" si="1"/>
        <v>1603</v>
      </c>
    </row>
    <row r="30" spans="1:8">
      <c r="A30" s="10">
        <v>42207.632175868057</v>
      </c>
      <c r="B30" s="12">
        <f t="shared" ca="1" si="2"/>
        <v>236</v>
      </c>
      <c r="C30" s="12">
        <f t="shared" ca="1" si="3"/>
        <v>20</v>
      </c>
      <c r="D30" s="12">
        <f t="shared" ca="1" si="0"/>
        <v>4720</v>
      </c>
      <c r="E30" s="10">
        <v>42207.625</v>
      </c>
      <c r="F30" s="12">
        <f t="shared" ca="1" si="4"/>
        <v>228</v>
      </c>
      <c r="G30" s="12">
        <f t="shared" ca="1" si="5"/>
        <v>7</v>
      </c>
      <c r="H30" s="12">
        <f t="shared" ca="1" si="1"/>
        <v>1596</v>
      </c>
    </row>
  </sheetData>
  <phoneticPr fontId="1" type="noConversion"/>
  <pageMargins left="0.7" right="0.7" top="0.75" bottom="0.75" header="0.3" footer="0.3"/>
  <pageSetup scale="54" orientation="portrait" horizontalDpi="4294967292" verticalDpi="4294967292"/>
  <headerFooter>
    <oddHeader>&amp;C&amp;24Mango Automation Example Excel Report_x000D_&amp;14Infinite Automation</oddHeader>
  </headerFooter>
  <colBreaks count="3" manualBreakCount="3">
    <brk id="8" max="1048575" man="1"/>
    <brk id="19" max="1048575" man="1" pt="1"/>
    <brk id="21" max="1048575" man="1" pt="1"/>
  </colBreaks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6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6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Delta Automation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Wiltshire</dc:creator>
  <cp:lastModifiedBy>Jeanne Allemann</cp:lastModifiedBy>
  <cp:lastPrinted>2015-06-18T01:12:02Z</cp:lastPrinted>
  <dcterms:created xsi:type="dcterms:W3CDTF">2015-05-29T00:25:36Z</dcterms:created>
  <dcterms:modified xsi:type="dcterms:W3CDTF">2015-06-25T02:15:56Z</dcterms:modified>
</cp:coreProperties>
</file>